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BOYACA-CAQUETA- QUINDIO-PUTUMAYO-META-CASANARE-NARIÑO-TOLIMA\HOSPITAL SAN RAFAEL DEL ESPINAL TOLIMA ESE\"/>
    </mc:Choice>
  </mc:AlternateContent>
  <xr:revisionPtr revIDLastSave="0" documentId="13_ncr:1_{3822C05A-76B6-47CB-9C87-FA41749D8C23}" xr6:coauthVersionLast="47" xr6:coauthVersionMax="47" xr10:uidLastSave="{00000000-0000-0000-0000-000000000000}"/>
  <bookViews>
    <workbookView xWindow="-120" yWindow="-120" windowWidth="20730" windowHeight="11160" firstSheet="1" activeTab="1" xr2:uid="{AEFE96F8-CF38-4854-A4C9-22992F705943}"/>
  </bookViews>
  <sheets>
    <sheet name="FORMATO AIFT010" sheetId="1" r:id="rId1"/>
    <sheet name="CARTERA DEPURADA" sheetId="2" r:id="rId2"/>
  </sheets>
  <externalReferences>
    <externalReference r:id="rId3"/>
    <externalReference r:id="rId4"/>
  </externalReferences>
  <definedNames>
    <definedName name="_xlnm._FilterDatabase" localSheetId="1" hidden="1">'CARTERA DEPURADA'!$A$1:$U$122</definedName>
    <definedName name="_xlnm._FilterDatabase" localSheetId="0" hidden="1">'FORMATO AIFT010'!$A$8:$AK$129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3" i="2" l="1"/>
  <c r="G125" i="2" s="1"/>
  <c r="D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R67" i="2"/>
  <c r="Q67" i="2"/>
  <c r="P67" i="2"/>
  <c r="O67" i="2"/>
  <c r="N67" i="2"/>
  <c r="M67" i="2"/>
  <c r="L67" i="2"/>
  <c r="K67" i="2"/>
  <c r="H67" i="2"/>
  <c r="G67" i="2"/>
  <c r="R66" i="2"/>
  <c r="Q66" i="2"/>
  <c r="P66" i="2"/>
  <c r="O66" i="2"/>
  <c r="N66" i="2"/>
  <c r="M66" i="2"/>
  <c r="L66" i="2"/>
  <c r="K66" i="2"/>
  <c r="H66" i="2"/>
  <c r="G66" i="2"/>
  <c r="R65" i="2"/>
  <c r="Q65" i="2"/>
  <c r="P65" i="2"/>
  <c r="O65" i="2"/>
  <c r="N65" i="2"/>
  <c r="M65" i="2"/>
  <c r="L65" i="2"/>
  <c r="K65" i="2"/>
  <c r="H65" i="2"/>
  <c r="G65" i="2"/>
  <c r="R64" i="2"/>
  <c r="Q64" i="2"/>
  <c r="P64" i="2"/>
  <c r="O64" i="2"/>
  <c r="N64" i="2"/>
  <c r="M64" i="2"/>
  <c r="L64" i="2"/>
  <c r="K64" i="2"/>
  <c r="H64" i="2"/>
  <c r="G64" i="2"/>
  <c r="R63" i="2"/>
  <c r="Q63" i="2"/>
  <c r="P63" i="2"/>
  <c r="O63" i="2"/>
  <c r="N63" i="2"/>
  <c r="M63" i="2"/>
  <c r="L63" i="2"/>
  <c r="K63" i="2"/>
  <c r="H63" i="2"/>
  <c r="G63" i="2"/>
  <c r="R62" i="2"/>
  <c r="Q62" i="2"/>
  <c r="P62" i="2"/>
  <c r="O62" i="2"/>
  <c r="N62" i="2"/>
  <c r="M62" i="2"/>
  <c r="L62" i="2"/>
  <c r="K62" i="2"/>
  <c r="H62" i="2"/>
  <c r="G62" i="2"/>
  <c r="R61" i="2"/>
  <c r="Q61" i="2"/>
  <c r="P61" i="2"/>
  <c r="O61" i="2"/>
  <c r="N61" i="2"/>
  <c r="M61" i="2"/>
  <c r="L61" i="2"/>
  <c r="K61" i="2"/>
  <c r="H61" i="2"/>
  <c r="G61" i="2"/>
  <c r="R60" i="2"/>
  <c r="Q60" i="2"/>
  <c r="P60" i="2"/>
  <c r="O60" i="2"/>
  <c r="N60" i="2"/>
  <c r="M60" i="2"/>
  <c r="L60" i="2"/>
  <c r="K60" i="2"/>
  <c r="H60" i="2"/>
  <c r="G60" i="2"/>
  <c r="R59" i="2"/>
  <c r="Q59" i="2"/>
  <c r="P59" i="2"/>
  <c r="O59" i="2"/>
  <c r="N59" i="2"/>
  <c r="M59" i="2"/>
  <c r="L59" i="2"/>
  <c r="K59" i="2"/>
  <c r="H59" i="2"/>
  <c r="G59" i="2"/>
  <c r="R58" i="2"/>
  <c r="Q58" i="2"/>
  <c r="P58" i="2"/>
  <c r="O58" i="2"/>
  <c r="N58" i="2"/>
  <c r="M58" i="2"/>
  <c r="L58" i="2"/>
  <c r="K58" i="2"/>
  <c r="H58" i="2"/>
  <c r="G58" i="2"/>
  <c r="R57" i="2"/>
  <c r="Q57" i="2"/>
  <c r="P57" i="2"/>
  <c r="O57" i="2"/>
  <c r="N57" i="2"/>
  <c r="M57" i="2"/>
  <c r="L57" i="2"/>
  <c r="K57" i="2"/>
  <c r="H57" i="2"/>
  <c r="G57" i="2"/>
  <c r="R56" i="2"/>
  <c r="Q56" i="2"/>
  <c r="P56" i="2"/>
  <c r="O56" i="2"/>
  <c r="N56" i="2"/>
  <c r="M56" i="2"/>
  <c r="L56" i="2"/>
  <c r="K56" i="2"/>
  <c r="H56" i="2"/>
  <c r="G56" i="2"/>
  <c r="R55" i="2"/>
  <c r="Q55" i="2"/>
  <c r="P55" i="2"/>
  <c r="O55" i="2"/>
  <c r="N55" i="2"/>
  <c r="M55" i="2"/>
  <c r="L55" i="2"/>
  <c r="K55" i="2"/>
  <c r="H55" i="2"/>
  <c r="G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R37" i="2"/>
  <c r="Q37" i="2"/>
  <c r="P37" i="2"/>
  <c r="O37" i="2"/>
  <c r="N37" i="2"/>
  <c r="M37" i="2"/>
  <c r="L37" i="2"/>
  <c r="K37" i="2"/>
  <c r="H37" i="2"/>
  <c r="G37" i="2"/>
  <c r="R36" i="2"/>
  <c r="Q36" i="2"/>
  <c r="P36" i="2"/>
  <c r="O36" i="2"/>
  <c r="N36" i="2"/>
  <c r="M36" i="2"/>
  <c r="L36" i="2"/>
  <c r="K36" i="2"/>
  <c r="H36" i="2"/>
  <c r="G36" i="2"/>
  <c r="R35" i="2"/>
  <c r="Q35" i="2"/>
  <c r="P35" i="2"/>
  <c r="O35" i="2"/>
  <c r="N35" i="2"/>
  <c r="M35" i="2"/>
  <c r="L35" i="2"/>
  <c r="K35" i="2"/>
  <c r="H35" i="2"/>
  <c r="G35" i="2"/>
  <c r="R34" i="2"/>
  <c r="Q34" i="2"/>
  <c r="P34" i="2"/>
  <c r="O34" i="2"/>
  <c r="N34" i="2"/>
  <c r="M34" i="2"/>
  <c r="L34" i="2"/>
  <c r="K34" i="2"/>
  <c r="H34" i="2"/>
  <c r="G34" i="2"/>
  <c r="R33" i="2"/>
  <c r="Q33" i="2"/>
  <c r="P33" i="2"/>
  <c r="O33" i="2"/>
  <c r="N33" i="2"/>
  <c r="M33" i="2"/>
  <c r="L33" i="2"/>
  <c r="K33" i="2"/>
  <c r="H33" i="2"/>
  <c r="G33" i="2"/>
  <c r="I32" i="2"/>
  <c r="R31" i="2"/>
  <c r="Q31" i="2"/>
  <c r="P31" i="2"/>
  <c r="O31" i="2"/>
  <c r="N31" i="2"/>
  <c r="M31" i="2"/>
  <c r="L31" i="2"/>
  <c r="K31" i="2"/>
  <c r="H31" i="2"/>
  <c r="G31" i="2"/>
  <c r="R30" i="2"/>
  <c r="Q30" i="2"/>
  <c r="P30" i="2"/>
  <c r="O30" i="2"/>
  <c r="N30" i="2"/>
  <c r="M30" i="2"/>
  <c r="L30" i="2"/>
  <c r="K30" i="2"/>
  <c r="H30" i="2"/>
  <c r="G30" i="2"/>
  <c r="I29" i="2"/>
  <c r="R28" i="2"/>
  <c r="Q28" i="2"/>
  <c r="P28" i="2"/>
  <c r="O28" i="2"/>
  <c r="N28" i="2"/>
  <c r="L28" i="2"/>
  <c r="K28" i="2"/>
  <c r="H28" i="2"/>
  <c r="G28" i="2"/>
  <c r="I27" i="2"/>
  <c r="I26" i="2"/>
  <c r="R25" i="2"/>
  <c r="Q25" i="2"/>
  <c r="P25" i="2"/>
  <c r="O25" i="2"/>
  <c r="N25" i="2"/>
  <c r="M25" i="2"/>
  <c r="L25" i="2"/>
  <c r="K25" i="2"/>
  <c r="J25" i="2"/>
  <c r="H25" i="2"/>
  <c r="G25" i="2"/>
  <c r="R24" i="2"/>
  <c r="Q24" i="2"/>
  <c r="P24" i="2"/>
  <c r="O24" i="2"/>
  <c r="N24" i="2"/>
  <c r="M24" i="2"/>
  <c r="L24" i="2"/>
  <c r="K24" i="2"/>
  <c r="H24" i="2"/>
  <c r="G24" i="2"/>
  <c r="R23" i="2"/>
  <c r="Q23" i="2"/>
  <c r="P23" i="2"/>
  <c r="O23" i="2"/>
  <c r="N23" i="2"/>
  <c r="M23" i="2"/>
  <c r="L23" i="2"/>
  <c r="K23" i="2"/>
  <c r="H23" i="2"/>
  <c r="G23" i="2"/>
  <c r="R22" i="2"/>
  <c r="Q22" i="2"/>
  <c r="P22" i="2"/>
  <c r="O22" i="2"/>
  <c r="N22" i="2"/>
  <c r="M22" i="2"/>
  <c r="L22" i="2"/>
  <c r="K22" i="2"/>
  <c r="H22" i="2"/>
  <c r="G22" i="2"/>
  <c r="R21" i="2"/>
  <c r="Q21" i="2"/>
  <c r="P21" i="2"/>
  <c r="O21" i="2"/>
  <c r="N21" i="2"/>
  <c r="M21" i="2"/>
  <c r="L21" i="2"/>
  <c r="K21" i="2"/>
  <c r="H21" i="2"/>
  <c r="G21" i="2"/>
  <c r="R20" i="2"/>
  <c r="Q20" i="2"/>
  <c r="P20" i="2"/>
  <c r="O20" i="2"/>
  <c r="N20" i="2"/>
  <c r="L20" i="2"/>
  <c r="K20" i="2"/>
  <c r="H20" i="2"/>
  <c r="G20" i="2"/>
  <c r="R19" i="2"/>
  <c r="Q19" i="2"/>
  <c r="P19" i="2"/>
  <c r="O19" i="2"/>
  <c r="N19" i="2"/>
  <c r="M19" i="2"/>
  <c r="L19" i="2"/>
  <c r="K19" i="2"/>
  <c r="H19" i="2"/>
  <c r="G19" i="2"/>
  <c r="R18" i="2"/>
  <c r="Q18" i="2"/>
  <c r="P18" i="2"/>
  <c r="O18" i="2"/>
  <c r="N18" i="2"/>
  <c r="M18" i="2"/>
  <c r="L18" i="2"/>
  <c r="K18" i="2"/>
  <c r="H18" i="2"/>
  <c r="G18" i="2"/>
  <c r="R17" i="2"/>
  <c r="Q17" i="2"/>
  <c r="P17" i="2"/>
  <c r="O17" i="2"/>
  <c r="N17" i="2"/>
  <c r="M17" i="2"/>
  <c r="L17" i="2"/>
  <c r="K17" i="2"/>
  <c r="H17" i="2"/>
  <c r="G17" i="2"/>
  <c r="R16" i="2"/>
  <c r="Q16" i="2"/>
  <c r="P16" i="2"/>
  <c r="O16" i="2"/>
  <c r="N16" i="2"/>
  <c r="M16" i="2"/>
  <c r="L16" i="2"/>
  <c r="K16" i="2"/>
  <c r="J16" i="2"/>
  <c r="J123" i="2" s="1"/>
  <c r="G127" i="2" s="1"/>
  <c r="H16" i="2"/>
  <c r="G16" i="2"/>
  <c r="R15" i="2"/>
  <c r="Q15" i="2"/>
  <c r="P15" i="2"/>
  <c r="O15" i="2"/>
  <c r="N15" i="2"/>
  <c r="M15" i="2"/>
  <c r="L15" i="2"/>
  <c r="K15" i="2"/>
  <c r="H15" i="2"/>
  <c r="G15" i="2"/>
  <c r="R14" i="2"/>
  <c r="Q14" i="2"/>
  <c r="P14" i="2"/>
  <c r="O14" i="2"/>
  <c r="N14" i="2"/>
  <c r="M14" i="2"/>
  <c r="L14" i="2"/>
  <c r="K14" i="2"/>
  <c r="H14" i="2"/>
  <c r="G14" i="2"/>
  <c r="R13" i="2"/>
  <c r="Q13" i="2"/>
  <c r="P13" i="2"/>
  <c r="O13" i="2"/>
  <c r="N13" i="2"/>
  <c r="M13" i="2"/>
  <c r="L13" i="2"/>
  <c r="K13" i="2"/>
  <c r="H13" i="2"/>
  <c r="G13" i="2"/>
  <c r="R12" i="2"/>
  <c r="Q12" i="2"/>
  <c r="P12" i="2"/>
  <c r="O12" i="2"/>
  <c r="N12" i="2"/>
  <c r="M12" i="2"/>
  <c r="L12" i="2"/>
  <c r="K12" i="2"/>
  <c r="H12" i="2"/>
  <c r="G12" i="2"/>
  <c r="R11" i="2"/>
  <c r="Q11" i="2"/>
  <c r="P11" i="2"/>
  <c r="O11" i="2"/>
  <c r="N11" i="2"/>
  <c r="M11" i="2"/>
  <c r="L11" i="2"/>
  <c r="K11" i="2"/>
  <c r="H11" i="2"/>
  <c r="G11" i="2"/>
  <c r="R10" i="2"/>
  <c r="Q10" i="2"/>
  <c r="P10" i="2"/>
  <c r="O10" i="2"/>
  <c r="N10" i="2"/>
  <c r="M10" i="2"/>
  <c r="L10" i="2"/>
  <c r="K10" i="2"/>
  <c r="H10" i="2"/>
  <c r="G10" i="2"/>
  <c r="R9" i="2"/>
  <c r="Q9" i="2"/>
  <c r="P9" i="2"/>
  <c r="O9" i="2"/>
  <c r="N9" i="2"/>
  <c r="M9" i="2"/>
  <c r="L9" i="2"/>
  <c r="K9" i="2"/>
  <c r="H9" i="2"/>
  <c r="G9" i="2"/>
  <c r="R8" i="2"/>
  <c r="Q8" i="2"/>
  <c r="P8" i="2"/>
  <c r="O8" i="2"/>
  <c r="N8" i="2"/>
  <c r="M8" i="2"/>
  <c r="L8" i="2"/>
  <c r="K8" i="2"/>
  <c r="H8" i="2"/>
  <c r="G8" i="2"/>
  <c r="R7" i="2"/>
  <c r="Q7" i="2"/>
  <c r="P7" i="2"/>
  <c r="O7" i="2"/>
  <c r="N7" i="2"/>
  <c r="M7" i="2"/>
  <c r="L7" i="2"/>
  <c r="K7" i="2"/>
  <c r="H7" i="2"/>
  <c r="G7" i="2"/>
  <c r="R6" i="2"/>
  <c r="Q6" i="2"/>
  <c r="P6" i="2"/>
  <c r="O6" i="2"/>
  <c r="N6" i="2"/>
  <c r="M6" i="2"/>
  <c r="L6" i="2"/>
  <c r="K6" i="2"/>
  <c r="H6" i="2"/>
  <c r="G6" i="2"/>
  <c r="Q5" i="2"/>
  <c r="P5" i="2"/>
  <c r="N5" i="2"/>
  <c r="M5" i="2"/>
  <c r="L5" i="2"/>
  <c r="K5" i="2"/>
  <c r="H5" i="2"/>
  <c r="G5" i="2"/>
  <c r="I4" i="2"/>
  <c r="Q3" i="2"/>
  <c r="P3" i="2"/>
  <c r="O3" i="2"/>
  <c r="N3" i="2"/>
  <c r="M3" i="2"/>
  <c r="L3" i="2"/>
  <c r="K3" i="2"/>
  <c r="H3" i="2"/>
  <c r="G3" i="2"/>
  <c r="Q2" i="2"/>
  <c r="P2" i="2"/>
  <c r="O2" i="2"/>
  <c r="N2" i="2"/>
  <c r="M2" i="2"/>
  <c r="M123" i="2" s="1"/>
  <c r="L2" i="2"/>
  <c r="L123" i="2" s="1"/>
  <c r="G129" i="2" s="1"/>
  <c r="K2" i="2"/>
  <c r="K123" i="2" s="1"/>
  <c r="G128" i="2" s="1"/>
  <c r="H2" i="2"/>
  <c r="G2" i="2"/>
  <c r="D139" i="1"/>
  <c r="D136" i="1"/>
  <c r="AF131" i="1"/>
  <c r="AD131" i="1"/>
  <c r="AC131" i="1"/>
  <c r="AB131" i="1"/>
  <c r="AA131" i="1"/>
  <c r="M131" i="1"/>
  <c r="L131" i="1"/>
  <c r="H131" i="1"/>
  <c r="AI129" i="1"/>
  <c r="AE129" i="1"/>
  <c r="X129" i="1"/>
  <c r="Z129" i="1" s="1"/>
  <c r="U129" i="1"/>
  <c r="S129" i="1"/>
  <c r="P129" i="1"/>
  <c r="R129" i="1" s="1"/>
  <c r="K129" i="1"/>
  <c r="J129" i="1"/>
  <c r="N129" i="1" s="1"/>
  <c r="I129" i="1"/>
  <c r="G129" i="1"/>
  <c r="AG129" i="1" s="1"/>
  <c r="F129" i="1"/>
  <c r="E129" i="1"/>
  <c r="D129" i="1"/>
  <c r="C129" i="1"/>
  <c r="AI128" i="1"/>
  <c r="AE128" i="1"/>
  <c r="X128" i="1"/>
  <c r="Z128" i="1" s="1"/>
  <c r="U128" i="1"/>
  <c r="S128" i="1"/>
  <c r="P128" i="1"/>
  <c r="K128" i="1"/>
  <c r="N128" i="1" s="1"/>
  <c r="O128" i="1" s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Q127" i="1"/>
  <c r="P127" i="1"/>
  <c r="K127" i="1"/>
  <c r="J127" i="1"/>
  <c r="I127" i="1"/>
  <c r="G127" i="1"/>
  <c r="R127" i="1" s="1"/>
  <c r="F127" i="1"/>
  <c r="E127" i="1"/>
  <c r="D127" i="1"/>
  <c r="C127" i="1"/>
  <c r="AI126" i="1"/>
  <c r="AE126" i="1"/>
  <c r="Z126" i="1" s="1"/>
  <c r="X126" i="1"/>
  <c r="U126" i="1"/>
  <c r="S126" i="1"/>
  <c r="Q126" i="1"/>
  <c r="P126" i="1"/>
  <c r="N126" i="1"/>
  <c r="K126" i="1"/>
  <c r="J126" i="1"/>
  <c r="I126" i="1"/>
  <c r="G126" i="1"/>
  <c r="R126" i="1" s="1"/>
  <c r="F126" i="1"/>
  <c r="E126" i="1"/>
  <c r="D126" i="1"/>
  <c r="C126" i="1"/>
  <c r="AI125" i="1"/>
  <c r="AE125" i="1"/>
  <c r="Z125" i="1" s="1"/>
  <c r="X125" i="1"/>
  <c r="U125" i="1"/>
  <c r="S125" i="1"/>
  <c r="P125" i="1"/>
  <c r="R125" i="1" s="1"/>
  <c r="O125" i="1"/>
  <c r="N125" i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Q124" i="1"/>
  <c r="P124" i="1"/>
  <c r="R124" i="1" s="1"/>
  <c r="K124" i="1"/>
  <c r="J124" i="1"/>
  <c r="N124" i="1" s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Q123" i="1"/>
  <c r="P123" i="1"/>
  <c r="R123" i="1" s="1"/>
  <c r="N123" i="1"/>
  <c r="K123" i="1"/>
  <c r="J123" i="1"/>
  <c r="I123" i="1"/>
  <c r="G123" i="1"/>
  <c r="F123" i="1"/>
  <c r="E123" i="1"/>
  <c r="D123" i="1"/>
  <c r="C123" i="1"/>
  <c r="AI122" i="1"/>
  <c r="AE122" i="1"/>
  <c r="Z122" i="1"/>
  <c r="X122" i="1"/>
  <c r="U122" i="1"/>
  <c r="S122" i="1"/>
  <c r="P122" i="1"/>
  <c r="Q122" i="1" s="1"/>
  <c r="N122" i="1"/>
  <c r="K122" i="1"/>
  <c r="J122" i="1"/>
  <c r="I122" i="1"/>
  <c r="G122" i="1"/>
  <c r="R122" i="1" s="1"/>
  <c r="F122" i="1"/>
  <c r="E122" i="1"/>
  <c r="D122" i="1"/>
  <c r="C122" i="1"/>
  <c r="AI121" i="1"/>
  <c r="AE121" i="1"/>
  <c r="X121" i="1"/>
  <c r="Z121" i="1" s="1"/>
  <c r="U121" i="1"/>
  <c r="S121" i="1"/>
  <c r="P121" i="1"/>
  <c r="R121" i="1" s="1"/>
  <c r="K121" i="1"/>
  <c r="N121" i="1" s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K120" i="1"/>
  <c r="J120" i="1"/>
  <c r="N120" i="1" s="1"/>
  <c r="O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Q119" i="1"/>
  <c r="P119" i="1"/>
  <c r="K119" i="1"/>
  <c r="J119" i="1"/>
  <c r="I119" i="1"/>
  <c r="G119" i="1"/>
  <c r="R119" i="1" s="1"/>
  <c r="F119" i="1"/>
  <c r="E119" i="1"/>
  <c r="D119" i="1"/>
  <c r="C119" i="1"/>
  <c r="AI118" i="1"/>
  <c r="AE118" i="1"/>
  <c r="Z118" i="1" s="1"/>
  <c r="X118" i="1"/>
  <c r="U118" i="1"/>
  <c r="S118" i="1"/>
  <c r="Q118" i="1"/>
  <c r="P118" i="1"/>
  <c r="N118" i="1"/>
  <c r="K118" i="1"/>
  <c r="J118" i="1"/>
  <c r="I118" i="1"/>
  <c r="G118" i="1"/>
  <c r="R118" i="1" s="1"/>
  <c r="F118" i="1"/>
  <c r="E118" i="1"/>
  <c r="D118" i="1"/>
  <c r="C118" i="1"/>
  <c r="AI117" i="1"/>
  <c r="AE117" i="1"/>
  <c r="Z117" i="1" s="1"/>
  <c r="X117" i="1"/>
  <c r="U117" i="1"/>
  <c r="S117" i="1"/>
  <c r="Q117" i="1"/>
  <c r="P117" i="1"/>
  <c r="R117" i="1" s="1"/>
  <c r="O117" i="1"/>
  <c r="N117" i="1"/>
  <c r="K117" i="1"/>
  <c r="J117" i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Q116" i="1"/>
  <c r="P116" i="1"/>
  <c r="K116" i="1"/>
  <c r="J116" i="1"/>
  <c r="N116" i="1" s="1"/>
  <c r="I116" i="1"/>
  <c r="G116" i="1"/>
  <c r="R116" i="1" s="1"/>
  <c r="F116" i="1"/>
  <c r="E116" i="1"/>
  <c r="D116" i="1"/>
  <c r="C116" i="1"/>
  <c r="AI115" i="1"/>
  <c r="AE115" i="1"/>
  <c r="Z115" i="1"/>
  <c r="X115" i="1"/>
  <c r="U115" i="1"/>
  <c r="S115" i="1"/>
  <c r="Q115" i="1"/>
  <c r="P115" i="1"/>
  <c r="R115" i="1" s="1"/>
  <c r="N115" i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R114" i="1" s="1"/>
  <c r="N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P113" i="1"/>
  <c r="Q113" i="1" s="1"/>
  <c r="K113" i="1"/>
  <c r="N113" i="1" s="1"/>
  <c r="J113" i="1"/>
  <c r="I113" i="1"/>
  <c r="G113" i="1"/>
  <c r="F113" i="1"/>
  <c r="E113" i="1"/>
  <c r="D113" i="1"/>
  <c r="C113" i="1"/>
  <c r="AI112" i="1"/>
  <c r="AE112" i="1"/>
  <c r="X112" i="1"/>
  <c r="U112" i="1"/>
  <c r="S112" i="1"/>
  <c r="P112" i="1"/>
  <c r="K112" i="1"/>
  <c r="N112" i="1" s="1"/>
  <c r="O112" i="1" s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R111" i="1"/>
  <c r="Q111" i="1"/>
  <c r="P111" i="1"/>
  <c r="K111" i="1"/>
  <c r="J111" i="1"/>
  <c r="N111" i="1" s="1"/>
  <c r="I111" i="1"/>
  <c r="G111" i="1"/>
  <c r="F111" i="1"/>
  <c r="E111" i="1"/>
  <c r="D111" i="1"/>
  <c r="C111" i="1"/>
  <c r="AI110" i="1"/>
  <c r="AE110" i="1"/>
  <c r="Z110" i="1" s="1"/>
  <c r="X110" i="1"/>
  <c r="U110" i="1"/>
  <c r="S110" i="1"/>
  <c r="Q110" i="1"/>
  <c r="P110" i="1"/>
  <c r="O110" i="1"/>
  <c r="N110" i="1"/>
  <c r="K110" i="1"/>
  <c r="J110" i="1"/>
  <c r="I110" i="1"/>
  <c r="G110" i="1"/>
  <c r="F110" i="1"/>
  <c r="E110" i="1"/>
  <c r="D110" i="1"/>
  <c r="C110" i="1"/>
  <c r="AI109" i="1"/>
  <c r="AE109" i="1"/>
  <c r="Z109" i="1" s="1"/>
  <c r="X109" i="1"/>
  <c r="U109" i="1"/>
  <c r="S109" i="1"/>
  <c r="Q109" i="1"/>
  <c r="P109" i="1"/>
  <c r="R109" i="1" s="1"/>
  <c r="N109" i="1"/>
  <c r="O109" i="1" s="1"/>
  <c r="K109" i="1"/>
  <c r="J109" i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Q108" i="1"/>
  <c r="P108" i="1"/>
  <c r="K108" i="1"/>
  <c r="J108" i="1"/>
  <c r="N108" i="1" s="1"/>
  <c r="I108" i="1"/>
  <c r="G108" i="1"/>
  <c r="R108" i="1" s="1"/>
  <c r="F108" i="1"/>
  <c r="E108" i="1"/>
  <c r="D108" i="1"/>
  <c r="C108" i="1"/>
  <c r="AI107" i="1"/>
  <c r="AE107" i="1"/>
  <c r="Z107" i="1"/>
  <c r="X107" i="1"/>
  <c r="U107" i="1"/>
  <c r="S107" i="1"/>
  <c r="Q107" i="1"/>
  <c r="P107" i="1"/>
  <c r="R107" i="1" s="1"/>
  <c r="N107" i="1"/>
  <c r="AG107" i="1" s="1"/>
  <c r="K107" i="1"/>
  <c r="J107" i="1"/>
  <c r="I107" i="1"/>
  <c r="O107" i="1" s="1"/>
  <c r="G107" i="1"/>
  <c r="F107" i="1"/>
  <c r="E107" i="1"/>
  <c r="D107" i="1"/>
  <c r="C107" i="1"/>
  <c r="AI106" i="1"/>
  <c r="AE106" i="1"/>
  <c r="Z106" i="1"/>
  <c r="X106" i="1"/>
  <c r="U106" i="1"/>
  <c r="S106" i="1"/>
  <c r="P106" i="1"/>
  <c r="R106" i="1" s="1"/>
  <c r="K106" i="1"/>
  <c r="N106" i="1" s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Q105" i="1" s="1"/>
  <c r="K105" i="1"/>
  <c r="N105" i="1" s="1"/>
  <c r="J105" i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O104" i="1"/>
  <c r="K104" i="1"/>
  <c r="N104" i="1" s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Q103" i="1"/>
  <c r="P103" i="1"/>
  <c r="K103" i="1"/>
  <c r="J103" i="1"/>
  <c r="I103" i="1"/>
  <c r="G103" i="1"/>
  <c r="F103" i="1"/>
  <c r="E103" i="1"/>
  <c r="D103" i="1"/>
  <c r="C103" i="1"/>
  <c r="AI102" i="1"/>
  <c r="AE102" i="1"/>
  <c r="Z102" i="1" s="1"/>
  <c r="X102" i="1"/>
  <c r="U102" i="1"/>
  <c r="S102" i="1"/>
  <c r="R102" i="1"/>
  <c r="Q102" i="1"/>
  <c r="P102" i="1"/>
  <c r="K102" i="1"/>
  <c r="J102" i="1"/>
  <c r="N102" i="1" s="1"/>
  <c r="O102" i="1" s="1"/>
  <c r="I102" i="1"/>
  <c r="G102" i="1"/>
  <c r="F102" i="1"/>
  <c r="E102" i="1"/>
  <c r="D102" i="1"/>
  <c r="C102" i="1"/>
  <c r="AI101" i="1"/>
  <c r="AE101" i="1"/>
  <c r="Z101" i="1" s="1"/>
  <c r="X101" i="1"/>
  <c r="U101" i="1"/>
  <c r="S101" i="1"/>
  <c r="Q101" i="1"/>
  <c r="P101" i="1"/>
  <c r="R101" i="1" s="1"/>
  <c r="N101" i="1"/>
  <c r="O101" i="1" s="1"/>
  <c r="K101" i="1"/>
  <c r="J101" i="1"/>
  <c r="I101" i="1"/>
  <c r="G101" i="1"/>
  <c r="F101" i="1"/>
  <c r="E101" i="1"/>
  <c r="D101" i="1"/>
  <c r="C101" i="1"/>
  <c r="AI100" i="1"/>
  <c r="AE100" i="1"/>
  <c r="Z100" i="1"/>
  <c r="X100" i="1"/>
  <c r="U100" i="1"/>
  <c r="S100" i="1"/>
  <c r="Q100" i="1"/>
  <c r="P100" i="1"/>
  <c r="K100" i="1"/>
  <c r="J100" i="1"/>
  <c r="N100" i="1" s="1"/>
  <c r="I100" i="1"/>
  <c r="G100" i="1"/>
  <c r="R100" i="1" s="1"/>
  <c r="F100" i="1"/>
  <c r="E100" i="1"/>
  <c r="D100" i="1"/>
  <c r="C100" i="1"/>
  <c r="AI99" i="1"/>
  <c r="AE99" i="1"/>
  <c r="Z99" i="1"/>
  <c r="X99" i="1"/>
  <c r="U99" i="1"/>
  <c r="S99" i="1"/>
  <c r="Q99" i="1"/>
  <c r="P99" i="1"/>
  <c r="R99" i="1" s="1"/>
  <c r="N99" i="1"/>
  <c r="AG99" i="1" s="1"/>
  <c r="K99" i="1"/>
  <c r="J99" i="1"/>
  <c r="I99" i="1"/>
  <c r="O99" i="1" s="1"/>
  <c r="G99" i="1"/>
  <c r="F99" i="1"/>
  <c r="E99" i="1"/>
  <c r="D99" i="1"/>
  <c r="C99" i="1"/>
  <c r="AI98" i="1"/>
  <c r="AE98" i="1"/>
  <c r="Z98" i="1"/>
  <c r="X98" i="1"/>
  <c r="U98" i="1"/>
  <c r="S98" i="1"/>
  <c r="P98" i="1"/>
  <c r="R98" i="1" s="1"/>
  <c r="K98" i="1"/>
  <c r="N98" i="1" s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Q97" i="1" s="1"/>
  <c r="K97" i="1"/>
  <c r="J97" i="1"/>
  <c r="N97" i="1" s="1"/>
  <c r="I97" i="1"/>
  <c r="G97" i="1"/>
  <c r="F97" i="1"/>
  <c r="E97" i="1"/>
  <c r="D97" i="1"/>
  <c r="C97" i="1"/>
  <c r="AI96" i="1"/>
  <c r="AE96" i="1"/>
  <c r="X96" i="1"/>
  <c r="U96" i="1"/>
  <c r="S96" i="1"/>
  <c r="P96" i="1"/>
  <c r="O96" i="1"/>
  <c r="K96" i="1"/>
  <c r="N96" i="1" s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Q95" i="1"/>
  <c r="P95" i="1"/>
  <c r="K95" i="1"/>
  <c r="J95" i="1"/>
  <c r="I95" i="1"/>
  <c r="G95" i="1"/>
  <c r="F95" i="1"/>
  <c r="E95" i="1"/>
  <c r="D95" i="1"/>
  <c r="C95" i="1"/>
  <c r="AI94" i="1"/>
  <c r="AE94" i="1"/>
  <c r="Z94" i="1" s="1"/>
  <c r="X94" i="1"/>
  <c r="U94" i="1"/>
  <c r="S94" i="1"/>
  <c r="R94" i="1"/>
  <c r="Q94" i="1"/>
  <c r="P94" i="1"/>
  <c r="K94" i="1"/>
  <c r="J94" i="1"/>
  <c r="N94" i="1" s="1"/>
  <c r="O94" i="1" s="1"/>
  <c r="I94" i="1"/>
  <c r="G94" i="1"/>
  <c r="F94" i="1"/>
  <c r="E94" i="1"/>
  <c r="D94" i="1"/>
  <c r="C94" i="1"/>
  <c r="AI93" i="1"/>
  <c r="AE93" i="1"/>
  <c r="Z93" i="1" s="1"/>
  <c r="X93" i="1"/>
  <c r="U93" i="1"/>
  <c r="S93" i="1"/>
  <c r="Q93" i="1"/>
  <c r="P93" i="1"/>
  <c r="R93" i="1" s="1"/>
  <c r="N93" i="1"/>
  <c r="O93" i="1" s="1"/>
  <c r="K93" i="1"/>
  <c r="J93" i="1"/>
  <c r="I93" i="1"/>
  <c r="G93" i="1"/>
  <c r="F93" i="1"/>
  <c r="E93" i="1"/>
  <c r="D93" i="1"/>
  <c r="C93" i="1"/>
  <c r="AI92" i="1"/>
  <c r="AE92" i="1"/>
  <c r="Z92" i="1"/>
  <c r="X92" i="1"/>
  <c r="U92" i="1"/>
  <c r="S92" i="1"/>
  <c r="Q92" i="1"/>
  <c r="P92" i="1"/>
  <c r="K92" i="1"/>
  <c r="J92" i="1"/>
  <c r="N92" i="1" s="1"/>
  <c r="I92" i="1"/>
  <c r="G92" i="1"/>
  <c r="R92" i="1" s="1"/>
  <c r="F92" i="1"/>
  <c r="E92" i="1"/>
  <c r="D92" i="1"/>
  <c r="C92" i="1"/>
  <c r="AI91" i="1"/>
  <c r="AE91" i="1"/>
  <c r="Z91" i="1"/>
  <c r="X91" i="1"/>
  <c r="U91" i="1"/>
  <c r="S91" i="1"/>
  <c r="Q91" i="1"/>
  <c r="P91" i="1"/>
  <c r="R91" i="1" s="1"/>
  <c r="N91" i="1"/>
  <c r="AG91" i="1" s="1"/>
  <c r="K91" i="1"/>
  <c r="J91" i="1"/>
  <c r="I91" i="1"/>
  <c r="O91" i="1" s="1"/>
  <c r="G91" i="1"/>
  <c r="F91" i="1"/>
  <c r="E91" i="1"/>
  <c r="D91" i="1"/>
  <c r="C91" i="1"/>
  <c r="AI90" i="1"/>
  <c r="AE90" i="1"/>
  <c r="Z90" i="1"/>
  <c r="X90" i="1"/>
  <c r="U90" i="1"/>
  <c r="S90" i="1"/>
  <c r="P90" i="1"/>
  <c r="R90" i="1" s="1"/>
  <c r="K90" i="1"/>
  <c r="N90" i="1" s="1"/>
  <c r="J90" i="1"/>
  <c r="I90" i="1"/>
  <c r="AG90" i="1" s="1"/>
  <c r="G90" i="1"/>
  <c r="F90" i="1"/>
  <c r="E90" i="1"/>
  <c r="D90" i="1"/>
  <c r="C90" i="1"/>
  <c r="AI89" i="1"/>
  <c r="AE89" i="1"/>
  <c r="X89" i="1"/>
  <c r="Z89" i="1" s="1"/>
  <c r="U89" i="1"/>
  <c r="S89" i="1"/>
  <c r="P89" i="1"/>
  <c r="Q89" i="1" s="1"/>
  <c r="K89" i="1"/>
  <c r="N89" i="1" s="1"/>
  <c r="J89" i="1"/>
  <c r="I89" i="1"/>
  <c r="G89" i="1"/>
  <c r="F89" i="1"/>
  <c r="E89" i="1"/>
  <c r="D89" i="1"/>
  <c r="C89" i="1"/>
  <c r="AI88" i="1"/>
  <c r="AE88" i="1"/>
  <c r="X88" i="1"/>
  <c r="U88" i="1"/>
  <c r="S88" i="1"/>
  <c r="P88" i="1"/>
  <c r="O88" i="1"/>
  <c r="K88" i="1"/>
  <c r="N88" i="1" s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Q87" i="1" s="1"/>
  <c r="K87" i="1"/>
  <c r="J87" i="1"/>
  <c r="N87" i="1" s="1"/>
  <c r="I87" i="1"/>
  <c r="G87" i="1"/>
  <c r="F87" i="1"/>
  <c r="E87" i="1"/>
  <c r="D87" i="1"/>
  <c r="C87" i="1"/>
  <c r="AI86" i="1"/>
  <c r="AE86" i="1"/>
  <c r="X86" i="1"/>
  <c r="U86" i="1"/>
  <c r="S86" i="1"/>
  <c r="Q86" i="1"/>
  <c r="P86" i="1"/>
  <c r="O86" i="1"/>
  <c r="K86" i="1"/>
  <c r="J86" i="1"/>
  <c r="N86" i="1" s="1"/>
  <c r="I86" i="1"/>
  <c r="G86" i="1"/>
  <c r="R86" i="1" s="1"/>
  <c r="F86" i="1"/>
  <c r="E86" i="1"/>
  <c r="D86" i="1"/>
  <c r="C86" i="1"/>
  <c r="AI85" i="1"/>
  <c r="AE85" i="1"/>
  <c r="Z85" i="1"/>
  <c r="X85" i="1"/>
  <c r="U85" i="1"/>
  <c r="S85" i="1"/>
  <c r="Q85" i="1"/>
  <c r="P85" i="1"/>
  <c r="R85" i="1" s="1"/>
  <c r="K85" i="1"/>
  <c r="J85" i="1"/>
  <c r="N85" i="1" s="1"/>
  <c r="O85" i="1" s="1"/>
  <c r="I85" i="1"/>
  <c r="G85" i="1"/>
  <c r="F85" i="1"/>
  <c r="E85" i="1"/>
  <c r="D85" i="1"/>
  <c r="C85" i="1"/>
  <c r="AI84" i="1"/>
  <c r="AE84" i="1"/>
  <c r="Z84" i="1"/>
  <c r="X84" i="1"/>
  <c r="U84" i="1"/>
  <c r="S84" i="1"/>
  <c r="Q84" i="1"/>
  <c r="P84" i="1"/>
  <c r="K84" i="1"/>
  <c r="J84" i="1"/>
  <c r="N84" i="1" s="1"/>
  <c r="I84" i="1"/>
  <c r="G84" i="1"/>
  <c r="R84" i="1" s="1"/>
  <c r="F84" i="1"/>
  <c r="E84" i="1"/>
  <c r="D84" i="1"/>
  <c r="C84" i="1"/>
  <c r="AI83" i="1"/>
  <c r="AE83" i="1"/>
  <c r="Z83" i="1"/>
  <c r="X83" i="1"/>
  <c r="U83" i="1"/>
  <c r="S83" i="1"/>
  <c r="P83" i="1"/>
  <c r="R83" i="1" s="1"/>
  <c r="N83" i="1"/>
  <c r="AG83" i="1" s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P82" i="1"/>
  <c r="R82" i="1" s="1"/>
  <c r="N82" i="1"/>
  <c r="K82" i="1"/>
  <c r="J82" i="1"/>
  <c r="I82" i="1"/>
  <c r="G82" i="1"/>
  <c r="O82" i="1" s="1"/>
  <c r="F82" i="1"/>
  <c r="E82" i="1"/>
  <c r="D82" i="1"/>
  <c r="C82" i="1"/>
  <c r="AI81" i="1"/>
  <c r="AE81" i="1"/>
  <c r="X81" i="1"/>
  <c r="Z81" i="1" s="1"/>
  <c r="U81" i="1"/>
  <c r="S81" i="1"/>
  <c r="P81" i="1"/>
  <c r="Q81" i="1" s="1"/>
  <c r="K81" i="1"/>
  <c r="N81" i="1" s="1"/>
  <c r="J81" i="1"/>
  <c r="I81" i="1"/>
  <c r="G81" i="1"/>
  <c r="F81" i="1"/>
  <c r="E81" i="1"/>
  <c r="D81" i="1"/>
  <c r="C81" i="1"/>
  <c r="AI80" i="1"/>
  <c r="AE80" i="1"/>
  <c r="X80" i="1"/>
  <c r="U80" i="1"/>
  <c r="S80" i="1"/>
  <c r="P80" i="1"/>
  <c r="K80" i="1"/>
  <c r="N80" i="1" s="1"/>
  <c r="O80" i="1" s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Q79" i="1"/>
  <c r="P79" i="1"/>
  <c r="K79" i="1"/>
  <c r="J79" i="1"/>
  <c r="N79" i="1" s="1"/>
  <c r="I79" i="1"/>
  <c r="G79" i="1"/>
  <c r="F79" i="1"/>
  <c r="E79" i="1"/>
  <c r="D79" i="1"/>
  <c r="C79" i="1"/>
  <c r="AI78" i="1"/>
  <c r="AE78" i="1"/>
  <c r="Z78" i="1" s="1"/>
  <c r="X78" i="1"/>
  <c r="U78" i="1"/>
  <c r="S78" i="1"/>
  <c r="Q78" i="1"/>
  <c r="P78" i="1"/>
  <c r="O78" i="1"/>
  <c r="K78" i="1"/>
  <c r="J78" i="1"/>
  <c r="N78" i="1" s="1"/>
  <c r="I78" i="1"/>
  <c r="G78" i="1"/>
  <c r="R78" i="1" s="1"/>
  <c r="F78" i="1"/>
  <c r="E78" i="1"/>
  <c r="D78" i="1"/>
  <c r="C78" i="1"/>
  <c r="AI77" i="1"/>
  <c r="AE77" i="1"/>
  <c r="Z77" i="1"/>
  <c r="X77" i="1"/>
  <c r="U77" i="1"/>
  <c r="S77" i="1"/>
  <c r="Q77" i="1"/>
  <c r="P77" i="1"/>
  <c r="R77" i="1" s="1"/>
  <c r="K77" i="1"/>
  <c r="J77" i="1"/>
  <c r="N77" i="1" s="1"/>
  <c r="O77" i="1" s="1"/>
  <c r="I77" i="1"/>
  <c r="G77" i="1"/>
  <c r="F77" i="1"/>
  <c r="E77" i="1"/>
  <c r="D77" i="1"/>
  <c r="C77" i="1"/>
  <c r="AI76" i="1"/>
  <c r="AE76" i="1"/>
  <c r="Z76" i="1"/>
  <c r="X76" i="1"/>
  <c r="U76" i="1"/>
  <c r="S76" i="1"/>
  <c r="Q76" i="1"/>
  <c r="P76" i="1"/>
  <c r="K76" i="1"/>
  <c r="J76" i="1"/>
  <c r="N76" i="1" s="1"/>
  <c r="I76" i="1"/>
  <c r="G76" i="1"/>
  <c r="R76" i="1" s="1"/>
  <c r="F76" i="1"/>
  <c r="E76" i="1"/>
  <c r="D76" i="1"/>
  <c r="C76" i="1"/>
  <c r="AI75" i="1"/>
  <c r="AE75" i="1"/>
  <c r="Z75" i="1"/>
  <c r="X75" i="1"/>
  <c r="U75" i="1"/>
  <c r="S75" i="1"/>
  <c r="P75" i="1"/>
  <c r="R75" i="1" s="1"/>
  <c r="N75" i="1"/>
  <c r="AG75" i="1" s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R74" i="1" s="1"/>
  <c r="N74" i="1"/>
  <c r="K74" i="1"/>
  <c r="J74" i="1"/>
  <c r="I74" i="1"/>
  <c r="G74" i="1"/>
  <c r="O74" i="1" s="1"/>
  <c r="F74" i="1"/>
  <c r="E74" i="1"/>
  <c r="D74" i="1"/>
  <c r="C74" i="1"/>
  <c r="AI73" i="1"/>
  <c r="AE73" i="1"/>
  <c r="X73" i="1"/>
  <c r="Z73" i="1" s="1"/>
  <c r="U73" i="1"/>
  <c r="S73" i="1"/>
  <c r="R73" i="1"/>
  <c r="P73" i="1"/>
  <c r="K73" i="1"/>
  <c r="N73" i="1" s="1"/>
  <c r="J73" i="1"/>
  <c r="I73" i="1"/>
  <c r="G73" i="1"/>
  <c r="F73" i="1"/>
  <c r="E73" i="1"/>
  <c r="D73" i="1"/>
  <c r="C73" i="1"/>
  <c r="AI72" i="1"/>
  <c r="AE72" i="1"/>
  <c r="X72" i="1"/>
  <c r="U72" i="1"/>
  <c r="S72" i="1"/>
  <c r="P72" i="1"/>
  <c r="K72" i="1"/>
  <c r="N72" i="1" s="1"/>
  <c r="O72" i="1" s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R71" i="1"/>
  <c r="P71" i="1"/>
  <c r="K71" i="1"/>
  <c r="J71" i="1"/>
  <c r="N71" i="1" s="1"/>
  <c r="I71" i="1"/>
  <c r="G71" i="1"/>
  <c r="F71" i="1"/>
  <c r="E71" i="1"/>
  <c r="D71" i="1"/>
  <c r="C71" i="1"/>
  <c r="AI70" i="1"/>
  <c r="AE70" i="1"/>
  <c r="Z70" i="1" s="1"/>
  <c r="X70" i="1"/>
  <c r="U70" i="1"/>
  <c r="S70" i="1"/>
  <c r="R70" i="1"/>
  <c r="P70" i="1"/>
  <c r="K70" i="1"/>
  <c r="J70" i="1"/>
  <c r="N70" i="1" s="1"/>
  <c r="I70" i="1"/>
  <c r="G70" i="1"/>
  <c r="F70" i="1"/>
  <c r="E70" i="1"/>
  <c r="D70" i="1"/>
  <c r="C70" i="1"/>
  <c r="AI69" i="1"/>
  <c r="AE69" i="1"/>
  <c r="Z69" i="1" s="1"/>
  <c r="X69" i="1"/>
  <c r="U69" i="1"/>
  <c r="S69" i="1"/>
  <c r="R69" i="1"/>
  <c r="Q69" i="1"/>
  <c r="P69" i="1"/>
  <c r="K69" i="1"/>
  <c r="J69" i="1"/>
  <c r="N69" i="1" s="1"/>
  <c r="O69" i="1" s="1"/>
  <c r="I69" i="1"/>
  <c r="G69" i="1"/>
  <c r="F69" i="1"/>
  <c r="E69" i="1"/>
  <c r="D69" i="1"/>
  <c r="C69" i="1"/>
  <c r="AI68" i="1"/>
  <c r="AE68" i="1"/>
  <c r="Z68" i="1"/>
  <c r="X68" i="1"/>
  <c r="U68" i="1"/>
  <c r="S68" i="1"/>
  <c r="R68" i="1"/>
  <c r="Q68" i="1"/>
  <c r="P68" i="1"/>
  <c r="K68" i="1"/>
  <c r="J68" i="1"/>
  <c r="N68" i="1" s="1"/>
  <c r="I68" i="1"/>
  <c r="G68" i="1"/>
  <c r="F68" i="1"/>
  <c r="E68" i="1"/>
  <c r="D68" i="1"/>
  <c r="C68" i="1"/>
  <c r="AI67" i="1"/>
  <c r="AE67" i="1"/>
  <c r="Z67" i="1"/>
  <c r="X67" i="1"/>
  <c r="U67" i="1"/>
  <c r="S67" i="1"/>
  <c r="Q67" i="1"/>
  <c r="P67" i="1"/>
  <c r="R67" i="1" s="1"/>
  <c r="N67" i="1"/>
  <c r="AG67" i="1" s="1"/>
  <c r="K67" i="1"/>
  <c r="J67" i="1"/>
  <c r="I67" i="1"/>
  <c r="O67" i="1" s="1"/>
  <c r="G67" i="1"/>
  <c r="F67" i="1"/>
  <c r="E67" i="1"/>
  <c r="D67" i="1"/>
  <c r="C67" i="1"/>
  <c r="AI66" i="1"/>
  <c r="AE66" i="1"/>
  <c r="Z66" i="1"/>
  <c r="X66" i="1"/>
  <c r="U66" i="1"/>
  <c r="S66" i="1"/>
  <c r="P66" i="1"/>
  <c r="R66" i="1" s="1"/>
  <c r="K66" i="1"/>
  <c r="N66" i="1" s="1"/>
  <c r="J66" i="1"/>
  <c r="I66" i="1"/>
  <c r="AG66" i="1" s="1"/>
  <c r="G66" i="1"/>
  <c r="F66" i="1"/>
  <c r="E66" i="1"/>
  <c r="D66" i="1"/>
  <c r="C66" i="1"/>
  <c r="AI65" i="1"/>
  <c r="AE65" i="1"/>
  <c r="X65" i="1"/>
  <c r="Z65" i="1" s="1"/>
  <c r="U65" i="1"/>
  <c r="S65" i="1"/>
  <c r="P65" i="1"/>
  <c r="K65" i="1"/>
  <c r="N65" i="1" s="1"/>
  <c r="J65" i="1"/>
  <c r="I65" i="1"/>
  <c r="G65" i="1"/>
  <c r="F65" i="1"/>
  <c r="E65" i="1"/>
  <c r="D65" i="1"/>
  <c r="C65" i="1"/>
  <c r="AI64" i="1"/>
  <c r="AE64" i="1"/>
  <c r="X64" i="1"/>
  <c r="U64" i="1"/>
  <c r="S64" i="1"/>
  <c r="P64" i="1"/>
  <c r="K64" i="1"/>
  <c r="N64" i="1" s="1"/>
  <c r="O64" i="1" s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R63" i="1"/>
  <c r="P63" i="1"/>
  <c r="K63" i="1"/>
  <c r="J63" i="1"/>
  <c r="N63" i="1" s="1"/>
  <c r="I63" i="1"/>
  <c r="G63" i="1"/>
  <c r="F63" i="1"/>
  <c r="E63" i="1"/>
  <c r="D63" i="1"/>
  <c r="C63" i="1"/>
  <c r="AI62" i="1"/>
  <c r="AE62" i="1"/>
  <c r="Z62" i="1" s="1"/>
  <c r="X62" i="1"/>
  <c r="U62" i="1"/>
  <c r="S62" i="1"/>
  <c r="R62" i="1"/>
  <c r="P62" i="1"/>
  <c r="O62" i="1"/>
  <c r="K62" i="1"/>
  <c r="J62" i="1"/>
  <c r="N62" i="1" s="1"/>
  <c r="I62" i="1"/>
  <c r="G62" i="1"/>
  <c r="Q62" i="1" s="1"/>
  <c r="F62" i="1"/>
  <c r="E62" i="1"/>
  <c r="D62" i="1"/>
  <c r="C62" i="1"/>
  <c r="AI61" i="1"/>
  <c r="AE61" i="1"/>
  <c r="Z61" i="1"/>
  <c r="X61" i="1"/>
  <c r="U61" i="1"/>
  <c r="S61" i="1"/>
  <c r="Q61" i="1"/>
  <c r="P61" i="1"/>
  <c r="R61" i="1" s="1"/>
  <c r="K61" i="1"/>
  <c r="J61" i="1"/>
  <c r="N61" i="1" s="1"/>
  <c r="O61" i="1" s="1"/>
  <c r="I61" i="1"/>
  <c r="G61" i="1"/>
  <c r="F61" i="1"/>
  <c r="E61" i="1"/>
  <c r="D61" i="1"/>
  <c r="C61" i="1"/>
  <c r="AI60" i="1"/>
  <c r="AE60" i="1"/>
  <c r="Z60" i="1"/>
  <c r="X60" i="1"/>
  <c r="U60" i="1"/>
  <c r="S60" i="1"/>
  <c r="Q60" i="1"/>
  <c r="P60" i="1"/>
  <c r="K60" i="1"/>
  <c r="J60" i="1"/>
  <c r="N60" i="1" s="1"/>
  <c r="I60" i="1"/>
  <c r="G60" i="1"/>
  <c r="R60" i="1" s="1"/>
  <c r="F60" i="1"/>
  <c r="E60" i="1"/>
  <c r="D60" i="1"/>
  <c r="C60" i="1"/>
  <c r="AI59" i="1"/>
  <c r="AE59" i="1"/>
  <c r="Z59" i="1"/>
  <c r="X59" i="1"/>
  <c r="U59" i="1"/>
  <c r="S59" i="1"/>
  <c r="P59" i="1"/>
  <c r="R59" i="1" s="1"/>
  <c r="N59" i="1"/>
  <c r="AG59" i="1" s="1"/>
  <c r="K59" i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R58" i="1" s="1"/>
  <c r="N58" i="1"/>
  <c r="K58" i="1"/>
  <c r="J58" i="1"/>
  <c r="I58" i="1"/>
  <c r="G58" i="1"/>
  <c r="O58" i="1" s="1"/>
  <c r="F58" i="1"/>
  <c r="E58" i="1"/>
  <c r="D58" i="1"/>
  <c r="C58" i="1"/>
  <c r="AI57" i="1"/>
  <c r="AE57" i="1"/>
  <c r="X57" i="1"/>
  <c r="Z57" i="1" s="1"/>
  <c r="U57" i="1"/>
  <c r="S57" i="1"/>
  <c r="P57" i="1"/>
  <c r="Q57" i="1" s="1"/>
  <c r="K57" i="1"/>
  <c r="N57" i="1" s="1"/>
  <c r="J57" i="1"/>
  <c r="I57" i="1"/>
  <c r="G57" i="1"/>
  <c r="F57" i="1"/>
  <c r="E57" i="1"/>
  <c r="D57" i="1"/>
  <c r="C57" i="1"/>
  <c r="AI56" i="1"/>
  <c r="AE56" i="1"/>
  <c r="X56" i="1"/>
  <c r="U56" i="1"/>
  <c r="S56" i="1"/>
  <c r="P56" i="1"/>
  <c r="K56" i="1"/>
  <c r="N56" i="1" s="1"/>
  <c r="O56" i="1" s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R55" i="1"/>
  <c r="Q55" i="1"/>
  <c r="P55" i="1"/>
  <c r="K55" i="1"/>
  <c r="J55" i="1"/>
  <c r="N55" i="1" s="1"/>
  <c r="I55" i="1"/>
  <c r="G55" i="1"/>
  <c r="F55" i="1"/>
  <c r="E55" i="1"/>
  <c r="D55" i="1"/>
  <c r="C55" i="1"/>
  <c r="AI54" i="1"/>
  <c r="AE54" i="1"/>
  <c r="Z54" i="1" s="1"/>
  <c r="X54" i="1"/>
  <c r="U54" i="1"/>
  <c r="S54" i="1"/>
  <c r="Q54" i="1"/>
  <c r="P54" i="1"/>
  <c r="O54" i="1"/>
  <c r="K54" i="1"/>
  <c r="J54" i="1"/>
  <c r="N54" i="1" s="1"/>
  <c r="I54" i="1"/>
  <c r="G54" i="1"/>
  <c r="R54" i="1" s="1"/>
  <c r="F54" i="1"/>
  <c r="E54" i="1"/>
  <c r="D54" i="1"/>
  <c r="C54" i="1"/>
  <c r="AI53" i="1"/>
  <c r="AE53" i="1"/>
  <c r="Z53" i="1"/>
  <c r="X53" i="1"/>
  <c r="U53" i="1"/>
  <c r="S53" i="1"/>
  <c r="Q53" i="1"/>
  <c r="P53" i="1"/>
  <c r="R53" i="1" s="1"/>
  <c r="K53" i="1"/>
  <c r="J53" i="1"/>
  <c r="N53" i="1" s="1"/>
  <c r="O53" i="1" s="1"/>
  <c r="I53" i="1"/>
  <c r="G53" i="1"/>
  <c r="F53" i="1"/>
  <c r="E53" i="1"/>
  <c r="D53" i="1"/>
  <c r="C53" i="1"/>
  <c r="AI52" i="1"/>
  <c r="AE52" i="1"/>
  <c r="Z52" i="1"/>
  <c r="X52" i="1"/>
  <c r="U52" i="1"/>
  <c r="S52" i="1"/>
  <c r="Q52" i="1"/>
  <c r="P52" i="1"/>
  <c r="K52" i="1"/>
  <c r="J52" i="1"/>
  <c r="N52" i="1" s="1"/>
  <c r="I52" i="1"/>
  <c r="G52" i="1"/>
  <c r="R52" i="1" s="1"/>
  <c r="F52" i="1"/>
  <c r="E52" i="1"/>
  <c r="D52" i="1"/>
  <c r="C52" i="1"/>
  <c r="AI51" i="1"/>
  <c r="AE51" i="1"/>
  <c r="Z51" i="1"/>
  <c r="X51" i="1"/>
  <c r="U51" i="1"/>
  <c r="S51" i="1"/>
  <c r="P51" i="1"/>
  <c r="R51" i="1" s="1"/>
  <c r="N51" i="1"/>
  <c r="AG51" i="1" s="1"/>
  <c r="K51" i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N50" i="1"/>
  <c r="K50" i="1"/>
  <c r="J50" i="1"/>
  <c r="I50" i="1"/>
  <c r="G50" i="1"/>
  <c r="O50" i="1" s="1"/>
  <c r="F50" i="1"/>
  <c r="E50" i="1"/>
  <c r="D50" i="1"/>
  <c r="C50" i="1"/>
  <c r="AI49" i="1"/>
  <c r="AE49" i="1"/>
  <c r="X49" i="1"/>
  <c r="Z49" i="1" s="1"/>
  <c r="U49" i="1"/>
  <c r="S49" i="1"/>
  <c r="P49" i="1"/>
  <c r="Q49" i="1" s="1"/>
  <c r="K49" i="1"/>
  <c r="N49" i="1" s="1"/>
  <c r="J49" i="1"/>
  <c r="I49" i="1"/>
  <c r="G49" i="1"/>
  <c r="F49" i="1"/>
  <c r="E49" i="1"/>
  <c r="D49" i="1"/>
  <c r="C49" i="1"/>
  <c r="AI48" i="1"/>
  <c r="AE48" i="1"/>
  <c r="X48" i="1"/>
  <c r="U48" i="1"/>
  <c r="S48" i="1"/>
  <c r="P48" i="1"/>
  <c r="K48" i="1"/>
  <c r="N48" i="1" s="1"/>
  <c r="O48" i="1" s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R47" i="1"/>
  <c r="Q47" i="1"/>
  <c r="P47" i="1"/>
  <c r="K47" i="1"/>
  <c r="J47" i="1"/>
  <c r="N47" i="1" s="1"/>
  <c r="I47" i="1"/>
  <c r="G47" i="1"/>
  <c r="F47" i="1"/>
  <c r="E47" i="1"/>
  <c r="D47" i="1"/>
  <c r="C47" i="1"/>
  <c r="AI46" i="1"/>
  <c r="AE46" i="1"/>
  <c r="Z46" i="1" s="1"/>
  <c r="X46" i="1"/>
  <c r="U46" i="1"/>
  <c r="S46" i="1"/>
  <c r="Q46" i="1"/>
  <c r="P46" i="1"/>
  <c r="O46" i="1"/>
  <c r="K46" i="1"/>
  <c r="J46" i="1"/>
  <c r="N46" i="1" s="1"/>
  <c r="I46" i="1"/>
  <c r="G46" i="1"/>
  <c r="R46" i="1" s="1"/>
  <c r="F46" i="1"/>
  <c r="E46" i="1"/>
  <c r="D46" i="1"/>
  <c r="C46" i="1"/>
  <c r="AI45" i="1"/>
  <c r="AE45" i="1"/>
  <c r="Z45" i="1"/>
  <c r="X45" i="1"/>
  <c r="U45" i="1"/>
  <c r="S45" i="1"/>
  <c r="Q45" i="1"/>
  <c r="P45" i="1"/>
  <c r="K45" i="1"/>
  <c r="J45" i="1"/>
  <c r="N45" i="1" s="1"/>
  <c r="O45" i="1" s="1"/>
  <c r="I45" i="1"/>
  <c r="G45" i="1"/>
  <c r="R45" i="1" s="1"/>
  <c r="F45" i="1"/>
  <c r="E45" i="1"/>
  <c r="D45" i="1"/>
  <c r="C45" i="1"/>
  <c r="AI44" i="1"/>
  <c r="AE44" i="1"/>
  <c r="Z44" i="1"/>
  <c r="X44" i="1"/>
  <c r="U44" i="1"/>
  <c r="S44" i="1"/>
  <c r="R44" i="1"/>
  <c r="Q44" i="1"/>
  <c r="P44" i="1"/>
  <c r="K44" i="1"/>
  <c r="J44" i="1"/>
  <c r="N44" i="1" s="1"/>
  <c r="I44" i="1"/>
  <c r="G44" i="1"/>
  <c r="F44" i="1"/>
  <c r="E44" i="1"/>
  <c r="D44" i="1"/>
  <c r="C44" i="1"/>
  <c r="AI43" i="1"/>
  <c r="AE43" i="1"/>
  <c r="Z43" i="1"/>
  <c r="X43" i="1"/>
  <c r="U43" i="1"/>
  <c r="S43" i="1"/>
  <c r="Q43" i="1"/>
  <c r="P43" i="1"/>
  <c r="R43" i="1" s="1"/>
  <c r="N43" i="1"/>
  <c r="AG43" i="1" s="1"/>
  <c r="K43" i="1"/>
  <c r="J43" i="1"/>
  <c r="I43" i="1"/>
  <c r="O43" i="1" s="1"/>
  <c r="G43" i="1"/>
  <c r="F43" i="1"/>
  <c r="E43" i="1"/>
  <c r="D43" i="1"/>
  <c r="C43" i="1"/>
  <c r="AI42" i="1"/>
  <c r="AE42" i="1"/>
  <c r="Z42" i="1"/>
  <c r="X42" i="1"/>
  <c r="U42" i="1"/>
  <c r="S42" i="1"/>
  <c r="P42" i="1"/>
  <c r="R42" i="1" s="1"/>
  <c r="K42" i="1"/>
  <c r="N42" i="1" s="1"/>
  <c r="J42" i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K41" i="1"/>
  <c r="N41" i="1" s="1"/>
  <c r="J41" i="1"/>
  <c r="I41" i="1"/>
  <c r="G41" i="1"/>
  <c r="F41" i="1"/>
  <c r="E41" i="1"/>
  <c r="D41" i="1"/>
  <c r="C41" i="1"/>
  <c r="AI40" i="1"/>
  <c r="AE40" i="1"/>
  <c r="X40" i="1"/>
  <c r="U40" i="1"/>
  <c r="S40" i="1"/>
  <c r="P40" i="1"/>
  <c r="K40" i="1"/>
  <c r="N40" i="1" s="1"/>
  <c r="O40" i="1" s="1"/>
  <c r="J40" i="1"/>
  <c r="I40" i="1"/>
  <c r="G40" i="1"/>
  <c r="F40" i="1"/>
  <c r="E40" i="1"/>
  <c r="D40" i="1"/>
  <c r="C40" i="1"/>
  <c r="AI39" i="1"/>
  <c r="AE39" i="1"/>
  <c r="X39" i="1"/>
  <c r="Z39" i="1" s="1"/>
  <c r="U39" i="1"/>
  <c r="S39" i="1"/>
  <c r="Q39" i="1"/>
  <c r="P39" i="1"/>
  <c r="K39" i="1"/>
  <c r="J39" i="1"/>
  <c r="I39" i="1"/>
  <c r="G39" i="1"/>
  <c r="F39" i="1"/>
  <c r="E39" i="1"/>
  <c r="D39" i="1"/>
  <c r="C39" i="1"/>
  <c r="AI38" i="1"/>
  <c r="AE38" i="1"/>
  <c r="Z38" i="1" s="1"/>
  <c r="X38" i="1"/>
  <c r="U38" i="1"/>
  <c r="S38" i="1"/>
  <c r="R38" i="1"/>
  <c r="Q38" i="1"/>
  <c r="P38" i="1"/>
  <c r="K38" i="1"/>
  <c r="J38" i="1"/>
  <c r="N38" i="1" s="1"/>
  <c r="O38" i="1" s="1"/>
  <c r="I38" i="1"/>
  <c r="G38" i="1"/>
  <c r="F38" i="1"/>
  <c r="E38" i="1"/>
  <c r="D38" i="1"/>
  <c r="C38" i="1"/>
  <c r="AI37" i="1"/>
  <c r="AE37" i="1"/>
  <c r="Z37" i="1" s="1"/>
  <c r="X37" i="1"/>
  <c r="U37" i="1"/>
  <c r="S37" i="1"/>
  <c r="Q37" i="1"/>
  <c r="P37" i="1"/>
  <c r="R37" i="1" s="1"/>
  <c r="N37" i="1"/>
  <c r="O37" i="1" s="1"/>
  <c r="K37" i="1"/>
  <c r="J37" i="1"/>
  <c r="I37" i="1"/>
  <c r="G37" i="1"/>
  <c r="F37" i="1"/>
  <c r="E37" i="1"/>
  <c r="D37" i="1"/>
  <c r="C37" i="1"/>
  <c r="AI36" i="1"/>
  <c r="AE36" i="1"/>
  <c r="Z36" i="1"/>
  <c r="X36" i="1"/>
  <c r="U36" i="1"/>
  <c r="S36" i="1"/>
  <c r="R36" i="1"/>
  <c r="Q36" i="1"/>
  <c r="P36" i="1"/>
  <c r="K36" i="1"/>
  <c r="J36" i="1"/>
  <c r="N36" i="1" s="1"/>
  <c r="I36" i="1"/>
  <c r="G36" i="1"/>
  <c r="F36" i="1"/>
  <c r="E36" i="1"/>
  <c r="D36" i="1"/>
  <c r="C36" i="1"/>
  <c r="AI35" i="1"/>
  <c r="AE35" i="1"/>
  <c r="X35" i="1"/>
  <c r="Z35" i="1" s="1"/>
  <c r="AG35" i="1" s="1"/>
  <c r="U35" i="1"/>
  <c r="S35" i="1"/>
  <c r="P35" i="1"/>
  <c r="R35" i="1" s="1"/>
  <c r="O35" i="1"/>
  <c r="N35" i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Q34" i="1"/>
  <c r="P34" i="1"/>
  <c r="R34" i="1" s="1"/>
  <c r="K34" i="1"/>
  <c r="J34" i="1"/>
  <c r="N34" i="1" s="1"/>
  <c r="I34" i="1"/>
  <c r="G34" i="1"/>
  <c r="O34" i="1" s="1"/>
  <c r="F34" i="1"/>
  <c r="E34" i="1"/>
  <c r="D34" i="1"/>
  <c r="C34" i="1"/>
  <c r="AI33" i="1"/>
  <c r="AE33" i="1"/>
  <c r="Z33" i="1"/>
  <c r="X33" i="1"/>
  <c r="U33" i="1"/>
  <c r="S33" i="1"/>
  <c r="Q33" i="1"/>
  <c r="P33" i="1"/>
  <c r="R33" i="1" s="1"/>
  <c r="N33" i="1"/>
  <c r="K33" i="1"/>
  <c r="J33" i="1"/>
  <c r="I33" i="1"/>
  <c r="G33" i="1"/>
  <c r="O33" i="1" s="1"/>
  <c r="F33" i="1"/>
  <c r="E33" i="1"/>
  <c r="D33" i="1"/>
  <c r="C33" i="1"/>
  <c r="AI32" i="1"/>
  <c r="AE32" i="1"/>
  <c r="Z32" i="1"/>
  <c r="X32" i="1"/>
  <c r="U32" i="1"/>
  <c r="S32" i="1"/>
  <c r="R32" i="1"/>
  <c r="P32" i="1"/>
  <c r="N32" i="1"/>
  <c r="K32" i="1"/>
  <c r="J32" i="1"/>
  <c r="I32" i="1"/>
  <c r="O32" i="1" s="1"/>
  <c r="G32" i="1"/>
  <c r="Q32" i="1" s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K31" i="1"/>
  <c r="J31" i="1"/>
  <c r="N31" i="1" s="1"/>
  <c r="I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P30" i="1"/>
  <c r="K30" i="1"/>
  <c r="N30" i="1" s="1"/>
  <c r="O30" i="1" s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P29" i="1"/>
  <c r="K29" i="1"/>
  <c r="J29" i="1"/>
  <c r="N29" i="1" s="1"/>
  <c r="I29" i="1"/>
  <c r="G29" i="1"/>
  <c r="Q29" i="1" s="1"/>
  <c r="F29" i="1"/>
  <c r="E29" i="1"/>
  <c r="D29" i="1"/>
  <c r="C29" i="1"/>
  <c r="AI28" i="1"/>
  <c r="AE28" i="1"/>
  <c r="Z28" i="1" s="1"/>
  <c r="X28" i="1"/>
  <c r="U28" i="1"/>
  <c r="S28" i="1"/>
  <c r="R28" i="1"/>
  <c r="P28" i="1"/>
  <c r="N28" i="1"/>
  <c r="K28" i="1"/>
  <c r="J28" i="1"/>
  <c r="I28" i="1"/>
  <c r="G28" i="1"/>
  <c r="F28" i="1"/>
  <c r="E28" i="1"/>
  <c r="D28" i="1"/>
  <c r="C28" i="1"/>
  <c r="AI27" i="1"/>
  <c r="AE27" i="1"/>
  <c r="Z27" i="1" s="1"/>
  <c r="X27" i="1"/>
  <c r="U27" i="1"/>
  <c r="S27" i="1"/>
  <c r="Q27" i="1"/>
  <c r="P27" i="1"/>
  <c r="R27" i="1" s="1"/>
  <c r="K27" i="1"/>
  <c r="J27" i="1"/>
  <c r="N27" i="1" s="1"/>
  <c r="O27" i="1" s="1"/>
  <c r="I27" i="1"/>
  <c r="AG27" i="1" s="1"/>
  <c r="G27" i="1"/>
  <c r="F27" i="1"/>
  <c r="E27" i="1"/>
  <c r="D27" i="1"/>
  <c r="C27" i="1"/>
  <c r="AI26" i="1"/>
  <c r="AE26" i="1"/>
  <c r="Z26" i="1"/>
  <c r="X26" i="1"/>
  <c r="U26" i="1"/>
  <c r="S26" i="1"/>
  <c r="Q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Z25" i="1"/>
  <c r="X25" i="1"/>
  <c r="U25" i="1"/>
  <c r="S25" i="1"/>
  <c r="Q25" i="1"/>
  <c r="P25" i="1"/>
  <c r="R25" i="1" s="1"/>
  <c r="N25" i="1"/>
  <c r="K25" i="1"/>
  <c r="J25" i="1"/>
  <c r="I25" i="1"/>
  <c r="G25" i="1"/>
  <c r="O25" i="1" s="1"/>
  <c r="F25" i="1"/>
  <c r="E25" i="1"/>
  <c r="D25" i="1"/>
  <c r="C25" i="1"/>
  <c r="AI24" i="1"/>
  <c r="AE24" i="1"/>
  <c r="Z24" i="1"/>
  <c r="X24" i="1"/>
  <c r="U24" i="1"/>
  <c r="S24" i="1"/>
  <c r="P24" i="1"/>
  <c r="R24" i="1" s="1"/>
  <c r="N24" i="1"/>
  <c r="K24" i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R23" i="1" s="1"/>
  <c r="K23" i="1"/>
  <c r="J23" i="1"/>
  <c r="N23" i="1" s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K22" i="1"/>
  <c r="J22" i="1"/>
  <c r="N22" i="1" s="1"/>
  <c r="I22" i="1"/>
  <c r="G22" i="1"/>
  <c r="O22" i="1" s="1"/>
  <c r="F22" i="1"/>
  <c r="E22" i="1"/>
  <c r="D22" i="1"/>
  <c r="C22" i="1"/>
  <c r="AI21" i="1"/>
  <c r="AE21" i="1"/>
  <c r="X21" i="1"/>
  <c r="Z21" i="1" s="1"/>
  <c r="U21" i="1"/>
  <c r="S21" i="1"/>
  <c r="R21" i="1"/>
  <c r="P21" i="1"/>
  <c r="K21" i="1"/>
  <c r="N21" i="1" s="1"/>
  <c r="J21" i="1"/>
  <c r="I21" i="1"/>
  <c r="G21" i="1"/>
  <c r="Q21" i="1" s="1"/>
  <c r="F21" i="1"/>
  <c r="E21" i="1"/>
  <c r="D21" i="1"/>
  <c r="C21" i="1"/>
  <c r="AI20" i="1"/>
  <c r="AE20" i="1"/>
  <c r="Z20" i="1" s="1"/>
  <c r="X20" i="1"/>
  <c r="U20" i="1"/>
  <c r="S20" i="1"/>
  <c r="R20" i="1"/>
  <c r="P20" i="1"/>
  <c r="K20" i="1"/>
  <c r="J20" i="1"/>
  <c r="N20" i="1" s="1"/>
  <c r="I20" i="1"/>
  <c r="G20" i="1"/>
  <c r="F20" i="1"/>
  <c r="E20" i="1"/>
  <c r="D20" i="1"/>
  <c r="C20" i="1"/>
  <c r="AI19" i="1"/>
  <c r="AE19" i="1"/>
  <c r="Z19" i="1" s="1"/>
  <c r="X19" i="1"/>
  <c r="U19" i="1"/>
  <c r="S19" i="1"/>
  <c r="P19" i="1"/>
  <c r="Q19" i="1" s="1"/>
  <c r="K19" i="1"/>
  <c r="J19" i="1"/>
  <c r="N19" i="1" s="1"/>
  <c r="O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Q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R17" i="1"/>
  <c r="Q17" i="1"/>
  <c r="P17" i="1"/>
  <c r="N17" i="1"/>
  <c r="K17" i="1"/>
  <c r="J17" i="1"/>
  <c r="I17" i="1"/>
  <c r="G17" i="1"/>
  <c r="AG17" i="1" s="1"/>
  <c r="F17" i="1"/>
  <c r="E17" i="1"/>
  <c r="D17" i="1"/>
  <c r="C17" i="1"/>
  <c r="AI16" i="1"/>
  <c r="AE16" i="1"/>
  <c r="Z16" i="1"/>
  <c r="X16" i="1"/>
  <c r="U16" i="1"/>
  <c r="S16" i="1"/>
  <c r="P16" i="1"/>
  <c r="R16" i="1" s="1"/>
  <c r="N16" i="1"/>
  <c r="K16" i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AG15" i="1" s="1"/>
  <c r="G15" i="1"/>
  <c r="F15" i="1"/>
  <c r="E15" i="1"/>
  <c r="D15" i="1"/>
  <c r="C15" i="1"/>
  <c r="AI14" i="1"/>
  <c r="AE14" i="1"/>
  <c r="X14" i="1"/>
  <c r="Z14" i="1" s="1"/>
  <c r="U14" i="1"/>
  <c r="S14" i="1"/>
  <c r="P14" i="1"/>
  <c r="K14" i="1"/>
  <c r="J14" i="1"/>
  <c r="N14" i="1" s="1"/>
  <c r="I14" i="1"/>
  <c r="G14" i="1"/>
  <c r="O14" i="1" s="1"/>
  <c r="F14" i="1"/>
  <c r="E14" i="1"/>
  <c r="D14" i="1"/>
  <c r="C14" i="1"/>
  <c r="AI13" i="1"/>
  <c r="AE13" i="1"/>
  <c r="X13" i="1"/>
  <c r="Z13" i="1" s="1"/>
  <c r="U13" i="1"/>
  <c r="S13" i="1"/>
  <c r="R13" i="1"/>
  <c r="P13" i="1"/>
  <c r="K13" i="1"/>
  <c r="N13" i="1" s="1"/>
  <c r="J13" i="1"/>
  <c r="I13" i="1"/>
  <c r="G13" i="1"/>
  <c r="F13" i="1"/>
  <c r="E13" i="1"/>
  <c r="D13" i="1"/>
  <c r="C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I12" i="1"/>
  <c r="AE12" i="1"/>
  <c r="Z12" i="1" s="1"/>
  <c r="X12" i="1"/>
  <c r="U12" i="1"/>
  <c r="S12" i="1"/>
  <c r="R12" i="1"/>
  <c r="P12" i="1"/>
  <c r="K12" i="1"/>
  <c r="J12" i="1"/>
  <c r="N12" i="1" s="1"/>
  <c r="O12" i="1" s="1"/>
  <c r="I12" i="1"/>
  <c r="G12" i="1"/>
  <c r="F12" i="1"/>
  <c r="E12" i="1"/>
  <c r="D12" i="1"/>
  <c r="C12" i="1"/>
  <c r="AI11" i="1"/>
  <c r="AE11" i="1"/>
  <c r="Z11" i="1" s="1"/>
  <c r="X11" i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Q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I9" i="1"/>
  <c r="AE9" i="1"/>
  <c r="Z9" i="1"/>
  <c r="X9" i="1"/>
  <c r="U9" i="1"/>
  <c r="S9" i="1"/>
  <c r="R9" i="1"/>
  <c r="Q9" i="1"/>
  <c r="P9" i="1"/>
  <c r="N9" i="1"/>
  <c r="K9" i="1"/>
  <c r="J9" i="1"/>
  <c r="I9" i="1"/>
  <c r="G9" i="1"/>
  <c r="F9" i="1"/>
  <c r="E9" i="1"/>
  <c r="D9" i="1"/>
  <c r="C9" i="1"/>
  <c r="E5" i="1"/>
  <c r="D137" i="1" s="1"/>
  <c r="E4" i="1"/>
  <c r="B3" i="1"/>
  <c r="I123" i="2" l="1"/>
  <c r="G126" i="2" s="1"/>
  <c r="Q20" i="1"/>
  <c r="O20" i="1"/>
  <c r="AG20" i="1"/>
  <c r="AG9" i="1"/>
  <c r="AG16" i="1"/>
  <c r="R30" i="1"/>
  <c r="AG30" i="1" s="1"/>
  <c r="Q30" i="1"/>
  <c r="Q12" i="1"/>
  <c r="AG12" i="1"/>
  <c r="O15" i="1"/>
  <c r="AG18" i="1"/>
  <c r="AG10" i="1"/>
  <c r="O24" i="1"/>
  <c r="AG42" i="1"/>
  <c r="AG11" i="1"/>
  <c r="AG24" i="1"/>
  <c r="AG25" i="1"/>
  <c r="O26" i="1"/>
  <c r="Q28" i="1"/>
  <c r="AG28" i="1"/>
  <c r="O28" i="1"/>
  <c r="AG31" i="1"/>
  <c r="AG34" i="1"/>
  <c r="Q13" i="1"/>
  <c r="O13" i="1"/>
  <c r="AG13" i="1"/>
  <c r="Q22" i="1"/>
  <c r="R22" i="1"/>
  <c r="AG22" i="1" s="1"/>
  <c r="O23" i="1"/>
  <c r="AG26" i="1"/>
  <c r="O11" i="1"/>
  <c r="Q14" i="1"/>
  <c r="R14" i="1"/>
  <c r="AG14" i="1" s="1"/>
  <c r="AG23" i="1"/>
  <c r="AG33" i="1"/>
  <c r="O9" i="1"/>
  <c r="AE131" i="1"/>
  <c r="Q15" i="1"/>
  <c r="O17" i="1"/>
  <c r="Q23" i="1"/>
  <c r="Q31" i="1"/>
  <c r="AG36" i="1"/>
  <c r="O36" i="1"/>
  <c r="Z40" i="1"/>
  <c r="Z131" i="1" s="1"/>
  <c r="O41" i="1"/>
  <c r="AG47" i="1"/>
  <c r="O47" i="1"/>
  <c r="Q51" i="1"/>
  <c r="AG55" i="1"/>
  <c r="O55" i="1"/>
  <c r="Q59" i="1"/>
  <c r="Q63" i="1"/>
  <c r="AG63" i="1"/>
  <c r="O63" i="1"/>
  <c r="Z64" i="1"/>
  <c r="O65" i="1"/>
  <c r="Q75" i="1"/>
  <c r="AG79" i="1"/>
  <c r="O79" i="1"/>
  <c r="Q83" i="1"/>
  <c r="Z86" i="1"/>
  <c r="O87" i="1"/>
  <c r="Z88" i="1"/>
  <c r="O89" i="1"/>
  <c r="Z96" i="1"/>
  <c r="O97" i="1"/>
  <c r="Z104" i="1"/>
  <c r="O105" i="1"/>
  <c r="AG111" i="1"/>
  <c r="O111" i="1"/>
  <c r="N119" i="1"/>
  <c r="AG70" i="1"/>
  <c r="R128" i="1"/>
  <c r="AG128" i="1" s="1"/>
  <c r="Q128" i="1"/>
  <c r="N39" i="1"/>
  <c r="AG39" i="1" s="1"/>
  <c r="O42" i="1"/>
  <c r="Z48" i="1"/>
  <c r="O49" i="1"/>
  <c r="Z56" i="1"/>
  <c r="O57" i="1"/>
  <c r="O66" i="1"/>
  <c r="AG71" i="1"/>
  <c r="O71" i="1"/>
  <c r="Z72" i="1"/>
  <c r="O73" i="1"/>
  <c r="Z80" i="1"/>
  <c r="O81" i="1"/>
  <c r="O90" i="1"/>
  <c r="N95" i="1"/>
  <c r="AG95" i="1" s="1"/>
  <c r="O98" i="1"/>
  <c r="N103" i="1"/>
  <c r="AG103" i="1" s="1"/>
  <c r="O106" i="1"/>
  <c r="Z112" i="1"/>
  <c r="O113" i="1"/>
  <c r="R120" i="1"/>
  <c r="Q120" i="1"/>
  <c r="AG37" i="1"/>
  <c r="AG44" i="1"/>
  <c r="AG50" i="1"/>
  <c r="O51" i="1"/>
  <c r="AG58" i="1"/>
  <c r="O59" i="1"/>
  <c r="AG68" i="1"/>
  <c r="O70" i="1"/>
  <c r="AG73" i="1"/>
  <c r="AG74" i="1"/>
  <c r="O75" i="1"/>
  <c r="AG82" i="1"/>
  <c r="O83" i="1"/>
  <c r="AG93" i="1"/>
  <c r="AG101" i="1"/>
  <c r="AG109" i="1"/>
  <c r="AG112" i="1"/>
  <c r="AG113" i="1"/>
  <c r="AG117" i="1"/>
  <c r="AG124" i="1"/>
  <c r="AG125" i="1"/>
  <c r="O29" i="1"/>
  <c r="AG32" i="1"/>
  <c r="Q35" i="1"/>
  <c r="Q41" i="1"/>
  <c r="AG53" i="1"/>
  <c r="AG61" i="1"/>
  <c r="Q65" i="1"/>
  <c r="AG69" i="1"/>
  <c r="AG77" i="1"/>
  <c r="AG85" i="1"/>
  <c r="AG118" i="1"/>
  <c r="O118" i="1"/>
  <c r="AG121" i="1"/>
  <c r="AG98" i="1"/>
  <c r="AG106" i="1"/>
  <c r="AG114" i="1"/>
  <c r="AG126" i="1"/>
  <c r="O126" i="1"/>
  <c r="O16" i="1"/>
  <c r="S131" i="1"/>
  <c r="Q11" i="1"/>
  <c r="Q131" i="1" s="1"/>
  <c r="J131" i="1"/>
  <c r="U131" i="1"/>
  <c r="O10" i="1"/>
  <c r="Q16" i="1"/>
  <c r="O18" i="1"/>
  <c r="R19" i="1"/>
  <c r="AG19" i="1" s="1"/>
  <c r="AG21" i="1"/>
  <c r="Q24" i="1"/>
  <c r="AG29" i="1"/>
  <c r="AG38" i="1"/>
  <c r="R39" i="1"/>
  <c r="R40" i="1"/>
  <c r="Q40" i="1"/>
  <c r="R41" i="1"/>
  <c r="AG41" i="1" s="1"/>
  <c r="R64" i="1"/>
  <c r="Q64" i="1"/>
  <c r="R65" i="1"/>
  <c r="AG65" i="1" s="1"/>
  <c r="Q70" i="1"/>
  <c r="Q71" i="1"/>
  <c r="Q73" i="1"/>
  <c r="R87" i="1"/>
  <c r="AG87" i="1" s="1"/>
  <c r="R88" i="1"/>
  <c r="AG88" i="1" s="1"/>
  <c r="Q88" i="1"/>
  <c r="R89" i="1"/>
  <c r="AG89" i="1" s="1"/>
  <c r="AG94" i="1"/>
  <c r="R95" i="1"/>
  <c r="R96" i="1"/>
  <c r="AG96" i="1" s="1"/>
  <c r="Q96" i="1"/>
  <c r="R97" i="1"/>
  <c r="AG97" i="1" s="1"/>
  <c r="AG102" i="1"/>
  <c r="R103" i="1"/>
  <c r="R104" i="1"/>
  <c r="Q104" i="1"/>
  <c r="R105" i="1"/>
  <c r="AG105" i="1" s="1"/>
  <c r="AG110" i="1"/>
  <c r="R110" i="1"/>
  <c r="G131" i="1"/>
  <c r="I131" i="1"/>
  <c r="O21" i="1"/>
  <c r="K131" i="1"/>
  <c r="X131" i="1"/>
  <c r="AG46" i="1"/>
  <c r="R48" i="1"/>
  <c r="AG48" i="1" s="1"/>
  <c r="Q48" i="1"/>
  <c r="R49" i="1"/>
  <c r="AG49" i="1" s="1"/>
  <c r="AG54" i="1"/>
  <c r="R56" i="1"/>
  <c r="AG56" i="1" s="1"/>
  <c r="Q56" i="1"/>
  <c r="R57" i="1"/>
  <c r="AG57" i="1" s="1"/>
  <c r="AG62" i="1"/>
  <c r="R72" i="1"/>
  <c r="Q72" i="1"/>
  <c r="AG78" i="1"/>
  <c r="R80" i="1"/>
  <c r="AG80" i="1" s="1"/>
  <c r="Q80" i="1"/>
  <c r="R81" i="1"/>
  <c r="AG81" i="1" s="1"/>
  <c r="AG86" i="1"/>
  <c r="R112" i="1"/>
  <c r="Q112" i="1"/>
  <c r="AG115" i="1"/>
  <c r="AG120" i="1"/>
  <c r="AG123" i="1"/>
  <c r="N127" i="1"/>
  <c r="AG45" i="1"/>
  <c r="O114" i="1"/>
  <c r="O122" i="1"/>
  <c r="O119" i="1"/>
  <c r="AG122" i="1"/>
  <c r="Q125" i="1"/>
  <c r="O127" i="1"/>
  <c r="Q42" i="1"/>
  <c r="O44" i="1"/>
  <c r="Q50" i="1"/>
  <c r="O52" i="1"/>
  <c r="Q58" i="1"/>
  <c r="O60" i="1"/>
  <c r="Q66" i="1"/>
  <c r="O68" i="1"/>
  <c r="Q74" i="1"/>
  <c r="O76" i="1"/>
  <c r="Q82" i="1"/>
  <c r="O84" i="1"/>
  <c r="Q90" i="1"/>
  <c r="O92" i="1"/>
  <c r="Q98" i="1"/>
  <c r="O100" i="1"/>
  <c r="Q106" i="1"/>
  <c r="O108" i="1"/>
  <c r="Q114" i="1"/>
  <c r="O116" i="1"/>
  <c r="AG119" i="1"/>
  <c r="O124" i="1"/>
  <c r="AG127" i="1"/>
  <c r="AG52" i="1"/>
  <c r="AG60" i="1"/>
  <c r="AG76" i="1"/>
  <c r="AG84" i="1"/>
  <c r="AG92" i="1"/>
  <c r="AG100" i="1"/>
  <c r="AG108" i="1"/>
  <c r="AG116" i="1"/>
  <c r="O121" i="1"/>
  <c r="O129" i="1"/>
  <c r="O115" i="1"/>
  <c r="Q121" i="1"/>
  <c r="O123" i="1"/>
  <c r="Q129" i="1"/>
  <c r="R131" i="1" l="1"/>
  <c r="N131" i="1"/>
  <c r="AG40" i="1"/>
  <c r="O103" i="1"/>
  <c r="O95" i="1"/>
  <c r="AG104" i="1"/>
  <c r="AG131" i="1" s="1"/>
  <c r="O39" i="1"/>
  <c r="O131" i="1" s="1"/>
  <c r="AG72" i="1"/>
  <c r="AG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tc={CF48F57F-0AD3-4E4E-A791-A56C3DA8C8A5}</author>
    <author>tc={CA678AB9-A050-4053-85FE-584DA092DEAB}</author>
    <author>tc={26F110D1-DCD8-4A9F-8476-0C216B9A1CDE}</author>
    <author>tc={A05AAC6A-9EBD-40F6-AD42-574406D226AB}</author>
    <author>tc={D58FE23C-DD3F-43C3-8CD6-3168DB020C0E}</author>
    <author>tc={8D015A8D-1D23-4E37-9A4C-55C1D7BEF02A}</author>
  </authors>
  <commentList>
    <comment ref="J8" authorId="0" shapeId="0" xr:uid="{CF48F57F-0AD3-4E4E-A791-A56C3DA8C8A5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CA678AB9-A050-4053-85FE-584DA092DEA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26F110D1-DCD8-4A9F-8476-0C216B9A1CDE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A05AAC6A-9EBD-40F6-AD42-574406D226A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D58FE23C-DD3F-43C3-8CD6-3168DB020C0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8D015A8D-1D23-4E37-9A4C-55C1D7BEF02A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<sst xmlns="http://schemas.openxmlformats.org/spreadsheetml/2006/main" count="677" uniqueCount="73">
  <si>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</si>
  <si>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</si>
  <si>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</si>
  <si>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</si>
  <si>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</si>
  <si>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</si>
  <si>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</si>
  <si>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</si>
  <si>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</si>
  <si>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</si>
  <si>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</si>
  <si>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</si>
  <si>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</si>
  <si>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</si>
  <si>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</si>
  <si>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</si>
  <si>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</si>
  <si>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</si>
  <si>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</si>
  <si>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</si>
  <si>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</si>
  <si>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</si>
  <si>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</si>
  <si>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</si>
  <si>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</si>
  <si>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</si>
  <si>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</si>
  <si>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</si>
  <si>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</si>
  <si>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</si>
  <si>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</si>
  <si>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</si>
  <si>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</si>
  <si>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</si>
  <si>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</si>
  <si>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</si>
  <si>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</si>
  <si>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</si>
  <si>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</si>
  <si>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</si>
  <si>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</si>
  <si>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</si>
  <si>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</si>
  <si>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</si>
  <si>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</si>
  <si>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</si>
  <si>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</si>
  <si>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</si>
  <si>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</si>
  <si>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</si>
  <si>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</si>
  <si>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FACTURA</t>
  </si>
  <si>
    <t>Fecha</t>
  </si>
  <si>
    <t>FECHA RAD</t>
  </si>
  <si>
    <t>Vr. Neto factura</t>
  </si>
  <si>
    <t>total cartera</t>
  </si>
  <si>
    <t>ESTADO</t>
  </si>
  <si>
    <t>fecha rad mutualser</t>
  </si>
  <si>
    <t>docafiliado</t>
  </si>
  <si>
    <t>NO RADICADO</t>
  </si>
  <si>
    <t>DEVUELTA</t>
  </si>
  <si>
    <t>GLOSA POR CONCILIAR</t>
  </si>
  <si>
    <t>CANCELADO TESORERIA</t>
  </si>
  <si>
    <t xml:space="preserve">CANCELADO GD </t>
  </si>
  <si>
    <t>Observacion 1</t>
  </si>
  <si>
    <t>Observacion 2</t>
  </si>
  <si>
    <t>MOTIVO DE GLOSA</t>
  </si>
  <si>
    <t>COMPROBANTE GD</t>
  </si>
  <si>
    <t>COMPROBANTE TESORERIA</t>
  </si>
  <si>
    <t>CANCELADA</t>
  </si>
  <si>
    <t>NO RADICADA</t>
  </si>
  <si>
    <t>VALOR REPORTADO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</si>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</sst>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d/mm/yyyy;@"/>
    <numFmt numFmtId="166" formatCode="&quot;$&quot;\ #,##0.00"/>
    <numFmt numFmtId="167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3" fillId="0" borderId="0"/>
    <xf numFmtId="0" fontId="7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6" fontId="4" fillId="2" borderId="4" xfId="2" applyNumberFormat="1" applyFont="1" applyFill="1" applyBorder="1" applyAlignment="1">
      <alignment horizontal="center" vertical="center" wrapText="1"/>
    </xf>
    <xf numFmtId="166" fontId="4" fillId="2" borderId="4" xfId="1" applyNumberFormat="1" applyFont="1" applyFill="1" applyBorder="1" applyAlignment="1">
      <alignment horizontal="center" vertical="center" wrapText="1"/>
    </xf>
    <xf numFmtId="166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7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6" fontId="5" fillId="0" borderId="5" xfId="0" applyNumberFormat="1" applyFont="1" applyBorder="1"/>
    <xf numFmtId="166" fontId="5" fillId="0" borderId="5" xfId="1" applyNumberFormat="1" applyFont="1" applyFill="1" applyBorder="1"/>
    <xf numFmtId="166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6" fontId="5" fillId="0" borderId="4" xfId="0" applyNumberFormat="1" applyFont="1" applyBorder="1"/>
    <xf numFmtId="166" fontId="5" fillId="0" borderId="4" xfId="1" applyNumberFormat="1" applyFont="1" applyFill="1" applyBorder="1"/>
    <xf numFmtId="166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6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9" fillId="5" borderId="5" xfId="0" applyFont="1" applyFill="1" applyBorder="1" applyAlignment="1">
      <alignment horizontal="left" wrapText="1"/>
    </xf>
    <xf numFmtId="14" fontId="9" fillId="5" borderId="5" xfId="0" applyNumberFormat="1" applyFont="1" applyFill="1" applyBorder="1" applyAlignment="1">
      <alignment horizontal="left" wrapText="1"/>
    </xf>
    <xf numFmtId="164" fontId="9" fillId="5" borderId="5" xfId="4" applyFont="1" applyFill="1" applyBorder="1" applyAlignment="1">
      <alignment horizontal="left"/>
    </xf>
    <xf numFmtId="0" fontId="9" fillId="6" borderId="5" xfId="0" applyFont="1" applyFill="1" applyBorder="1" applyAlignment="1">
      <alignment horizontal="left" wrapText="1"/>
    </xf>
    <xf numFmtId="14" fontId="9" fillId="6" borderId="5" xfId="0" applyNumberFormat="1" applyFont="1" applyFill="1" applyBorder="1" applyAlignment="1">
      <alignment horizontal="left" wrapText="1"/>
    </xf>
    <xf numFmtId="164" fontId="10" fillId="6" borderId="5" xfId="4" applyFont="1" applyFill="1" applyBorder="1" applyAlignment="1">
      <alignment horizontal="left" wrapText="1"/>
    </xf>
    <xf numFmtId="0" fontId="10" fillId="6" borderId="5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5" xfId="0" applyFont="1" applyBorder="1" applyAlignment="1">
      <alignment horizontal="left"/>
    </xf>
    <xf numFmtId="14" fontId="12" fillId="0" borderId="5" xfId="0" applyNumberFormat="1" applyFont="1" applyBorder="1" applyAlignment="1">
      <alignment horizontal="left"/>
    </xf>
    <xf numFmtId="164" fontId="12" fillId="0" borderId="5" xfId="4" applyFont="1" applyFill="1" applyBorder="1" applyAlignment="1">
      <alignment horizontal="left"/>
    </xf>
    <xf numFmtId="164" fontId="13" fillId="0" borderId="5" xfId="0" applyNumberFormat="1" applyFont="1" applyBorder="1" applyAlignment="1">
      <alignment horizontal="left"/>
    </xf>
    <xf numFmtId="14" fontId="13" fillId="0" borderId="5" xfId="0" applyNumberFormat="1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164" fontId="13" fillId="0" borderId="5" xfId="4" applyFont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14" fontId="9" fillId="3" borderId="5" xfId="0" applyNumberFormat="1" applyFont="1" applyFill="1" applyBorder="1" applyAlignment="1">
      <alignment horizontal="left"/>
    </xf>
    <xf numFmtId="164" fontId="9" fillId="3" borderId="5" xfId="4" applyFont="1" applyFill="1" applyBorder="1" applyAlignment="1">
      <alignment horizontal="left"/>
    </xf>
    <xf numFmtId="0" fontId="11" fillId="3" borderId="5" xfId="0" applyFont="1" applyFill="1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4" applyFont="1" applyAlignment="1">
      <alignment horizontal="left"/>
    </xf>
    <xf numFmtId="0" fontId="9" fillId="0" borderId="5" xfId="0" applyFont="1" applyBorder="1" applyAlignment="1">
      <alignment horizontal="left"/>
    </xf>
    <xf numFmtId="164" fontId="13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5">
    <cellStyle name="Millares" xfId="1" builtinId="3"/>
    <cellStyle name="Moneda" xfId="4" builtinId="4"/>
    <cellStyle name="Normal" xfId="0" builtinId="0"/>
    <cellStyle name="Normal 2 2" xfId="2" xr:uid="{D8FEE6FE-7906-466B-AE3C-43E3BAEBB93C}"/>
    <cellStyle name="Normal 4" xfId="3" xr:uid="{9E6B3362-4CBC-4ED6-90FD-72C1C3629E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BOYACA-CAQUETA-%20QUINDIO-PUTUMAYO-META-CASANARE-NARI&#209;O-TOLIMA\HOSPITAL%20SAN%20RAFAEL%20DEL%20ESPINAL%20TOLIMA%20ESE\SIMULADOR%20DE%20CONCILIACION%20HOSPITAL%20SAN%20RAF.xlsb" TargetMode="External"/><Relationship Id="rId1" Type="http://schemas.microsoft.com/office/2019/04/relationships/externalLinkLongPath" Target="SIMULADOR%20DE%20CONCILIACION%20HOSPITAL%20SAN%20RAF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BOYACA-CAQUETA-%20QUINDIO-PUTUMAYO-META-CASANARE-NARI&#209;O-TOLIMA\HOSPITAL%20SAN%20RAFAEL%20DEL%20ESPINAL%20TOLIMA%20ESE\CARTERA%20DEPURADA%20HOSPITAL%20SAN%20RAFAEL%20DEL%20E.xlsx" TargetMode="External"/><Relationship Id="rId1" Type="http://schemas.microsoft.com/office/2019/04/relationships/externalLinkLongPath" Target="CARTERA%20DEPURADA%20HOSPITAL%20SAN%20RAFAEL%20DEL%20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710941</v>
          </cell>
          <cell r="B3">
            <v>710941</v>
          </cell>
          <cell r="C3">
            <v>40178</v>
          </cell>
          <cell r="D3">
            <v>39679</v>
          </cell>
          <cell r="F3">
            <v>147142</v>
          </cell>
          <cell r="G3" t="str">
            <v>CANCELADA</v>
          </cell>
          <cell r="H3">
            <v>0</v>
          </cell>
          <cell r="J3">
            <v>0</v>
          </cell>
          <cell r="K3">
            <v>0</v>
          </cell>
          <cell r="P3">
            <v>147142</v>
          </cell>
          <cell r="R3">
            <v>0</v>
          </cell>
        </row>
        <row r="4">
          <cell r="A4">
            <v>706099</v>
          </cell>
          <cell r="B4">
            <v>706099</v>
          </cell>
          <cell r="C4">
            <v>40178</v>
          </cell>
          <cell r="D4">
            <v>39643</v>
          </cell>
          <cell r="F4">
            <v>30200</v>
          </cell>
          <cell r="G4" t="str">
            <v>CANCELADA</v>
          </cell>
          <cell r="H4">
            <v>0</v>
          </cell>
          <cell r="J4">
            <v>0</v>
          </cell>
          <cell r="K4">
            <v>0</v>
          </cell>
          <cell r="P4">
            <v>30200</v>
          </cell>
          <cell r="R4">
            <v>0</v>
          </cell>
        </row>
        <row r="5">
          <cell r="A5">
            <v>1194667</v>
          </cell>
          <cell r="B5">
            <v>1194667</v>
          </cell>
          <cell r="C5">
            <v>40997</v>
          </cell>
          <cell r="D5">
            <v>41038</v>
          </cell>
          <cell r="F5">
            <v>65300</v>
          </cell>
          <cell r="G5" t="str">
            <v>NO RADICADA- TERMINOS VENCIDOS</v>
          </cell>
          <cell r="H5">
            <v>65300</v>
          </cell>
          <cell r="J5">
            <v>0</v>
          </cell>
          <cell r="K5">
            <v>0</v>
          </cell>
          <cell r="P5">
            <v>0</v>
          </cell>
          <cell r="R5">
            <v>0</v>
          </cell>
        </row>
        <row r="6">
          <cell r="A6">
            <v>1392566</v>
          </cell>
          <cell r="B6">
            <v>1392566</v>
          </cell>
          <cell r="C6">
            <v>41482</v>
          </cell>
          <cell r="D6">
            <v>41506</v>
          </cell>
          <cell r="F6">
            <v>203718</v>
          </cell>
          <cell r="G6" t="str">
            <v>CANCELADA</v>
          </cell>
          <cell r="H6">
            <v>0</v>
          </cell>
          <cell r="J6">
            <v>0</v>
          </cell>
          <cell r="K6">
            <v>0</v>
          </cell>
          <cell r="P6">
            <v>203718</v>
          </cell>
          <cell r="R6">
            <v>0</v>
          </cell>
        </row>
        <row r="7">
          <cell r="A7">
            <v>2082643</v>
          </cell>
          <cell r="B7">
            <v>2082643</v>
          </cell>
          <cell r="C7">
            <v>42314</v>
          </cell>
          <cell r="D7">
            <v>42920</v>
          </cell>
          <cell r="F7">
            <v>4089</v>
          </cell>
          <cell r="G7" t="str">
            <v>CANCELADA</v>
          </cell>
          <cell r="H7">
            <v>0</v>
          </cell>
          <cell r="J7">
            <v>0</v>
          </cell>
          <cell r="K7">
            <v>0</v>
          </cell>
          <cell r="P7">
            <v>0</v>
          </cell>
          <cell r="R7">
            <v>4089</v>
          </cell>
        </row>
        <row r="8">
          <cell r="A8">
            <v>2391079</v>
          </cell>
          <cell r="B8">
            <v>2391079</v>
          </cell>
          <cell r="C8">
            <v>42647</v>
          </cell>
          <cell r="D8">
            <v>42753</v>
          </cell>
          <cell r="F8">
            <v>14355</v>
          </cell>
          <cell r="G8" t="str">
            <v>CANCELADA</v>
          </cell>
          <cell r="H8">
            <v>0</v>
          </cell>
          <cell r="J8">
            <v>0</v>
          </cell>
          <cell r="K8">
            <v>0</v>
          </cell>
          <cell r="P8">
            <v>0</v>
          </cell>
          <cell r="R8">
            <v>14355</v>
          </cell>
        </row>
        <row r="9">
          <cell r="A9">
            <v>2635087</v>
          </cell>
          <cell r="B9">
            <v>2635087</v>
          </cell>
          <cell r="C9">
            <v>42888</v>
          </cell>
          <cell r="D9">
            <v>42934</v>
          </cell>
          <cell r="F9">
            <v>1</v>
          </cell>
          <cell r="G9" t="str">
            <v>CANCELADA</v>
          </cell>
          <cell r="H9">
            <v>0</v>
          </cell>
          <cell r="J9">
            <v>0</v>
          </cell>
          <cell r="K9">
            <v>0</v>
          </cell>
          <cell r="P9">
            <v>0</v>
          </cell>
          <cell r="R9">
            <v>1</v>
          </cell>
        </row>
        <row r="10">
          <cell r="A10">
            <v>2638027</v>
          </cell>
          <cell r="B10">
            <v>2638027</v>
          </cell>
          <cell r="C10">
            <v>42892</v>
          </cell>
          <cell r="D10">
            <v>42934</v>
          </cell>
          <cell r="F10">
            <v>1</v>
          </cell>
          <cell r="G10" t="str">
            <v>CANCELADA</v>
          </cell>
          <cell r="H10">
            <v>0</v>
          </cell>
          <cell r="J10">
            <v>0</v>
          </cell>
          <cell r="K10">
            <v>0</v>
          </cell>
          <cell r="P10">
            <v>0</v>
          </cell>
          <cell r="R10">
            <v>1</v>
          </cell>
        </row>
        <row r="11">
          <cell r="A11">
            <v>2806999</v>
          </cell>
          <cell r="B11">
            <v>2806999</v>
          </cell>
          <cell r="C11">
            <v>43063</v>
          </cell>
          <cell r="D11">
            <v>43102</v>
          </cell>
          <cell r="F11">
            <v>60077</v>
          </cell>
          <cell r="G11" t="str">
            <v>CANCELADA</v>
          </cell>
          <cell r="H11">
            <v>0</v>
          </cell>
          <cell r="J11">
            <v>0</v>
          </cell>
          <cell r="K11">
            <v>0</v>
          </cell>
          <cell r="P11">
            <v>60077</v>
          </cell>
          <cell r="R11">
            <v>0</v>
          </cell>
        </row>
        <row r="12">
          <cell r="A12">
            <v>2863225</v>
          </cell>
          <cell r="B12">
            <v>2863225</v>
          </cell>
          <cell r="C12">
            <v>43123</v>
          </cell>
          <cell r="D12">
            <v>43157</v>
          </cell>
          <cell r="F12">
            <v>75000</v>
          </cell>
          <cell r="G12" t="str">
            <v>CANCELADA</v>
          </cell>
          <cell r="H12">
            <v>0</v>
          </cell>
          <cell r="J12">
            <v>0</v>
          </cell>
          <cell r="K12">
            <v>0</v>
          </cell>
          <cell r="P12">
            <v>75000</v>
          </cell>
          <cell r="R12">
            <v>0</v>
          </cell>
        </row>
        <row r="13">
          <cell r="A13">
            <v>2960113</v>
          </cell>
          <cell r="B13">
            <v>2960113</v>
          </cell>
          <cell r="C13">
            <v>43217</v>
          </cell>
          <cell r="D13">
            <v>43245</v>
          </cell>
          <cell r="F13">
            <v>1914056</v>
          </cell>
          <cell r="G13" t="str">
            <v>CANCELADA</v>
          </cell>
          <cell r="H13">
            <v>0</v>
          </cell>
          <cell r="J13">
            <v>0</v>
          </cell>
          <cell r="K13">
            <v>0</v>
          </cell>
          <cell r="P13">
            <v>0</v>
          </cell>
          <cell r="R13">
            <v>1914056</v>
          </cell>
        </row>
        <row r="14">
          <cell r="A14">
            <v>2984665</v>
          </cell>
          <cell r="B14">
            <v>2984665</v>
          </cell>
          <cell r="C14">
            <v>43238</v>
          </cell>
          <cell r="D14">
            <v>43280</v>
          </cell>
          <cell r="F14">
            <v>162120</v>
          </cell>
          <cell r="G14" t="str">
            <v>CANCELADA</v>
          </cell>
          <cell r="H14">
            <v>0</v>
          </cell>
          <cell r="J14">
            <v>0</v>
          </cell>
          <cell r="K14">
            <v>0</v>
          </cell>
          <cell r="P14">
            <v>0</v>
          </cell>
          <cell r="R14">
            <v>162120</v>
          </cell>
        </row>
        <row r="15">
          <cell r="A15">
            <v>2990778</v>
          </cell>
          <cell r="B15">
            <v>2990778</v>
          </cell>
          <cell r="C15">
            <v>43243</v>
          </cell>
          <cell r="D15">
            <v>43280</v>
          </cell>
          <cell r="F15">
            <v>21400</v>
          </cell>
          <cell r="G15" t="str">
            <v>CANCELADA</v>
          </cell>
          <cell r="H15">
            <v>0</v>
          </cell>
          <cell r="J15">
            <v>0</v>
          </cell>
          <cell r="K15">
            <v>0</v>
          </cell>
          <cell r="P15">
            <v>0</v>
          </cell>
          <cell r="R15">
            <v>21400</v>
          </cell>
        </row>
        <row r="16">
          <cell r="A16">
            <v>2984083</v>
          </cell>
          <cell r="B16">
            <v>2984083</v>
          </cell>
          <cell r="C16">
            <v>43238</v>
          </cell>
          <cell r="D16">
            <v>43280</v>
          </cell>
          <cell r="F16">
            <v>33656</v>
          </cell>
          <cell r="G16" t="str">
            <v>CANCELADA</v>
          </cell>
          <cell r="H16">
            <v>0</v>
          </cell>
          <cell r="J16">
            <v>0</v>
          </cell>
          <cell r="K16">
            <v>0</v>
          </cell>
          <cell r="P16">
            <v>0</v>
          </cell>
          <cell r="R16">
            <v>33656</v>
          </cell>
        </row>
        <row r="17">
          <cell r="A17">
            <v>2993671</v>
          </cell>
          <cell r="B17">
            <v>2993671</v>
          </cell>
          <cell r="C17">
            <v>43244</v>
          </cell>
          <cell r="D17">
            <v>43266</v>
          </cell>
          <cell r="F17">
            <v>442</v>
          </cell>
          <cell r="G17" t="str">
            <v>DEVUELTA</v>
          </cell>
          <cell r="H17">
            <v>0</v>
          </cell>
          <cell r="J17">
            <v>442</v>
          </cell>
          <cell r="K17">
            <v>0</v>
          </cell>
          <cell r="P17">
            <v>0</v>
          </cell>
          <cell r="R17">
            <v>0</v>
          </cell>
        </row>
        <row r="18">
          <cell r="A18">
            <v>3079524</v>
          </cell>
          <cell r="B18">
            <v>3079524</v>
          </cell>
          <cell r="C18">
            <v>43322</v>
          </cell>
          <cell r="D18">
            <v>44138</v>
          </cell>
          <cell r="F18">
            <v>15300</v>
          </cell>
          <cell r="G18" t="str">
            <v>CANCELADA</v>
          </cell>
          <cell r="H18">
            <v>0</v>
          </cell>
          <cell r="J18">
            <v>0</v>
          </cell>
          <cell r="K18">
            <v>0</v>
          </cell>
          <cell r="P18">
            <v>0</v>
          </cell>
          <cell r="R18">
            <v>15300</v>
          </cell>
        </row>
        <row r="19">
          <cell r="A19">
            <v>3152331</v>
          </cell>
          <cell r="B19">
            <v>3152331</v>
          </cell>
          <cell r="C19">
            <v>43386</v>
          </cell>
          <cell r="D19">
            <v>43430</v>
          </cell>
          <cell r="F19">
            <v>192776</v>
          </cell>
          <cell r="G19" t="str">
            <v>CANCELADA</v>
          </cell>
          <cell r="H19">
            <v>0</v>
          </cell>
          <cell r="J19">
            <v>0</v>
          </cell>
          <cell r="K19">
            <v>0</v>
          </cell>
          <cell r="P19">
            <v>0</v>
          </cell>
          <cell r="R19">
            <v>192776</v>
          </cell>
        </row>
        <row r="20">
          <cell r="A20">
            <v>3162948</v>
          </cell>
          <cell r="B20">
            <v>3162948</v>
          </cell>
          <cell r="C20">
            <v>43396</v>
          </cell>
          <cell r="D20">
            <v>43430</v>
          </cell>
          <cell r="F20">
            <v>2464</v>
          </cell>
          <cell r="G20" t="str">
            <v>CANCELADA</v>
          </cell>
          <cell r="H20">
            <v>0</v>
          </cell>
          <cell r="J20">
            <v>0</v>
          </cell>
          <cell r="K20">
            <v>0</v>
          </cell>
          <cell r="P20">
            <v>0</v>
          </cell>
          <cell r="R20">
            <v>2464</v>
          </cell>
        </row>
        <row r="21">
          <cell r="A21">
            <v>3138823</v>
          </cell>
          <cell r="B21">
            <v>3138823</v>
          </cell>
          <cell r="C21">
            <v>43374</v>
          </cell>
          <cell r="D21">
            <v>43389</v>
          </cell>
          <cell r="F21">
            <v>435900</v>
          </cell>
          <cell r="G21" t="str">
            <v>GLOSA POR CONCILIAR</v>
          </cell>
          <cell r="H21">
            <v>0</v>
          </cell>
          <cell r="J21">
            <v>0</v>
          </cell>
          <cell r="K21">
            <v>435900</v>
          </cell>
          <cell r="P21">
            <v>0</v>
          </cell>
          <cell r="R21">
            <v>0</v>
          </cell>
        </row>
        <row r="22">
          <cell r="A22">
            <v>3149603</v>
          </cell>
          <cell r="B22">
            <v>3149603</v>
          </cell>
          <cell r="C22">
            <v>43383</v>
          </cell>
          <cell r="D22">
            <v>43430</v>
          </cell>
          <cell r="F22">
            <v>704077</v>
          </cell>
          <cell r="G22" t="str">
            <v>CANCELADA</v>
          </cell>
          <cell r="H22">
            <v>0</v>
          </cell>
          <cell r="J22">
            <v>0</v>
          </cell>
          <cell r="K22">
            <v>0</v>
          </cell>
          <cell r="P22">
            <v>0</v>
          </cell>
          <cell r="R22">
            <v>704077</v>
          </cell>
        </row>
        <row r="23">
          <cell r="A23">
            <v>3181291</v>
          </cell>
          <cell r="B23">
            <v>3181291</v>
          </cell>
          <cell r="C23">
            <v>43413</v>
          </cell>
          <cell r="D23">
            <v>43430</v>
          </cell>
          <cell r="F23">
            <v>124200</v>
          </cell>
          <cell r="G23" t="str">
            <v>CANCELADA</v>
          </cell>
          <cell r="H23">
            <v>0</v>
          </cell>
          <cell r="J23">
            <v>0</v>
          </cell>
          <cell r="K23">
            <v>0</v>
          </cell>
          <cell r="P23">
            <v>0</v>
          </cell>
          <cell r="R23">
            <v>124200</v>
          </cell>
        </row>
        <row r="24">
          <cell r="A24">
            <v>3200217</v>
          </cell>
          <cell r="B24">
            <v>3200217</v>
          </cell>
          <cell r="C24">
            <v>43430</v>
          </cell>
          <cell r="D24">
            <v>44138</v>
          </cell>
          <cell r="F24">
            <v>56382</v>
          </cell>
          <cell r="G24" t="str">
            <v>CANCELADA</v>
          </cell>
          <cell r="H24">
            <v>0</v>
          </cell>
          <cell r="J24">
            <v>0</v>
          </cell>
          <cell r="K24">
            <v>0</v>
          </cell>
          <cell r="P24">
            <v>0</v>
          </cell>
          <cell r="R24">
            <v>56382</v>
          </cell>
        </row>
        <row r="25">
          <cell r="A25">
            <v>3228585</v>
          </cell>
          <cell r="B25">
            <v>3228585</v>
          </cell>
          <cell r="C25">
            <v>43454</v>
          </cell>
          <cell r="D25">
            <v>44138</v>
          </cell>
          <cell r="F25">
            <v>5100</v>
          </cell>
          <cell r="G25" t="str">
            <v>CANCELADA</v>
          </cell>
          <cell r="H25">
            <v>0</v>
          </cell>
          <cell r="J25">
            <v>0</v>
          </cell>
          <cell r="K25">
            <v>0</v>
          </cell>
          <cell r="P25">
            <v>0</v>
          </cell>
          <cell r="R25">
            <v>5100</v>
          </cell>
        </row>
        <row r="26">
          <cell r="A26">
            <v>3336377</v>
          </cell>
          <cell r="B26">
            <v>3336377</v>
          </cell>
          <cell r="C26">
            <v>43555</v>
          </cell>
          <cell r="D26">
            <v>43601</v>
          </cell>
          <cell r="F26">
            <v>24500</v>
          </cell>
          <cell r="G26" t="str">
            <v>DEVUELTA</v>
          </cell>
          <cell r="H26">
            <v>0</v>
          </cell>
          <cell r="J26">
            <v>24500</v>
          </cell>
          <cell r="K26">
            <v>0</v>
          </cell>
          <cell r="P26">
            <v>0</v>
          </cell>
          <cell r="R26">
            <v>0</v>
          </cell>
        </row>
        <row r="27">
          <cell r="A27">
            <v>3366763</v>
          </cell>
          <cell r="B27">
            <v>3366763</v>
          </cell>
          <cell r="C27">
            <v>43582</v>
          </cell>
          <cell r="D27">
            <v>43670</v>
          </cell>
          <cell r="F27">
            <v>100900</v>
          </cell>
          <cell r="G27" t="str">
            <v>NO RADICADA</v>
          </cell>
          <cell r="H27">
            <v>100900</v>
          </cell>
          <cell r="J27">
            <v>0</v>
          </cell>
          <cell r="K27">
            <v>0</v>
          </cell>
          <cell r="P27">
            <v>0</v>
          </cell>
          <cell r="R27">
            <v>0</v>
          </cell>
        </row>
        <row r="28">
          <cell r="A28">
            <v>3352995</v>
          </cell>
          <cell r="B28">
            <v>3352995</v>
          </cell>
          <cell r="C28">
            <v>43568</v>
          </cell>
          <cell r="D28">
            <v>43670</v>
          </cell>
          <cell r="F28">
            <v>202629</v>
          </cell>
          <cell r="G28" t="str">
            <v>NO RADICADA</v>
          </cell>
          <cell r="H28">
            <v>202629</v>
          </cell>
          <cell r="J28">
            <v>0</v>
          </cell>
          <cell r="K28">
            <v>0</v>
          </cell>
          <cell r="P28">
            <v>0</v>
          </cell>
          <cell r="R28">
            <v>0</v>
          </cell>
        </row>
        <row r="29">
          <cell r="A29">
            <v>3357827</v>
          </cell>
          <cell r="B29">
            <v>3357827</v>
          </cell>
          <cell r="C29">
            <v>43573</v>
          </cell>
          <cell r="D29">
            <v>43601</v>
          </cell>
          <cell r="F29">
            <v>686379</v>
          </cell>
          <cell r="G29" t="str">
            <v>CANCELADA</v>
          </cell>
          <cell r="H29">
            <v>0</v>
          </cell>
          <cell r="J29">
            <v>0</v>
          </cell>
          <cell r="K29">
            <v>0</v>
          </cell>
          <cell r="P29">
            <v>686379</v>
          </cell>
          <cell r="R29">
            <v>0</v>
          </cell>
        </row>
        <row r="30">
          <cell r="A30">
            <v>3370511</v>
          </cell>
          <cell r="B30">
            <v>3370511</v>
          </cell>
          <cell r="C30">
            <v>43586</v>
          </cell>
          <cell r="D30">
            <v>43670</v>
          </cell>
          <cell r="F30">
            <v>33100</v>
          </cell>
          <cell r="G30" t="str">
            <v>NO RADICADA</v>
          </cell>
          <cell r="H30">
            <v>33100</v>
          </cell>
          <cell r="J30">
            <v>0</v>
          </cell>
          <cell r="K30">
            <v>0</v>
          </cell>
          <cell r="P30">
            <v>0</v>
          </cell>
          <cell r="R30">
            <v>0</v>
          </cell>
        </row>
        <row r="31">
          <cell r="A31">
            <v>3399209</v>
          </cell>
          <cell r="B31">
            <v>3399209</v>
          </cell>
          <cell r="C31">
            <v>43609</v>
          </cell>
          <cell r="D31">
            <v>43720</v>
          </cell>
          <cell r="F31">
            <v>44500</v>
          </cell>
          <cell r="G31" t="str">
            <v>CANCELADA</v>
          </cell>
          <cell r="H31">
            <v>0</v>
          </cell>
          <cell r="J31">
            <v>0</v>
          </cell>
          <cell r="K31">
            <v>0</v>
          </cell>
          <cell r="P31">
            <v>44500</v>
          </cell>
          <cell r="R31">
            <v>0</v>
          </cell>
        </row>
        <row r="32">
          <cell r="A32">
            <v>3397555</v>
          </cell>
          <cell r="B32">
            <v>3397555</v>
          </cell>
          <cell r="C32">
            <v>43608</v>
          </cell>
          <cell r="D32">
            <v>43720</v>
          </cell>
          <cell r="F32">
            <v>46500</v>
          </cell>
          <cell r="G32" t="str">
            <v>CANCELADA</v>
          </cell>
          <cell r="H32">
            <v>0</v>
          </cell>
          <cell r="J32">
            <v>0</v>
          </cell>
          <cell r="K32">
            <v>0</v>
          </cell>
          <cell r="P32">
            <v>46500</v>
          </cell>
          <cell r="R32">
            <v>0</v>
          </cell>
        </row>
        <row r="33">
          <cell r="A33">
            <v>3386597</v>
          </cell>
          <cell r="B33">
            <v>3386597</v>
          </cell>
          <cell r="C33">
            <v>43599</v>
          </cell>
          <cell r="D33">
            <v>43670</v>
          </cell>
          <cell r="F33">
            <v>56060</v>
          </cell>
          <cell r="G33" t="str">
            <v>NO RADICADA</v>
          </cell>
          <cell r="H33">
            <v>56060</v>
          </cell>
          <cell r="J33">
            <v>0</v>
          </cell>
          <cell r="K33">
            <v>0</v>
          </cell>
          <cell r="P33">
            <v>0</v>
          </cell>
          <cell r="R33">
            <v>0</v>
          </cell>
        </row>
        <row r="34">
          <cell r="A34">
            <v>3404873</v>
          </cell>
          <cell r="B34">
            <v>3404873</v>
          </cell>
          <cell r="C34">
            <v>43614</v>
          </cell>
          <cell r="D34">
            <v>43720</v>
          </cell>
          <cell r="F34">
            <v>79234</v>
          </cell>
          <cell r="G34" t="str">
            <v>CANCELADA</v>
          </cell>
          <cell r="H34">
            <v>0</v>
          </cell>
          <cell r="J34">
            <v>0</v>
          </cell>
          <cell r="K34">
            <v>0</v>
          </cell>
          <cell r="P34">
            <v>79234</v>
          </cell>
          <cell r="R34">
            <v>0</v>
          </cell>
        </row>
        <row r="35">
          <cell r="A35">
            <v>3420280</v>
          </cell>
          <cell r="B35">
            <v>3420280</v>
          </cell>
          <cell r="C35">
            <v>43627</v>
          </cell>
          <cell r="D35">
            <v>43720</v>
          </cell>
          <cell r="F35">
            <v>87700</v>
          </cell>
          <cell r="G35" t="str">
            <v>CANCELADA</v>
          </cell>
          <cell r="H35">
            <v>0</v>
          </cell>
          <cell r="J35">
            <v>0</v>
          </cell>
          <cell r="K35">
            <v>0</v>
          </cell>
          <cell r="P35">
            <v>87700</v>
          </cell>
          <cell r="R35">
            <v>0</v>
          </cell>
        </row>
        <row r="36">
          <cell r="A36">
            <v>3449760</v>
          </cell>
          <cell r="B36">
            <v>3449760</v>
          </cell>
          <cell r="C36">
            <v>43654</v>
          </cell>
          <cell r="D36">
            <v>43720</v>
          </cell>
          <cell r="F36">
            <v>220300</v>
          </cell>
          <cell r="G36" t="str">
            <v>CANCELADA</v>
          </cell>
          <cell r="H36">
            <v>0</v>
          </cell>
          <cell r="J36">
            <v>0</v>
          </cell>
          <cell r="K36">
            <v>0</v>
          </cell>
          <cell r="P36">
            <v>220300</v>
          </cell>
          <cell r="R36">
            <v>0</v>
          </cell>
        </row>
        <row r="37">
          <cell r="A37">
            <v>3442939</v>
          </cell>
          <cell r="B37">
            <v>3442939</v>
          </cell>
          <cell r="C37">
            <v>43648</v>
          </cell>
          <cell r="D37">
            <v>43720</v>
          </cell>
          <cell r="F37">
            <v>33100</v>
          </cell>
          <cell r="G37" t="str">
            <v>CANCELADA</v>
          </cell>
          <cell r="H37">
            <v>0</v>
          </cell>
          <cell r="J37">
            <v>0</v>
          </cell>
          <cell r="K37">
            <v>0</v>
          </cell>
          <cell r="P37">
            <v>33100</v>
          </cell>
          <cell r="R37">
            <v>0</v>
          </cell>
        </row>
        <row r="38">
          <cell r="A38">
            <v>3446380</v>
          </cell>
          <cell r="B38">
            <v>3446380</v>
          </cell>
          <cell r="C38">
            <v>43650</v>
          </cell>
          <cell r="D38">
            <v>43720</v>
          </cell>
          <cell r="F38">
            <v>77200</v>
          </cell>
          <cell r="G38" t="str">
            <v>CANCELADA</v>
          </cell>
          <cell r="H38">
            <v>0</v>
          </cell>
          <cell r="J38">
            <v>0</v>
          </cell>
          <cell r="K38">
            <v>0</v>
          </cell>
          <cell r="P38">
            <v>77200</v>
          </cell>
          <cell r="R38">
            <v>0</v>
          </cell>
        </row>
        <row r="39">
          <cell r="A39">
            <v>3517004</v>
          </cell>
          <cell r="B39">
            <v>3517004</v>
          </cell>
          <cell r="C39">
            <v>43707</v>
          </cell>
          <cell r="D39">
            <v>43866</v>
          </cell>
          <cell r="F39">
            <v>55110</v>
          </cell>
          <cell r="G39" t="str">
            <v>NO RADICADA</v>
          </cell>
          <cell r="H39">
            <v>55110</v>
          </cell>
          <cell r="J39">
            <v>0</v>
          </cell>
          <cell r="K39">
            <v>0</v>
          </cell>
          <cell r="P39">
            <v>0</v>
          </cell>
          <cell r="R39">
            <v>0</v>
          </cell>
        </row>
        <row r="40">
          <cell r="A40">
            <v>3534863</v>
          </cell>
          <cell r="B40">
            <v>3534863</v>
          </cell>
          <cell r="C40">
            <v>43723</v>
          </cell>
          <cell r="D40">
            <v>43866</v>
          </cell>
          <cell r="F40">
            <v>1838401</v>
          </cell>
          <cell r="G40" t="str">
            <v>NO RADICADA</v>
          </cell>
          <cell r="H40">
            <v>1838401</v>
          </cell>
          <cell r="J40">
            <v>0</v>
          </cell>
          <cell r="K40">
            <v>0</v>
          </cell>
          <cell r="P40">
            <v>0</v>
          </cell>
          <cell r="R40">
            <v>0</v>
          </cell>
        </row>
        <row r="41">
          <cell r="A41">
            <v>3553326</v>
          </cell>
          <cell r="B41">
            <v>3553326</v>
          </cell>
          <cell r="C41">
            <v>43738</v>
          </cell>
          <cell r="D41">
            <v>43866</v>
          </cell>
          <cell r="F41">
            <v>33100</v>
          </cell>
          <cell r="G41" t="str">
            <v>NO RADICADA</v>
          </cell>
          <cell r="H41">
            <v>33100</v>
          </cell>
          <cell r="J41">
            <v>0</v>
          </cell>
          <cell r="K41">
            <v>0</v>
          </cell>
          <cell r="P41">
            <v>0</v>
          </cell>
          <cell r="R41">
            <v>0</v>
          </cell>
        </row>
        <row r="42">
          <cell r="A42">
            <v>3547880</v>
          </cell>
          <cell r="B42">
            <v>3547880</v>
          </cell>
          <cell r="C42">
            <v>43733</v>
          </cell>
          <cell r="D42">
            <v>43866</v>
          </cell>
          <cell r="F42">
            <v>58198</v>
          </cell>
          <cell r="G42" t="str">
            <v>NO RADICADA</v>
          </cell>
          <cell r="H42">
            <v>58198</v>
          </cell>
          <cell r="J42">
            <v>0</v>
          </cell>
          <cell r="K42">
            <v>0</v>
          </cell>
          <cell r="P42">
            <v>0</v>
          </cell>
          <cell r="R42">
            <v>0</v>
          </cell>
        </row>
        <row r="43">
          <cell r="A43">
            <v>3528666</v>
          </cell>
          <cell r="B43">
            <v>3528666</v>
          </cell>
          <cell r="C43">
            <v>43717</v>
          </cell>
          <cell r="D43">
            <v>43866</v>
          </cell>
          <cell r="F43">
            <v>60985</v>
          </cell>
          <cell r="G43" t="str">
            <v>NO RADICADA</v>
          </cell>
          <cell r="H43">
            <v>60985</v>
          </cell>
          <cell r="J43">
            <v>0</v>
          </cell>
          <cell r="K43">
            <v>0</v>
          </cell>
          <cell r="P43">
            <v>0</v>
          </cell>
          <cell r="R43">
            <v>0</v>
          </cell>
        </row>
        <row r="44">
          <cell r="A44">
            <v>3561346</v>
          </cell>
          <cell r="B44">
            <v>3561346</v>
          </cell>
          <cell r="C44">
            <v>43745</v>
          </cell>
          <cell r="D44">
            <v>43866</v>
          </cell>
          <cell r="F44">
            <v>106409</v>
          </cell>
          <cell r="G44" t="str">
            <v>NO RADICADA</v>
          </cell>
          <cell r="H44">
            <v>106409</v>
          </cell>
          <cell r="J44">
            <v>0</v>
          </cell>
          <cell r="K44">
            <v>0</v>
          </cell>
          <cell r="P44">
            <v>0</v>
          </cell>
          <cell r="R44">
            <v>0</v>
          </cell>
        </row>
        <row r="45">
          <cell r="A45">
            <v>3566006</v>
          </cell>
          <cell r="B45">
            <v>3566006</v>
          </cell>
          <cell r="C45">
            <v>43747</v>
          </cell>
          <cell r="D45">
            <v>43866</v>
          </cell>
          <cell r="F45">
            <v>128086</v>
          </cell>
          <cell r="G45" t="str">
            <v>NO RADICADA</v>
          </cell>
          <cell r="H45">
            <v>128086</v>
          </cell>
          <cell r="J45">
            <v>0</v>
          </cell>
          <cell r="K45">
            <v>0</v>
          </cell>
          <cell r="P45">
            <v>0</v>
          </cell>
          <cell r="R45">
            <v>0</v>
          </cell>
        </row>
        <row r="46">
          <cell r="A46">
            <v>3560677</v>
          </cell>
          <cell r="B46">
            <v>3560677</v>
          </cell>
          <cell r="C46">
            <v>43743</v>
          </cell>
          <cell r="D46">
            <v>43866</v>
          </cell>
          <cell r="F46">
            <v>203100</v>
          </cell>
          <cell r="G46" t="str">
            <v>NO RADICADA</v>
          </cell>
          <cell r="H46">
            <v>203100</v>
          </cell>
          <cell r="J46">
            <v>0</v>
          </cell>
          <cell r="K46">
            <v>0</v>
          </cell>
          <cell r="P46">
            <v>0</v>
          </cell>
          <cell r="R46">
            <v>0</v>
          </cell>
        </row>
        <row r="47">
          <cell r="A47">
            <v>3601857</v>
          </cell>
          <cell r="B47">
            <v>3601857</v>
          </cell>
          <cell r="C47">
            <v>43783</v>
          </cell>
          <cell r="D47">
            <v>43866</v>
          </cell>
          <cell r="F47">
            <v>21600</v>
          </cell>
          <cell r="G47" t="str">
            <v>NO RADICADA</v>
          </cell>
          <cell r="H47">
            <v>21600</v>
          </cell>
          <cell r="J47">
            <v>0</v>
          </cell>
          <cell r="K47">
            <v>0</v>
          </cell>
          <cell r="P47">
            <v>0</v>
          </cell>
          <cell r="R47">
            <v>0</v>
          </cell>
        </row>
        <row r="48">
          <cell r="A48">
            <v>3589881</v>
          </cell>
          <cell r="B48">
            <v>3589881</v>
          </cell>
          <cell r="C48">
            <v>43772</v>
          </cell>
          <cell r="D48">
            <v>43866</v>
          </cell>
          <cell r="F48">
            <v>271921</v>
          </cell>
          <cell r="G48" t="str">
            <v>NO RADICADA</v>
          </cell>
          <cell r="H48">
            <v>271921</v>
          </cell>
          <cell r="J48">
            <v>0</v>
          </cell>
          <cell r="K48">
            <v>0</v>
          </cell>
          <cell r="P48">
            <v>0</v>
          </cell>
          <cell r="R48">
            <v>0</v>
          </cell>
        </row>
        <row r="49">
          <cell r="A49">
            <v>3609700</v>
          </cell>
          <cell r="B49">
            <v>3609700</v>
          </cell>
          <cell r="C49">
            <v>43789</v>
          </cell>
          <cell r="D49">
            <v>43866</v>
          </cell>
          <cell r="F49">
            <v>33100</v>
          </cell>
          <cell r="G49" t="str">
            <v>NO RADICADA</v>
          </cell>
          <cell r="H49">
            <v>33100</v>
          </cell>
          <cell r="J49">
            <v>0</v>
          </cell>
          <cell r="K49">
            <v>0</v>
          </cell>
          <cell r="P49">
            <v>0</v>
          </cell>
          <cell r="R49">
            <v>0</v>
          </cell>
        </row>
        <row r="50">
          <cell r="A50">
            <v>3603581</v>
          </cell>
          <cell r="B50">
            <v>3603581</v>
          </cell>
          <cell r="C50">
            <v>43784</v>
          </cell>
          <cell r="D50">
            <v>43866</v>
          </cell>
          <cell r="F50">
            <v>5400</v>
          </cell>
          <cell r="G50" t="str">
            <v>NO RADICADA</v>
          </cell>
          <cell r="H50">
            <v>5400</v>
          </cell>
          <cell r="J50">
            <v>0</v>
          </cell>
          <cell r="K50">
            <v>0</v>
          </cell>
          <cell r="P50">
            <v>0</v>
          </cell>
          <cell r="R50">
            <v>0</v>
          </cell>
        </row>
        <row r="51">
          <cell r="A51">
            <v>3629017</v>
          </cell>
          <cell r="B51">
            <v>3629017</v>
          </cell>
          <cell r="C51">
            <v>43805</v>
          </cell>
          <cell r="D51">
            <v>43866</v>
          </cell>
          <cell r="F51">
            <v>27000</v>
          </cell>
          <cell r="G51" t="str">
            <v>NO RADICADA</v>
          </cell>
          <cell r="H51">
            <v>27000</v>
          </cell>
          <cell r="J51">
            <v>0</v>
          </cell>
          <cell r="K51">
            <v>0</v>
          </cell>
          <cell r="P51">
            <v>0</v>
          </cell>
          <cell r="R51">
            <v>0</v>
          </cell>
        </row>
        <row r="52">
          <cell r="A52">
            <v>3636148</v>
          </cell>
          <cell r="B52">
            <v>3636148</v>
          </cell>
          <cell r="C52">
            <v>43811</v>
          </cell>
          <cell r="D52">
            <v>43866</v>
          </cell>
          <cell r="F52">
            <v>2780075</v>
          </cell>
          <cell r="G52" t="str">
            <v>NO RADICADA</v>
          </cell>
          <cell r="H52">
            <v>2780075</v>
          </cell>
          <cell r="J52">
            <v>0</v>
          </cell>
          <cell r="K52">
            <v>0</v>
          </cell>
          <cell r="P52">
            <v>0</v>
          </cell>
          <cell r="R52">
            <v>0</v>
          </cell>
        </row>
        <row r="53">
          <cell r="A53">
            <v>3647603</v>
          </cell>
          <cell r="B53">
            <v>3647603</v>
          </cell>
          <cell r="C53">
            <v>43822</v>
          </cell>
          <cell r="D53">
            <v>43866</v>
          </cell>
          <cell r="F53">
            <v>33100</v>
          </cell>
          <cell r="G53" t="str">
            <v>NO RADICADA</v>
          </cell>
          <cell r="H53">
            <v>33100</v>
          </cell>
          <cell r="J53">
            <v>0</v>
          </cell>
          <cell r="K53">
            <v>0</v>
          </cell>
          <cell r="P53">
            <v>0</v>
          </cell>
          <cell r="R53">
            <v>0</v>
          </cell>
        </row>
        <row r="54">
          <cell r="A54">
            <v>3628271</v>
          </cell>
          <cell r="B54">
            <v>3628271</v>
          </cell>
          <cell r="C54">
            <v>43804</v>
          </cell>
          <cell r="D54">
            <v>43866</v>
          </cell>
          <cell r="F54">
            <v>354400</v>
          </cell>
          <cell r="G54" t="str">
            <v>NO RADICADA</v>
          </cell>
          <cell r="H54">
            <v>354400</v>
          </cell>
          <cell r="J54">
            <v>0</v>
          </cell>
          <cell r="K54">
            <v>0</v>
          </cell>
          <cell r="P54">
            <v>0</v>
          </cell>
          <cell r="R54">
            <v>0</v>
          </cell>
        </row>
        <row r="55">
          <cell r="A55">
            <v>3640826</v>
          </cell>
          <cell r="B55">
            <v>3640826</v>
          </cell>
          <cell r="C55">
            <v>43816</v>
          </cell>
          <cell r="D55">
            <v>43866</v>
          </cell>
          <cell r="F55">
            <v>47700</v>
          </cell>
          <cell r="G55" t="str">
            <v>NO RADICADA</v>
          </cell>
          <cell r="H55">
            <v>47700</v>
          </cell>
          <cell r="J55">
            <v>0</v>
          </cell>
          <cell r="K55">
            <v>0</v>
          </cell>
          <cell r="P55">
            <v>0</v>
          </cell>
          <cell r="R55">
            <v>0</v>
          </cell>
        </row>
        <row r="56">
          <cell r="A56">
            <v>3754558</v>
          </cell>
          <cell r="B56">
            <v>3754558</v>
          </cell>
          <cell r="C56">
            <v>43919</v>
          </cell>
          <cell r="D56">
            <v>44138</v>
          </cell>
          <cell r="F56">
            <v>110771</v>
          </cell>
          <cell r="G56" t="str">
            <v>CANCELADA</v>
          </cell>
          <cell r="H56">
            <v>0</v>
          </cell>
          <cell r="J56">
            <v>0</v>
          </cell>
          <cell r="K56">
            <v>0</v>
          </cell>
          <cell r="P56">
            <v>0</v>
          </cell>
          <cell r="R56">
            <v>110771</v>
          </cell>
        </row>
        <row r="57">
          <cell r="A57">
            <v>3769580</v>
          </cell>
          <cell r="B57">
            <v>3769580</v>
          </cell>
          <cell r="C57">
            <v>43951</v>
          </cell>
          <cell r="D57">
            <v>44138</v>
          </cell>
          <cell r="F57">
            <v>17100</v>
          </cell>
          <cell r="G57" t="str">
            <v>CANCELADA</v>
          </cell>
          <cell r="H57">
            <v>0</v>
          </cell>
          <cell r="J57">
            <v>0</v>
          </cell>
          <cell r="K57">
            <v>0</v>
          </cell>
          <cell r="P57">
            <v>0</v>
          </cell>
          <cell r="R57">
            <v>17100</v>
          </cell>
        </row>
        <row r="58">
          <cell r="A58">
            <v>3773051</v>
          </cell>
          <cell r="B58">
            <v>3773051</v>
          </cell>
          <cell r="C58">
            <v>43962</v>
          </cell>
          <cell r="D58">
            <v>44138</v>
          </cell>
          <cell r="F58">
            <v>190500</v>
          </cell>
          <cell r="G58" t="str">
            <v>CANCELADA</v>
          </cell>
          <cell r="H58">
            <v>0</v>
          </cell>
          <cell r="J58">
            <v>0</v>
          </cell>
          <cell r="K58">
            <v>0</v>
          </cell>
          <cell r="P58">
            <v>0</v>
          </cell>
          <cell r="R58">
            <v>190500</v>
          </cell>
        </row>
        <row r="59">
          <cell r="A59">
            <v>3770397</v>
          </cell>
          <cell r="B59">
            <v>3770397</v>
          </cell>
          <cell r="C59">
            <v>43955</v>
          </cell>
          <cell r="D59">
            <v>44138</v>
          </cell>
          <cell r="F59">
            <v>35100</v>
          </cell>
          <cell r="G59" t="str">
            <v>CANCELADA</v>
          </cell>
          <cell r="H59">
            <v>0</v>
          </cell>
          <cell r="J59">
            <v>0</v>
          </cell>
          <cell r="K59">
            <v>0</v>
          </cell>
          <cell r="P59">
            <v>0</v>
          </cell>
          <cell r="R59">
            <v>35100</v>
          </cell>
        </row>
        <row r="60">
          <cell r="A60">
            <v>3771087</v>
          </cell>
          <cell r="B60">
            <v>3771087</v>
          </cell>
          <cell r="C60">
            <v>43956</v>
          </cell>
          <cell r="D60">
            <v>44138</v>
          </cell>
          <cell r="F60">
            <v>35100</v>
          </cell>
          <cell r="G60" t="str">
            <v>CANCELADA</v>
          </cell>
          <cell r="H60">
            <v>0</v>
          </cell>
          <cell r="J60">
            <v>0</v>
          </cell>
          <cell r="K60">
            <v>0</v>
          </cell>
          <cell r="P60">
            <v>0</v>
          </cell>
          <cell r="R60">
            <v>35100</v>
          </cell>
        </row>
        <row r="61">
          <cell r="A61">
            <v>3782715</v>
          </cell>
          <cell r="B61">
            <v>3782715</v>
          </cell>
          <cell r="C61">
            <v>43984</v>
          </cell>
          <cell r="D61">
            <v>44138</v>
          </cell>
          <cell r="F61">
            <v>134376</v>
          </cell>
          <cell r="G61" t="str">
            <v>CANCELADA</v>
          </cell>
          <cell r="H61">
            <v>0</v>
          </cell>
          <cell r="J61">
            <v>0</v>
          </cell>
          <cell r="K61">
            <v>0</v>
          </cell>
          <cell r="P61">
            <v>0</v>
          </cell>
          <cell r="R61">
            <v>134376</v>
          </cell>
        </row>
        <row r="62">
          <cell r="A62">
            <v>3788116</v>
          </cell>
          <cell r="B62">
            <v>3788116</v>
          </cell>
          <cell r="C62">
            <v>43993</v>
          </cell>
          <cell r="D62">
            <v>44138</v>
          </cell>
          <cell r="F62">
            <v>252804</v>
          </cell>
          <cell r="G62" t="str">
            <v>CANCELADA</v>
          </cell>
          <cell r="H62">
            <v>0</v>
          </cell>
          <cell r="J62">
            <v>0</v>
          </cell>
          <cell r="K62">
            <v>0</v>
          </cell>
          <cell r="P62">
            <v>252804</v>
          </cell>
          <cell r="R62">
            <v>0</v>
          </cell>
        </row>
        <row r="63">
          <cell r="A63">
            <v>3810749</v>
          </cell>
          <cell r="B63">
            <v>3810749</v>
          </cell>
          <cell r="C63">
            <v>44033</v>
          </cell>
          <cell r="D63">
            <v>44138</v>
          </cell>
          <cell r="F63">
            <v>1308735</v>
          </cell>
          <cell r="G63" t="str">
            <v>CANCELADA</v>
          </cell>
          <cell r="H63">
            <v>0</v>
          </cell>
          <cell r="J63">
            <v>0</v>
          </cell>
          <cell r="K63">
            <v>0</v>
          </cell>
          <cell r="P63">
            <v>0</v>
          </cell>
          <cell r="R63">
            <v>1308735</v>
          </cell>
        </row>
        <row r="64">
          <cell r="A64">
            <v>3810751</v>
          </cell>
          <cell r="B64">
            <v>3810751</v>
          </cell>
          <cell r="C64">
            <v>44033</v>
          </cell>
          <cell r="D64">
            <v>44046</v>
          </cell>
          <cell r="F64">
            <v>281917</v>
          </cell>
          <cell r="G64" t="str">
            <v>CANCELADA</v>
          </cell>
          <cell r="H64">
            <v>0</v>
          </cell>
          <cell r="J64">
            <v>0</v>
          </cell>
          <cell r="K64">
            <v>0</v>
          </cell>
          <cell r="P64">
            <v>281917</v>
          </cell>
          <cell r="R64">
            <v>0</v>
          </cell>
        </row>
        <row r="65">
          <cell r="A65">
            <v>3811538</v>
          </cell>
          <cell r="B65">
            <v>3811538</v>
          </cell>
          <cell r="C65">
            <v>44034</v>
          </cell>
          <cell r="D65">
            <v>44138</v>
          </cell>
          <cell r="F65">
            <v>35100</v>
          </cell>
          <cell r="G65" t="str">
            <v>CANCELADA</v>
          </cell>
          <cell r="H65">
            <v>0</v>
          </cell>
          <cell r="J65">
            <v>0</v>
          </cell>
          <cell r="K65">
            <v>0</v>
          </cell>
          <cell r="P65">
            <v>0</v>
          </cell>
          <cell r="R65">
            <v>35100</v>
          </cell>
        </row>
        <row r="66">
          <cell r="A66">
            <v>3826891</v>
          </cell>
          <cell r="B66">
            <v>3826891</v>
          </cell>
          <cell r="C66">
            <v>44057</v>
          </cell>
          <cell r="D66">
            <v>44138</v>
          </cell>
          <cell r="F66">
            <v>50600</v>
          </cell>
          <cell r="G66" t="str">
            <v>CANCELADA</v>
          </cell>
          <cell r="H66">
            <v>0</v>
          </cell>
          <cell r="J66">
            <v>0</v>
          </cell>
          <cell r="K66">
            <v>0</v>
          </cell>
          <cell r="P66">
            <v>0</v>
          </cell>
          <cell r="R66">
            <v>50600</v>
          </cell>
        </row>
        <row r="67">
          <cell r="A67">
            <v>3849741</v>
          </cell>
          <cell r="B67">
            <v>3849741</v>
          </cell>
          <cell r="C67">
            <v>44089</v>
          </cell>
          <cell r="D67">
            <v>44138</v>
          </cell>
          <cell r="F67">
            <v>11504271</v>
          </cell>
          <cell r="G67" t="str">
            <v>CANCELADA</v>
          </cell>
          <cell r="H67">
            <v>0</v>
          </cell>
          <cell r="J67">
            <v>0</v>
          </cell>
          <cell r="K67">
            <v>0</v>
          </cell>
          <cell r="P67">
            <v>0</v>
          </cell>
          <cell r="R67">
            <v>11504271</v>
          </cell>
        </row>
        <row r="68">
          <cell r="A68">
            <v>3856727</v>
          </cell>
          <cell r="B68">
            <v>3856727</v>
          </cell>
          <cell r="C68">
            <v>44098</v>
          </cell>
          <cell r="D68">
            <v>44138</v>
          </cell>
          <cell r="F68">
            <v>50600</v>
          </cell>
          <cell r="G68" t="str">
            <v>CANCELADA</v>
          </cell>
          <cell r="H68">
            <v>0</v>
          </cell>
          <cell r="J68">
            <v>0</v>
          </cell>
          <cell r="K68">
            <v>0</v>
          </cell>
          <cell r="P68">
            <v>0</v>
          </cell>
          <cell r="R68">
            <v>50600</v>
          </cell>
        </row>
        <row r="69">
          <cell r="A69">
            <v>3869286</v>
          </cell>
          <cell r="B69">
            <v>3869286</v>
          </cell>
          <cell r="C69">
            <v>44117</v>
          </cell>
          <cell r="D69">
            <v>44445</v>
          </cell>
          <cell r="F69">
            <v>1340600</v>
          </cell>
          <cell r="G69" t="str">
            <v>NO RADICADA</v>
          </cell>
          <cell r="H69">
            <v>1340600</v>
          </cell>
          <cell r="J69">
            <v>0</v>
          </cell>
          <cell r="K69">
            <v>0</v>
          </cell>
          <cell r="P69">
            <v>0</v>
          </cell>
          <cell r="R69">
            <v>0</v>
          </cell>
        </row>
        <row r="70">
          <cell r="A70">
            <v>3878995</v>
          </cell>
          <cell r="B70">
            <v>3878995</v>
          </cell>
          <cell r="C70">
            <v>44130</v>
          </cell>
          <cell r="D70">
            <v>44445</v>
          </cell>
          <cell r="F70">
            <v>24100</v>
          </cell>
          <cell r="G70" t="str">
            <v>NO RADICADA</v>
          </cell>
          <cell r="H70">
            <v>24100</v>
          </cell>
          <cell r="J70">
            <v>0</v>
          </cell>
          <cell r="K70">
            <v>0</v>
          </cell>
          <cell r="P70">
            <v>0</v>
          </cell>
          <cell r="R70">
            <v>0</v>
          </cell>
        </row>
        <row r="71">
          <cell r="A71">
            <v>3865516</v>
          </cell>
          <cell r="B71">
            <v>3865516</v>
          </cell>
          <cell r="C71">
            <v>44111</v>
          </cell>
          <cell r="D71">
            <v>44445</v>
          </cell>
          <cell r="F71">
            <v>49300</v>
          </cell>
          <cell r="G71" t="str">
            <v>NO RADICADA</v>
          </cell>
          <cell r="H71">
            <v>49300</v>
          </cell>
          <cell r="J71">
            <v>0</v>
          </cell>
          <cell r="K71">
            <v>0</v>
          </cell>
          <cell r="P71">
            <v>0</v>
          </cell>
          <cell r="R71">
            <v>0</v>
          </cell>
        </row>
        <row r="72">
          <cell r="A72">
            <v>3880243</v>
          </cell>
          <cell r="B72">
            <v>3880243</v>
          </cell>
          <cell r="C72">
            <v>44131</v>
          </cell>
          <cell r="D72">
            <v>44445</v>
          </cell>
          <cell r="F72">
            <v>589100</v>
          </cell>
          <cell r="G72" t="str">
            <v>NO RADICADA</v>
          </cell>
          <cell r="H72">
            <v>589100</v>
          </cell>
          <cell r="J72">
            <v>0</v>
          </cell>
          <cell r="K72">
            <v>0</v>
          </cell>
          <cell r="P72">
            <v>0</v>
          </cell>
          <cell r="R72">
            <v>0</v>
          </cell>
        </row>
        <row r="73">
          <cell r="A73">
            <v>3864739</v>
          </cell>
          <cell r="B73">
            <v>3864739</v>
          </cell>
          <cell r="C73">
            <v>44110</v>
          </cell>
          <cell r="D73">
            <v>44445</v>
          </cell>
          <cell r="F73">
            <v>71200</v>
          </cell>
          <cell r="G73" t="str">
            <v>NO RADICADA</v>
          </cell>
          <cell r="H73">
            <v>71200</v>
          </cell>
          <cell r="J73">
            <v>0</v>
          </cell>
          <cell r="K73">
            <v>0</v>
          </cell>
          <cell r="P73">
            <v>0</v>
          </cell>
          <cell r="R73">
            <v>0</v>
          </cell>
        </row>
        <row r="74">
          <cell r="A74">
            <v>3869253</v>
          </cell>
          <cell r="B74">
            <v>3869253</v>
          </cell>
          <cell r="C74">
            <v>44117</v>
          </cell>
          <cell r="D74">
            <v>44445</v>
          </cell>
          <cell r="F74">
            <v>83300</v>
          </cell>
          <cell r="G74" t="str">
            <v>NO RADICADA</v>
          </cell>
          <cell r="H74">
            <v>83300</v>
          </cell>
          <cell r="J74">
            <v>0</v>
          </cell>
          <cell r="K74">
            <v>0</v>
          </cell>
          <cell r="P74">
            <v>0</v>
          </cell>
          <cell r="R74">
            <v>0</v>
          </cell>
        </row>
        <row r="75">
          <cell r="A75">
            <v>3895223</v>
          </cell>
          <cell r="B75">
            <v>3895223</v>
          </cell>
          <cell r="C75">
            <v>44152</v>
          </cell>
          <cell r="D75">
            <v>44445</v>
          </cell>
          <cell r="F75">
            <v>486958</v>
          </cell>
          <cell r="G75" t="str">
            <v>NO RADICADA</v>
          </cell>
          <cell r="H75">
            <v>486958</v>
          </cell>
          <cell r="J75">
            <v>0</v>
          </cell>
          <cell r="K75">
            <v>0</v>
          </cell>
          <cell r="P75">
            <v>0</v>
          </cell>
          <cell r="R75">
            <v>0</v>
          </cell>
        </row>
        <row r="76">
          <cell r="A76">
            <v>3910534</v>
          </cell>
          <cell r="B76">
            <v>3910534</v>
          </cell>
          <cell r="C76">
            <v>44169</v>
          </cell>
          <cell r="D76">
            <v>44445</v>
          </cell>
          <cell r="F76">
            <v>160986</v>
          </cell>
          <cell r="G76" t="str">
            <v>NO RADICADA</v>
          </cell>
          <cell r="H76">
            <v>160986</v>
          </cell>
          <cell r="J76">
            <v>0</v>
          </cell>
          <cell r="K76">
            <v>0</v>
          </cell>
          <cell r="P76">
            <v>0</v>
          </cell>
          <cell r="R76">
            <v>0</v>
          </cell>
        </row>
        <row r="77">
          <cell r="A77">
            <v>4008477</v>
          </cell>
          <cell r="B77">
            <v>4008477</v>
          </cell>
          <cell r="C77">
            <v>44301</v>
          </cell>
          <cell r="D77">
            <v>44445</v>
          </cell>
          <cell r="F77">
            <v>337212</v>
          </cell>
          <cell r="G77" t="str">
            <v>NO RADICADA</v>
          </cell>
          <cell r="H77">
            <v>337212</v>
          </cell>
          <cell r="J77">
            <v>0</v>
          </cell>
          <cell r="K77">
            <v>0</v>
          </cell>
          <cell r="P77">
            <v>0</v>
          </cell>
          <cell r="R77">
            <v>0</v>
          </cell>
        </row>
        <row r="78">
          <cell r="A78">
            <v>4004910</v>
          </cell>
          <cell r="B78">
            <v>4004910</v>
          </cell>
          <cell r="C78">
            <v>44298</v>
          </cell>
          <cell r="D78">
            <v>44445</v>
          </cell>
          <cell r="F78">
            <v>903819</v>
          </cell>
          <cell r="G78" t="str">
            <v>NO RADICADA</v>
          </cell>
          <cell r="H78">
            <v>903819</v>
          </cell>
          <cell r="J78">
            <v>0</v>
          </cell>
          <cell r="K78">
            <v>0</v>
          </cell>
          <cell r="P78">
            <v>0</v>
          </cell>
          <cell r="R78">
            <v>0</v>
          </cell>
        </row>
        <row r="79">
          <cell r="A79">
            <v>4046423</v>
          </cell>
          <cell r="B79">
            <v>4046423</v>
          </cell>
          <cell r="C79">
            <v>44342</v>
          </cell>
          <cell r="D79">
            <v>44445</v>
          </cell>
          <cell r="F79">
            <v>23600</v>
          </cell>
          <cell r="G79" t="str">
            <v>NO RADICADA</v>
          </cell>
          <cell r="H79">
            <v>23600</v>
          </cell>
          <cell r="J79">
            <v>0</v>
          </cell>
          <cell r="K79">
            <v>0</v>
          </cell>
          <cell r="P79">
            <v>0</v>
          </cell>
          <cell r="R79">
            <v>0</v>
          </cell>
        </row>
        <row r="80">
          <cell r="A80">
            <v>4084467</v>
          </cell>
          <cell r="B80">
            <v>4084467</v>
          </cell>
          <cell r="C80">
            <v>44386</v>
          </cell>
          <cell r="D80">
            <v>44445</v>
          </cell>
          <cell r="F80">
            <v>136531</v>
          </cell>
          <cell r="G80" t="str">
            <v>NO RADICADA</v>
          </cell>
          <cell r="H80">
            <v>136531</v>
          </cell>
          <cell r="J80">
            <v>0</v>
          </cell>
          <cell r="K80">
            <v>0</v>
          </cell>
          <cell r="P80">
            <v>0</v>
          </cell>
          <cell r="R80">
            <v>0</v>
          </cell>
        </row>
        <row r="81">
          <cell r="A81">
            <v>4082827</v>
          </cell>
          <cell r="B81">
            <v>4082827</v>
          </cell>
          <cell r="C81">
            <v>44385</v>
          </cell>
          <cell r="D81">
            <v>44445</v>
          </cell>
          <cell r="F81">
            <v>137551</v>
          </cell>
          <cell r="G81" t="str">
            <v>NO RADICADA</v>
          </cell>
          <cell r="H81">
            <v>137551</v>
          </cell>
          <cell r="J81">
            <v>0</v>
          </cell>
          <cell r="K81">
            <v>0</v>
          </cell>
          <cell r="P81">
            <v>0</v>
          </cell>
          <cell r="R81">
            <v>0</v>
          </cell>
        </row>
        <row r="82">
          <cell r="A82">
            <v>4082168</v>
          </cell>
          <cell r="B82">
            <v>4082168</v>
          </cell>
          <cell r="C82">
            <v>44384</v>
          </cell>
          <cell r="D82">
            <v>44445</v>
          </cell>
          <cell r="F82">
            <v>1779141</v>
          </cell>
          <cell r="G82" t="str">
            <v>NO RADICADA</v>
          </cell>
          <cell r="H82">
            <v>1779141</v>
          </cell>
          <cell r="J82">
            <v>0</v>
          </cell>
          <cell r="K82">
            <v>0</v>
          </cell>
          <cell r="P82">
            <v>0</v>
          </cell>
          <cell r="R82">
            <v>0</v>
          </cell>
        </row>
        <row r="83">
          <cell r="A83">
            <v>4095284</v>
          </cell>
          <cell r="B83">
            <v>4095284</v>
          </cell>
          <cell r="C83">
            <v>44397</v>
          </cell>
          <cell r="D83">
            <v>44445</v>
          </cell>
          <cell r="F83">
            <v>2079237</v>
          </cell>
          <cell r="G83" t="str">
            <v>NO RADICADA</v>
          </cell>
          <cell r="H83">
            <v>2079237</v>
          </cell>
          <cell r="J83">
            <v>0</v>
          </cell>
          <cell r="K83">
            <v>0</v>
          </cell>
          <cell r="P83">
            <v>0</v>
          </cell>
          <cell r="R83">
            <v>0</v>
          </cell>
        </row>
        <row r="84">
          <cell r="A84">
            <v>4093383</v>
          </cell>
          <cell r="B84">
            <v>4093383</v>
          </cell>
          <cell r="C84">
            <v>44395</v>
          </cell>
          <cell r="D84">
            <v>44445</v>
          </cell>
          <cell r="F84">
            <v>59700</v>
          </cell>
          <cell r="G84" t="str">
            <v>NO RADICADA</v>
          </cell>
          <cell r="H84">
            <v>59700</v>
          </cell>
          <cell r="J84">
            <v>0</v>
          </cell>
          <cell r="K84">
            <v>0</v>
          </cell>
          <cell r="P84">
            <v>0</v>
          </cell>
          <cell r="R84">
            <v>0</v>
          </cell>
        </row>
        <row r="85">
          <cell r="A85">
            <v>4222361</v>
          </cell>
          <cell r="B85">
            <v>4222361</v>
          </cell>
          <cell r="C85">
            <v>44518</v>
          </cell>
          <cell r="D85">
            <v>44742</v>
          </cell>
          <cell r="F85">
            <v>5900</v>
          </cell>
          <cell r="G85" t="str">
            <v>NO RADICADA</v>
          </cell>
          <cell r="H85">
            <v>5900</v>
          </cell>
          <cell r="J85">
            <v>0</v>
          </cell>
          <cell r="K85">
            <v>0</v>
          </cell>
          <cell r="P85">
            <v>0</v>
          </cell>
          <cell r="R85">
            <v>0</v>
          </cell>
        </row>
        <row r="86">
          <cell r="A86">
            <v>4232874</v>
          </cell>
          <cell r="B86">
            <v>4232874</v>
          </cell>
          <cell r="C86">
            <v>44526</v>
          </cell>
          <cell r="D86">
            <v>44742</v>
          </cell>
          <cell r="F86">
            <v>73908</v>
          </cell>
          <cell r="G86" t="str">
            <v>NO RADICADA</v>
          </cell>
          <cell r="H86">
            <v>73908</v>
          </cell>
          <cell r="J86">
            <v>0</v>
          </cell>
          <cell r="K86">
            <v>0</v>
          </cell>
          <cell r="P86">
            <v>0</v>
          </cell>
          <cell r="R86">
            <v>0</v>
          </cell>
        </row>
        <row r="87">
          <cell r="A87">
            <v>4245257</v>
          </cell>
          <cell r="B87">
            <v>4245257</v>
          </cell>
          <cell r="C87">
            <v>44538</v>
          </cell>
          <cell r="D87">
            <v>44742</v>
          </cell>
          <cell r="F87">
            <v>184181</v>
          </cell>
          <cell r="G87" t="str">
            <v>NO RADICADA</v>
          </cell>
          <cell r="H87">
            <v>184181</v>
          </cell>
          <cell r="J87">
            <v>0</v>
          </cell>
          <cell r="K87">
            <v>0</v>
          </cell>
          <cell r="P87">
            <v>0</v>
          </cell>
          <cell r="R87">
            <v>0</v>
          </cell>
        </row>
        <row r="88">
          <cell r="A88">
            <v>4301425</v>
          </cell>
          <cell r="B88">
            <v>4301425</v>
          </cell>
          <cell r="C88">
            <v>44610</v>
          </cell>
          <cell r="D88">
            <v>44910</v>
          </cell>
          <cell r="F88">
            <v>180806</v>
          </cell>
          <cell r="G88" t="str">
            <v>NO RADICADA</v>
          </cell>
          <cell r="H88">
            <v>180806</v>
          </cell>
          <cell r="J88">
            <v>0</v>
          </cell>
          <cell r="K88">
            <v>0</v>
          </cell>
          <cell r="P88">
            <v>0</v>
          </cell>
          <cell r="R88">
            <v>0</v>
          </cell>
        </row>
        <row r="89">
          <cell r="A89">
            <v>4305630</v>
          </cell>
          <cell r="B89">
            <v>4305630</v>
          </cell>
          <cell r="C89">
            <v>44616</v>
          </cell>
          <cell r="D89">
            <v>44910</v>
          </cell>
          <cell r="F89">
            <v>255400</v>
          </cell>
          <cell r="G89" t="str">
            <v>NO RADICADA</v>
          </cell>
          <cell r="H89">
            <v>255400</v>
          </cell>
          <cell r="J89">
            <v>0</v>
          </cell>
          <cell r="K89">
            <v>0</v>
          </cell>
          <cell r="P89">
            <v>0</v>
          </cell>
          <cell r="R89">
            <v>0</v>
          </cell>
        </row>
        <row r="90">
          <cell r="A90">
            <v>4318235</v>
          </cell>
          <cell r="B90">
            <v>4318235</v>
          </cell>
          <cell r="C90">
            <v>44630</v>
          </cell>
          <cell r="D90">
            <v>44774</v>
          </cell>
          <cell r="F90">
            <v>119775</v>
          </cell>
          <cell r="G90" t="str">
            <v>NO RADICADA</v>
          </cell>
          <cell r="H90">
            <v>119775</v>
          </cell>
          <cell r="J90">
            <v>0</v>
          </cell>
          <cell r="K90">
            <v>0</v>
          </cell>
          <cell r="P90">
            <v>0</v>
          </cell>
          <cell r="R90">
            <v>0</v>
          </cell>
        </row>
        <row r="91">
          <cell r="A91">
            <v>4312863</v>
          </cell>
          <cell r="B91">
            <v>4312863</v>
          </cell>
          <cell r="C91">
            <v>44624</v>
          </cell>
          <cell r="D91">
            <v>44774</v>
          </cell>
          <cell r="F91">
            <v>138900</v>
          </cell>
          <cell r="G91" t="str">
            <v>NO RADICADA</v>
          </cell>
          <cell r="H91">
            <v>138900</v>
          </cell>
          <cell r="J91">
            <v>0</v>
          </cell>
          <cell r="K91">
            <v>0</v>
          </cell>
          <cell r="P91">
            <v>0</v>
          </cell>
          <cell r="R91">
            <v>0</v>
          </cell>
        </row>
        <row r="92">
          <cell r="A92">
            <v>4320069</v>
          </cell>
          <cell r="B92">
            <v>4320069</v>
          </cell>
          <cell r="C92">
            <v>44633</v>
          </cell>
          <cell r="D92">
            <v>44910</v>
          </cell>
          <cell r="F92">
            <v>795291</v>
          </cell>
          <cell r="G92" t="str">
            <v>NO RADICADA</v>
          </cell>
          <cell r="H92">
            <v>795291</v>
          </cell>
          <cell r="J92">
            <v>0</v>
          </cell>
          <cell r="K92">
            <v>0</v>
          </cell>
          <cell r="P92">
            <v>0</v>
          </cell>
          <cell r="R92">
            <v>0</v>
          </cell>
        </row>
        <row r="93">
          <cell r="A93">
            <v>4335301</v>
          </cell>
          <cell r="B93">
            <v>4335301</v>
          </cell>
          <cell r="C93">
            <v>44652</v>
          </cell>
          <cell r="D93">
            <v>44910</v>
          </cell>
          <cell r="F93">
            <v>3680315</v>
          </cell>
          <cell r="G93" t="str">
            <v>NO RADICADA</v>
          </cell>
          <cell r="H93">
            <v>3680315</v>
          </cell>
          <cell r="J93">
            <v>0</v>
          </cell>
          <cell r="K93">
            <v>0</v>
          </cell>
          <cell r="P93">
            <v>0</v>
          </cell>
          <cell r="R93">
            <v>0</v>
          </cell>
        </row>
        <row r="94">
          <cell r="A94">
            <v>4363177</v>
          </cell>
          <cell r="B94">
            <v>4363177</v>
          </cell>
          <cell r="C94">
            <v>44686</v>
          </cell>
          <cell r="D94">
            <v>44774</v>
          </cell>
          <cell r="F94">
            <v>155168</v>
          </cell>
          <cell r="G94" t="str">
            <v>NO RADICADA</v>
          </cell>
          <cell r="H94">
            <v>155168</v>
          </cell>
          <cell r="J94">
            <v>0</v>
          </cell>
          <cell r="K94">
            <v>0</v>
          </cell>
          <cell r="P94">
            <v>0</v>
          </cell>
          <cell r="R94">
            <v>0</v>
          </cell>
        </row>
        <row r="95">
          <cell r="A95">
            <v>4363170</v>
          </cell>
          <cell r="B95">
            <v>4363170</v>
          </cell>
          <cell r="C95">
            <v>44686</v>
          </cell>
          <cell r="D95">
            <v>44774</v>
          </cell>
          <cell r="F95">
            <v>195300</v>
          </cell>
          <cell r="G95" t="str">
            <v>NO RADICADA</v>
          </cell>
          <cell r="H95">
            <v>195300</v>
          </cell>
          <cell r="J95">
            <v>0</v>
          </cell>
          <cell r="K95">
            <v>0</v>
          </cell>
          <cell r="P95">
            <v>0</v>
          </cell>
          <cell r="R95">
            <v>0</v>
          </cell>
        </row>
        <row r="96">
          <cell r="A96">
            <v>4363164</v>
          </cell>
          <cell r="B96">
            <v>4363164</v>
          </cell>
          <cell r="C96">
            <v>44686</v>
          </cell>
          <cell r="D96">
            <v>44774</v>
          </cell>
          <cell r="F96">
            <v>3635317</v>
          </cell>
          <cell r="G96" t="str">
            <v>NO RADICADA</v>
          </cell>
          <cell r="H96">
            <v>3635317</v>
          </cell>
          <cell r="J96">
            <v>0</v>
          </cell>
          <cell r="K96">
            <v>0</v>
          </cell>
          <cell r="P96">
            <v>0</v>
          </cell>
          <cell r="R96">
            <v>0</v>
          </cell>
        </row>
        <row r="97">
          <cell r="A97">
            <v>4363159</v>
          </cell>
          <cell r="B97">
            <v>4363159</v>
          </cell>
          <cell r="C97">
            <v>44686</v>
          </cell>
          <cell r="D97">
            <v>44774</v>
          </cell>
          <cell r="F97">
            <v>40000</v>
          </cell>
          <cell r="G97" t="str">
            <v>NO RADICADA</v>
          </cell>
          <cell r="H97">
            <v>40000</v>
          </cell>
          <cell r="J97">
            <v>0</v>
          </cell>
          <cell r="K97">
            <v>0</v>
          </cell>
          <cell r="P97">
            <v>0</v>
          </cell>
          <cell r="R97">
            <v>0</v>
          </cell>
        </row>
        <row r="98">
          <cell r="A98">
            <v>4384362</v>
          </cell>
          <cell r="B98">
            <v>4384362</v>
          </cell>
          <cell r="C98">
            <v>44710</v>
          </cell>
          <cell r="D98">
            <v>44910</v>
          </cell>
          <cell r="F98">
            <v>447098</v>
          </cell>
          <cell r="G98" t="str">
            <v>NO RADICADA</v>
          </cell>
          <cell r="H98">
            <v>447098</v>
          </cell>
          <cell r="J98">
            <v>0</v>
          </cell>
          <cell r="K98">
            <v>0</v>
          </cell>
          <cell r="P98">
            <v>0</v>
          </cell>
          <cell r="R98">
            <v>0</v>
          </cell>
        </row>
        <row r="99">
          <cell r="A99">
            <v>4363180</v>
          </cell>
          <cell r="B99">
            <v>4363180</v>
          </cell>
          <cell r="C99">
            <v>44686</v>
          </cell>
          <cell r="D99">
            <v>44774</v>
          </cell>
          <cell r="F99">
            <v>67637</v>
          </cell>
          <cell r="G99" t="str">
            <v>NO RADICADA</v>
          </cell>
          <cell r="H99">
            <v>67637</v>
          </cell>
          <cell r="J99">
            <v>0</v>
          </cell>
          <cell r="K99">
            <v>0</v>
          </cell>
          <cell r="P99">
            <v>0</v>
          </cell>
          <cell r="R99">
            <v>0</v>
          </cell>
        </row>
        <row r="100">
          <cell r="A100">
            <v>4365188</v>
          </cell>
          <cell r="B100">
            <v>4365188</v>
          </cell>
          <cell r="C100">
            <v>44690</v>
          </cell>
          <cell r="D100">
            <v>44910</v>
          </cell>
          <cell r="F100">
            <v>68167</v>
          </cell>
          <cell r="G100" t="str">
            <v>NO RADICADA</v>
          </cell>
          <cell r="H100">
            <v>68167</v>
          </cell>
          <cell r="J100">
            <v>0</v>
          </cell>
          <cell r="K100">
            <v>0</v>
          </cell>
          <cell r="P100">
            <v>0</v>
          </cell>
          <cell r="R100">
            <v>0</v>
          </cell>
        </row>
        <row r="101">
          <cell r="A101">
            <v>4363199</v>
          </cell>
          <cell r="B101">
            <v>4363199</v>
          </cell>
          <cell r="C101">
            <v>44686</v>
          </cell>
          <cell r="D101">
            <v>44774</v>
          </cell>
          <cell r="F101">
            <v>729915</v>
          </cell>
          <cell r="G101" t="str">
            <v>NO RADICADA</v>
          </cell>
          <cell r="H101">
            <v>729915</v>
          </cell>
          <cell r="J101">
            <v>0</v>
          </cell>
          <cell r="K101">
            <v>0</v>
          </cell>
          <cell r="P101">
            <v>0</v>
          </cell>
          <cell r="R101">
            <v>0</v>
          </cell>
        </row>
        <row r="102">
          <cell r="A102">
            <v>4363158</v>
          </cell>
          <cell r="B102">
            <v>4363158</v>
          </cell>
          <cell r="C102">
            <v>44686</v>
          </cell>
          <cell r="D102">
            <v>44774</v>
          </cell>
          <cell r="F102">
            <v>80922</v>
          </cell>
          <cell r="G102" t="str">
            <v>NO RADICADA</v>
          </cell>
          <cell r="H102">
            <v>80922</v>
          </cell>
          <cell r="J102">
            <v>0</v>
          </cell>
          <cell r="K102">
            <v>0</v>
          </cell>
          <cell r="P102">
            <v>0</v>
          </cell>
          <cell r="R102">
            <v>0</v>
          </cell>
        </row>
        <row r="103">
          <cell r="A103">
            <v>4363144</v>
          </cell>
          <cell r="B103">
            <v>4363144</v>
          </cell>
          <cell r="C103">
            <v>44686</v>
          </cell>
          <cell r="D103">
            <v>44774</v>
          </cell>
          <cell r="F103">
            <v>81100</v>
          </cell>
          <cell r="G103" t="str">
            <v>NO RADICADA</v>
          </cell>
          <cell r="H103">
            <v>81100</v>
          </cell>
          <cell r="J103">
            <v>0</v>
          </cell>
          <cell r="K103">
            <v>0</v>
          </cell>
          <cell r="P103">
            <v>0</v>
          </cell>
          <cell r="R103">
            <v>0</v>
          </cell>
        </row>
        <row r="104">
          <cell r="A104">
            <v>4363162</v>
          </cell>
          <cell r="B104">
            <v>4363162</v>
          </cell>
          <cell r="C104">
            <v>44686</v>
          </cell>
          <cell r="D104">
            <v>44774</v>
          </cell>
          <cell r="F104">
            <v>959773</v>
          </cell>
          <cell r="G104" t="str">
            <v>NO RADICADA</v>
          </cell>
          <cell r="H104">
            <v>959773</v>
          </cell>
          <cell r="J104">
            <v>0</v>
          </cell>
          <cell r="K104">
            <v>0</v>
          </cell>
          <cell r="P104">
            <v>0</v>
          </cell>
          <cell r="R104">
            <v>0</v>
          </cell>
        </row>
        <row r="105">
          <cell r="A105">
            <v>4386468</v>
          </cell>
          <cell r="B105">
            <v>4386468</v>
          </cell>
          <cell r="C105">
            <v>44713</v>
          </cell>
          <cell r="D105">
            <v>44910</v>
          </cell>
          <cell r="F105">
            <v>19500</v>
          </cell>
          <cell r="G105" t="str">
            <v>NO RADICADA</v>
          </cell>
          <cell r="H105">
            <v>19500</v>
          </cell>
          <cell r="J105">
            <v>0</v>
          </cell>
          <cell r="K105">
            <v>0</v>
          </cell>
          <cell r="P105">
            <v>0</v>
          </cell>
          <cell r="R105">
            <v>0</v>
          </cell>
        </row>
        <row r="106">
          <cell r="A106">
            <v>4395707</v>
          </cell>
          <cell r="B106">
            <v>4395707</v>
          </cell>
          <cell r="C106">
            <v>44722</v>
          </cell>
          <cell r="D106">
            <v>44910</v>
          </cell>
          <cell r="F106">
            <v>65200</v>
          </cell>
          <cell r="G106" t="str">
            <v>NO RADICADA</v>
          </cell>
          <cell r="H106">
            <v>65200</v>
          </cell>
          <cell r="J106">
            <v>0</v>
          </cell>
          <cell r="K106">
            <v>0</v>
          </cell>
          <cell r="P106">
            <v>0</v>
          </cell>
          <cell r="R106">
            <v>0</v>
          </cell>
        </row>
        <row r="107">
          <cell r="A107">
            <v>4421847</v>
          </cell>
          <cell r="B107">
            <v>4421847</v>
          </cell>
          <cell r="C107">
            <v>44756</v>
          </cell>
          <cell r="D107">
            <v>44910</v>
          </cell>
          <cell r="F107">
            <v>2032082</v>
          </cell>
          <cell r="G107" t="str">
            <v>NO RADICADA</v>
          </cell>
          <cell r="H107">
            <v>2032082</v>
          </cell>
          <cell r="J107">
            <v>0</v>
          </cell>
          <cell r="K107">
            <v>0</v>
          </cell>
          <cell r="P107">
            <v>0</v>
          </cell>
          <cell r="R107">
            <v>0</v>
          </cell>
        </row>
        <row r="108">
          <cell r="A108">
            <v>4433502</v>
          </cell>
          <cell r="B108">
            <v>4433502</v>
          </cell>
          <cell r="C108">
            <v>44769</v>
          </cell>
          <cell r="D108">
            <v>44910</v>
          </cell>
          <cell r="F108">
            <v>2955038</v>
          </cell>
          <cell r="G108" t="str">
            <v>NO RADICADA</v>
          </cell>
          <cell r="H108">
            <v>2955038</v>
          </cell>
          <cell r="J108">
            <v>0</v>
          </cell>
          <cell r="K108">
            <v>0</v>
          </cell>
          <cell r="P108">
            <v>0</v>
          </cell>
          <cell r="R108">
            <v>0</v>
          </cell>
        </row>
        <row r="109">
          <cell r="A109">
            <v>4415506</v>
          </cell>
          <cell r="B109">
            <v>4415506</v>
          </cell>
          <cell r="C109">
            <v>44749</v>
          </cell>
          <cell r="D109">
            <v>44910</v>
          </cell>
          <cell r="F109">
            <v>6500</v>
          </cell>
          <cell r="G109" t="str">
            <v>NO RADICADA</v>
          </cell>
          <cell r="H109">
            <v>6500</v>
          </cell>
          <cell r="J109">
            <v>0</v>
          </cell>
          <cell r="K109">
            <v>0</v>
          </cell>
          <cell r="P109">
            <v>0</v>
          </cell>
          <cell r="R109">
            <v>0</v>
          </cell>
        </row>
        <row r="110">
          <cell r="A110">
            <v>4424435</v>
          </cell>
          <cell r="B110">
            <v>4424435</v>
          </cell>
          <cell r="C110">
            <v>44760</v>
          </cell>
          <cell r="D110">
            <v>44910</v>
          </cell>
          <cell r="F110">
            <v>65700</v>
          </cell>
          <cell r="G110" t="str">
            <v>NO RADICADA</v>
          </cell>
          <cell r="H110">
            <v>65700</v>
          </cell>
          <cell r="J110">
            <v>0</v>
          </cell>
          <cell r="K110">
            <v>0</v>
          </cell>
          <cell r="P110">
            <v>0</v>
          </cell>
          <cell r="R110">
            <v>0</v>
          </cell>
        </row>
        <row r="111">
          <cell r="A111">
            <v>4435220</v>
          </cell>
          <cell r="B111">
            <v>4435220</v>
          </cell>
          <cell r="C111">
            <v>44770</v>
          </cell>
          <cell r="D111">
            <v>44910</v>
          </cell>
          <cell r="F111">
            <v>66525</v>
          </cell>
          <cell r="G111" t="str">
            <v>NO RADICADA</v>
          </cell>
          <cell r="H111">
            <v>66525</v>
          </cell>
          <cell r="J111">
            <v>0</v>
          </cell>
          <cell r="K111">
            <v>0</v>
          </cell>
          <cell r="P111">
            <v>0</v>
          </cell>
          <cell r="R111">
            <v>0</v>
          </cell>
        </row>
        <row r="112">
          <cell r="A112">
            <v>4435186</v>
          </cell>
          <cell r="B112">
            <v>4435186</v>
          </cell>
          <cell r="C112">
            <v>44770</v>
          </cell>
          <cell r="D112">
            <v>44910</v>
          </cell>
          <cell r="F112">
            <v>69777</v>
          </cell>
          <cell r="G112" t="str">
            <v>NO RADICADA</v>
          </cell>
          <cell r="H112">
            <v>69777</v>
          </cell>
          <cell r="J112">
            <v>0</v>
          </cell>
          <cell r="K112">
            <v>0</v>
          </cell>
          <cell r="P112">
            <v>0</v>
          </cell>
          <cell r="R112">
            <v>0</v>
          </cell>
        </row>
        <row r="113">
          <cell r="A113">
            <v>4446496</v>
          </cell>
          <cell r="B113">
            <v>4446496</v>
          </cell>
          <cell r="C113">
            <v>44781</v>
          </cell>
          <cell r="D113">
            <v>44910</v>
          </cell>
          <cell r="F113">
            <v>112479</v>
          </cell>
          <cell r="G113" t="str">
            <v>NO RADICADA</v>
          </cell>
          <cell r="H113">
            <v>112479</v>
          </cell>
          <cell r="J113">
            <v>0</v>
          </cell>
          <cell r="K113">
            <v>0</v>
          </cell>
          <cell r="P113">
            <v>0</v>
          </cell>
          <cell r="R113">
            <v>0</v>
          </cell>
        </row>
        <row r="114">
          <cell r="A114">
            <v>4453587</v>
          </cell>
          <cell r="B114">
            <v>4453587</v>
          </cell>
          <cell r="C114">
            <v>44788</v>
          </cell>
          <cell r="D114">
            <v>44910</v>
          </cell>
          <cell r="F114">
            <v>1345842</v>
          </cell>
          <cell r="G114" t="str">
            <v>NO RADICADA</v>
          </cell>
          <cell r="H114">
            <v>1345842</v>
          </cell>
          <cell r="J114">
            <v>0</v>
          </cell>
          <cell r="K114">
            <v>0</v>
          </cell>
          <cell r="P114">
            <v>0</v>
          </cell>
          <cell r="R114">
            <v>0</v>
          </cell>
        </row>
        <row r="115">
          <cell r="A115">
            <v>4452927</v>
          </cell>
          <cell r="B115">
            <v>4452927</v>
          </cell>
          <cell r="C115">
            <v>44785</v>
          </cell>
          <cell r="D115">
            <v>44910</v>
          </cell>
          <cell r="F115">
            <v>150941</v>
          </cell>
          <cell r="G115" t="str">
            <v>NO RADICADA</v>
          </cell>
          <cell r="H115">
            <v>150941</v>
          </cell>
          <cell r="J115">
            <v>0</v>
          </cell>
          <cell r="K115">
            <v>0</v>
          </cell>
          <cell r="P115">
            <v>0</v>
          </cell>
          <cell r="R115">
            <v>0</v>
          </cell>
        </row>
        <row r="116">
          <cell r="A116">
            <v>4438436</v>
          </cell>
          <cell r="B116">
            <v>4438436</v>
          </cell>
          <cell r="C116">
            <v>44774</v>
          </cell>
          <cell r="D116">
            <v>44910</v>
          </cell>
          <cell r="F116">
            <v>19500</v>
          </cell>
          <cell r="G116" t="str">
            <v>NO RADICADA</v>
          </cell>
          <cell r="H116">
            <v>19500</v>
          </cell>
          <cell r="J116">
            <v>0</v>
          </cell>
          <cell r="K116">
            <v>0</v>
          </cell>
          <cell r="P116">
            <v>0</v>
          </cell>
          <cell r="R116">
            <v>0</v>
          </cell>
        </row>
        <row r="117">
          <cell r="A117">
            <v>4452917</v>
          </cell>
          <cell r="B117">
            <v>4452917</v>
          </cell>
          <cell r="C117">
            <v>44785</v>
          </cell>
          <cell r="D117">
            <v>44910</v>
          </cell>
          <cell r="F117">
            <v>849575</v>
          </cell>
          <cell r="G117" t="str">
            <v>NO RADICADA</v>
          </cell>
          <cell r="H117">
            <v>849575</v>
          </cell>
          <cell r="J117">
            <v>0</v>
          </cell>
          <cell r="K117">
            <v>0</v>
          </cell>
          <cell r="P117">
            <v>0</v>
          </cell>
          <cell r="R117">
            <v>0</v>
          </cell>
        </row>
        <row r="118">
          <cell r="A118">
            <v>4472115</v>
          </cell>
          <cell r="B118">
            <v>4472115</v>
          </cell>
          <cell r="C118">
            <v>44805</v>
          </cell>
          <cell r="D118">
            <v>44910</v>
          </cell>
          <cell r="F118">
            <v>140443</v>
          </cell>
          <cell r="G118" t="str">
            <v>NO RADICADA</v>
          </cell>
          <cell r="H118">
            <v>140443</v>
          </cell>
          <cell r="J118">
            <v>0</v>
          </cell>
          <cell r="K118">
            <v>0</v>
          </cell>
          <cell r="P118">
            <v>0</v>
          </cell>
          <cell r="R118">
            <v>0</v>
          </cell>
        </row>
        <row r="119">
          <cell r="A119">
            <v>4482634</v>
          </cell>
          <cell r="B119">
            <v>4482634</v>
          </cell>
          <cell r="C119">
            <v>44816</v>
          </cell>
          <cell r="D119">
            <v>44910</v>
          </cell>
          <cell r="F119">
            <v>19500</v>
          </cell>
          <cell r="G119" t="str">
            <v>NO RADICADA</v>
          </cell>
          <cell r="H119">
            <v>19500</v>
          </cell>
          <cell r="J119">
            <v>0</v>
          </cell>
          <cell r="K119">
            <v>0</v>
          </cell>
          <cell r="P119">
            <v>0</v>
          </cell>
          <cell r="R119">
            <v>0</v>
          </cell>
        </row>
        <row r="120">
          <cell r="A120">
            <v>4473608</v>
          </cell>
          <cell r="B120">
            <v>4473608</v>
          </cell>
          <cell r="C120">
            <v>44806</v>
          </cell>
          <cell r="D120">
            <v>44910</v>
          </cell>
          <cell r="F120">
            <v>2418431</v>
          </cell>
          <cell r="G120" t="str">
            <v>NO RADICADA</v>
          </cell>
          <cell r="H120">
            <v>2418431</v>
          </cell>
          <cell r="J120">
            <v>0</v>
          </cell>
          <cell r="K120">
            <v>0</v>
          </cell>
          <cell r="P120">
            <v>0</v>
          </cell>
          <cell r="R120">
            <v>0</v>
          </cell>
        </row>
        <row r="121">
          <cell r="A121">
            <v>4485654</v>
          </cell>
          <cell r="B121">
            <v>4485654</v>
          </cell>
          <cell r="C121">
            <v>44818</v>
          </cell>
          <cell r="D121">
            <v>44910</v>
          </cell>
          <cell r="F121">
            <v>26000</v>
          </cell>
          <cell r="G121" t="str">
            <v>NO RADICADA</v>
          </cell>
          <cell r="H121">
            <v>26000</v>
          </cell>
          <cell r="J121">
            <v>0</v>
          </cell>
          <cell r="K121">
            <v>0</v>
          </cell>
          <cell r="P121">
            <v>0</v>
          </cell>
          <cell r="R121">
            <v>0</v>
          </cell>
        </row>
        <row r="122">
          <cell r="A122">
            <v>4547662</v>
          </cell>
          <cell r="B122">
            <v>4547662</v>
          </cell>
          <cell r="C122">
            <v>44878</v>
          </cell>
          <cell r="D122">
            <v>44910</v>
          </cell>
          <cell r="F122">
            <v>13013995</v>
          </cell>
          <cell r="G122" t="str">
            <v>NO RADICADA</v>
          </cell>
          <cell r="H122">
            <v>13013995</v>
          </cell>
          <cell r="J122">
            <v>0</v>
          </cell>
          <cell r="K122">
            <v>0</v>
          </cell>
          <cell r="P122">
            <v>0</v>
          </cell>
          <cell r="R122">
            <v>0</v>
          </cell>
        </row>
        <row r="123">
          <cell r="A123">
            <v>4547613</v>
          </cell>
          <cell r="B123">
            <v>4547613</v>
          </cell>
          <cell r="C123">
            <v>44878</v>
          </cell>
          <cell r="D123">
            <v>44910</v>
          </cell>
          <cell r="F123">
            <v>71808</v>
          </cell>
          <cell r="G123" t="str">
            <v>NO RADICADA</v>
          </cell>
          <cell r="H123">
            <v>71808</v>
          </cell>
          <cell r="J123">
            <v>0</v>
          </cell>
          <cell r="K123">
            <v>0</v>
          </cell>
          <cell r="P123">
            <v>0</v>
          </cell>
          <cell r="R123">
            <v>0</v>
          </cell>
        </row>
      </sheetData>
      <sheetData sheetId="2"/>
      <sheetData sheetId="3">
        <row r="6">
          <cell r="H6" t="str">
            <v>HOSPITAL SAN RAFAEL DEL ESPINAL TOLIMA ESE</v>
          </cell>
        </row>
        <row r="9">
          <cell r="C9" t="str">
            <v>LUISA MATUTE ROMERO</v>
          </cell>
          <cell r="H9" t="str">
            <v>CARMEN PATRICIA HENAO  MAX</v>
          </cell>
        </row>
        <row r="16">
          <cell r="F16">
            <v>44926</v>
          </cell>
        </row>
        <row r="188">
          <cell r="F188">
            <v>45057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CARTERA DEPURADA"/>
      <sheetName val="030 A DIC 2022"/>
    </sheetNames>
    <sheetDataSet>
      <sheetData sheetId="0">
        <row r="1">
          <cell r="G1">
            <v>1</v>
          </cell>
          <cell r="H1">
            <v>2</v>
          </cell>
          <cell r="I1">
            <v>3</v>
          </cell>
          <cell r="J1">
            <v>4</v>
          </cell>
          <cell r="K1">
            <v>5</v>
          </cell>
          <cell r="L1">
            <v>6</v>
          </cell>
          <cell r="M1">
            <v>7</v>
          </cell>
          <cell r="N1">
            <v>8</v>
          </cell>
          <cell r="O1">
            <v>9</v>
          </cell>
          <cell r="P1">
            <v>10</v>
          </cell>
          <cell r="Q1">
            <v>11</v>
          </cell>
          <cell r="R1">
            <v>12</v>
          </cell>
          <cell r="S1">
            <v>13</v>
          </cell>
          <cell r="T1">
            <v>14</v>
          </cell>
          <cell r="U1">
            <v>15</v>
          </cell>
          <cell r="V1">
            <v>16</v>
          </cell>
          <cell r="W1">
            <v>17</v>
          </cell>
          <cell r="X1">
            <v>18</v>
          </cell>
          <cell r="Y1">
            <v>19</v>
          </cell>
          <cell r="Z1">
            <v>20</v>
          </cell>
          <cell r="AA1">
            <v>21</v>
          </cell>
          <cell r="AB1">
            <v>22</v>
          </cell>
          <cell r="AC1">
            <v>23</v>
          </cell>
          <cell r="AD1">
            <v>24</v>
          </cell>
          <cell r="AE1">
            <v>25</v>
          </cell>
          <cell r="AF1">
            <v>26</v>
          </cell>
          <cell r="AG1">
            <v>27</v>
          </cell>
          <cell r="AH1">
            <v>28</v>
          </cell>
          <cell r="AI1">
            <v>29</v>
          </cell>
          <cell r="AJ1">
            <v>30</v>
          </cell>
          <cell r="AK1">
            <v>31</v>
          </cell>
          <cell r="AL1">
            <v>32</v>
          </cell>
          <cell r="AM1">
            <v>33</v>
          </cell>
          <cell r="AN1">
            <v>34</v>
          </cell>
          <cell r="AO1">
            <v>35</v>
          </cell>
          <cell r="AP1">
            <v>36</v>
          </cell>
          <cell r="AQ1">
            <v>37</v>
          </cell>
          <cell r="AR1">
            <v>38</v>
          </cell>
          <cell r="AS1">
            <v>39</v>
          </cell>
          <cell r="AT1">
            <v>40</v>
          </cell>
          <cell r="AU1">
            <v>41</v>
          </cell>
          <cell r="AV1">
            <v>42</v>
          </cell>
          <cell r="AW1">
            <v>43</v>
          </cell>
          <cell r="AX1">
            <v>44</v>
          </cell>
          <cell r="AY1">
            <v>45</v>
          </cell>
          <cell r="AZ1">
            <v>46</v>
          </cell>
        </row>
        <row r="2">
          <cell r="G2" t="str">
            <v>facturanumerica</v>
          </cell>
          <cell r="H2" t="str">
            <v>imputable</v>
          </cell>
          <cell r="I2" t="str">
            <v>contrato</v>
          </cell>
          <cell r="J2" t="str">
            <v>regimen</v>
          </cell>
          <cell r="K2" t="str">
            <v>docafiliado</v>
          </cell>
          <cell r="L2" t="str">
            <v>estado</v>
          </cell>
          <cell r="M2" t="str">
            <v>status</v>
          </cell>
          <cell r="N2" t="str">
            <v>anno</v>
          </cell>
          <cell r="O2" t="str">
            <v>periodo</v>
          </cell>
          <cell r="P2" t="str">
            <v>fechaservicio</v>
          </cell>
          <cell r="Q2" t="str">
            <v>fechafactura</v>
          </cell>
          <cell r="R2" t="str">
            <v>fecharadicado</v>
          </cell>
          <cell r="S2" t="str">
            <v>bruto</v>
          </cell>
          <cell r="T2" t="str">
            <v>retencion</v>
          </cell>
          <cell r="U2" t="str">
            <v>copago</v>
          </cell>
          <cell r="V2" t="str">
            <v>neto</v>
          </cell>
          <cell r="W2" t="str">
            <v>totalproveedor</v>
          </cell>
          <cell r="X2" t="str">
            <v>vlrglosaleg</v>
          </cell>
          <cell r="Y2" t="str">
            <v>vlrglosanoleg</v>
          </cell>
          <cell r="Z2" t="str">
            <v>obs_glosanoleg</v>
          </cell>
          <cell r="AA2" t="str">
            <v>observacion</v>
          </cell>
          <cell r="AB2" t="str">
            <v>vlrfl</v>
          </cell>
          <cell r="AC2" t="str">
            <v>vlrfn</v>
          </cell>
          <cell r="AD2" t="str">
            <v>vlr_pago</v>
          </cell>
          <cell r="AE2" t="str">
            <v>fechacontabilidad</v>
          </cell>
          <cell r="AF2" t="str">
            <v>clasedocfactura</v>
          </cell>
          <cell r="AG2" t="str">
            <v>tipodocfactura</v>
          </cell>
          <cell r="AH2" t="str">
            <v>estadosofsin</v>
          </cell>
          <cell r="AI2" t="str">
            <v>comentariocorto</v>
          </cell>
          <cell r="AJ2" t="str">
            <v>vlrbrutofactura</v>
          </cell>
          <cell r="AK2" t="str">
            <v>vlrneto</v>
          </cell>
          <cell r="AL2" t="str">
            <v>vlrretefuente</v>
          </cell>
          <cell r="AM2" t="str">
            <v>vlriva</v>
          </cell>
          <cell r="AN2" t="str">
            <v>vlrtimbre</v>
          </cell>
          <cell r="AO2" t="str">
            <v>vlrica</v>
          </cell>
          <cell r="AP2" t="str">
            <v>vlrreteiva</v>
          </cell>
          <cell r="AQ2" t="str">
            <v>saldofactura</v>
          </cell>
          <cell r="AR2" t="str">
            <v>vlrpagosofsinpagaduria</v>
          </cell>
          <cell r="AS2" t="str">
            <v>girodirecto</v>
          </cell>
          <cell r="AT2" t="str">
            <v>otros_pagos</v>
          </cell>
          <cell r="AU2" t="str">
            <v>otros_descuentos</v>
          </cell>
          <cell r="AV2" t="str">
            <v>observaciones_pago</v>
          </cell>
          <cell r="AW2" t="str">
            <v>consecutivo</v>
          </cell>
          <cell r="AX2" t="str">
            <v>comprobantes_girodirecto</v>
          </cell>
          <cell r="AY2" t="str">
            <v>comprobantes_otrospagos</v>
          </cell>
          <cell r="AZ2" t="str">
            <v>comprobantes_tesoreria</v>
          </cell>
        </row>
        <row r="3">
          <cell r="G3">
            <v>706099</v>
          </cell>
          <cell r="H3" t="str">
            <v>ADMINISTRADORA</v>
          </cell>
          <cell r="I3">
            <v>39</v>
          </cell>
          <cell r="J3" t="str">
            <v>SUBSIDIADO PLENO</v>
          </cell>
          <cell r="K3" t="str">
            <v>CC-20340296</v>
          </cell>
          <cell r="L3" t="str">
            <v>P</v>
          </cell>
          <cell r="M3" t="str">
            <v>NINGUNO</v>
          </cell>
          <cell r="N3">
            <v>0</v>
          </cell>
          <cell r="O3">
            <v>0</v>
          </cell>
          <cell r="P3">
            <v>39629</v>
          </cell>
          <cell r="Q3">
            <v>39600</v>
          </cell>
          <cell r="R3">
            <v>39645</v>
          </cell>
          <cell r="S3">
            <v>30200</v>
          </cell>
          <cell r="T3">
            <v>0</v>
          </cell>
          <cell r="U3">
            <v>0</v>
          </cell>
          <cell r="V3">
            <v>30200</v>
          </cell>
          <cell r="W3">
            <v>30200</v>
          </cell>
          <cell r="X3">
            <v>0</v>
          </cell>
          <cell r="Y3">
            <v>0</v>
          </cell>
          <cell r="Z3" t="str">
            <v>NA</v>
          </cell>
          <cell r="AA3" t="str">
            <v>NA</v>
          </cell>
          <cell r="AB3">
            <v>0</v>
          </cell>
          <cell r="AC3">
            <v>0</v>
          </cell>
          <cell r="AD3">
            <v>30200</v>
          </cell>
          <cell r="AR3">
            <v>0</v>
          </cell>
          <cell r="AT3">
            <v>0</v>
          </cell>
          <cell r="AU3">
            <v>0</v>
          </cell>
          <cell r="AV3" t="str">
            <v>NA</v>
          </cell>
          <cell r="AX3" t="str">
            <v>0</v>
          </cell>
          <cell r="AY3" t="str">
            <v>0</v>
          </cell>
          <cell r="AZ3" t="str">
            <v>0</v>
          </cell>
        </row>
        <row r="4">
          <cell r="G4">
            <v>710941</v>
          </cell>
          <cell r="H4" t="str">
            <v>ADMINISTRADORA</v>
          </cell>
          <cell r="I4">
            <v>39</v>
          </cell>
          <cell r="J4" t="str">
            <v>SUBSIDIADO PLENO</v>
          </cell>
          <cell r="K4" t="str">
            <v>CC-20340296</v>
          </cell>
          <cell r="L4" t="str">
            <v>P</v>
          </cell>
          <cell r="M4" t="str">
            <v>NINGUNO</v>
          </cell>
          <cell r="N4">
            <v>0</v>
          </cell>
          <cell r="O4">
            <v>0</v>
          </cell>
          <cell r="P4">
            <v>39660</v>
          </cell>
          <cell r="Q4">
            <v>39600</v>
          </cell>
          <cell r="R4">
            <v>39680</v>
          </cell>
          <cell r="S4">
            <v>147142</v>
          </cell>
          <cell r="T4">
            <v>0</v>
          </cell>
          <cell r="U4">
            <v>0</v>
          </cell>
          <cell r="V4">
            <v>147142</v>
          </cell>
          <cell r="W4">
            <v>147142</v>
          </cell>
          <cell r="X4">
            <v>0</v>
          </cell>
          <cell r="Y4">
            <v>0</v>
          </cell>
          <cell r="Z4" t="str">
            <v>NA</v>
          </cell>
          <cell r="AA4" t="str">
            <v>NA</v>
          </cell>
          <cell r="AB4">
            <v>0</v>
          </cell>
          <cell r="AC4">
            <v>0</v>
          </cell>
          <cell r="AD4">
            <v>147142</v>
          </cell>
          <cell r="AR4">
            <v>0</v>
          </cell>
          <cell r="AT4">
            <v>0</v>
          </cell>
          <cell r="AU4">
            <v>0</v>
          </cell>
          <cell r="AV4" t="str">
            <v>NA</v>
          </cell>
          <cell r="AX4" t="str">
            <v>0</v>
          </cell>
          <cell r="AY4" t="str">
            <v>0</v>
          </cell>
          <cell r="AZ4" t="str">
            <v>0</v>
          </cell>
        </row>
        <row r="5">
          <cell r="G5">
            <v>920095</v>
          </cell>
          <cell r="H5" t="str">
            <v>ADMINISTRADORA</v>
          </cell>
          <cell r="I5">
            <v>39</v>
          </cell>
          <cell r="J5" t="str">
            <v>SUBSIDIADO PLENO</v>
          </cell>
          <cell r="K5" t="str">
            <v>RC-1146125112</v>
          </cell>
          <cell r="L5" t="str">
            <v>P</v>
          </cell>
          <cell r="M5" t="str">
            <v>NINGUNO</v>
          </cell>
          <cell r="N5">
            <v>0</v>
          </cell>
          <cell r="O5">
            <v>0</v>
          </cell>
          <cell r="P5">
            <v>40007</v>
          </cell>
          <cell r="Q5">
            <v>40007</v>
          </cell>
          <cell r="R5">
            <v>40123</v>
          </cell>
          <cell r="S5">
            <v>879868</v>
          </cell>
          <cell r="T5">
            <v>0</v>
          </cell>
          <cell r="U5">
            <v>0</v>
          </cell>
          <cell r="V5">
            <v>879868</v>
          </cell>
          <cell r="W5">
            <v>879868</v>
          </cell>
          <cell r="X5">
            <v>0</v>
          </cell>
          <cell r="Y5">
            <v>0</v>
          </cell>
          <cell r="Z5" t="str">
            <v>NA</v>
          </cell>
          <cell r="AA5" t="str">
            <v>NA</v>
          </cell>
          <cell r="AB5">
            <v>0</v>
          </cell>
          <cell r="AC5">
            <v>0</v>
          </cell>
          <cell r="AD5">
            <v>879868</v>
          </cell>
          <cell r="AR5">
            <v>0</v>
          </cell>
          <cell r="AT5">
            <v>0</v>
          </cell>
          <cell r="AU5">
            <v>0</v>
          </cell>
          <cell r="AV5" t="str">
            <v>NA</v>
          </cell>
          <cell r="AX5" t="str">
            <v>0</v>
          </cell>
          <cell r="AY5" t="str">
            <v>0</v>
          </cell>
          <cell r="AZ5" t="str">
            <v>0</v>
          </cell>
        </row>
        <row r="6">
          <cell r="G6">
            <v>935592</v>
          </cell>
          <cell r="H6" t="str">
            <v>ADMINISTRADORA</v>
          </cell>
          <cell r="I6">
            <v>39</v>
          </cell>
          <cell r="J6" t="str">
            <v>SUBSIDIADO PLENO</v>
          </cell>
          <cell r="K6" t="str">
            <v>RC-1031542287</v>
          </cell>
          <cell r="L6" t="str">
            <v>P</v>
          </cell>
          <cell r="M6" t="str">
            <v>NINGUNO</v>
          </cell>
          <cell r="N6">
            <v>0</v>
          </cell>
          <cell r="O6">
            <v>0</v>
          </cell>
          <cell r="P6">
            <v>40034</v>
          </cell>
          <cell r="Q6">
            <v>40034</v>
          </cell>
          <cell r="R6">
            <v>40123</v>
          </cell>
          <cell r="S6">
            <v>887808</v>
          </cell>
          <cell r="T6">
            <v>0</v>
          </cell>
          <cell r="U6">
            <v>0</v>
          </cell>
          <cell r="V6">
            <v>887808</v>
          </cell>
          <cell r="W6">
            <v>887808</v>
          </cell>
          <cell r="X6">
            <v>0</v>
          </cell>
          <cell r="Y6">
            <v>0</v>
          </cell>
          <cell r="Z6" t="str">
            <v>NA</v>
          </cell>
          <cell r="AA6" t="str">
            <v>NA</v>
          </cell>
          <cell r="AB6">
            <v>0</v>
          </cell>
          <cell r="AC6">
            <v>0</v>
          </cell>
          <cell r="AD6">
            <v>887808</v>
          </cell>
          <cell r="AR6">
            <v>0</v>
          </cell>
          <cell r="AT6">
            <v>0</v>
          </cell>
          <cell r="AU6">
            <v>0</v>
          </cell>
          <cell r="AV6" t="str">
            <v>NA</v>
          </cell>
          <cell r="AX6" t="str">
            <v>0</v>
          </cell>
          <cell r="AY6" t="str">
            <v>0</v>
          </cell>
          <cell r="AZ6" t="str">
            <v>0</v>
          </cell>
        </row>
        <row r="7">
          <cell r="G7">
            <v>1196762</v>
          </cell>
          <cell r="H7" t="str">
            <v>ADMINISTRADORA</v>
          </cell>
          <cell r="I7">
            <v>39</v>
          </cell>
          <cell r="J7" t="str">
            <v>SUBSIDIADO PLENO</v>
          </cell>
          <cell r="K7" t="str">
            <v>-</v>
          </cell>
          <cell r="L7" t="str">
            <v>X</v>
          </cell>
          <cell r="M7" t="str">
            <v>USUARIO O SERVICIO CORRESPONDE A OTRO PL</v>
          </cell>
          <cell r="N7">
            <v>0</v>
          </cell>
          <cell r="O7">
            <v>13</v>
          </cell>
          <cell r="P7">
            <v>41007</v>
          </cell>
          <cell r="Q7">
            <v>41006</v>
          </cell>
          <cell r="R7">
            <v>41106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101482</v>
          </cell>
          <cell r="X7">
            <v>0</v>
          </cell>
          <cell r="Y7">
            <v>0</v>
          </cell>
          <cell r="Z7" t="str">
            <v>NA</v>
          </cell>
          <cell r="AA7" t="str">
            <v>LA AFILIADA ANA MARIA MENESES GUZMAN IDENTIFICADA CON C.C. 1144129627 PERTENECE A LA ASOCIACION MUTUAL EMPRESA SOLIDARIA DE SALUD DE NARIÑO E.S.S. EMSSANAR SE DEVUELVE CON EL COMUNICADO Nº139890</v>
          </cell>
          <cell r="AB7">
            <v>0</v>
          </cell>
          <cell r="AC7">
            <v>0</v>
          </cell>
          <cell r="AD7">
            <v>0</v>
          </cell>
          <cell r="AR7">
            <v>0</v>
          </cell>
          <cell r="AT7">
            <v>0</v>
          </cell>
          <cell r="AU7">
            <v>0</v>
          </cell>
          <cell r="AV7" t="str">
            <v>NA</v>
          </cell>
          <cell r="AX7" t="str">
            <v>0</v>
          </cell>
          <cell r="AY7" t="str">
            <v>0</v>
          </cell>
          <cell r="AZ7" t="str">
            <v>0</v>
          </cell>
        </row>
        <row r="8">
          <cell r="G8">
            <v>1245998</v>
          </cell>
          <cell r="H8" t="str">
            <v>ADMINISTRADORA</v>
          </cell>
          <cell r="I8">
            <v>39</v>
          </cell>
          <cell r="J8" t="str">
            <v>SUBSIDIADO PLENO</v>
          </cell>
          <cell r="K8" t="str">
            <v>-</v>
          </cell>
          <cell r="L8" t="str">
            <v>X</v>
          </cell>
          <cell r="M8" t="str">
            <v>USUARIO O SERVICIO CORRESPONDE A OTRO PL</v>
          </cell>
          <cell r="N8">
            <v>0</v>
          </cell>
          <cell r="O8">
            <v>14</v>
          </cell>
          <cell r="P8">
            <v>41198</v>
          </cell>
          <cell r="Q8">
            <v>41198</v>
          </cell>
          <cell r="R8">
            <v>41226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290352</v>
          </cell>
          <cell r="X8">
            <v>0</v>
          </cell>
          <cell r="Y8">
            <v>0</v>
          </cell>
          <cell r="Z8" t="str">
            <v>NA</v>
          </cell>
          <cell r="AA8" t="str">
            <v>afiliado ANA YULIETH LOPERA GIRALDO c.c.1112760431 pertenece a BARRIOS UNIDOS DE QUIBDO SEGUN PANTALLAZO ANEXO DESDE EL 01/04/2008</v>
          </cell>
          <cell r="AB8">
            <v>0</v>
          </cell>
          <cell r="AC8">
            <v>0</v>
          </cell>
          <cell r="AD8">
            <v>0</v>
          </cell>
          <cell r="AR8">
            <v>0</v>
          </cell>
          <cell r="AT8">
            <v>0</v>
          </cell>
          <cell r="AU8">
            <v>0</v>
          </cell>
          <cell r="AV8" t="str">
            <v>NA</v>
          </cell>
          <cell r="AX8" t="str">
            <v>0</v>
          </cell>
          <cell r="AY8" t="str">
            <v>0</v>
          </cell>
          <cell r="AZ8" t="str">
            <v>0</v>
          </cell>
        </row>
        <row r="9">
          <cell r="G9">
            <v>1233324</v>
          </cell>
          <cell r="H9" t="str">
            <v>ADMINISTRADORA</v>
          </cell>
          <cell r="I9">
            <v>39</v>
          </cell>
          <cell r="J9" t="str">
            <v>SUBSIDIADO PLENO</v>
          </cell>
          <cell r="K9" t="str">
            <v>RC-1062973841</v>
          </cell>
          <cell r="L9" t="str">
            <v>P</v>
          </cell>
          <cell r="M9" t="str">
            <v>NINGUNO</v>
          </cell>
          <cell r="N9">
            <v>0</v>
          </cell>
          <cell r="O9">
            <v>13</v>
          </cell>
          <cell r="P9">
            <v>41125</v>
          </cell>
          <cell r="Q9">
            <v>41125</v>
          </cell>
          <cell r="R9">
            <v>41247</v>
          </cell>
          <cell r="S9">
            <v>71100</v>
          </cell>
          <cell r="T9">
            <v>0</v>
          </cell>
          <cell r="U9">
            <v>0</v>
          </cell>
          <cell r="V9">
            <v>71100</v>
          </cell>
          <cell r="W9">
            <v>71100</v>
          </cell>
          <cell r="X9">
            <v>0</v>
          </cell>
          <cell r="Y9">
            <v>0</v>
          </cell>
          <cell r="Z9" t="str">
            <v>NA</v>
          </cell>
          <cell r="AA9" t="str">
            <v>NA</v>
          </cell>
          <cell r="AB9">
            <v>0</v>
          </cell>
          <cell r="AC9">
            <v>0</v>
          </cell>
          <cell r="AD9">
            <v>71100</v>
          </cell>
          <cell r="AR9">
            <v>0</v>
          </cell>
          <cell r="AT9">
            <v>0</v>
          </cell>
          <cell r="AU9">
            <v>0</v>
          </cell>
          <cell r="AV9" t="str">
            <v>NA</v>
          </cell>
          <cell r="AX9" t="str">
            <v>0</v>
          </cell>
          <cell r="AY9" t="str">
            <v>0</v>
          </cell>
          <cell r="AZ9" t="str">
            <v>0</v>
          </cell>
        </row>
        <row r="10">
          <cell r="G10">
            <v>1245422</v>
          </cell>
          <cell r="H10" t="str">
            <v>ADMINISTRADORA</v>
          </cell>
          <cell r="I10">
            <v>39</v>
          </cell>
          <cell r="J10" t="str">
            <v>SUBSIDIADO PLENO</v>
          </cell>
          <cell r="K10" t="str">
            <v>-</v>
          </cell>
          <cell r="L10" t="str">
            <v>X</v>
          </cell>
          <cell r="M10" t="str">
            <v>USUARIO O SERVICIO CORRESPONDE A OTRO PL</v>
          </cell>
          <cell r="N10">
            <v>0</v>
          </cell>
          <cell r="O10">
            <v>13</v>
          </cell>
          <cell r="P10">
            <v>41196</v>
          </cell>
          <cell r="Q10">
            <v>41194</v>
          </cell>
          <cell r="R10">
            <v>41278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42723</v>
          </cell>
          <cell r="X10">
            <v>0</v>
          </cell>
          <cell r="Y10">
            <v>0</v>
          </cell>
          <cell r="Z10" t="str">
            <v>NA</v>
          </cell>
          <cell r="AA10" t="str">
            <v>factura devuelta afiliado de ASOCIACION MUTUAL BARRIOS UNIDOS DE QUIBDO desde el 01/10/2010-rafacturar</v>
          </cell>
          <cell r="AB10">
            <v>0</v>
          </cell>
          <cell r="AC10">
            <v>0</v>
          </cell>
          <cell r="AD10">
            <v>0</v>
          </cell>
          <cell r="AR10">
            <v>0</v>
          </cell>
          <cell r="AT10">
            <v>0</v>
          </cell>
          <cell r="AU10">
            <v>0</v>
          </cell>
          <cell r="AV10" t="str">
            <v>NA</v>
          </cell>
          <cell r="AX10" t="str">
            <v>0</v>
          </cell>
          <cell r="AY10" t="str">
            <v>0</v>
          </cell>
          <cell r="AZ10" t="str">
            <v>0</v>
          </cell>
        </row>
        <row r="11">
          <cell r="G11">
            <v>1363289</v>
          </cell>
          <cell r="H11" t="str">
            <v>ADMINISTRADORA</v>
          </cell>
          <cell r="I11">
            <v>39</v>
          </cell>
          <cell r="J11" t="str">
            <v>SUBSIDIADO PLENO</v>
          </cell>
          <cell r="K11" t="str">
            <v>CC-93127654</v>
          </cell>
          <cell r="L11" t="str">
            <v>P</v>
          </cell>
          <cell r="M11" t="str">
            <v>NINGUNO</v>
          </cell>
          <cell r="N11">
            <v>0</v>
          </cell>
          <cell r="O11">
            <v>13</v>
          </cell>
          <cell r="P11">
            <v>41448</v>
          </cell>
          <cell r="Q11">
            <v>41448</v>
          </cell>
          <cell r="R11">
            <v>41500</v>
          </cell>
          <cell r="S11">
            <v>55000</v>
          </cell>
          <cell r="T11">
            <v>0</v>
          </cell>
          <cell r="U11">
            <v>0</v>
          </cell>
          <cell r="V11">
            <v>55000</v>
          </cell>
          <cell r="W11">
            <v>55000</v>
          </cell>
          <cell r="X11">
            <v>0</v>
          </cell>
          <cell r="Y11">
            <v>0</v>
          </cell>
          <cell r="Z11" t="str">
            <v>NA</v>
          </cell>
          <cell r="AA11" t="str">
            <v>NA</v>
          </cell>
          <cell r="AB11">
            <v>0</v>
          </cell>
          <cell r="AC11">
            <v>0</v>
          </cell>
          <cell r="AD11">
            <v>55000</v>
          </cell>
          <cell r="AR11">
            <v>0</v>
          </cell>
          <cell r="AT11">
            <v>0</v>
          </cell>
          <cell r="AU11">
            <v>0</v>
          </cell>
          <cell r="AV11" t="str">
            <v>NA</v>
          </cell>
          <cell r="AX11" t="str">
            <v>0</v>
          </cell>
          <cell r="AY11" t="str">
            <v>0</v>
          </cell>
          <cell r="AZ11" t="str">
            <v>0</v>
          </cell>
        </row>
        <row r="12">
          <cell r="G12">
            <v>1392566</v>
          </cell>
          <cell r="H12" t="str">
            <v>ADMINISTRADORA</v>
          </cell>
          <cell r="I12">
            <v>39</v>
          </cell>
          <cell r="J12" t="str">
            <v>SUBSIDIADO PLENO</v>
          </cell>
          <cell r="K12" t="str">
            <v>CC-45581461</v>
          </cell>
          <cell r="L12" t="str">
            <v>P</v>
          </cell>
          <cell r="M12" t="str">
            <v>NINGUNO</v>
          </cell>
          <cell r="N12">
            <v>0</v>
          </cell>
          <cell r="O12">
            <v>13</v>
          </cell>
          <cell r="P12">
            <v>41482</v>
          </cell>
          <cell r="Q12">
            <v>41482</v>
          </cell>
          <cell r="R12">
            <v>41563</v>
          </cell>
          <cell r="S12">
            <v>203718</v>
          </cell>
          <cell r="T12">
            <v>0</v>
          </cell>
          <cell r="U12">
            <v>0</v>
          </cell>
          <cell r="V12">
            <v>203718</v>
          </cell>
          <cell r="W12">
            <v>203718</v>
          </cell>
          <cell r="X12">
            <v>0</v>
          </cell>
          <cell r="Y12">
            <v>0</v>
          </cell>
          <cell r="Z12" t="str">
            <v>NA</v>
          </cell>
          <cell r="AA12" t="str">
            <v>SE REMITE PARA AUDITORIA MEDICA CON IBETH ROJAS EL 16/10/2013</v>
          </cell>
          <cell r="AB12">
            <v>0</v>
          </cell>
          <cell r="AC12">
            <v>0</v>
          </cell>
          <cell r="AD12">
            <v>203718</v>
          </cell>
          <cell r="AR12">
            <v>0</v>
          </cell>
          <cell r="AT12">
            <v>0</v>
          </cell>
          <cell r="AU12">
            <v>0</v>
          </cell>
          <cell r="AV12" t="str">
            <v>NA</v>
          </cell>
          <cell r="AX12" t="str">
            <v>0</v>
          </cell>
          <cell r="AY12" t="str">
            <v>0</v>
          </cell>
          <cell r="AZ12" t="str">
            <v>0</v>
          </cell>
        </row>
        <row r="13">
          <cell r="G13">
            <v>1370966</v>
          </cell>
          <cell r="H13" t="str">
            <v>ADMINISTRADORA</v>
          </cell>
          <cell r="I13">
            <v>39</v>
          </cell>
          <cell r="J13" t="str">
            <v>SUBSIDIADO PLENO</v>
          </cell>
          <cell r="K13" t="str">
            <v>TI-</v>
          </cell>
          <cell r="L13" t="str">
            <v>X</v>
          </cell>
          <cell r="M13" t="str">
            <v>USUARIO O SERVICIO CORRESPONDE A OTRO PL</v>
          </cell>
          <cell r="N13">
            <v>0</v>
          </cell>
          <cell r="O13">
            <v>13</v>
          </cell>
          <cell r="P13">
            <v>41482</v>
          </cell>
          <cell r="Q13">
            <v>41458</v>
          </cell>
          <cell r="R13">
            <v>41563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270802</v>
          </cell>
          <cell r="X13">
            <v>0</v>
          </cell>
          <cell r="Y13">
            <v>0</v>
          </cell>
          <cell r="Z13" t="str">
            <v>NA</v>
          </cell>
          <cell r="AA13" t="str">
            <v>SE DEVUELVE EL AFILIADO MIGUEL IGNACIO MEZA ROMERO TI 94111808320 PERTENECE A BARRIOS UNIDOS DE QUIBDO SE DEVUELVE CON EL RAD. 221834 GUIA 00629008802</v>
          </cell>
          <cell r="AB13">
            <v>0</v>
          </cell>
          <cell r="AC13">
            <v>0</v>
          </cell>
          <cell r="AD13">
            <v>0</v>
          </cell>
          <cell r="AR13">
            <v>0</v>
          </cell>
          <cell r="AT13">
            <v>0</v>
          </cell>
          <cell r="AU13">
            <v>0</v>
          </cell>
          <cell r="AV13" t="str">
            <v>NA</v>
          </cell>
          <cell r="AX13" t="str">
            <v>0</v>
          </cell>
          <cell r="AY13" t="str">
            <v>0</v>
          </cell>
          <cell r="AZ13" t="str">
            <v>0</v>
          </cell>
        </row>
        <row r="14">
          <cell r="G14">
            <v>1318316</v>
          </cell>
          <cell r="H14" t="str">
            <v>ADMINISTRADORA</v>
          </cell>
          <cell r="I14">
            <v>39</v>
          </cell>
          <cell r="J14" t="str">
            <v>SUBSIDIADO PLENO</v>
          </cell>
          <cell r="K14" t="str">
            <v>CC-12598652</v>
          </cell>
          <cell r="L14" t="str">
            <v>P</v>
          </cell>
          <cell r="M14" t="str">
            <v>NINGUNO</v>
          </cell>
          <cell r="N14">
            <v>0</v>
          </cell>
          <cell r="O14">
            <v>13</v>
          </cell>
          <cell r="P14">
            <v>41395</v>
          </cell>
          <cell r="Q14">
            <v>41395</v>
          </cell>
          <cell r="R14">
            <v>41597</v>
          </cell>
          <cell r="S14">
            <v>42373</v>
          </cell>
          <cell r="T14">
            <v>0</v>
          </cell>
          <cell r="U14">
            <v>0</v>
          </cell>
          <cell r="V14">
            <v>42373</v>
          </cell>
          <cell r="W14">
            <v>42373</v>
          </cell>
          <cell r="X14">
            <v>0</v>
          </cell>
          <cell r="Y14">
            <v>0</v>
          </cell>
          <cell r="Z14" t="str">
            <v>NA</v>
          </cell>
          <cell r="AA14" t="str">
            <v>NA</v>
          </cell>
          <cell r="AB14">
            <v>0</v>
          </cell>
          <cell r="AC14">
            <v>0</v>
          </cell>
          <cell r="AD14">
            <v>42373</v>
          </cell>
          <cell r="AR14">
            <v>0</v>
          </cell>
          <cell r="AT14">
            <v>0</v>
          </cell>
          <cell r="AU14">
            <v>0</v>
          </cell>
          <cell r="AV14" t="str">
            <v>NA</v>
          </cell>
          <cell r="AX14" t="str">
            <v>0</v>
          </cell>
          <cell r="AY14" t="str">
            <v>0</v>
          </cell>
          <cell r="AZ14" t="str">
            <v>0</v>
          </cell>
        </row>
        <row r="15">
          <cell r="G15">
            <v>1530806</v>
          </cell>
          <cell r="H15" t="str">
            <v>ADMINISTRADORA</v>
          </cell>
          <cell r="I15">
            <v>39</v>
          </cell>
          <cell r="J15" t="str">
            <v>SUBSIDIADO PLENO</v>
          </cell>
          <cell r="K15" t="str">
            <v>CC-1003359299</v>
          </cell>
          <cell r="L15" t="str">
            <v>P</v>
          </cell>
          <cell r="M15" t="str">
            <v>NINGUNO</v>
          </cell>
          <cell r="N15">
            <v>0</v>
          </cell>
          <cell r="O15">
            <v>13</v>
          </cell>
          <cell r="P15">
            <v>41668</v>
          </cell>
          <cell r="Q15">
            <v>41668</v>
          </cell>
          <cell r="R15">
            <v>41718</v>
          </cell>
          <cell r="S15">
            <v>57400</v>
          </cell>
          <cell r="T15">
            <v>0</v>
          </cell>
          <cell r="U15">
            <v>0</v>
          </cell>
          <cell r="V15">
            <v>57400</v>
          </cell>
          <cell r="W15">
            <v>57400</v>
          </cell>
          <cell r="X15">
            <v>0</v>
          </cell>
          <cell r="Y15">
            <v>0</v>
          </cell>
          <cell r="Z15" t="str">
            <v>NA</v>
          </cell>
          <cell r="AA15" t="str">
            <v>NA</v>
          </cell>
          <cell r="AB15">
            <v>0</v>
          </cell>
          <cell r="AC15">
            <v>0</v>
          </cell>
          <cell r="AD15">
            <v>57400</v>
          </cell>
          <cell r="AR15">
            <v>0</v>
          </cell>
          <cell r="AT15">
            <v>0</v>
          </cell>
          <cell r="AU15">
            <v>0</v>
          </cell>
          <cell r="AV15" t="str">
            <v>NA</v>
          </cell>
          <cell r="AX15" t="str">
            <v>0</v>
          </cell>
          <cell r="AY15" t="str">
            <v>0</v>
          </cell>
          <cell r="AZ15" t="str">
            <v>0</v>
          </cell>
        </row>
        <row r="16">
          <cell r="G16">
            <v>1531022</v>
          </cell>
          <cell r="H16" t="str">
            <v>ADMINISTRADORA</v>
          </cell>
          <cell r="I16">
            <v>39</v>
          </cell>
          <cell r="J16" t="str">
            <v>SUBSIDIADO PLENO</v>
          </cell>
          <cell r="K16" t="str">
            <v>TI-1053202266</v>
          </cell>
          <cell r="L16" t="str">
            <v>P</v>
          </cell>
          <cell r="M16" t="str">
            <v>NINGUNO</v>
          </cell>
          <cell r="N16">
            <v>0</v>
          </cell>
          <cell r="O16">
            <v>13</v>
          </cell>
          <cell r="P16">
            <v>41669</v>
          </cell>
          <cell r="Q16">
            <v>41669</v>
          </cell>
          <cell r="R16">
            <v>41718</v>
          </cell>
          <cell r="S16">
            <v>2135790</v>
          </cell>
          <cell r="T16">
            <v>0</v>
          </cell>
          <cell r="U16">
            <v>0</v>
          </cell>
          <cell r="V16">
            <v>2135790</v>
          </cell>
          <cell r="W16">
            <v>2135790</v>
          </cell>
          <cell r="X16">
            <v>0</v>
          </cell>
          <cell r="Y16">
            <v>0</v>
          </cell>
          <cell r="Z16" t="str">
            <v>NA</v>
          </cell>
          <cell r="AA16" t="str">
            <v>NA</v>
          </cell>
          <cell r="AB16">
            <v>0</v>
          </cell>
          <cell r="AC16">
            <v>0</v>
          </cell>
          <cell r="AD16">
            <v>2135790</v>
          </cell>
          <cell r="AR16">
            <v>0</v>
          </cell>
          <cell r="AT16">
            <v>0</v>
          </cell>
          <cell r="AU16">
            <v>0</v>
          </cell>
          <cell r="AV16" t="str">
            <v>NA</v>
          </cell>
          <cell r="AX16" t="str">
            <v>0</v>
          </cell>
          <cell r="AY16" t="str">
            <v>0</v>
          </cell>
          <cell r="AZ16" t="str">
            <v>0</v>
          </cell>
        </row>
        <row r="17">
          <cell r="G17">
            <v>1534291</v>
          </cell>
          <cell r="H17" t="str">
            <v>ADMINISTRADORA</v>
          </cell>
          <cell r="I17">
            <v>39</v>
          </cell>
          <cell r="J17" t="str">
            <v>SUBSIDIADO PLENO</v>
          </cell>
          <cell r="K17" t="str">
            <v>CC-1003359299</v>
          </cell>
          <cell r="L17" t="str">
            <v>P</v>
          </cell>
          <cell r="M17" t="str">
            <v>NINGUNO</v>
          </cell>
          <cell r="N17">
            <v>0</v>
          </cell>
          <cell r="O17">
            <v>13</v>
          </cell>
          <cell r="P17">
            <v>41674</v>
          </cell>
          <cell r="Q17">
            <v>41674</v>
          </cell>
          <cell r="R17">
            <v>41779</v>
          </cell>
          <cell r="S17">
            <v>57400</v>
          </cell>
          <cell r="T17">
            <v>0</v>
          </cell>
          <cell r="U17">
            <v>0</v>
          </cell>
          <cell r="V17">
            <v>57400</v>
          </cell>
          <cell r="W17">
            <v>57400</v>
          </cell>
          <cell r="X17">
            <v>0</v>
          </cell>
          <cell r="Y17">
            <v>0</v>
          </cell>
          <cell r="Z17" t="str">
            <v>NA</v>
          </cell>
          <cell r="AA17" t="str">
            <v>NA</v>
          </cell>
          <cell r="AB17">
            <v>0</v>
          </cell>
          <cell r="AC17">
            <v>0</v>
          </cell>
          <cell r="AD17">
            <v>57400</v>
          </cell>
          <cell r="AR17">
            <v>0</v>
          </cell>
          <cell r="AT17">
            <v>0</v>
          </cell>
          <cell r="AU17">
            <v>0</v>
          </cell>
          <cell r="AV17" t="str">
            <v>NA</v>
          </cell>
          <cell r="AX17" t="str">
            <v>0</v>
          </cell>
          <cell r="AY17" t="str">
            <v>0</v>
          </cell>
          <cell r="AZ17" t="str">
            <v>0</v>
          </cell>
        </row>
        <row r="18">
          <cell r="G18">
            <v>1535040</v>
          </cell>
          <cell r="H18" t="str">
            <v>ADMINISTRADORA</v>
          </cell>
          <cell r="I18">
            <v>39</v>
          </cell>
          <cell r="J18" t="str">
            <v>SUBSIDIADO PLENO</v>
          </cell>
          <cell r="K18" t="str">
            <v>CC-1003359299</v>
          </cell>
          <cell r="L18" t="str">
            <v>P</v>
          </cell>
          <cell r="M18" t="str">
            <v>NINGUNO</v>
          </cell>
          <cell r="N18">
            <v>0</v>
          </cell>
          <cell r="O18">
            <v>13</v>
          </cell>
          <cell r="P18">
            <v>41674</v>
          </cell>
          <cell r="Q18">
            <v>41674</v>
          </cell>
          <cell r="R18">
            <v>41779</v>
          </cell>
          <cell r="S18">
            <v>57400</v>
          </cell>
          <cell r="T18">
            <v>0</v>
          </cell>
          <cell r="U18">
            <v>0</v>
          </cell>
          <cell r="V18">
            <v>57400</v>
          </cell>
          <cell r="W18">
            <v>57400</v>
          </cell>
          <cell r="X18">
            <v>0</v>
          </cell>
          <cell r="Y18">
            <v>0</v>
          </cell>
          <cell r="Z18" t="str">
            <v>NA</v>
          </cell>
          <cell r="AA18" t="str">
            <v>NA</v>
          </cell>
          <cell r="AB18">
            <v>0</v>
          </cell>
          <cell r="AC18">
            <v>0</v>
          </cell>
          <cell r="AD18">
            <v>57400</v>
          </cell>
          <cell r="AR18">
            <v>0</v>
          </cell>
          <cell r="AT18">
            <v>0</v>
          </cell>
          <cell r="AU18">
            <v>0</v>
          </cell>
          <cell r="AV18" t="str">
            <v>NA</v>
          </cell>
          <cell r="AX18" t="str">
            <v>0</v>
          </cell>
          <cell r="AY18" t="str">
            <v>0</v>
          </cell>
          <cell r="AZ18" t="str">
            <v>0</v>
          </cell>
        </row>
        <row r="19">
          <cell r="G19">
            <v>1650006</v>
          </cell>
          <cell r="H19" t="str">
            <v>ADMINISTRADORA</v>
          </cell>
          <cell r="I19">
            <v>39</v>
          </cell>
          <cell r="J19" t="str">
            <v>SUBSIDIADO PLENO</v>
          </cell>
          <cell r="K19" t="str">
            <v>CC-93127654</v>
          </cell>
          <cell r="L19" t="str">
            <v>P</v>
          </cell>
          <cell r="M19" t="str">
            <v>NINGUNO</v>
          </cell>
          <cell r="N19">
            <v>0</v>
          </cell>
          <cell r="O19">
            <v>13</v>
          </cell>
          <cell r="P19">
            <v>41816</v>
          </cell>
          <cell r="Q19">
            <v>41816</v>
          </cell>
          <cell r="R19">
            <v>41852</v>
          </cell>
          <cell r="S19">
            <v>74079</v>
          </cell>
          <cell r="T19">
            <v>0</v>
          </cell>
          <cell r="U19">
            <v>0</v>
          </cell>
          <cell r="V19">
            <v>74079</v>
          </cell>
          <cell r="W19">
            <v>74079</v>
          </cell>
          <cell r="X19">
            <v>0</v>
          </cell>
          <cell r="Y19">
            <v>0</v>
          </cell>
          <cell r="Z19" t="str">
            <v>NA</v>
          </cell>
          <cell r="AA19" t="str">
            <v>NA</v>
          </cell>
          <cell r="AB19">
            <v>0</v>
          </cell>
          <cell r="AC19">
            <v>0</v>
          </cell>
          <cell r="AD19">
            <v>74079</v>
          </cell>
          <cell r="AR19">
            <v>0</v>
          </cell>
          <cell r="AT19">
            <v>0</v>
          </cell>
          <cell r="AU19">
            <v>0</v>
          </cell>
          <cell r="AV19" t="str">
            <v>NA</v>
          </cell>
          <cell r="AX19" t="str">
            <v>0</v>
          </cell>
          <cell r="AY19" t="str">
            <v>0</v>
          </cell>
          <cell r="AZ19" t="str">
            <v>0</v>
          </cell>
        </row>
        <row r="20">
          <cell r="G20">
            <v>1659605</v>
          </cell>
          <cell r="H20" t="str">
            <v>ADMINISTRADORA</v>
          </cell>
          <cell r="I20">
            <v>39</v>
          </cell>
          <cell r="J20" t="str">
            <v>SUBSIDIADO PLENO</v>
          </cell>
          <cell r="K20" t="str">
            <v>CC-</v>
          </cell>
          <cell r="L20" t="str">
            <v>X</v>
          </cell>
          <cell r="M20" t="str">
            <v>USUARIO O SERVICIO CORRESPONDE A OTRO PL</v>
          </cell>
          <cell r="N20">
            <v>0</v>
          </cell>
          <cell r="O20">
            <v>13</v>
          </cell>
          <cell r="P20">
            <v>41831</v>
          </cell>
          <cell r="Q20">
            <v>41831</v>
          </cell>
          <cell r="R20">
            <v>41892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91915</v>
          </cell>
          <cell r="X20">
            <v>0</v>
          </cell>
          <cell r="Y20">
            <v>0</v>
          </cell>
          <cell r="Z20" t="str">
            <v>NA</v>
          </cell>
          <cell r="AA20" t="str">
            <v>USUARIO PERTENECE A ASOCIACION MUTUAL BARRIOS UNIDOS DE QUIBDO</v>
          </cell>
          <cell r="AB20">
            <v>0</v>
          </cell>
          <cell r="AC20">
            <v>0</v>
          </cell>
          <cell r="AD20">
            <v>0</v>
          </cell>
          <cell r="AR20">
            <v>0</v>
          </cell>
          <cell r="AT20">
            <v>0</v>
          </cell>
          <cell r="AU20">
            <v>0</v>
          </cell>
          <cell r="AV20" t="str">
            <v>NA</v>
          </cell>
          <cell r="AX20" t="str">
            <v>0</v>
          </cell>
          <cell r="AY20" t="str">
            <v>0</v>
          </cell>
          <cell r="AZ20" t="str">
            <v>0</v>
          </cell>
        </row>
        <row r="21">
          <cell r="G21">
            <v>1686121</v>
          </cell>
          <cell r="H21" t="str">
            <v>ADMINISTRADORA</v>
          </cell>
          <cell r="I21">
            <v>39</v>
          </cell>
          <cell r="J21" t="str">
            <v>SUBSIDIADO PLENO</v>
          </cell>
          <cell r="K21" t="str">
            <v>CC-1143340660</v>
          </cell>
          <cell r="L21" t="str">
            <v>P</v>
          </cell>
          <cell r="M21" t="str">
            <v>NINGUNO</v>
          </cell>
          <cell r="N21">
            <v>0</v>
          </cell>
          <cell r="O21">
            <v>13</v>
          </cell>
          <cell r="P21">
            <v>41862</v>
          </cell>
          <cell r="Q21">
            <v>41862</v>
          </cell>
          <cell r="R21">
            <v>41922</v>
          </cell>
          <cell r="S21">
            <v>42625</v>
          </cell>
          <cell r="T21">
            <v>0</v>
          </cell>
          <cell r="U21">
            <v>0</v>
          </cell>
          <cell r="V21">
            <v>42625</v>
          </cell>
          <cell r="W21">
            <v>42625</v>
          </cell>
          <cell r="X21">
            <v>0</v>
          </cell>
          <cell r="Y21">
            <v>0</v>
          </cell>
          <cell r="Z21" t="str">
            <v>NA</v>
          </cell>
          <cell r="AA21" t="str">
            <v>NA</v>
          </cell>
          <cell r="AB21">
            <v>0</v>
          </cell>
          <cell r="AC21">
            <v>0</v>
          </cell>
          <cell r="AD21">
            <v>42625</v>
          </cell>
          <cell r="AR21">
            <v>0</v>
          </cell>
          <cell r="AT21">
            <v>0</v>
          </cell>
          <cell r="AU21">
            <v>0</v>
          </cell>
          <cell r="AV21" t="str">
            <v>NA</v>
          </cell>
          <cell r="AX21" t="str">
            <v>0</v>
          </cell>
          <cell r="AY21" t="str">
            <v>0</v>
          </cell>
          <cell r="AZ21" t="str">
            <v>0</v>
          </cell>
        </row>
        <row r="22">
          <cell r="G22">
            <v>1696388</v>
          </cell>
          <cell r="H22" t="str">
            <v>ADMINISTRADORA</v>
          </cell>
          <cell r="I22">
            <v>39</v>
          </cell>
          <cell r="J22" t="str">
            <v>SUBSIDIADO PLENO</v>
          </cell>
          <cell r="K22" t="str">
            <v>CC-1106896545</v>
          </cell>
          <cell r="L22" t="str">
            <v>P</v>
          </cell>
          <cell r="M22" t="str">
            <v>NINGUNO</v>
          </cell>
          <cell r="N22">
            <v>0</v>
          </cell>
          <cell r="O22">
            <v>13</v>
          </cell>
          <cell r="P22">
            <v>41875</v>
          </cell>
          <cell r="Q22">
            <v>41875</v>
          </cell>
          <cell r="R22">
            <v>41922</v>
          </cell>
          <cell r="S22">
            <v>60893</v>
          </cell>
          <cell r="T22">
            <v>0</v>
          </cell>
          <cell r="U22">
            <v>0</v>
          </cell>
          <cell r="V22">
            <v>60893</v>
          </cell>
          <cell r="W22">
            <v>60893</v>
          </cell>
          <cell r="X22">
            <v>0</v>
          </cell>
          <cell r="Y22">
            <v>0</v>
          </cell>
          <cell r="Z22" t="str">
            <v>NA</v>
          </cell>
          <cell r="AA22" t="str">
            <v>NA</v>
          </cell>
          <cell r="AB22">
            <v>0</v>
          </cell>
          <cell r="AC22">
            <v>0</v>
          </cell>
          <cell r="AD22">
            <v>60893</v>
          </cell>
          <cell r="AR22">
            <v>0</v>
          </cell>
          <cell r="AT22">
            <v>0</v>
          </cell>
          <cell r="AU22">
            <v>0</v>
          </cell>
          <cell r="AV22" t="str">
            <v>NA</v>
          </cell>
          <cell r="AX22" t="str">
            <v>0</v>
          </cell>
          <cell r="AY22" t="str">
            <v>0</v>
          </cell>
          <cell r="AZ22" t="str">
            <v>0</v>
          </cell>
        </row>
        <row r="23">
          <cell r="G23">
            <v>1737397</v>
          </cell>
          <cell r="H23" t="str">
            <v>ADMINISTRADORA</v>
          </cell>
          <cell r="I23">
            <v>39</v>
          </cell>
          <cell r="J23" t="str">
            <v>SUBSIDIADO PLENO</v>
          </cell>
          <cell r="K23" t="str">
            <v>CC-35113358</v>
          </cell>
          <cell r="L23" t="str">
            <v>P</v>
          </cell>
          <cell r="M23" t="str">
            <v>NINGUNO</v>
          </cell>
          <cell r="N23">
            <v>0</v>
          </cell>
          <cell r="O23">
            <v>14</v>
          </cell>
          <cell r="P23">
            <v>41918</v>
          </cell>
          <cell r="Q23">
            <v>41918</v>
          </cell>
          <cell r="R23">
            <v>41978</v>
          </cell>
          <cell r="S23">
            <v>794400</v>
          </cell>
          <cell r="T23">
            <v>0</v>
          </cell>
          <cell r="U23">
            <v>0</v>
          </cell>
          <cell r="V23">
            <v>794400</v>
          </cell>
          <cell r="W23">
            <v>794400</v>
          </cell>
          <cell r="X23">
            <v>69400</v>
          </cell>
          <cell r="Y23">
            <v>0</v>
          </cell>
          <cell r="Z23" t="str">
            <v>SE OBJETA UNA RX DE COLUMNA LUMBO SACRA</v>
          </cell>
          <cell r="AA23" t="str">
            <v>NA</v>
          </cell>
          <cell r="AB23">
            <v>0</v>
          </cell>
          <cell r="AC23">
            <v>0</v>
          </cell>
          <cell r="AD23">
            <v>725000</v>
          </cell>
          <cell r="AR23">
            <v>0</v>
          </cell>
          <cell r="AT23">
            <v>0</v>
          </cell>
          <cell r="AU23">
            <v>0</v>
          </cell>
          <cell r="AV23" t="str">
            <v>NA</v>
          </cell>
          <cell r="AX23" t="str">
            <v>0</v>
          </cell>
          <cell r="AY23" t="str">
            <v>0</v>
          </cell>
          <cell r="AZ23" t="str">
            <v>0</v>
          </cell>
        </row>
        <row r="24">
          <cell r="G24">
            <v>1743023</v>
          </cell>
          <cell r="H24" t="str">
            <v>ADMINISTRADORA</v>
          </cell>
          <cell r="I24">
            <v>39</v>
          </cell>
          <cell r="J24" t="str">
            <v>SUBSIDIADO PLENO</v>
          </cell>
          <cell r="K24" t="str">
            <v>CC-1052075985</v>
          </cell>
          <cell r="L24" t="str">
            <v>P</v>
          </cell>
          <cell r="M24" t="str">
            <v>NINGUNO</v>
          </cell>
          <cell r="N24">
            <v>0</v>
          </cell>
          <cell r="O24">
            <v>14</v>
          </cell>
          <cell r="P24">
            <v>41923</v>
          </cell>
          <cell r="Q24">
            <v>41923</v>
          </cell>
          <cell r="R24">
            <v>41978</v>
          </cell>
          <cell r="S24">
            <v>41533</v>
          </cell>
          <cell r="T24">
            <v>0</v>
          </cell>
          <cell r="U24">
            <v>0</v>
          </cell>
          <cell r="V24">
            <v>41533</v>
          </cell>
          <cell r="W24">
            <v>41533</v>
          </cell>
          <cell r="X24">
            <v>0</v>
          </cell>
          <cell r="Y24">
            <v>0</v>
          </cell>
          <cell r="Z24" t="str">
            <v>NA</v>
          </cell>
          <cell r="AA24" t="str">
            <v>NA</v>
          </cell>
          <cell r="AB24">
            <v>0</v>
          </cell>
          <cell r="AC24">
            <v>0</v>
          </cell>
          <cell r="AD24">
            <v>41533</v>
          </cell>
          <cell r="AR24">
            <v>0</v>
          </cell>
          <cell r="AT24">
            <v>0</v>
          </cell>
          <cell r="AU24">
            <v>0</v>
          </cell>
          <cell r="AV24" t="str">
            <v>NA</v>
          </cell>
          <cell r="AX24" t="str">
            <v>0</v>
          </cell>
          <cell r="AY24" t="str">
            <v>0</v>
          </cell>
          <cell r="AZ24" t="str">
            <v>0</v>
          </cell>
        </row>
        <row r="25">
          <cell r="G25">
            <v>1772287</v>
          </cell>
          <cell r="H25" t="str">
            <v>ADMINISTRADORA</v>
          </cell>
          <cell r="I25">
            <v>39</v>
          </cell>
          <cell r="J25" t="str">
            <v>SUBSIDIADO PLENO</v>
          </cell>
          <cell r="K25" t="str">
            <v>RC-1067095483</v>
          </cell>
          <cell r="L25" t="str">
            <v>P</v>
          </cell>
          <cell r="M25" t="str">
            <v>NINGUNO</v>
          </cell>
          <cell r="N25">
            <v>0</v>
          </cell>
          <cell r="O25">
            <v>14</v>
          </cell>
          <cell r="P25">
            <v>41955</v>
          </cell>
          <cell r="Q25">
            <v>41955</v>
          </cell>
          <cell r="R25">
            <v>41978</v>
          </cell>
          <cell r="S25">
            <v>60972</v>
          </cell>
          <cell r="T25">
            <v>0</v>
          </cell>
          <cell r="U25">
            <v>0</v>
          </cell>
          <cell r="V25">
            <v>60972</v>
          </cell>
          <cell r="W25">
            <v>60972</v>
          </cell>
          <cell r="X25">
            <v>0</v>
          </cell>
          <cell r="Y25">
            <v>0</v>
          </cell>
          <cell r="Z25" t="str">
            <v>NA</v>
          </cell>
          <cell r="AA25" t="str">
            <v>NA</v>
          </cell>
          <cell r="AB25">
            <v>0</v>
          </cell>
          <cell r="AC25">
            <v>0</v>
          </cell>
          <cell r="AD25">
            <v>60972</v>
          </cell>
          <cell r="AR25">
            <v>0</v>
          </cell>
          <cell r="AT25">
            <v>0</v>
          </cell>
          <cell r="AU25">
            <v>0</v>
          </cell>
          <cell r="AV25" t="str">
            <v>NA</v>
          </cell>
          <cell r="AX25" t="str">
            <v>0</v>
          </cell>
          <cell r="AY25" t="str">
            <v>0</v>
          </cell>
          <cell r="AZ25" t="str">
            <v>0</v>
          </cell>
        </row>
        <row r="26">
          <cell r="G26">
            <v>1774239</v>
          </cell>
          <cell r="H26" t="str">
            <v>ADMINISTRADORA</v>
          </cell>
          <cell r="I26">
            <v>39</v>
          </cell>
          <cell r="J26" t="str">
            <v>SUBSIDIADO PLENO</v>
          </cell>
          <cell r="K26" t="str">
            <v>RC-1067095483</v>
          </cell>
          <cell r="L26" t="str">
            <v>P</v>
          </cell>
          <cell r="M26" t="str">
            <v>NINGUNO</v>
          </cell>
          <cell r="N26">
            <v>0</v>
          </cell>
          <cell r="O26">
            <v>14</v>
          </cell>
          <cell r="P26">
            <v>41957</v>
          </cell>
          <cell r="Q26">
            <v>41957</v>
          </cell>
          <cell r="R26">
            <v>41978</v>
          </cell>
          <cell r="S26">
            <v>106700</v>
          </cell>
          <cell r="T26">
            <v>0</v>
          </cell>
          <cell r="U26">
            <v>0</v>
          </cell>
          <cell r="V26">
            <v>106700</v>
          </cell>
          <cell r="W26">
            <v>106700</v>
          </cell>
          <cell r="X26">
            <v>49300</v>
          </cell>
          <cell r="Y26">
            <v>0</v>
          </cell>
          <cell r="Z26" t="str">
            <v>RX DE TORAX  NO SOPORTADO</v>
          </cell>
          <cell r="AA26" t="str">
            <v>NA</v>
          </cell>
          <cell r="AB26">
            <v>0</v>
          </cell>
          <cell r="AC26">
            <v>0</v>
          </cell>
          <cell r="AD26">
            <v>57400</v>
          </cell>
          <cell r="AR26">
            <v>0</v>
          </cell>
          <cell r="AT26">
            <v>0</v>
          </cell>
          <cell r="AU26">
            <v>0</v>
          </cell>
          <cell r="AV26" t="str">
            <v>NA</v>
          </cell>
          <cell r="AX26" t="str">
            <v>0</v>
          </cell>
          <cell r="AY26" t="str">
            <v>0</v>
          </cell>
          <cell r="AZ26" t="str">
            <v>0</v>
          </cell>
        </row>
        <row r="27">
          <cell r="G27">
            <v>1785291</v>
          </cell>
          <cell r="H27" t="str">
            <v>ADMINISTRADORA</v>
          </cell>
          <cell r="I27">
            <v>39</v>
          </cell>
          <cell r="J27" t="str">
            <v>SUBSIDIADO PLENO</v>
          </cell>
          <cell r="K27" t="str">
            <v>RC-1066748242</v>
          </cell>
          <cell r="L27" t="str">
            <v>P</v>
          </cell>
          <cell r="M27" t="str">
            <v>NINGUNO</v>
          </cell>
          <cell r="N27">
            <v>0</v>
          </cell>
          <cell r="O27">
            <v>15</v>
          </cell>
          <cell r="P27">
            <v>41970</v>
          </cell>
          <cell r="Q27">
            <v>41970</v>
          </cell>
          <cell r="R27">
            <v>42076</v>
          </cell>
          <cell r="S27">
            <v>16000</v>
          </cell>
          <cell r="T27">
            <v>0</v>
          </cell>
          <cell r="U27">
            <v>0</v>
          </cell>
          <cell r="V27">
            <v>16000</v>
          </cell>
          <cell r="W27">
            <v>16000</v>
          </cell>
          <cell r="X27">
            <v>0</v>
          </cell>
          <cell r="Y27">
            <v>0</v>
          </cell>
          <cell r="Z27" t="str">
            <v>NA</v>
          </cell>
          <cell r="AA27" t="str">
            <v>NA</v>
          </cell>
          <cell r="AB27">
            <v>0</v>
          </cell>
          <cell r="AC27">
            <v>0</v>
          </cell>
          <cell r="AD27">
            <v>16000</v>
          </cell>
          <cell r="AR27">
            <v>0</v>
          </cell>
          <cell r="AT27">
            <v>0</v>
          </cell>
          <cell r="AU27">
            <v>0</v>
          </cell>
          <cell r="AV27" t="str">
            <v>NA</v>
          </cell>
          <cell r="AX27" t="str">
            <v>0</v>
          </cell>
          <cell r="AY27" t="str">
            <v>0</v>
          </cell>
          <cell r="AZ27" t="str">
            <v>0</v>
          </cell>
        </row>
        <row r="28">
          <cell r="G28">
            <v>1982101</v>
          </cell>
          <cell r="H28" t="str">
            <v>ADMINISTRADORA</v>
          </cell>
          <cell r="I28">
            <v>39</v>
          </cell>
          <cell r="J28" t="str">
            <v>SUBSIDIADO PLENO</v>
          </cell>
          <cell r="K28" t="str">
            <v>CC-41317324</v>
          </cell>
          <cell r="L28" t="str">
            <v>P</v>
          </cell>
          <cell r="M28" t="str">
            <v>NINGUNO</v>
          </cell>
          <cell r="N28">
            <v>0</v>
          </cell>
          <cell r="O28">
            <v>13</v>
          </cell>
          <cell r="P28">
            <v>42174</v>
          </cell>
          <cell r="Q28">
            <v>42196</v>
          </cell>
          <cell r="R28">
            <v>42248</v>
          </cell>
          <cell r="S28">
            <v>104313</v>
          </cell>
          <cell r="T28">
            <v>0</v>
          </cell>
          <cell r="U28">
            <v>0</v>
          </cell>
          <cell r="V28">
            <v>104313</v>
          </cell>
          <cell r="W28">
            <v>104313</v>
          </cell>
          <cell r="X28">
            <v>0</v>
          </cell>
          <cell r="Y28">
            <v>0</v>
          </cell>
          <cell r="Z28" t="str">
            <v>NA</v>
          </cell>
          <cell r="AA28" t="str">
            <v>NA</v>
          </cell>
          <cell r="AB28">
            <v>0</v>
          </cell>
          <cell r="AC28">
            <v>0</v>
          </cell>
          <cell r="AD28">
            <v>104313</v>
          </cell>
          <cell r="AR28">
            <v>0</v>
          </cell>
          <cell r="AT28">
            <v>0</v>
          </cell>
          <cell r="AU28">
            <v>0</v>
          </cell>
          <cell r="AV28" t="str">
            <v>NA</v>
          </cell>
          <cell r="AX28" t="str">
            <v>0</v>
          </cell>
          <cell r="AY28" t="str">
            <v>0</v>
          </cell>
          <cell r="AZ28" t="str">
            <v>0</v>
          </cell>
        </row>
        <row r="29">
          <cell r="G29">
            <v>1989745</v>
          </cell>
          <cell r="H29" t="str">
            <v>ADMINISTRADORA</v>
          </cell>
          <cell r="I29">
            <v>39</v>
          </cell>
          <cell r="J29" t="str">
            <v>SUBSIDIADO PLENO</v>
          </cell>
          <cell r="K29" t="str">
            <v>CC-1066734453</v>
          </cell>
          <cell r="L29" t="str">
            <v>P</v>
          </cell>
          <cell r="M29" t="str">
            <v>NINGUNO</v>
          </cell>
          <cell r="N29">
            <v>0</v>
          </cell>
          <cell r="O29">
            <v>13</v>
          </cell>
          <cell r="P29">
            <v>42174</v>
          </cell>
          <cell r="Q29">
            <v>42206</v>
          </cell>
          <cell r="R29">
            <v>42248</v>
          </cell>
          <cell r="S29">
            <v>42300</v>
          </cell>
          <cell r="T29">
            <v>0</v>
          </cell>
          <cell r="U29">
            <v>0</v>
          </cell>
          <cell r="V29">
            <v>42300</v>
          </cell>
          <cell r="W29">
            <v>42300</v>
          </cell>
          <cell r="X29">
            <v>0</v>
          </cell>
          <cell r="Y29">
            <v>0</v>
          </cell>
          <cell r="Z29" t="str">
            <v>NA</v>
          </cell>
          <cell r="AA29" t="str">
            <v>NA</v>
          </cell>
          <cell r="AB29">
            <v>0</v>
          </cell>
          <cell r="AC29">
            <v>0</v>
          </cell>
          <cell r="AD29">
            <v>42300</v>
          </cell>
          <cell r="AR29">
            <v>0</v>
          </cell>
          <cell r="AT29">
            <v>0</v>
          </cell>
          <cell r="AU29">
            <v>0</v>
          </cell>
          <cell r="AV29" t="str">
            <v>NA</v>
          </cell>
          <cell r="AX29" t="str">
            <v>0</v>
          </cell>
          <cell r="AY29" t="str">
            <v>0</v>
          </cell>
          <cell r="AZ29" t="str">
            <v>0</v>
          </cell>
        </row>
        <row r="30">
          <cell r="G30">
            <v>2008497</v>
          </cell>
          <cell r="H30" t="str">
            <v>ADMINISTRADORA</v>
          </cell>
          <cell r="I30">
            <v>39</v>
          </cell>
          <cell r="J30" t="str">
            <v>SUBSIDIADO PLENO</v>
          </cell>
          <cell r="K30" t="str">
            <v>-</v>
          </cell>
          <cell r="L30" t="str">
            <v>X</v>
          </cell>
          <cell r="M30" t="str">
            <v>USUARIO O SERVICIO CORRESPONDE A OTRO PL</v>
          </cell>
          <cell r="N30">
            <v>0</v>
          </cell>
          <cell r="O30">
            <v>13</v>
          </cell>
          <cell r="P30">
            <v>42223</v>
          </cell>
          <cell r="Q30">
            <v>42227</v>
          </cell>
          <cell r="R30">
            <v>42248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79241</v>
          </cell>
          <cell r="X30">
            <v>0</v>
          </cell>
          <cell r="Y30">
            <v>0</v>
          </cell>
          <cell r="Z30" t="str">
            <v>NA</v>
          </cell>
          <cell r="AA30" t="str">
            <v>DEVOLUCION USUARIO PERTENECE A EMSSANAR ESS IPS ACEPTA DEV. RADICADO 559333</v>
          </cell>
          <cell r="AB30">
            <v>0</v>
          </cell>
          <cell r="AC30">
            <v>0</v>
          </cell>
          <cell r="AD30">
            <v>0</v>
          </cell>
          <cell r="AR30">
            <v>0</v>
          </cell>
          <cell r="AT30">
            <v>0</v>
          </cell>
          <cell r="AU30">
            <v>0</v>
          </cell>
          <cell r="AV30" t="str">
            <v>NA</v>
          </cell>
          <cell r="AX30" t="str">
            <v>0</v>
          </cell>
          <cell r="AY30" t="str">
            <v>0</v>
          </cell>
          <cell r="AZ30" t="str">
            <v>0</v>
          </cell>
        </row>
        <row r="31">
          <cell r="G31">
            <v>2079890</v>
          </cell>
          <cell r="H31" t="str">
            <v>ADMINISTRADORA</v>
          </cell>
          <cell r="I31">
            <v>39</v>
          </cell>
          <cell r="J31" t="str">
            <v>SUBSIDIADO PLENO</v>
          </cell>
          <cell r="K31" t="str">
            <v>CC-6870632</v>
          </cell>
          <cell r="L31" t="str">
            <v>P</v>
          </cell>
          <cell r="M31" t="str">
            <v>NINGUNO</v>
          </cell>
          <cell r="N31">
            <v>0</v>
          </cell>
          <cell r="O31">
            <v>14</v>
          </cell>
          <cell r="P31">
            <v>42307</v>
          </cell>
          <cell r="Q31">
            <v>42311</v>
          </cell>
          <cell r="R31">
            <v>42348</v>
          </cell>
          <cell r="S31">
            <v>149503</v>
          </cell>
          <cell r="T31">
            <v>0</v>
          </cell>
          <cell r="U31">
            <v>0</v>
          </cell>
          <cell r="V31">
            <v>149503</v>
          </cell>
          <cell r="W31">
            <v>149503</v>
          </cell>
          <cell r="X31">
            <v>0</v>
          </cell>
          <cell r="Y31">
            <v>0</v>
          </cell>
          <cell r="Z31" t="str">
            <v>NA</v>
          </cell>
          <cell r="AA31" t="str">
            <v>NA</v>
          </cell>
          <cell r="AB31">
            <v>0</v>
          </cell>
          <cell r="AC31">
            <v>0</v>
          </cell>
          <cell r="AD31">
            <v>149503</v>
          </cell>
          <cell r="AR31">
            <v>0</v>
          </cell>
          <cell r="AT31">
            <v>0</v>
          </cell>
          <cell r="AU31">
            <v>0</v>
          </cell>
          <cell r="AV31" t="str">
            <v>NA</v>
          </cell>
          <cell r="AX31" t="str">
            <v>0</v>
          </cell>
          <cell r="AY31" t="str">
            <v>0</v>
          </cell>
          <cell r="AZ31" t="str">
            <v>0</v>
          </cell>
        </row>
        <row r="32">
          <cell r="G32">
            <v>2081308</v>
          </cell>
          <cell r="H32" t="str">
            <v>ADMINISTRADORA</v>
          </cell>
          <cell r="I32">
            <v>39</v>
          </cell>
          <cell r="J32" t="str">
            <v>SUBSIDIADO PLENO</v>
          </cell>
          <cell r="K32" t="str">
            <v>CC-1081924905</v>
          </cell>
          <cell r="L32" t="str">
            <v>P</v>
          </cell>
          <cell r="M32" t="str">
            <v>NINGUNO</v>
          </cell>
          <cell r="N32">
            <v>0</v>
          </cell>
          <cell r="O32">
            <v>14</v>
          </cell>
          <cell r="P32">
            <v>42307</v>
          </cell>
          <cell r="Q32">
            <v>42313</v>
          </cell>
          <cell r="R32">
            <v>42348</v>
          </cell>
          <cell r="S32">
            <v>7700</v>
          </cell>
          <cell r="T32">
            <v>0</v>
          </cell>
          <cell r="U32">
            <v>0</v>
          </cell>
          <cell r="V32">
            <v>7700</v>
          </cell>
          <cell r="W32">
            <v>7700</v>
          </cell>
          <cell r="X32">
            <v>0</v>
          </cell>
          <cell r="Y32">
            <v>0</v>
          </cell>
          <cell r="Z32" t="str">
            <v>NA</v>
          </cell>
          <cell r="AA32" t="str">
            <v>NA</v>
          </cell>
          <cell r="AB32">
            <v>0</v>
          </cell>
          <cell r="AC32">
            <v>0</v>
          </cell>
          <cell r="AD32">
            <v>7700</v>
          </cell>
          <cell r="AR32">
            <v>0</v>
          </cell>
          <cell r="AT32">
            <v>0</v>
          </cell>
          <cell r="AU32">
            <v>0</v>
          </cell>
          <cell r="AV32" t="str">
            <v>NA</v>
          </cell>
          <cell r="AX32" t="str">
            <v>0</v>
          </cell>
          <cell r="AY32" t="str">
            <v>0</v>
          </cell>
          <cell r="AZ32" t="str">
            <v>0</v>
          </cell>
        </row>
        <row r="33">
          <cell r="G33">
            <v>2081820</v>
          </cell>
          <cell r="H33" t="str">
            <v>ADMINISTRADORA</v>
          </cell>
          <cell r="I33">
            <v>39</v>
          </cell>
          <cell r="J33" t="str">
            <v>SUBSIDIADO PLENO</v>
          </cell>
          <cell r="K33" t="str">
            <v>CC-1081924905</v>
          </cell>
          <cell r="L33" t="str">
            <v>P</v>
          </cell>
          <cell r="M33" t="str">
            <v>NINGUNO</v>
          </cell>
          <cell r="N33">
            <v>0</v>
          </cell>
          <cell r="O33">
            <v>14</v>
          </cell>
          <cell r="P33">
            <v>42307</v>
          </cell>
          <cell r="Q33">
            <v>42313</v>
          </cell>
          <cell r="R33">
            <v>42348</v>
          </cell>
          <cell r="S33">
            <v>69300</v>
          </cell>
          <cell r="T33">
            <v>0</v>
          </cell>
          <cell r="U33">
            <v>0</v>
          </cell>
          <cell r="V33">
            <v>69300</v>
          </cell>
          <cell r="W33">
            <v>69300</v>
          </cell>
          <cell r="X33">
            <v>0</v>
          </cell>
          <cell r="Y33">
            <v>0</v>
          </cell>
          <cell r="Z33" t="str">
            <v>NA</v>
          </cell>
          <cell r="AA33" t="str">
            <v>NA</v>
          </cell>
          <cell r="AB33">
            <v>0</v>
          </cell>
          <cell r="AC33">
            <v>0</v>
          </cell>
          <cell r="AD33">
            <v>69300</v>
          </cell>
          <cell r="AR33">
            <v>0</v>
          </cell>
          <cell r="AT33">
            <v>0</v>
          </cell>
          <cell r="AU33">
            <v>0</v>
          </cell>
          <cell r="AV33" t="str">
            <v>NA</v>
          </cell>
          <cell r="AX33" t="str">
            <v>0</v>
          </cell>
          <cell r="AY33" t="str">
            <v>0</v>
          </cell>
          <cell r="AZ33" t="str">
            <v>0</v>
          </cell>
        </row>
        <row r="34">
          <cell r="G34">
            <v>2081827</v>
          </cell>
          <cell r="H34" t="str">
            <v>ADMINISTRADORA</v>
          </cell>
          <cell r="I34">
            <v>39</v>
          </cell>
          <cell r="J34" t="str">
            <v>SUBSIDIADO PLENO</v>
          </cell>
          <cell r="K34" t="str">
            <v>CC-1081924905</v>
          </cell>
          <cell r="L34" t="str">
            <v>P</v>
          </cell>
          <cell r="M34" t="str">
            <v>NINGUNO</v>
          </cell>
          <cell r="N34">
            <v>0</v>
          </cell>
          <cell r="O34">
            <v>14</v>
          </cell>
          <cell r="P34">
            <v>42307</v>
          </cell>
          <cell r="Q34">
            <v>42313</v>
          </cell>
          <cell r="R34">
            <v>42348</v>
          </cell>
          <cell r="S34">
            <v>503400</v>
          </cell>
          <cell r="T34">
            <v>0</v>
          </cell>
          <cell r="U34">
            <v>0</v>
          </cell>
          <cell r="V34">
            <v>503400</v>
          </cell>
          <cell r="W34">
            <v>503400</v>
          </cell>
          <cell r="X34">
            <v>0</v>
          </cell>
          <cell r="Y34">
            <v>0</v>
          </cell>
          <cell r="Z34" t="str">
            <v>NA</v>
          </cell>
          <cell r="AA34" t="str">
            <v>NA</v>
          </cell>
          <cell r="AB34">
            <v>0</v>
          </cell>
          <cell r="AC34">
            <v>0</v>
          </cell>
          <cell r="AD34">
            <v>503400</v>
          </cell>
          <cell r="AR34">
            <v>0</v>
          </cell>
          <cell r="AT34">
            <v>0</v>
          </cell>
          <cell r="AU34">
            <v>0</v>
          </cell>
          <cell r="AV34" t="str">
            <v>NA</v>
          </cell>
          <cell r="AX34" t="str">
            <v>0</v>
          </cell>
          <cell r="AY34" t="str">
            <v>0</v>
          </cell>
          <cell r="AZ34" t="str">
            <v>0</v>
          </cell>
        </row>
        <row r="35">
          <cell r="G35">
            <v>2082569</v>
          </cell>
          <cell r="H35" t="str">
            <v>ADMINISTRADORA</v>
          </cell>
          <cell r="I35">
            <v>39</v>
          </cell>
          <cell r="J35" t="str">
            <v>SUBSIDIADO PLENO</v>
          </cell>
          <cell r="K35" t="str">
            <v>CC-1081924905</v>
          </cell>
          <cell r="L35" t="str">
            <v>P</v>
          </cell>
          <cell r="M35" t="str">
            <v>NINGUNO</v>
          </cell>
          <cell r="N35">
            <v>0</v>
          </cell>
          <cell r="O35">
            <v>14</v>
          </cell>
          <cell r="P35">
            <v>42307</v>
          </cell>
          <cell r="Q35">
            <v>42314</v>
          </cell>
          <cell r="R35">
            <v>42348</v>
          </cell>
          <cell r="S35">
            <v>56500</v>
          </cell>
          <cell r="T35">
            <v>0</v>
          </cell>
          <cell r="U35">
            <v>0</v>
          </cell>
          <cell r="V35">
            <v>56500</v>
          </cell>
          <cell r="W35">
            <v>56500</v>
          </cell>
          <cell r="X35">
            <v>0</v>
          </cell>
          <cell r="Y35">
            <v>0</v>
          </cell>
          <cell r="Z35" t="str">
            <v>NA</v>
          </cell>
          <cell r="AA35" t="str">
            <v>NA</v>
          </cell>
          <cell r="AB35">
            <v>0</v>
          </cell>
          <cell r="AC35">
            <v>0</v>
          </cell>
          <cell r="AD35">
            <v>56500</v>
          </cell>
          <cell r="AR35">
            <v>0</v>
          </cell>
          <cell r="AT35">
            <v>0</v>
          </cell>
          <cell r="AU35">
            <v>0</v>
          </cell>
          <cell r="AV35" t="str">
            <v>NA</v>
          </cell>
          <cell r="AX35" t="str">
            <v>0</v>
          </cell>
          <cell r="AY35" t="str">
            <v>0</v>
          </cell>
          <cell r="AZ35" t="str">
            <v>0</v>
          </cell>
        </row>
        <row r="36">
          <cell r="G36">
            <v>2083528</v>
          </cell>
          <cell r="H36" t="str">
            <v>ADMINISTRADORA</v>
          </cell>
          <cell r="I36">
            <v>39</v>
          </cell>
          <cell r="J36" t="str">
            <v>SUBSIDIADO PLENO</v>
          </cell>
          <cell r="K36" t="str">
            <v>CC-1081924905</v>
          </cell>
          <cell r="L36" t="str">
            <v>P</v>
          </cell>
          <cell r="M36" t="str">
            <v>NINGUNO</v>
          </cell>
          <cell r="N36">
            <v>0</v>
          </cell>
          <cell r="O36">
            <v>14</v>
          </cell>
          <cell r="P36">
            <v>42307</v>
          </cell>
          <cell r="Q36">
            <v>42315</v>
          </cell>
          <cell r="R36">
            <v>42348</v>
          </cell>
          <cell r="S36">
            <v>8000</v>
          </cell>
          <cell r="T36">
            <v>0</v>
          </cell>
          <cell r="U36">
            <v>0</v>
          </cell>
          <cell r="V36">
            <v>8000</v>
          </cell>
          <cell r="W36">
            <v>8000</v>
          </cell>
          <cell r="X36">
            <v>0</v>
          </cell>
          <cell r="Y36">
            <v>0</v>
          </cell>
          <cell r="Z36" t="str">
            <v>NA</v>
          </cell>
          <cell r="AA36" t="str">
            <v>NA</v>
          </cell>
          <cell r="AB36">
            <v>0</v>
          </cell>
          <cell r="AC36">
            <v>0</v>
          </cell>
          <cell r="AD36">
            <v>8000</v>
          </cell>
          <cell r="AR36">
            <v>0</v>
          </cell>
          <cell r="AT36">
            <v>0</v>
          </cell>
          <cell r="AU36">
            <v>0</v>
          </cell>
          <cell r="AV36" t="str">
            <v>NA</v>
          </cell>
          <cell r="AX36" t="str">
            <v>0</v>
          </cell>
          <cell r="AY36" t="str">
            <v>0</v>
          </cell>
          <cell r="AZ36" t="str">
            <v>0</v>
          </cell>
        </row>
        <row r="37">
          <cell r="G37">
            <v>2092342</v>
          </cell>
          <cell r="H37" t="str">
            <v>ADMINISTRADORA</v>
          </cell>
          <cell r="I37">
            <v>39</v>
          </cell>
          <cell r="J37" t="str">
            <v>SUBSIDIADO PLENO</v>
          </cell>
          <cell r="K37" t="str">
            <v>RC-1176967166</v>
          </cell>
          <cell r="L37" t="str">
            <v>P</v>
          </cell>
          <cell r="M37" t="str">
            <v>NINGUNO</v>
          </cell>
          <cell r="N37">
            <v>0</v>
          </cell>
          <cell r="O37">
            <v>14</v>
          </cell>
          <cell r="P37">
            <v>42320</v>
          </cell>
          <cell r="Q37">
            <v>42326</v>
          </cell>
          <cell r="R37">
            <v>42348</v>
          </cell>
          <cell r="S37">
            <v>60100</v>
          </cell>
          <cell r="T37">
            <v>0</v>
          </cell>
          <cell r="U37">
            <v>0</v>
          </cell>
          <cell r="V37">
            <v>60100</v>
          </cell>
          <cell r="W37">
            <v>60100</v>
          </cell>
          <cell r="X37">
            <v>0</v>
          </cell>
          <cell r="Y37">
            <v>0</v>
          </cell>
          <cell r="Z37" t="str">
            <v>NA</v>
          </cell>
          <cell r="AA37" t="str">
            <v>NA</v>
          </cell>
          <cell r="AB37">
            <v>0</v>
          </cell>
          <cell r="AC37">
            <v>0</v>
          </cell>
          <cell r="AD37">
            <v>60100</v>
          </cell>
          <cell r="AR37">
            <v>0</v>
          </cell>
          <cell r="AT37">
            <v>0</v>
          </cell>
          <cell r="AU37">
            <v>0</v>
          </cell>
          <cell r="AV37" t="str">
            <v>NA</v>
          </cell>
          <cell r="AX37" t="str">
            <v>0</v>
          </cell>
          <cell r="AY37" t="str">
            <v>0</v>
          </cell>
          <cell r="AZ37" t="str">
            <v>0</v>
          </cell>
        </row>
        <row r="38">
          <cell r="G38">
            <v>2101925</v>
          </cell>
          <cell r="H38" t="str">
            <v>ADMINISTRADORA</v>
          </cell>
          <cell r="I38">
            <v>39</v>
          </cell>
          <cell r="J38" t="str">
            <v>SUBSIDIADO PLENO</v>
          </cell>
          <cell r="K38" t="str">
            <v>CC-45645544</v>
          </cell>
          <cell r="L38" t="str">
            <v>P</v>
          </cell>
          <cell r="M38" t="str">
            <v>NINGUNO</v>
          </cell>
          <cell r="N38">
            <v>0</v>
          </cell>
          <cell r="O38">
            <v>14</v>
          </cell>
          <cell r="P38">
            <v>42337</v>
          </cell>
          <cell r="Q38">
            <v>42338</v>
          </cell>
          <cell r="R38">
            <v>42408</v>
          </cell>
          <cell r="S38">
            <v>115488</v>
          </cell>
          <cell r="T38">
            <v>0</v>
          </cell>
          <cell r="U38">
            <v>0</v>
          </cell>
          <cell r="V38">
            <v>115488</v>
          </cell>
          <cell r="W38">
            <v>115488</v>
          </cell>
          <cell r="X38">
            <v>0</v>
          </cell>
          <cell r="Y38">
            <v>0</v>
          </cell>
          <cell r="Z38" t="str">
            <v>NA</v>
          </cell>
          <cell r="AA38" t="str">
            <v>NA</v>
          </cell>
          <cell r="AB38">
            <v>0</v>
          </cell>
          <cell r="AC38">
            <v>0</v>
          </cell>
          <cell r="AD38">
            <v>115488</v>
          </cell>
          <cell r="AR38">
            <v>0</v>
          </cell>
          <cell r="AT38">
            <v>0</v>
          </cell>
          <cell r="AU38">
            <v>0</v>
          </cell>
          <cell r="AV38" t="str">
            <v>NA</v>
          </cell>
          <cell r="AX38" t="str">
            <v>0</v>
          </cell>
          <cell r="AY38" t="str">
            <v>0</v>
          </cell>
          <cell r="AZ38" t="str">
            <v>0</v>
          </cell>
        </row>
        <row r="39">
          <cell r="G39">
            <v>2117233</v>
          </cell>
          <cell r="H39" t="str">
            <v>ADMINISTRADORA</v>
          </cell>
          <cell r="I39">
            <v>39</v>
          </cell>
          <cell r="J39" t="str">
            <v>SUBSIDIADO PLENO</v>
          </cell>
          <cell r="K39" t="str">
            <v>RC-1176967166</v>
          </cell>
          <cell r="L39" t="str">
            <v>P</v>
          </cell>
          <cell r="M39" t="str">
            <v>NINGUNO</v>
          </cell>
          <cell r="N39">
            <v>0</v>
          </cell>
          <cell r="O39">
            <v>14</v>
          </cell>
          <cell r="P39">
            <v>42337</v>
          </cell>
          <cell r="Q39">
            <v>42356</v>
          </cell>
          <cell r="R39">
            <v>42408</v>
          </cell>
          <cell r="S39">
            <v>2078269</v>
          </cell>
          <cell r="T39">
            <v>0</v>
          </cell>
          <cell r="U39">
            <v>0</v>
          </cell>
          <cell r="V39">
            <v>2078269</v>
          </cell>
          <cell r="W39">
            <v>2078269</v>
          </cell>
          <cell r="X39">
            <v>204646</v>
          </cell>
          <cell r="Y39">
            <v>0</v>
          </cell>
          <cell r="Z39" t="str">
            <v>SE GLOSA MEDICAMENTOS NO POS CEFUROXIMA, ESPORA DE BACILLUS CLAUSI Y ATROVET</v>
          </cell>
          <cell r="AA39" t="str">
            <v>NA</v>
          </cell>
          <cell r="AB39">
            <v>0</v>
          </cell>
          <cell r="AC39">
            <v>0</v>
          </cell>
          <cell r="AD39">
            <v>1873623</v>
          </cell>
          <cell r="AR39">
            <v>0</v>
          </cell>
          <cell r="AT39">
            <v>0</v>
          </cell>
          <cell r="AU39">
            <v>0</v>
          </cell>
          <cell r="AV39" t="str">
            <v>NA</v>
          </cell>
          <cell r="AX39" t="str">
            <v>0</v>
          </cell>
          <cell r="AY39" t="str">
            <v>0</v>
          </cell>
          <cell r="AZ39" t="str">
            <v>0</v>
          </cell>
        </row>
        <row r="40">
          <cell r="G40">
            <v>2391079</v>
          </cell>
          <cell r="H40" t="str">
            <v>ADMINISTRADORA</v>
          </cell>
          <cell r="I40">
            <v>39</v>
          </cell>
          <cell r="J40" t="str">
            <v>SUBSIDIADO PLENO</v>
          </cell>
          <cell r="K40" t="str">
            <v>RC-1066748242</v>
          </cell>
          <cell r="L40" t="str">
            <v>P</v>
          </cell>
          <cell r="M40" t="str">
            <v>NINGUNO</v>
          </cell>
          <cell r="N40">
            <v>0</v>
          </cell>
          <cell r="O40">
            <v>13</v>
          </cell>
          <cell r="P40">
            <v>42643</v>
          </cell>
          <cell r="Q40">
            <v>42647</v>
          </cell>
          <cell r="R40">
            <v>42768</v>
          </cell>
          <cell r="S40">
            <v>95700</v>
          </cell>
          <cell r="T40">
            <v>0</v>
          </cell>
          <cell r="U40">
            <v>0</v>
          </cell>
          <cell r="V40">
            <v>95700</v>
          </cell>
          <cell r="W40">
            <v>95700</v>
          </cell>
          <cell r="X40">
            <v>0</v>
          </cell>
          <cell r="Y40">
            <v>0</v>
          </cell>
          <cell r="Z40" t="str">
            <v>NA</v>
          </cell>
          <cell r="AA40" t="str">
            <v>NA</v>
          </cell>
          <cell r="AB40">
            <v>0</v>
          </cell>
          <cell r="AC40">
            <v>0</v>
          </cell>
          <cell r="AD40">
            <v>0</v>
          </cell>
          <cell r="AE40">
            <v>43010</v>
          </cell>
          <cell r="AF40" t="str">
            <v>FACSS</v>
          </cell>
          <cell r="AG40" t="str">
            <v>IPSPU</v>
          </cell>
          <cell r="AH40" t="str">
            <v>Pagado</v>
          </cell>
          <cell r="AI40" t="str">
            <v>2391079</v>
          </cell>
          <cell r="AJ40">
            <v>95700</v>
          </cell>
          <cell r="AK40">
            <v>95700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95700</v>
          </cell>
          <cell r="AT40">
            <v>0</v>
          </cell>
          <cell r="AU40">
            <v>0</v>
          </cell>
          <cell r="AV40" t="str">
            <v>GIRO DIRECTO DEL M.PS.  MES DE MAYO DE 2017. EVENTO|CRUCE</v>
          </cell>
          <cell r="AW40" t="str">
            <v>885837</v>
          </cell>
          <cell r="AX40" t="str">
            <v>5332|5332</v>
          </cell>
          <cell r="AY40" t="str">
            <v>0</v>
          </cell>
          <cell r="AZ40" t="str">
            <v>0</v>
          </cell>
        </row>
        <row r="41">
          <cell r="G41">
            <v>2426594</v>
          </cell>
          <cell r="H41" t="str">
            <v>ADMINISTRADORA</v>
          </cell>
          <cell r="I41">
            <v>39</v>
          </cell>
          <cell r="J41" t="str">
            <v>SUBSIDIADO PLENO</v>
          </cell>
          <cell r="K41" t="str">
            <v>CC-12520736</v>
          </cell>
          <cell r="L41" t="str">
            <v>P</v>
          </cell>
          <cell r="M41" t="str">
            <v>NINGUNO</v>
          </cell>
          <cell r="N41">
            <v>0</v>
          </cell>
          <cell r="O41">
            <v>13</v>
          </cell>
          <cell r="P41">
            <v>42064</v>
          </cell>
          <cell r="Q41">
            <v>42683</v>
          </cell>
          <cell r="R41">
            <v>42768</v>
          </cell>
          <cell r="S41">
            <v>42300</v>
          </cell>
          <cell r="T41">
            <v>0</v>
          </cell>
          <cell r="U41">
            <v>0</v>
          </cell>
          <cell r="V41">
            <v>42300</v>
          </cell>
          <cell r="W41">
            <v>42300</v>
          </cell>
          <cell r="X41">
            <v>0</v>
          </cell>
          <cell r="Y41">
            <v>0</v>
          </cell>
          <cell r="Z41" t="str">
            <v>NA</v>
          </cell>
          <cell r="AA41" t="str">
            <v>NA</v>
          </cell>
          <cell r="AB41">
            <v>0</v>
          </cell>
          <cell r="AC41">
            <v>0</v>
          </cell>
          <cell r="AD41">
            <v>0</v>
          </cell>
          <cell r="AE41">
            <v>43010</v>
          </cell>
          <cell r="AF41" t="str">
            <v>FACSS</v>
          </cell>
          <cell r="AG41" t="str">
            <v>IPSPU</v>
          </cell>
          <cell r="AH41" t="str">
            <v>Pagado</v>
          </cell>
          <cell r="AI41" t="str">
            <v>2426594</v>
          </cell>
          <cell r="AJ41">
            <v>42300</v>
          </cell>
          <cell r="AK41">
            <v>42300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42300</v>
          </cell>
          <cell r="AT41">
            <v>0</v>
          </cell>
          <cell r="AU41">
            <v>0</v>
          </cell>
          <cell r="AV41" t="str">
            <v>GIRO DIRECTO DEL M.PS.  MES DE MAYO DE 2017. EVENTO|CRUCE</v>
          </cell>
          <cell r="AW41" t="str">
            <v>887160</v>
          </cell>
          <cell r="AX41" t="str">
            <v>5332|5332</v>
          </cell>
          <cell r="AY41" t="str">
            <v>0</v>
          </cell>
          <cell r="AZ41" t="str">
            <v>0</v>
          </cell>
        </row>
        <row r="42">
          <cell r="G42">
            <v>2426626</v>
          </cell>
          <cell r="H42" t="str">
            <v>ADMINISTRADORA</v>
          </cell>
          <cell r="I42">
            <v>39</v>
          </cell>
          <cell r="J42" t="str">
            <v>SUBSIDIADO PLENO</v>
          </cell>
          <cell r="K42" t="str">
            <v>CC-41568864</v>
          </cell>
          <cell r="L42" t="str">
            <v>P</v>
          </cell>
          <cell r="M42" t="str">
            <v>NINGUNO</v>
          </cell>
          <cell r="N42">
            <v>0</v>
          </cell>
          <cell r="O42">
            <v>13</v>
          </cell>
          <cell r="P42">
            <v>42064</v>
          </cell>
          <cell r="Q42">
            <v>42683</v>
          </cell>
          <cell r="R42">
            <v>42768</v>
          </cell>
          <cell r="S42">
            <v>69500</v>
          </cell>
          <cell r="T42">
            <v>0</v>
          </cell>
          <cell r="U42">
            <v>0</v>
          </cell>
          <cell r="V42">
            <v>69500</v>
          </cell>
          <cell r="W42">
            <v>69500</v>
          </cell>
          <cell r="X42">
            <v>0</v>
          </cell>
          <cell r="Y42">
            <v>0</v>
          </cell>
          <cell r="Z42" t="str">
            <v>NA</v>
          </cell>
          <cell r="AA42" t="str">
            <v>NA</v>
          </cell>
          <cell r="AB42">
            <v>0</v>
          </cell>
          <cell r="AC42">
            <v>0</v>
          </cell>
          <cell r="AD42">
            <v>0</v>
          </cell>
          <cell r="AE42">
            <v>43040</v>
          </cell>
          <cell r="AF42" t="str">
            <v>FACSS</v>
          </cell>
          <cell r="AG42" t="str">
            <v>IPSPU</v>
          </cell>
          <cell r="AH42" t="str">
            <v>Pagado</v>
          </cell>
          <cell r="AI42" t="str">
            <v>2426626</v>
          </cell>
          <cell r="AJ42">
            <v>69500</v>
          </cell>
          <cell r="AK42">
            <v>69500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69500</v>
          </cell>
          <cell r="AS42">
            <v>0</v>
          </cell>
          <cell r="AT42">
            <v>0</v>
          </cell>
          <cell r="AU42">
            <v>0</v>
          </cell>
          <cell r="AV42" t="str">
            <v>NA</v>
          </cell>
          <cell r="AW42" t="str">
            <v>1054751</v>
          </cell>
          <cell r="AX42" t="str">
            <v>0</v>
          </cell>
          <cell r="AY42" t="str">
            <v>0</v>
          </cell>
          <cell r="AZ42" t="str">
            <v>11759</v>
          </cell>
        </row>
        <row r="43">
          <cell r="G43">
            <v>2466188</v>
          </cell>
          <cell r="H43" t="str">
            <v>ADMINISTRADORA</v>
          </cell>
          <cell r="I43">
            <v>39</v>
          </cell>
          <cell r="J43" t="str">
            <v>SUBSIDIADO PLENO</v>
          </cell>
          <cell r="K43" t="str">
            <v>CC-1073973759</v>
          </cell>
          <cell r="L43" t="str">
            <v>P</v>
          </cell>
          <cell r="M43" t="str">
            <v>NINGUNO</v>
          </cell>
          <cell r="N43">
            <v>0</v>
          </cell>
          <cell r="O43">
            <v>13</v>
          </cell>
          <cell r="P43">
            <v>42719</v>
          </cell>
          <cell r="Q43">
            <v>42723</v>
          </cell>
          <cell r="R43">
            <v>42768</v>
          </cell>
          <cell r="S43">
            <v>45977</v>
          </cell>
          <cell r="T43">
            <v>0</v>
          </cell>
          <cell r="U43">
            <v>0</v>
          </cell>
          <cell r="V43">
            <v>45977</v>
          </cell>
          <cell r="W43">
            <v>45977</v>
          </cell>
          <cell r="X43">
            <v>0</v>
          </cell>
          <cell r="Y43">
            <v>0</v>
          </cell>
          <cell r="Z43" t="str">
            <v>NA</v>
          </cell>
          <cell r="AA43" t="str">
            <v>NA</v>
          </cell>
          <cell r="AB43">
            <v>0</v>
          </cell>
          <cell r="AC43">
            <v>0</v>
          </cell>
          <cell r="AD43">
            <v>0</v>
          </cell>
          <cell r="AE43">
            <v>43010</v>
          </cell>
          <cell r="AF43" t="str">
            <v>FACSS</v>
          </cell>
          <cell r="AG43" t="str">
            <v>IPSPU</v>
          </cell>
          <cell r="AH43" t="str">
            <v>Pagado</v>
          </cell>
          <cell r="AI43" t="str">
            <v>2466188</v>
          </cell>
          <cell r="AJ43">
            <v>45977</v>
          </cell>
          <cell r="AK43">
            <v>45977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45977</v>
          </cell>
          <cell r="AT43">
            <v>0</v>
          </cell>
          <cell r="AU43">
            <v>0</v>
          </cell>
          <cell r="AV43" t="str">
            <v>GIRO DIRECTO DEL M.PS.  MES DE MAYO DE 2017. EVENTO|CRUCE</v>
          </cell>
          <cell r="AW43" t="str">
            <v>886561</v>
          </cell>
          <cell r="AX43" t="str">
            <v>5332|5332</v>
          </cell>
          <cell r="AY43" t="str">
            <v>0</v>
          </cell>
          <cell r="AZ43" t="str">
            <v>0</v>
          </cell>
        </row>
        <row r="44">
          <cell r="G44">
            <v>2432958</v>
          </cell>
          <cell r="H44" t="str">
            <v>ADMINISTRADORA</v>
          </cell>
          <cell r="I44">
            <v>39</v>
          </cell>
          <cell r="J44" t="str">
            <v>SUBSIDIADO PLENO</v>
          </cell>
          <cell r="K44" t="str">
            <v>-</v>
          </cell>
          <cell r="L44" t="str">
            <v>A</v>
          </cell>
          <cell r="M44" t="str">
            <v>FACTURA NO CUMPLE REQUISITOS LEGALES</v>
          </cell>
          <cell r="N44">
            <v>0</v>
          </cell>
          <cell r="O44">
            <v>13</v>
          </cell>
          <cell r="P44">
            <v>42690</v>
          </cell>
          <cell r="Q44">
            <v>42690</v>
          </cell>
          <cell r="R44">
            <v>42796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18000</v>
          </cell>
          <cell r="X44">
            <v>0</v>
          </cell>
          <cell r="Y44">
            <v>0</v>
          </cell>
          <cell r="Z44" t="str">
            <v>NA</v>
          </cell>
          <cell r="AA44" t="str">
            <v>SE DEVUELVE FACTURA NO CUMPLE CON REQUISITOS LEGALES</v>
          </cell>
          <cell r="AB44">
            <v>0</v>
          </cell>
          <cell r="AC44">
            <v>0</v>
          </cell>
          <cell r="AD44">
            <v>0</v>
          </cell>
          <cell r="AR44">
            <v>0</v>
          </cell>
          <cell r="AT44">
            <v>0</v>
          </cell>
          <cell r="AU44">
            <v>0</v>
          </cell>
          <cell r="AV44" t="str">
            <v>NA</v>
          </cell>
          <cell r="AX44" t="str">
            <v>0</v>
          </cell>
          <cell r="AY44" t="str">
            <v>0</v>
          </cell>
          <cell r="AZ44" t="str">
            <v>0</v>
          </cell>
        </row>
        <row r="45">
          <cell r="G45">
            <v>2276966</v>
          </cell>
          <cell r="H45" t="str">
            <v>ADMINISTRADORA</v>
          </cell>
          <cell r="I45">
            <v>39</v>
          </cell>
          <cell r="J45" t="str">
            <v>SUBSIDIADO PLENO</v>
          </cell>
          <cell r="K45" t="str">
            <v>CC-92400660</v>
          </cell>
          <cell r="L45" t="str">
            <v>P</v>
          </cell>
          <cell r="M45" t="str">
            <v>NINGUNO</v>
          </cell>
          <cell r="N45">
            <v>0</v>
          </cell>
          <cell r="O45">
            <v>13</v>
          </cell>
          <cell r="P45">
            <v>42534</v>
          </cell>
          <cell r="Q45">
            <v>42535</v>
          </cell>
          <cell r="R45">
            <v>42796</v>
          </cell>
          <cell r="S45">
            <v>45300</v>
          </cell>
          <cell r="T45">
            <v>0</v>
          </cell>
          <cell r="U45">
            <v>0</v>
          </cell>
          <cell r="V45">
            <v>45300</v>
          </cell>
          <cell r="W45">
            <v>45300</v>
          </cell>
          <cell r="X45">
            <v>0</v>
          </cell>
          <cell r="Y45">
            <v>0</v>
          </cell>
          <cell r="Z45" t="str">
            <v>NA</v>
          </cell>
          <cell r="AA45" t="str">
            <v>NA</v>
          </cell>
          <cell r="AB45">
            <v>0</v>
          </cell>
          <cell r="AC45">
            <v>0</v>
          </cell>
          <cell r="AD45">
            <v>0</v>
          </cell>
          <cell r="AE45">
            <v>43009</v>
          </cell>
          <cell r="AF45" t="str">
            <v>FACSS</v>
          </cell>
          <cell r="AG45" t="str">
            <v>IPSPU</v>
          </cell>
          <cell r="AH45" t="str">
            <v>Pagado</v>
          </cell>
          <cell r="AI45" t="str">
            <v>2276966</v>
          </cell>
          <cell r="AJ45">
            <v>45300</v>
          </cell>
          <cell r="AK45">
            <v>45300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45300</v>
          </cell>
          <cell r="AT45">
            <v>0</v>
          </cell>
          <cell r="AU45">
            <v>0</v>
          </cell>
          <cell r="AV45" t="str">
            <v>GIRO DIRECTO DEL M.PS.  MES DE MAYO DE 2017. EVENTO|CRYC890701033CRUCE</v>
          </cell>
          <cell r="AW45" t="str">
            <v>827876</v>
          </cell>
          <cell r="AX45" t="str">
            <v>5332|8264</v>
          </cell>
          <cell r="AY45" t="str">
            <v>0</v>
          </cell>
          <cell r="AZ45" t="str">
            <v>0</v>
          </cell>
        </row>
        <row r="46">
          <cell r="G46">
            <v>2287124</v>
          </cell>
          <cell r="H46" t="str">
            <v>ADMINISTRADORA</v>
          </cell>
          <cell r="I46">
            <v>39</v>
          </cell>
          <cell r="J46" t="str">
            <v>SUBSIDIADO PLENO</v>
          </cell>
          <cell r="K46" t="str">
            <v>CC-35113358</v>
          </cell>
          <cell r="L46" t="str">
            <v>P</v>
          </cell>
          <cell r="M46" t="str">
            <v>NINGUNO</v>
          </cell>
          <cell r="N46">
            <v>0</v>
          </cell>
          <cell r="O46">
            <v>13</v>
          </cell>
          <cell r="P46">
            <v>42544</v>
          </cell>
          <cell r="Q46">
            <v>42544</v>
          </cell>
          <cell r="R46">
            <v>42796</v>
          </cell>
          <cell r="S46">
            <v>139685</v>
          </cell>
          <cell r="T46">
            <v>0</v>
          </cell>
          <cell r="U46">
            <v>0</v>
          </cell>
          <cell r="V46">
            <v>139685</v>
          </cell>
          <cell r="W46">
            <v>139685</v>
          </cell>
          <cell r="X46">
            <v>0</v>
          </cell>
          <cell r="Y46">
            <v>0</v>
          </cell>
          <cell r="Z46" t="str">
            <v>NA</v>
          </cell>
          <cell r="AA46" t="str">
            <v>NA</v>
          </cell>
          <cell r="AB46">
            <v>0</v>
          </cell>
          <cell r="AC46">
            <v>0</v>
          </cell>
          <cell r="AD46">
            <v>0</v>
          </cell>
          <cell r="AE46">
            <v>43010</v>
          </cell>
          <cell r="AF46" t="str">
            <v>FACSS</v>
          </cell>
          <cell r="AG46" t="str">
            <v>IPSPU</v>
          </cell>
          <cell r="AH46" t="str">
            <v>Pagado</v>
          </cell>
          <cell r="AI46" t="str">
            <v>2287124</v>
          </cell>
          <cell r="AJ46">
            <v>139685</v>
          </cell>
          <cell r="AK46">
            <v>139685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139685</v>
          </cell>
          <cell r="AT46">
            <v>0</v>
          </cell>
          <cell r="AU46">
            <v>0</v>
          </cell>
          <cell r="AV46" t="str">
            <v>GIRO DIRECTO DEL M.PS.  MES DE MAYO DE 2017. EVENTO|CRYC890701033CRUCE</v>
          </cell>
          <cell r="AW46" t="str">
            <v>900793</v>
          </cell>
          <cell r="AX46" t="str">
            <v>5332|8264</v>
          </cell>
          <cell r="AY46" t="str">
            <v>0</v>
          </cell>
          <cell r="AZ46" t="str">
            <v>0</v>
          </cell>
        </row>
        <row r="47">
          <cell r="G47">
            <v>2295199</v>
          </cell>
          <cell r="H47" t="str">
            <v>ADMINISTRADORA</v>
          </cell>
          <cell r="I47">
            <v>39</v>
          </cell>
          <cell r="J47" t="str">
            <v>SUBSIDIADO PLENO</v>
          </cell>
          <cell r="K47" t="str">
            <v>CC-1102844338</v>
          </cell>
          <cell r="L47" t="str">
            <v>P</v>
          </cell>
          <cell r="M47" t="str">
            <v>NINGUNO</v>
          </cell>
          <cell r="N47">
            <v>0</v>
          </cell>
          <cell r="O47">
            <v>13</v>
          </cell>
          <cell r="P47">
            <v>42555</v>
          </cell>
          <cell r="Q47">
            <v>42555</v>
          </cell>
          <cell r="R47">
            <v>42796</v>
          </cell>
          <cell r="S47">
            <v>105049</v>
          </cell>
          <cell r="T47">
            <v>0</v>
          </cell>
          <cell r="U47">
            <v>0</v>
          </cell>
          <cell r="V47">
            <v>105049</v>
          </cell>
          <cell r="W47">
            <v>105049</v>
          </cell>
          <cell r="X47">
            <v>0</v>
          </cell>
          <cell r="Y47">
            <v>0</v>
          </cell>
          <cell r="Z47" t="str">
            <v>NA</v>
          </cell>
          <cell r="AA47" t="str">
            <v>NA</v>
          </cell>
          <cell r="AB47">
            <v>0</v>
          </cell>
          <cell r="AC47">
            <v>0</v>
          </cell>
          <cell r="AD47">
            <v>0</v>
          </cell>
          <cell r="AE47">
            <v>43073</v>
          </cell>
          <cell r="AF47" t="str">
            <v>FACSS</v>
          </cell>
          <cell r="AG47" t="str">
            <v>IPSPU</v>
          </cell>
          <cell r="AH47" t="str">
            <v>Pagado</v>
          </cell>
          <cell r="AI47" t="str">
            <v>2295199</v>
          </cell>
          <cell r="AJ47">
            <v>105049</v>
          </cell>
          <cell r="AK47">
            <v>105049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105049</v>
          </cell>
          <cell r="AS47">
            <v>0</v>
          </cell>
          <cell r="AT47">
            <v>0</v>
          </cell>
          <cell r="AU47">
            <v>0</v>
          </cell>
          <cell r="AV47" t="str">
            <v>NA</v>
          </cell>
          <cell r="AW47" t="str">
            <v>1054718</v>
          </cell>
          <cell r="AX47" t="str">
            <v>0</v>
          </cell>
          <cell r="AY47" t="str">
            <v>0</v>
          </cell>
          <cell r="AZ47" t="str">
            <v>11759</v>
          </cell>
        </row>
        <row r="48">
          <cell r="G48">
            <v>2301944</v>
          </cell>
          <cell r="H48" t="str">
            <v>ADMINISTRADORA</v>
          </cell>
          <cell r="I48">
            <v>39</v>
          </cell>
          <cell r="J48" t="str">
            <v>SUBSIDIADO PLENO</v>
          </cell>
          <cell r="K48" t="str">
            <v>CC-1108454207</v>
          </cell>
          <cell r="L48" t="str">
            <v>P</v>
          </cell>
          <cell r="M48" t="str">
            <v>NINGUNO</v>
          </cell>
          <cell r="N48">
            <v>0</v>
          </cell>
          <cell r="O48">
            <v>13</v>
          </cell>
          <cell r="P48">
            <v>42561</v>
          </cell>
          <cell r="Q48">
            <v>42562</v>
          </cell>
          <cell r="R48">
            <v>42796</v>
          </cell>
          <cell r="S48">
            <v>64478</v>
          </cell>
          <cell r="T48">
            <v>0</v>
          </cell>
          <cell r="U48">
            <v>0</v>
          </cell>
          <cell r="V48">
            <v>64478</v>
          </cell>
          <cell r="W48">
            <v>64478</v>
          </cell>
          <cell r="X48">
            <v>0</v>
          </cell>
          <cell r="Y48">
            <v>0</v>
          </cell>
          <cell r="Z48" t="str">
            <v>NA</v>
          </cell>
          <cell r="AA48" t="str">
            <v>NA</v>
          </cell>
          <cell r="AB48">
            <v>0</v>
          </cell>
          <cell r="AC48">
            <v>0</v>
          </cell>
          <cell r="AD48">
            <v>0</v>
          </cell>
          <cell r="AE48">
            <v>43009</v>
          </cell>
          <cell r="AF48" t="str">
            <v>FACSS</v>
          </cell>
          <cell r="AG48" t="str">
            <v>IPSPU</v>
          </cell>
          <cell r="AH48" t="str">
            <v>Pagado</v>
          </cell>
          <cell r="AI48" t="str">
            <v>2301944</v>
          </cell>
          <cell r="AJ48">
            <v>64478</v>
          </cell>
          <cell r="AK48">
            <v>64478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64478</v>
          </cell>
          <cell r="AT48">
            <v>0</v>
          </cell>
          <cell r="AU48">
            <v>0</v>
          </cell>
          <cell r="AV48" t="str">
            <v>GIRO DIRECTO DEL M.PS.  MES DE MAYO DE 2017. EVENTO|CRUCE</v>
          </cell>
          <cell r="AW48" t="str">
            <v>827877</v>
          </cell>
          <cell r="AX48" t="str">
            <v>5332|5332</v>
          </cell>
          <cell r="AY48" t="str">
            <v>0</v>
          </cell>
          <cell r="AZ48" t="str">
            <v>0</v>
          </cell>
        </row>
        <row r="49">
          <cell r="G49">
            <v>2325527</v>
          </cell>
          <cell r="H49" t="str">
            <v>ADMINISTRADORA</v>
          </cell>
          <cell r="I49">
            <v>39</v>
          </cell>
          <cell r="J49" t="str">
            <v>SUBSIDIADO PLENO</v>
          </cell>
          <cell r="K49" t="str">
            <v>CC-93127654</v>
          </cell>
          <cell r="L49" t="str">
            <v>P</v>
          </cell>
          <cell r="M49" t="str">
            <v>NINGUNO</v>
          </cell>
          <cell r="N49">
            <v>0</v>
          </cell>
          <cell r="O49">
            <v>13</v>
          </cell>
          <cell r="P49">
            <v>42585</v>
          </cell>
          <cell r="Q49">
            <v>42586</v>
          </cell>
          <cell r="R49">
            <v>42796</v>
          </cell>
          <cell r="S49">
            <v>45300</v>
          </cell>
          <cell r="T49">
            <v>0</v>
          </cell>
          <cell r="U49">
            <v>0</v>
          </cell>
          <cell r="V49">
            <v>45300</v>
          </cell>
          <cell r="W49">
            <v>45300</v>
          </cell>
          <cell r="X49">
            <v>0</v>
          </cell>
          <cell r="Y49">
            <v>0</v>
          </cell>
          <cell r="Z49" t="str">
            <v>NA</v>
          </cell>
          <cell r="AA49" t="str">
            <v>NA</v>
          </cell>
          <cell r="AB49">
            <v>0</v>
          </cell>
          <cell r="AC49">
            <v>0</v>
          </cell>
          <cell r="AD49">
            <v>0</v>
          </cell>
          <cell r="AE49">
            <v>43009</v>
          </cell>
          <cell r="AF49" t="str">
            <v>FACSS</v>
          </cell>
          <cell r="AG49" t="str">
            <v>IPSPU</v>
          </cell>
          <cell r="AH49" t="str">
            <v>Pagado</v>
          </cell>
          <cell r="AI49" t="str">
            <v>2325527</v>
          </cell>
          <cell r="AJ49">
            <v>45300</v>
          </cell>
          <cell r="AK49">
            <v>45300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45300</v>
          </cell>
          <cell r="AT49">
            <v>0</v>
          </cell>
          <cell r="AU49">
            <v>0</v>
          </cell>
          <cell r="AV49" t="str">
            <v>GIRO DIRECTO DEL M.PS.  MES DE MAYO DE 2017. EVENTO|CRYC890701033CRUCE</v>
          </cell>
          <cell r="AW49" t="str">
            <v>827853</v>
          </cell>
          <cell r="AX49" t="str">
            <v>5332|8264</v>
          </cell>
          <cell r="AY49" t="str">
            <v>0</v>
          </cell>
          <cell r="AZ49" t="str">
            <v>0</v>
          </cell>
        </row>
        <row r="50">
          <cell r="G50">
            <v>2338031</v>
          </cell>
          <cell r="H50" t="str">
            <v>ADMINISTRADORA</v>
          </cell>
          <cell r="I50">
            <v>39</v>
          </cell>
          <cell r="J50" t="str">
            <v>SUBSIDIADO PLENO</v>
          </cell>
          <cell r="K50" t="str">
            <v>CC-65692409</v>
          </cell>
          <cell r="L50" t="str">
            <v>P</v>
          </cell>
          <cell r="M50" t="str">
            <v>NINGUNO</v>
          </cell>
          <cell r="N50">
            <v>0</v>
          </cell>
          <cell r="O50">
            <v>13</v>
          </cell>
          <cell r="P50">
            <v>42593</v>
          </cell>
          <cell r="Q50">
            <v>42599</v>
          </cell>
          <cell r="R50">
            <v>42796</v>
          </cell>
          <cell r="S50">
            <v>574225</v>
          </cell>
          <cell r="T50">
            <v>0</v>
          </cell>
          <cell r="U50">
            <v>0</v>
          </cell>
          <cell r="V50">
            <v>574225</v>
          </cell>
          <cell r="W50">
            <v>574225</v>
          </cell>
          <cell r="X50">
            <v>0</v>
          </cell>
          <cell r="Y50">
            <v>0</v>
          </cell>
          <cell r="Z50" t="str">
            <v>NA</v>
          </cell>
          <cell r="AA50" t="str">
            <v>NA</v>
          </cell>
          <cell r="AB50">
            <v>0</v>
          </cell>
          <cell r="AC50">
            <v>0</v>
          </cell>
          <cell r="AD50">
            <v>0</v>
          </cell>
          <cell r="AE50">
            <v>43010</v>
          </cell>
          <cell r="AF50" t="str">
            <v>FACSS</v>
          </cell>
          <cell r="AG50" t="str">
            <v>IPSPU</v>
          </cell>
          <cell r="AH50" t="str">
            <v>Pagado</v>
          </cell>
          <cell r="AI50" t="str">
            <v>2338031</v>
          </cell>
          <cell r="AJ50">
            <v>574225</v>
          </cell>
          <cell r="AK50">
            <v>574225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574225</v>
          </cell>
          <cell r="AT50">
            <v>0</v>
          </cell>
          <cell r="AU50">
            <v>0</v>
          </cell>
          <cell r="AV50" t="str">
            <v>GIRO DIRECTO DEL M.PS.  MES DE MAYO DE 2017. EVENTO|CRUCE|CRYC890701033CRUCE</v>
          </cell>
          <cell r="AW50" t="str">
            <v>900776</v>
          </cell>
          <cell r="AX50" t="str">
            <v>5332|5332|8264</v>
          </cell>
          <cell r="AY50" t="str">
            <v>0</v>
          </cell>
          <cell r="AZ50" t="str">
            <v>0</v>
          </cell>
        </row>
        <row r="51">
          <cell r="G51">
            <v>2343747</v>
          </cell>
          <cell r="H51" t="str">
            <v>ADMINISTRADORA</v>
          </cell>
          <cell r="I51">
            <v>39</v>
          </cell>
          <cell r="J51" t="str">
            <v>SUBSIDIADO PLENO</v>
          </cell>
          <cell r="K51" t="str">
            <v>CC-1064998221</v>
          </cell>
          <cell r="L51" t="str">
            <v>P</v>
          </cell>
          <cell r="M51" t="str">
            <v>NINGUNO</v>
          </cell>
          <cell r="N51">
            <v>0</v>
          </cell>
          <cell r="O51">
            <v>13</v>
          </cell>
          <cell r="P51">
            <v>42601</v>
          </cell>
          <cell r="Q51">
            <v>42604</v>
          </cell>
          <cell r="R51">
            <v>42796</v>
          </cell>
          <cell r="S51">
            <v>47073</v>
          </cell>
          <cell r="T51">
            <v>0</v>
          </cell>
          <cell r="U51">
            <v>0</v>
          </cell>
          <cell r="V51">
            <v>47073</v>
          </cell>
          <cell r="W51">
            <v>47073</v>
          </cell>
          <cell r="X51">
            <v>0</v>
          </cell>
          <cell r="Y51">
            <v>0</v>
          </cell>
          <cell r="Z51" t="str">
            <v>NA</v>
          </cell>
          <cell r="AA51" t="str">
            <v>NA</v>
          </cell>
          <cell r="AB51">
            <v>0</v>
          </cell>
          <cell r="AC51">
            <v>0</v>
          </cell>
          <cell r="AD51">
            <v>0</v>
          </cell>
          <cell r="AE51">
            <v>43009</v>
          </cell>
          <cell r="AF51" t="str">
            <v>FACSS</v>
          </cell>
          <cell r="AG51" t="str">
            <v>IPSPU</v>
          </cell>
          <cell r="AH51" t="str">
            <v>Pagado</v>
          </cell>
          <cell r="AI51" t="str">
            <v>2343747</v>
          </cell>
          <cell r="AJ51">
            <v>47073</v>
          </cell>
          <cell r="AK51">
            <v>47073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47073</v>
          </cell>
          <cell r="AT51">
            <v>0</v>
          </cell>
          <cell r="AU51">
            <v>0</v>
          </cell>
          <cell r="AV51" t="str">
            <v>GIRO DIRECTO DEL M.PS.  MES DE AGOSTO DE 2017. EVENTO|CRUCE</v>
          </cell>
          <cell r="AW51" t="str">
            <v>827881</v>
          </cell>
          <cell r="AX51" t="str">
            <v>8264|5332</v>
          </cell>
          <cell r="AY51" t="str">
            <v>0</v>
          </cell>
          <cell r="AZ51" t="str">
            <v>0</v>
          </cell>
        </row>
        <row r="52">
          <cell r="G52">
            <v>2377612</v>
          </cell>
          <cell r="H52" t="str">
            <v>ADMINISTRADORA</v>
          </cell>
          <cell r="I52">
            <v>39</v>
          </cell>
          <cell r="J52" t="str">
            <v>SUBSIDIADO PLENO</v>
          </cell>
          <cell r="K52" t="str">
            <v>CC-11319317</v>
          </cell>
          <cell r="L52" t="str">
            <v>P</v>
          </cell>
          <cell r="M52" t="str">
            <v>NINGUNO</v>
          </cell>
          <cell r="N52">
            <v>0</v>
          </cell>
          <cell r="O52">
            <v>13</v>
          </cell>
          <cell r="P52">
            <v>42632</v>
          </cell>
          <cell r="Q52">
            <v>42634</v>
          </cell>
          <cell r="R52">
            <v>42796</v>
          </cell>
          <cell r="S52">
            <v>45737</v>
          </cell>
          <cell r="T52">
            <v>0</v>
          </cell>
          <cell r="U52">
            <v>0</v>
          </cell>
          <cell r="V52">
            <v>45737</v>
          </cell>
          <cell r="W52">
            <v>45737</v>
          </cell>
          <cell r="X52">
            <v>0</v>
          </cell>
          <cell r="Y52">
            <v>0</v>
          </cell>
          <cell r="Z52" t="str">
            <v>NA</v>
          </cell>
          <cell r="AA52" t="str">
            <v>NA</v>
          </cell>
          <cell r="AB52">
            <v>0</v>
          </cell>
          <cell r="AC52">
            <v>0</v>
          </cell>
          <cell r="AD52">
            <v>0</v>
          </cell>
          <cell r="AE52">
            <v>43009</v>
          </cell>
          <cell r="AF52" t="str">
            <v>FACSS</v>
          </cell>
          <cell r="AG52" t="str">
            <v>IPSPU</v>
          </cell>
          <cell r="AH52" t="str">
            <v>Pagado</v>
          </cell>
          <cell r="AI52" t="str">
            <v>2377612</v>
          </cell>
          <cell r="AJ52">
            <v>45737</v>
          </cell>
          <cell r="AK52">
            <v>45737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45737</v>
          </cell>
          <cell r="AT52">
            <v>0</v>
          </cell>
          <cell r="AU52">
            <v>0</v>
          </cell>
          <cell r="AV52" t="str">
            <v>GIRO DIRECTO DEL M.PS.  MES DE AGOSTO DE 2017. EVENTO|CRYC890701033CRUCE</v>
          </cell>
          <cell r="AW52" t="str">
            <v>827879</v>
          </cell>
          <cell r="AX52" t="str">
            <v>8264|8264</v>
          </cell>
          <cell r="AY52" t="str">
            <v>0</v>
          </cell>
          <cell r="AZ52" t="str">
            <v>0</v>
          </cell>
        </row>
        <row r="53">
          <cell r="G53">
            <v>2322484</v>
          </cell>
          <cell r="H53" t="str">
            <v>ADMINISTRADORA</v>
          </cell>
          <cell r="I53">
            <v>39</v>
          </cell>
          <cell r="J53" t="str">
            <v>SUBSIDIADO PLENO</v>
          </cell>
          <cell r="K53" t="str">
            <v>CC-65692409</v>
          </cell>
          <cell r="L53" t="str">
            <v>P</v>
          </cell>
          <cell r="M53" t="str">
            <v>NINGUNO</v>
          </cell>
          <cell r="N53">
            <v>0</v>
          </cell>
          <cell r="O53">
            <v>13</v>
          </cell>
          <cell r="P53">
            <v>42583</v>
          </cell>
          <cell r="Q53">
            <v>42584</v>
          </cell>
          <cell r="R53">
            <v>42842</v>
          </cell>
          <cell r="S53">
            <v>45300</v>
          </cell>
          <cell r="T53">
            <v>0</v>
          </cell>
          <cell r="U53">
            <v>0</v>
          </cell>
          <cell r="V53">
            <v>45300</v>
          </cell>
          <cell r="W53">
            <v>45300</v>
          </cell>
          <cell r="X53">
            <v>0</v>
          </cell>
          <cell r="Y53">
            <v>0</v>
          </cell>
          <cell r="Z53" t="str">
            <v>NA</v>
          </cell>
          <cell r="AA53" t="str">
            <v>NA</v>
          </cell>
          <cell r="AB53">
            <v>0</v>
          </cell>
          <cell r="AC53">
            <v>0</v>
          </cell>
          <cell r="AD53">
            <v>0</v>
          </cell>
          <cell r="AE53">
            <v>43009</v>
          </cell>
          <cell r="AF53" t="str">
            <v>FACSS</v>
          </cell>
          <cell r="AG53" t="str">
            <v>IPSPU</v>
          </cell>
          <cell r="AH53" t="str">
            <v>Pagado</v>
          </cell>
          <cell r="AI53" t="str">
            <v>2322484</v>
          </cell>
          <cell r="AJ53">
            <v>45300</v>
          </cell>
          <cell r="AK53">
            <v>45300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45300</v>
          </cell>
          <cell r="AT53">
            <v>0</v>
          </cell>
          <cell r="AU53">
            <v>0</v>
          </cell>
          <cell r="AV53" t="str">
            <v>GIRO DIRECTO DEL M.PS.  MES DE AGOSTO DE 2017. EVENTO|CRYC890701033CRUCE</v>
          </cell>
          <cell r="AW53" t="str">
            <v>814499</v>
          </cell>
          <cell r="AX53" t="str">
            <v>8264|8264</v>
          </cell>
          <cell r="AY53" t="str">
            <v>0</v>
          </cell>
          <cell r="AZ53" t="str">
            <v>0</v>
          </cell>
        </row>
        <row r="54">
          <cell r="G54">
            <v>2549746</v>
          </cell>
          <cell r="H54" t="str">
            <v>ADMINISTRADORA</v>
          </cell>
          <cell r="I54">
            <v>39</v>
          </cell>
          <cell r="J54" t="str">
            <v>SUBSIDIADO PLENO</v>
          </cell>
          <cell r="K54" t="str">
            <v>CC-92261500</v>
          </cell>
          <cell r="L54" t="str">
            <v>P</v>
          </cell>
          <cell r="M54" t="str">
            <v>NINGUNO</v>
          </cell>
          <cell r="N54">
            <v>0</v>
          </cell>
          <cell r="O54">
            <v>13</v>
          </cell>
          <cell r="P54">
            <v>42803</v>
          </cell>
          <cell r="Q54">
            <v>42804</v>
          </cell>
          <cell r="R54">
            <v>42844</v>
          </cell>
          <cell r="S54">
            <v>48500</v>
          </cell>
          <cell r="T54">
            <v>0</v>
          </cell>
          <cell r="U54">
            <v>0</v>
          </cell>
          <cell r="V54">
            <v>48500</v>
          </cell>
          <cell r="W54">
            <v>48500</v>
          </cell>
          <cell r="X54">
            <v>0</v>
          </cell>
          <cell r="Y54">
            <v>0</v>
          </cell>
          <cell r="Z54" t="str">
            <v>NA</v>
          </cell>
          <cell r="AA54" t="str">
            <v>NA</v>
          </cell>
          <cell r="AB54">
            <v>0</v>
          </cell>
          <cell r="AC54">
            <v>0</v>
          </cell>
          <cell r="AD54">
            <v>0</v>
          </cell>
          <cell r="AE54">
            <v>43009</v>
          </cell>
          <cell r="AF54" t="str">
            <v>FACSS</v>
          </cell>
          <cell r="AG54" t="str">
            <v>IPSPU</v>
          </cell>
          <cell r="AH54" t="str">
            <v>Pagado</v>
          </cell>
          <cell r="AI54" t="str">
            <v>2549746</v>
          </cell>
          <cell r="AJ54">
            <v>48500</v>
          </cell>
          <cell r="AK54">
            <v>48500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48500</v>
          </cell>
          <cell r="AT54">
            <v>0</v>
          </cell>
          <cell r="AU54">
            <v>0</v>
          </cell>
          <cell r="AV54" t="str">
            <v>GIRO DIRECTO DEL M.PS.  MES DE AGOSTO DE 2017. EVENTO|CRYC890701033CRUCE</v>
          </cell>
          <cell r="AW54" t="str">
            <v>885996</v>
          </cell>
          <cell r="AX54" t="str">
            <v>8264|8264</v>
          </cell>
          <cell r="AY54" t="str">
            <v>0</v>
          </cell>
          <cell r="AZ54" t="str">
            <v>0</v>
          </cell>
        </row>
        <row r="55">
          <cell r="G55">
            <v>2549991</v>
          </cell>
          <cell r="H55" t="str">
            <v>ADMINISTRADORA</v>
          </cell>
          <cell r="I55">
            <v>39</v>
          </cell>
          <cell r="J55" t="str">
            <v>SUBSIDIADO PLENO</v>
          </cell>
          <cell r="K55" t="str">
            <v>CC-92261500</v>
          </cell>
          <cell r="L55" t="str">
            <v>P</v>
          </cell>
          <cell r="M55" t="str">
            <v>NINGUNO</v>
          </cell>
          <cell r="N55">
            <v>0</v>
          </cell>
          <cell r="O55">
            <v>13</v>
          </cell>
          <cell r="P55">
            <v>42804</v>
          </cell>
          <cell r="Q55">
            <v>42805</v>
          </cell>
          <cell r="R55">
            <v>42844</v>
          </cell>
          <cell r="S55">
            <v>95500</v>
          </cell>
          <cell r="T55">
            <v>0</v>
          </cell>
          <cell r="U55">
            <v>0</v>
          </cell>
          <cell r="V55">
            <v>95500</v>
          </cell>
          <cell r="W55">
            <v>95500</v>
          </cell>
          <cell r="X55">
            <v>0</v>
          </cell>
          <cell r="Y55">
            <v>0</v>
          </cell>
          <cell r="Z55" t="str">
            <v>NA</v>
          </cell>
          <cell r="AA55" t="str">
            <v>NA</v>
          </cell>
          <cell r="AB55">
            <v>0</v>
          </cell>
          <cell r="AC55">
            <v>0</v>
          </cell>
          <cell r="AD55">
            <v>0</v>
          </cell>
          <cell r="AE55">
            <v>43009</v>
          </cell>
          <cell r="AF55" t="str">
            <v>FACSS</v>
          </cell>
          <cell r="AG55" t="str">
            <v>IPSPU</v>
          </cell>
          <cell r="AH55" t="str">
            <v>Pagado</v>
          </cell>
          <cell r="AI55" t="str">
            <v>2549991</v>
          </cell>
          <cell r="AJ55">
            <v>95500</v>
          </cell>
          <cell r="AK55">
            <v>95500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95500</v>
          </cell>
          <cell r="AT55">
            <v>0</v>
          </cell>
          <cell r="AU55">
            <v>0</v>
          </cell>
          <cell r="AV55" t="str">
            <v>GIRO DIRECTO DEL M.PS.  MES DE AGOSTO DE 2017. EVENTO|CRYC890701033CRUCE</v>
          </cell>
          <cell r="AW55" t="str">
            <v>886004</v>
          </cell>
          <cell r="AX55" t="str">
            <v>8264|8264</v>
          </cell>
          <cell r="AY55" t="str">
            <v>0</v>
          </cell>
          <cell r="AZ55" t="str">
            <v>0</v>
          </cell>
        </row>
        <row r="56">
          <cell r="G56">
            <v>2613802</v>
          </cell>
          <cell r="H56" t="str">
            <v>ADMINISTRADORA</v>
          </cell>
          <cell r="I56">
            <v>39</v>
          </cell>
          <cell r="J56" t="str">
            <v>SUBSIDIADO PLENO</v>
          </cell>
          <cell r="K56" t="str">
            <v>-</v>
          </cell>
          <cell r="L56" t="str">
            <v>A</v>
          </cell>
          <cell r="M56" t="str">
            <v>USUARIO O SERVICIO CORRESPONDE A OTRO PL</v>
          </cell>
          <cell r="N56">
            <v>0</v>
          </cell>
          <cell r="O56">
            <v>13</v>
          </cell>
          <cell r="P56">
            <v>42868</v>
          </cell>
          <cell r="Q56">
            <v>42868</v>
          </cell>
          <cell r="R56">
            <v>42922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14400</v>
          </cell>
          <cell r="X56">
            <v>0</v>
          </cell>
          <cell r="Y56">
            <v>0</v>
          </cell>
          <cell r="Z56" t="str">
            <v>NA</v>
          </cell>
          <cell r="AA56" t="str">
            <v>USUARIO AFILIADO EN OTRA EPS</v>
          </cell>
          <cell r="AB56">
            <v>0</v>
          </cell>
          <cell r="AC56">
            <v>0</v>
          </cell>
          <cell r="AD56">
            <v>0</v>
          </cell>
          <cell r="AR56">
            <v>0</v>
          </cell>
          <cell r="AT56">
            <v>0</v>
          </cell>
          <cell r="AU56">
            <v>0</v>
          </cell>
          <cell r="AV56" t="str">
            <v>NA</v>
          </cell>
          <cell r="AX56" t="str">
            <v>0</v>
          </cell>
          <cell r="AY56" t="str">
            <v>0</v>
          </cell>
          <cell r="AZ56" t="str">
            <v>0</v>
          </cell>
        </row>
        <row r="57">
          <cell r="G57">
            <v>2603718</v>
          </cell>
          <cell r="H57" t="str">
            <v>ADMINISTRADORA</v>
          </cell>
          <cell r="I57">
            <v>39</v>
          </cell>
          <cell r="J57" t="str">
            <v>SUBSIDIADO PLENO</v>
          </cell>
          <cell r="K57" t="str">
            <v>RC-1064195065</v>
          </cell>
          <cell r="L57" t="str">
            <v>P</v>
          </cell>
          <cell r="M57" t="str">
            <v>NINGUNO</v>
          </cell>
          <cell r="N57">
            <v>0</v>
          </cell>
          <cell r="O57">
            <v>13</v>
          </cell>
          <cell r="P57">
            <v>42858</v>
          </cell>
          <cell r="Q57">
            <v>42859</v>
          </cell>
          <cell r="R57">
            <v>42922</v>
          </cell>
          <cell r="S57">
            <v>56282</v>
          </cell>
          <cell r="T57">
            <v>0</v>
          </cell>
          <cell r="U57">
            <v>0</v>
          </cell>
          <cell r="V57">
            <v>56282</v>
          </cell>
          <cell r="W57">
            <v>56282</v>
          </cell>
          <cell r="X57">
            <v>0</v>
          </cell>
          <cell r="Y57">
            <v>0</v>
          </cell>
          <cell r="Z57" t="str">
            <v>NA</v>
          </cell>
          <cell r="AA57" t="str">
            <v>NA</v>
          </cell>
          <cell r="AB57">
            <v>0</v>
          </cell>
          <cell r="AC57">
            <v>0</v>
          </cell>
          <cell r="AD57">
            <v>0</v>
          </cell>
          <cell r="AE57">
            <v>43073</v>
          </cell>
          <cell r="AF57" t="str">
            <v>FACSS</v>
          </cell>
          <cell r="AG57" t="str">
            <v>IPSPU</v>
          </cell>
          <cell r="AH57" t="str">
            <v>Pagado</v>
          </cell>
          <cell r="AI57" t="str">
            <v>2603718</v>
          </cell>
          <cell r="AJ57">
            <v>56282</v>
          </cell>
          <cell r="AK57">
            <v>56282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8442</v>
          </cell>
          <cell r="AS57">
            <v>47840</v>
          </cell>
          <cell r="AT57">
            <v>0</v>
          </cell>
          <cell r="AU57">
            <v>0</v>
          </cell>
          <cell r="AV57" t="str">
            <v>GIRO DIRECTO DEL M.PS.  MES DE AGOSTO DE 2017. EVENTO</v>
          </cell>
          <cell r="AW57" t="str">
            <v>1058285</v>
          </cell>
          <cell r="AX57" t="str">
            <v>8264</v>
          </cell>
          <cell r="AY57" t="str">
            <v>0</v>
          </cell>
          <cell r="AZ57" t="str">
            <v>11759</v>
          </cell>
        </row>
        <row r="58">
          <cell r="G58">
            <v>2610777</v>
          </cell>
          <cell r="H58" t="str">
            <v>ADMINISTRADORA</v>
          </cell>
          <cell r="I58">
            <v>39</v>
          </cell>
          <cell r="J58" t="str">
            <v>SUBSIDIADO PLENO</v>
          </cell>
          <cell r="K58" t="str">
            <v>RC-1051678276</v>
          </cell>
          <cell r="L58" t="str">
            <v>P</v>
          </cell>
          <cell r="M58" t="str">
            <v>NINGUNO</v>
          </cell>
          <cell r="N58">
            <v>0</v>
          </cell>
          <cell r="O58">
            <v>13</v>
          </cell>
          <cell r="P58">
            <v>42861</v>
          </cell>
          <cell r="Q58">
            <v>42865</v>
          </cell>
          <cell r="R58">
            <v>42922</v>
          </cell>
          <cell r="S58">
            <v>67400</v>
          </cell>
          <cell r="T58">
            <v>0</v>
          </cell>
          <cell r="U58">
            <v>0</v>
          </cell>
          <cell r="V58">
            <v>67400</v>
          </cell>
          <cell r="W58">
            <v>67400</v>
          </cell>
          <cell r="X58">
            <v>0</v>
          </cell>
          <cell r="Y58">
            <v>0</v>
          </cell>
          <cell r="Z58" t="str">
            <v>NA</v>
          </cell>
          <cell r="AA58" t="str">
            <v>NA</v>
          </cell>
          <cell r="AB58">
            <v>0</v>
          </cell>
          <cell r="AC58">
            <v>0</v>
          </cell>
          <cell r="AD58">
            <v>0</v>
          </cell>
          <cell r="AE58">
            <v>43073</v>
          </cell>
          <cell r="AF58" t="str">
            <v>FACSS</v>
          </cell>
          <cell r="AG58" t="str">
            <v>IPSPU</v>
          </cell>
          <cell r="AH58" t="str">
            <v>Pagado</v>
          </cell>
          <cell r="AI58" t="str">
            <v>2610777</v>
          </cell>
          <cell r="AJ58">
            <v>67400</v>
          </cell>
          <cell r="AK58">
            <v>67400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10110</v>
          </cell>
          <cell r="AS58">
            <v>57290</v>
          </cell>
          <cell r="AT58">
            <v>0</v>
          </cell>
          <cell r="AU58">
            <v>0</v>
          </cell>
          <cell r="AV58" t="str">
            <v>GIRO DIRECTO DEL M.PS.  MES DE AGOSTO DE 2017. EVENTO</v>
          </cell>
          <cell r="AW58" t="str">
            <v>1058299</v>
          </cell>
          <cell r="AX58" t="str">
            <v>8264</v>
          </cell>
          <cell r="AY58" t="str">
            <v>0</v>
          </cell>
          <cell r="AZ58" t="str">
            <v>11759</v>
          </cell>
        </row>
        <row r="59">
          <cell r="G59">
            <v>2602749</v>
          </cell>
          <cell r="H59" t="str">
            <v>ADMINISTRADORA</v>
          </cell>
          <cell r="I59">
            <v>39</v>
          </cell>
          <cell r="J59" t="str">
            <v>SUBSIDIADO PLENO</v>
          </cell>
          <cell r="K59" t="str">
            <v>CC-14971936</v>
          </cell>
          <cell r="L59" t="str">
            <v>P</v>
          </cell>
          <cell r="M59" t="str">
            <v>NINGUNO</v>
          </cell>
          <cell r="N59">
            <v>0</v>
          </cell>
          <cell r="O59">
            <v>15</v>
          </cell>
          <cell r="P59">
            <v>42857</v>
          </cell>
          <cell r="Q59">
            <v>42858</v>
          </cell>
          <cell r="R59">
            <v>42928</v>
          </cell>
          <cell r="S59">
            <v>2011177</v>
          </cell>
          <cell r="T59">
            <v>0</v>
          </cell>
          <cell r="U59">
            <v>0</v>
          </cell>
          <cell r="V59">
            <v>2011177</v>
          </cell>
          <cell r="W59">
            <v>2011177</v>
          </cell>
          <cell r="X59">
            <v>0</v>
          </cell>
          <cell r="Y59">
            <v>0</v>
          </cell>
          <cell r="Z59" t="str">
            <v>NA</v>
          </cell>
          <cell r="AA59" t="str">
            <v>NA</v>
          </cell>
          <cell r="AB59">
            <v>0</v>
          </cell>
          <cell r="AC59">
            <v>0</v>
          </cell>
          <cell r="AD59">
            <v>0</v>
          </cell>
          <cell r="AE59">
            <v>43069</v>
          </cell>
          <cell r="AF59" t="str">
            <v>FACSS</v>
          </cell>
          <cell r="AG59" t="str">
            <v>IPSPU</v>
          </cell>
          <cell r="AH59" t="str">
            <v>Pagado</v>
          </cell>
          <cell r="AI59" t="str">
            <v>2602749</v>
          </cell>
          <cell r="AJ59">
            <v>2011177</v>
          </cell>
          <cell r="AK59">
            <v>2011177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695845</v>
          </cell>
          <cell r="AS59">
            <v>1315332</v>
          </cell>
          <cell r="AT59">
            <v>0</v>
          </cell>
          <cell r="AU59">
            <v>0</v>
          </cell>
          <cell r="AV59" t="str">
            <v>GIRO DIRECTO DEL M.PS.  MES DE AGOSTO DE 2017. EVENTO</v>
          </cell>
          <cell r="AW59" t="str">
            <v>1052406</v>
          </cell>
          <cell r="AX59" t="str">
            <v>8264</v>
          </cell>
          <cell r="AY59" t="str">
            <v>0</v>
          </cell>
          <cell r="AZ59" t="str">
            <v>11759</v>
          </cell>
        </row>
        <row r="60">
          <cell r="G60">
            <v>1899914</v>
          </cell>
          <cell r="H60" t="str">
            <v>ADMINISTRADORA</v>
          </cell>
          <cell r="I60">
            <v>39</v>
          </cell>
          <cell r="J60" t="str">
            <v>SUBSIDIADO PLENO</v>
          </cell>
          <cell r="K60" t="str">
            <v>TI-1080433952</v>
          </cell>
          <cell r="L60" t="str">
            <v>P</v>
          </cell>
          <cell r="M60" t="str">
            <v>NINGUNO</v>
          </cell>
          <cell r="N60">
            <v>0</v>
          </cell>
          <cell r="O60">
            <v>13</v>
          </cell>
          <cell r="P60">
            <v>41639</v>
          </cell>
          <cell r="Q60">
            <v>42104</v>
          </cell>
          <cell r="R60">
            <v>42998</v>
          </cell>
          <cell r="S60">
            <v>319722</v>
          </cell>
          <cell r="T60">
            <v>0</v>
          </cell>
          <cell r="U60">
            <v>0</v>
          </cell>
          <cell r="V60">
            <v>319722</v>
          </cell>
          <cell r="W60">
            <v>319722</v>
          </cell>
          <cell r="X60">
            <v>0</v>
          </cell>
          <cell r="Y60">
            <v>0</v>
          </cell>
          <cell r="Z60" t="str">
            <v>NA</v>
          </cell>
          <cell r="AA60" t="str">
            <v>NA</v>
          </cell>
          <cell r="AB60">
            <v>0</v>
          </cell>
          <cell r="AC60">
            <v>0</v>
          </cell>
          <cell r="AD60">
            <v>0</v>
          </cell>
          <cell r="AE60">
            <v>43069</v>
          </cell>
          <cell r="AF60" t="str">
            <v>FACSS</v>
          </cell>
          <cell r="AG60" t="str">
            <v>IPSPU</v>
          </cell>
          <cell r="AH60" t="str">
            <v>Pagado</v>
          </cell>
          <cell r="AI60" t="str">
            <v>1899914</v>
          </cell>
          <cell r="AJ60">
            <v>319722</v>
          </cell>
          <cell r="AK60">
            <v>319722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319722</v>
          </cell>
          <cell r="AT60">
            <v>0</v>
          </cell>
          <cell r="AU60">
            <v>0</v>
          </cell>
          <cell r="AV60" t="str">
            <v>GIRO DIRECTO DEL M.PS.  MES DE ENERO DE 2018. EVENTO</v>
          </cell>
          <cell r="AW60" t="str">
            <v>1055378</v>
          </cell>
          <cell r="AX60" t="str">
            <v>11429</v>
          </cell>
          <cell r="AY60" t="str">
            <v>0</v>
          </cell>
          <cell r="AZ60" t="str">
            <v>0</v>
          </cell>
        </row>
        <row r="61">
          <cell r="G61">
            <v>2057195</v>
          </cell>
          <cell r="H61" t="str">
            <v>ADMINISTRADORA</v>
          </cell>
          <cell r="I61">
            <v>39</v>
          </cell>
          <cell r="J61" t="str">
            <v>SUBSIDIADO PLENO</v>
          </cell>
          <cell r="K61" t="str">
            <v>CC-92261500</v>
          </cell>
          <cell r="L61" t="str">
            <v>P</v>
          </cell>
          <cell r="M61" t="str">
            <v>NINGUNO</v>
          </cell>
          <cell r="N61">
            <v>0</v>
          </cell>
          <cell r="O61">
            <v>13</v>
          </cell>
          <cell r="P61">
            <v>42227</v>
          </cell>
          <cell r="Q61">
            <v>42283</v>
          </cell>
          <cell r="R61">
            <v>42998</v>
          </cell>
          <cell r="S61">
            <v>45450</v>
          </cell>
          <cell r="T61">
            <v>0</v>
          </cell>
          <cell r="U61">
            <v>0</v>
          </cell>
          <cell r="V61">
            <v>45450</v>
          </cell>
          <cell r="W61">
            <v>45450</v>
          </cell>
          <cell r="X61">
            <v>0</v>
          </cell>
          <cell r="Y61">
            <v>0</v>
          </cell>
          <cell r="Z61" t="str">
            <v>NA</v>
          </cell>
          <cell r="AA61" t="str">
            <v>NA</v>
          </cell>
          <cell r="AB61">
            <v>0</v>
          </cell>
          <cell r="AC61">
            <v>0</v>
          </cell>
          <cell r="AD61">
            <v>0</v>
          </cell>
          <cell r="AE61">
            <v>42998</v>
          </cell>
          <cell r="AF61" t="str">
            <v>FACSS</v>
          </cell>
          <cell r="AG61" t="str">
            <v>IPSPU</v>
          </cell>
          <cell r="AH61" t="str">
            <v>Pagado</v>
          </cell>
          <cell r="AI61" t="str">
            <v>2057195</v>
          </cell>
          <cell r="AJ61">
            <v>45450</v>
          </cell>
          <cell r="AK61">
            <v>45450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45450</v>
          </cell>
          <cell r="AT61">
            <v>0</v>
          </cell>
          <cell r="AU61">
            <v>0</v>
          </cell>
          <cell r="AV61" t="str">
            <v>CRYC890701033CRUCE</v>
          </cell>
          <cell r="AW61" t="str">
            <v>766936</v>
          </cell>
          <cell r="AX61" t="str">
            <v>8264</v>
          </cell>
          <cell r="AY61" t="str">
            <v>0</v>
          </cell>
          <cell r="AZ61" t="str">
            <v>0</v>
          </cell>
        </row>
        <row r="62">
          <cell r="G62">
            <v>2057274</v>
          </cell>
          <cell r="H62" t="str">
            <v>ADMINISTRADORA</v>
          </cell>
          <cell r="I62">
            <v>39</v>
          </cell>
          <cell r="J62" t="str">
            <v>SUBSIDIADO PLENO</v>
          </cell>
          <cell r="K62" t="str">
            <v>CC-12520736</v>
          </cell>
          <cell r="L62" t="str">
            <v>P</v>
          </cell>
          <cell r="M62" t="str">
            <v>NINGUNO</v>
          </cell>
          <cell r="N62">
            <v>0</v>
          </cell>
          <cell r="O62">
            <v>13</v>
          </cell>
          <cell r="P62">
            <v>42266</v>
          </cell>
          <cell r="Q62">
            <v>42283</v>
          </cell>
          <cell r="R62">
            <v>42998</v>
          </cell>
          <cell r="S62">
            <v>325440</v>
          </cell>
          <cell r="T62">
            <v>0</v>
          </cell>
          <cell r="U62">
            <v>0</v>
          </cell>
          <cell r="V62">
            <v>325440</v>
          </cell>
          <cell r="W62">
            <v>325440</v>
          </cell>
          <cell r="X62">
            <v>0</v>
          </cell>
          <cell r="Y62">
            <v>0</v>
          </cell>
          <cell r="Z62" t="str">
            <v>NA</v>
          </cell>
          <cell r="AA62" t="str">
            <v>NA</v>
          </cell>
          <cell r="AB62">
            <v>0</v>
          </cell>
          <cell r="AC62">
            <v>0</v>
          </cell>
          <cell r="AD62">
            <v>0</v>
          </cell>
          <cell r="AE62">
            <v>43069</v>
          </cell>
          <cell r="AF62" t="str">
            <v>FACSS</v>
          </cell>
          <cell r="AG62" t="str">
            <v>IPSPU</v>
          </cell>
          <cell r="AH62" t="str">
            <v>Pagado</v>
          </cell>
          <cell r="AI62" t="str">
            <v>2057274</v>
          </cell>
          <cell r="AJ62">
            <v>325440</v>
          </cell>
          <cell r="AK62">
            <v>325440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325440</v>
          </cell>
          <cell r="AT62">
            <v>0</v>
          </cell>
          <cell r="AU62">
            <v>0</v>
          </cell>
          <cell r="AV62" t="str">
            <v>GIRO DIRECTO DEL M.PS.  MES DE ENERO DE 2018. EVENTO</v>
          </cell>
          <cell r="AW62" t="str">
            <v>1055353</v>
          </cell>
          <cell r="AX62" t="str">
            <v>11429</v>
          </cell>
          <cell r="AY62" t="str">
            <v>0</v>
          </cell>
          <cell r="AZ62" t="str">
            <v>0</v>
          </cell>
        </row>
        <row r="63">
          <cell r="G63">
            <v>2057969</v>
          </cell>
          <cell r="H63" t="str">
            <v>ADMINISTRADORA</v>
          </cell>
          <cell r="I63">
            <v>39</v>
          </cell>
          <cell r="J63" t="str">
            <v>SUBSIDIADO PLENO</v>
          </cell>
          <cell r="K63" t="str">
            <v>CC-1081924905</v>
          </cell>
          <cell r="L63" t="str">
            <v>P</v>
          </cell>
          <cell r="M63" t="str">
            <v>NINGUNO</v>
          </cell>
          <cell r="N63">
            <v>0</v>
          </cell>
          <cell r="O63">
            <v>13</v>
          </cell>
          <cell r="P63">
            <v>42281</v>
          </cell>
          <cell r="Q63">
            <v>42283</v>
          </cell>
          <cell r="R63">
            <v>42998</v>
          </cell>
          <cell r="S63">
            <v>485903</v>
          </cell>
          <cell r="T63">
            <v>0</v>
          </cell>
          <cell r="U63">
            <v>0</v>
          </cell>
          <cell r="V63">
            <v>485903</v>
          </cell>
          <cell r="W63">
            <v>485903</v>
          </cell>
          <cell r="X63">
            <v>0</v>
          </cell>
          <cell r="Y63">
            <v>0</v>
          </cell>
          <cell r="Z63" t="str">
            <v>NA</v>
          </cell>
          <cell r="AA63" t="str">
            <v>NA</v>
          </cell>
          <cell r="AB63">
            <v>0</v>
          </cell>
          <cell r="AC63">
            <v>0</v>
          </cell>
          <cell r="AD63">
            <v>0</v>
          </cell>
          <cell r="AE63">
            <v>43069</v>
          </cell>
          <cell r="AF63" t="str">
            <v>FACSS</v>
          </cell>
          <cell r="AG63" t="str">
            <v>IPSPU</v>
          </cell>
          <cell r="AH63" t="str">
            <v>Pagado</v>
          </cell>
          <cell r="AI63" t="str">
            <v>2057969</v>
          </cell>
          <cell r="AJ63">
            <v>485903</v>
          </cell>
          <cell r="AK63">
            <v>485903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485903</v>
          </cell>
          <cell r="AT63">
            <v>0</v>
          </cell>
          <cell r="AU63">
            <v>0</v>
          </cell>
          <cell r="AV63" t="str">
            <v>GIRO DIRECTO DEL M.PS.  MES DE ENERO DE 2018. EVENTO</v>
          </cell>
          <cell r="AW63" t="str">
            <v>1055305</v>
          </cell>
          <cell r="AX63" t="str">
            <v>11429</v>
          </cell>
          <cell r="AY63" t="str">
            <v>0</v>
          </cell>
          <cell r="AZ63" t="str">
            <v>0</v>
          </cell>
        </row>
        <row r="64">
          <cell r="G64">
            <v>2082643</v>
          </cell>
          <cell r="H64" t="str">
            <v>ADMINISTRADORA</v>
          </cell>
          <cell r="I64">
            <v>39</v>
          </cell>
          <cell r="J64" t="str">
            <v>SUBSIDIADO PLENO</v>
          </cell>
          <cell r="K64" t="str">
            <v>CC-1081924905</v>
          </cell>
          <cell r="L64" t="str">
            <v>P</v>
          </cell>
          <cell r="M64" t="str">
            <v>NINGUNO</v>
          </cell>
          <cell r="N64">
            <v>0</v>
          </cell>
          <cell r="O64">
            <v>13</v>
          </cell>
          <cell r="P64">
            <v>42313</v>
          </cell>
          <cell r="Q64">
            <v>42314</v>
          </cell>
          <cell r="R64">
            <v>42998</v>
          </cell>
          <cell r="S64">
            <v>97400</v>
          </cell>
          <cell r="T64">
            <v>0</v>
          </cell>
          <cell r="U64">
            <v>0</v>
          </cell>
          <cell r="V64">
            <v>97400</v>
          </cell>
          <cell r="W64">
            <v>97400</v>
          </cell>
          <cell r="X64">
            <v>0</v>
          </cell>
          <cell r="Y64">
            <v>0</v>
          </cell>
          <cell r="Z64" t="str">
            <v>NA</v>
          </cell>
          <cell r="AA64" t="str">
            <v>NA</v>
          </cell>
          <cell r="AB64">
            <v>0</v>
          </cell>
          <cell r="AC64">
            <v>0</v>
          </cell>
          <cell r="AD64">
            <v>0</v>
          </cell>
          <cell r="AE64">
            <v>42998</v>
          </cell>
          <cell r="AF64" t="str">
            <v>FACSS</v>
          </cell>
          <cell r="AG64" t="str">
            <v>IPSPU</v>
          </cell>
          <cell r="AH64" t="str">
            <v>Pagado</v>
          </cell>
          <cell r="AI64" t="str">
            <v>2082643</v>
          </cell>
          <cell r="AJ64">
            <v>97400</v>
          </cell>
          <cell r="AK64">
            <v>97400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97400</v>
          </cell>
          <cell r="AT64">
            <v>0</v>
          </cell>
          <cell r="AU64">
            <v>0</v>
          </cell>
          <cell r="AV64" t="str">
            <v>CRYC890701033CRUCE</v>
          </cell>
          <cell r="AW64" t="str">
            <v>767064</v>
          </cell>
          <cell r="AX64" t="str">
            <v>8264</v>
          </cell>
          <cell r="AY64" t="str">
            <v>0</v>
          </cell>
          <cell r="AZ64" t="str">
            <v>0</v>
          </cell>
        </row>
        <row r="65">
          <cell r="G65">
            <v>2635087</v>
          </cell>
          <cell r="H65" t="str">
            <v>ADMINISTRADORA</v>
          </cell>
          <cell r="I65">
            <v>39</v>
          </cell>
          <cell r="J65" t="str">
            <v>SUBSIDIADO PLENO</v>
          </cell>
          <cell r="K65" t="str">
            <v>CC-42657981</v>
          </cell>
          <cell r="L65" t="str">
            <v>P</v>
          </cell>
          <cell r="M65" t="str">
            <v>NINGUNO</v>
          </cell>
          <cell r="N65">
            <v>0</v>
          </cell>
          <cell r="O65">
            <v>13</v>
          </cell>
          <cell r="P65">
            <v>42887</v>
          </cell>
          <cell r="Q65">
            <v>42888</v>
          </cell>
          <cell r="R65">
            <v>43027</v>
          </cell>
          <cell r="S65">
            <v>50109</v>
          </cell>
          <cell r="T65">
            <v>0</v>
          </cell>
          <cell r="U65">
            <v>0</v>
          </cell>
          <cell r="V65">
            <v>50109</v>
          </cell>
          <cell r="W65">
            <v>50109</v>
          </cell>
          <cell r="X65">
            <v>0</v>
          </cell>
          <cell r="Y65">
            <v>0</v>
          </cell>
          <cell r="Z65" t="str">
            <v>NA</v>
          </cell>
          <cell r="AA65" t="str">
            <v>NA</v>
          </cell>
          <cell r="AB65">
            <v>0</v>
          </cell>
          <cell r="AC65">
            <v>0</v>
          </cell>
          <cell r="AD65">
            <v>0</v>
          </cell>
          <cell r="AE65">
            <v>43027</v>
          </cell>
          <cell r="AF65" t="str">
            <v>FACSS</v>
          </cell>
          <cell r="AG65" t="str">
            <v>IPSPU</v>
          </cell>
          <cell r="AH65" t="str">
            <v>Pagado</v>
          </cell>
          <cell r="AI65" t="str">
            <v>2635087</v>
          </cell>
          <cell r="AJ65">
            <v>50109</v>
          </cell>
          <cell r="AK65">
            <v>50109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50109</v>
          </cell>
          <cell r="AT65">
            <v>0</v>
          </cell>
          <cell r="AU65">
            <v>0</v>
          </cell>
          <cell r="AV65" t="str">
            <v>GIRO DIRECTO DEL M.PS.  MES DE AGOSTO DE 2017. EVENTO</v>
          </cell>
          <cell r="AW65" t="str">
            <v>885222</v>
          </cell>
          <cell r="AX65" t="str">
            <v>8264</v>
          </cell>
          <cell r="AY65" t="str">
            <v>0</v>
          </cell>
          <cell r="AZ65" t="str">
            <v>0</v>
          </cell>
        </row>
        <row r="66">
          <cell r="G66">
            <v>2638027</v>
          </cell>
          <cell r="H66" t="str">
            <v>ADMINISTRADORA</v>
          </cell>
          <cell r="I66">
            <v>39</v>
          </cell>
          <cell r="J66" t="str">
            <v>SUBSIDIADO PLENO</v>
          </cell>
          <cell r="K66" t="str">
            <v>TI-1007594367</v>
          </cell>
          <cell r="L66" t="str">
            <v>P</v>
          </cell>
          <cell r="M66" t="str">
            <v>NINGUNO</v>
          </cell>
          <cell r="N66">
            <v>0</v>
          </cell>
          <cell r="O66">
            <v>13</v>
          </cell>
          <cell r="P66">
            <v>42890</v>
          </cell>
          <cell r="Q66">
            <v>42892</v>
          </cell>
          <cell r="R66">
            <v>43027</v>
          </cell>
          <cell r="S66">
            <v>51504</v>
          </cell>
          <cell r="T66">
            <v>0</v>
          </cell>
          <cell r="U66">
            <v>0</v>
          </cell>
          <cell r="V66">
            <v>51504</v>
          </cell>
          <cell r="W66">
            <v>51504</v>
          </cell>
          <cell r="X66">
            <v>0</v>
          </cell>
          <cell r="Y66">
            <v>0</v>
          </cell>
          <cell r="Z66" t="str">
            <v>NA</v>
          </cell>
          <cell r="AA66" t="str">
            <v>NA</v>
          </cell>
          <cell r="AB66">
            <v>0</v>
          </cell>
          <cell r="AC66">
            <v>0</v>
          </cell>
          <cell r="AD66">
            <v>0</v>
          </cell>
          <cell r="AE66">
            <v>43027</v>
          </cell>
          <cell r="AF66" t="str">
            <v>FACSS</v>
          </cell>
          <cell r="AG66" t="str">
            <v>IPSPU</v>
          </cell>
          <cell r="AH66" t="str">
            <v>Pagado</v>
          </cell>
          <cell r="AI66" t="str">
            <v>2638027</v>
          </cell>
          <cell r="AJ66">
            <v>51504</v>
          </cell>
          <cell r="AK66">
            <v>51504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51504</v>
          </cell>
          <cell r="AT66">
            <v>0</v>
          </cell>
          <cell r="AU66">
            <v>0</v>
          </cell>
          <cell r="AV66" t="str">
            <v>GIRO DIRECTO DEL M.PS.  MES DE AGOSTO DE 2017. EVENTO</v>
          </cell>
          <cell r="AW66" t="str">
            <v>885224</v>
          </cell>
          <cell r="AX66" t="str">
            <v>8264</v>
          </cell>
          <cell r="AY66" t="str">
            <v>0</v>
          </cell>
          <cell r="AZ66" t="str">
            <v>0</v>
          </cell>
        </row>
        <row r="67">
          <cell r="G67">
            <v>2690833</v>
          </cell>
          <cell r="H67" t="str">
            <v>ADMINISTRADORA</v>
          </cell>
          <cell r="I67">
            <v>39</v>
          </cell>
          <cell r="J67" t="str">
            <v>SUBSIDIADO PLENO</v>
          </cell>
          <cell r="K67" t="str">
            <v>CC-1105687108</v>
          </cell>
          <cell r="L67" t="str">
            <v>P</v>
          </cell>
          <cell r="M67" t="str">
            <v>NINGUNO</v>
          </cell>
          <cell r="N67">
            <v>0</v>
          </cell>
          <cell r="O67">
            <v>13</v>
          </cell>
          <cell r="P67">
            <v>42945</v>
          </cell>
          <cell r="Q67">
            <v>42947</v>
          </cell>
          <cell r="R67">
            <v>43089</v>
          </cell>
          <cell r="S67">
            <v>278744</v>
          </cell>
          <cell r="T67">
            <v>0</v>
          </cell>
          <cell r="U67">
            <v>0</v>
          </cell>
          <cell r="V67">
            <v>278744</v>
          </cell>
          <cell r="W67">
            <v>278744</v>
          </cell>
          <cell r="X67">
            <v>0</v>
          </cell>
          <cell r="Y67">
            <v>0</v>
          </cell>
          <cell r="Z67" t="str">
            <v>NA</v>
          </cell>
          <cell r="AA67" t="str">
            <v>NA</v>
          </cell>
          <cell r="AB67">
            <v>0</v>
          </cell>
          <cell r="AC67">
            <v>0</v>
          </cell>
          <cell r="AD67">
            <v>0</v>
          </cell>
          <cell r="AE67">
            <v>43089</v>
          </cell>
          <cell r="AF67" t="str">
            <v>FACSS</v>
          </cell>
          <cell r="AG67" t="str">
            <v>IPSPU</v>
          </cell>
          <cell r="AH67" t="str">
            <v>Pagado</v>
          </cell>
          <cell r="AI67" t="str">
            <v>2690833</v>
          </cell>
          <cell r="AJ67">
            <v>278744</v>
          </cell>
          <cell r="AK67">
            <v>278744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278744</v>
          </cell>
          <cell r="AT67">
            <v>0</v>
          </cell>
          <cell r="AU67">
            <v>0</v>
          </cell>
          <cell r="AV67" t="str">
            <v>GIRO DIRECTO DEL M.PS.  MES DE ENERO DE 2018. EVENTO</v>
          </cell>
          <cell r="AW67" t="str">
            <v>1126282</v>
          </cell>
          <cell r="AX67" t="str">
            <v>11429</v>
          </cell>
          <cell r="AY67" t="str">
            <v>0</v>
          </cell>
          <cell r="AZ67" t="str">
            <v>0</v>
          </cell>
        </row>
        <row r="68">
          <cell r="G68">
            <v>2641367</v>
          </cell>
          <cell r="H68" t="str">
            <v>ADMINISTRADORA</v>
          </cell>
          <cell r="I68">
            <v>39</v>
          </cell>
          <cell r="J68" t="str">
            <v>SUBSIDIADO PLENO</v>
          </cell>
          <cell r="K68" t="str">
            <v>CC-1066742232</v>
          </cell>
          <cell r="L68" t="str">
            <v>P</v>
          </cell>
          <cell r="M68" t="str">
            <v>NINGUNO</v>
          </cell>
          <cell r="N68">
            <v>0</v>
          </cell>
          <cell r="O68">
            <v>13</v>
          </cell>
          <cell r="P68">
            <v>42893</v>
          </cell>
          <cell r="Q68">
            <v>42894</v>
          </cell>
          <cell r="R68">
            <v>43089</v>
          </cell>
          <cell r="S68">
            <v>58684</v>
          </cell>
          <cell r="T68">
            <v>0</v>
          </cell>
          <cell r="U68">
            <v>0</v>
          </cell>
          <cell r="V68">
            <v>58684</v>
          </cell>
          <cell r="W68">
            <v>58684</v>
          </cell>
          <cell r="X68">
            <v>0</v>
          </cell>
          <cell r="Y68">
            <v>0</v>
          </cell>
          <cell r="Z68" t="str">
            <v>NA</v>
          </cell>
          <cell r="AA68" t="str">
            <v>NA</v>
          </cell>
          <cell r="AB68">
            <v>0</v>
          </cell>
          <cell r="AC68">
            <v>0</v>
          </cell>
          <cell r="AD68">
            <v>0</v>
          </cell>
          <cell r="AE68">
            <v>43089</v>
          </cell>
          <cell r="AF68" t="str">
            <v>FACSS</v>
          </cell>
          <cell r="AG68" t="str">
            <v>IPSPU</v>
          </cell>
          <cell r="AH68" t="str">
            <v>Pagado</v>
          </cell>
          <cell r="AI68" t="str">
            <v>2641367</v>
          </cell>
          <cell r="AJ68">
            <v>58684</v>
          </cell>
          <cell r="AK68">
            <v>58684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58684</v>
          </cell>
          <cell r="AT68">
            <v>0</v>
          </cell>
          <cell r="AU68">
            <v>0</v>
          </cell>
          <cell r="AV68" t="str">
            <v>GIRO DIRECTO DEL M.PS.  MES DE ENERO DE 2018. EVENTO</v>
          </cell>
          <cell r="AW68" t="str">
            <v>1126298</v>
          </cell>
          <cell r="AX68" t="str">
            <v>11429</v>
          </cell>
          <cell r="AY68" t="str">
            <v>0</v>
          </cell>
          <cell r="AZ68" t="str">
            <v>0</v>
          </cell>
        </row>
        <row r="69">
          <cell r="G69">
            <v>2686284</v>
          </cell>
          <cell r="H69" t="str">
            <v>ADMINISTRADORA</v>
          </cell>
          <cell r="I69">
            <v>39</v>
          </cell>
          <cell r="J69" t="str">
            <v>SUBSIDIADO PLENO</v>
          </cell>
          <cell r="K69" t="str">
            <v>CC-1066745665</v>
          </cell>
          <cell r="L69" t="str">
            <v>P</v>
          </cell>
          <cell r="M69" t="str">
            <v>NINGUNO</v>
          </cell>
          <cell r="N69">
            <v>0</v>
          </cell>
          <cell r="O69">
            <v>13</v>
          </cell>
          <cell r="P69">
            <v>42899</v>
          </cell>
          <cell r="Q69">
            <v>42942</v>
          </cell>
          <cell r="R69">
            <v>43089</v>
          </cell>
          <cell r="S69">
            <v>75562</v>
          </cell>
          <cell r="T69">
            <v>0</v>
          </cell>
          <cell r="U69">
            <v>0</v>
          </cell>
          <cell r="V69">
            <v>75562</v>
          </cell>
          <cell r="W69">
            <v>75562</v>
          </cell>
          <cell r="X69">
            <v>0</v>
          </cell>
          <cell r="Y69">
            <v>0</v>
          </cell>
          <cell r="Z69" t="str">
            <v>NA</v>
          </cell>
          <cell r="AA69" t="str">
            <v>NA</v>
          </cell>
          <cell r="AB69">
            <v>0</v>
          </cell>
          <cell r="AC69">
            <v>0</v>
          </cell>
          <cell r="AD69">
            <v>0</v>
          </cell>
          <cell r="AE69">
            <v>43089</v>
          </cell>
          <cell r="AF69" t="str">
            <v>FACSS</v>
          </cell>
          <cell r="AG69" t="str">
            <v>IPSPU</v>
          </cell>
          <cell r="AH69" t="str">
            <v>Pagado</v>
          </cell>
          <cell r="AI69" t="str">
            <v>2686284</v>
          </cell>
          <cell r="AJ69">
            <v>75562</v>
          </cell>
          <cell r="AK69">
            <v>75562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75562</v>
          </cell>
          <cell r="AT69">
            <v>0</v>
          </cell>
          <cell r="AU69">
            <v>0</v>
          </cell>
          <cell r="AV69" t="str">
            <v>GIRO DIRECTO DEL M.PS.  MES DE ENERO DE 2018. EVENTO</v>
          </cell>
          <cell r="AW69" t="str">
            <v>1126305</v>
          </cell>
          <cell r="AX69" t="str">
            <v>11429</v>
          </cell>
          <cell r="AY69" t="str">
            <v>0</v>
          </cell>
          <cell r="AZ69" t="str">
            <v>0</v>
          </cell>
        </row>
        <row r="70">
          <cell r="G70">
            <v>2760587</v>
          </cell>
          <cell r="H70" t="str">
            <v>ADMINISTRADORA</v>
          </cell>
          <cell r="I70">
            <v>39</v>
          </cell>
          <cell r="J70" t="str">
            <v>SUBSIDIADO PLENO</v>
          </cell>
          <cell r="K70" t="str">
            <v>CC-73005827</v>
          </cell>
          <cell r="L70" t="str">
            <v>P</v>
          </cell>
          <cell r="M70" t="str">
            <v>NINGUNO</v>
          </cell>
          <cell r="N70">
            <v>0</v>
          </cell>
          <cell r="O70">
            <v>13</v>
          </cell>
          <cell r="P70">
            <v>43009</v>
          </cell>
          <cell r="Q70">
            <v>43015</v>
          </cell>
          <cell r="R70">
            <v>43111</v>
          </cell>
          <cell r="S70">
            <v>5359813</v>
          </cell>
          <cell r="T70">
            <v>0</v>
          </cell>
          <cell r="U70">
            <v>0</v>
          </cell>
          <cell r="V70">
            <v>5359813</v>
          </cell>
          <cell r="W70">
            <v>5359813</v>
          </cell>
          <cell r="X70">
            <v>0</v>
          </cell>
          <cell r="Y70">
            <v>0</v>
          </cell>
          <cell r="Z70" t="str">
            <v>NA</v>
          </cell>
          <cell r="AA70" t="str">
            <v>NA</v>
          </cell>
          <cell r="AB70">
            <v>0</v>
          </cell>
          <cell r="AC70">
            <v>0</v>
          </cell>
          <cell r="AD70">
            <v>0</v>
          </cell>
          <cell r="AE70">
            <v>43132</v>
          </cell>
          <cell r="AF70" t="str">
            <v>FACSS</v>
          </cell>
          <cell r="AG70" t="str">
            <v>IPSPU</v>
          </cell>
          <cell r="AH70" t="str">
            <v>Pagado</v>
          </cell>
          <cell r="AI70" t="str">
            <v>2760587</v>
          </cell>
          <cell r="AJ70">
            <v>5359813</v>
          </cell>
          <cell r="AK70">
            <v>5359813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859813</v>
          </cell>
          <cell r="AS70">
            <v>4500000</v>
          </cell>
          <cell r="AT70">
            <v>0</v>
          </cell>
          <cell r="AU70">
            <v>0</v>
          </cell>
          <cell r="AV70" t="str">
            <v>GIRO DIRECTO DEL M.PS.  MES DE FEBRERO DE 2018. EVENTO</v>
          </cell>
          <cell r="AW70" t="str">
            <v>1319688</v>
          </cell>
          <cell r="AX70" t="str">
            <v>12066</v>
          </cell>
          <cell r="AY70" t="str">
            <v>0</v>
          </cell>
          <cell r="AZ70" t="str">
            <v>11759</v>
          </cell>
        </row>
        <row r="71">
          <cell r="G71">
            <v>2779175</v>
          </cell>
          <cell r="H71" t="str">
            <v>ADMINISTRADORA</v>
          </cell>
          <cell r="I71">
            <v>39</v>
          </cell>
          <cell r="J71" t="str">
            <v>SUBSIDIADO PLENO</v>
          </cell>
          <cell r="K71" t="str">
            <v>TI-1007135969</v>
          </cell>
          <cell r="L71" t="str">
            <v>P</v>
          </cell>
          <cell r="M71" t="str">
            <v>NINGUNO</v>
          </cell>
          <cell r="N71">
            <v>0</v>
          </cell>
          <cell r="O71">
            <v>13</v>
          </cell>
          <cell r="P71">
            <v>43022</v>
          </cell>
          <cell r="Q71">
            <v>43034</v>
          </cell>
          <cell r="R71">
            <v>43111</v>
          </cell>
          <cell r="S71">
            <v>81000</v>
          </cell>
          <cell r="T71">
            <v>0</v>
          </cell>
          <cell r="U71">
            <v>0</v>
          </cell>
          <cell r="V71">
            <v>81000</v>
          </cell>
          <cell r="W71">
            <v>81000</v>
          </cell>
          <cell r="X71">
            <v>0</v>
          </cell>
          <cell r="Y71">
            <v>0</v>
          </cell>
          <cell r="Z71" t="str">
            <v>NA</v>
          </cell>
          <cell r="AA71" t="str">
            <v>NA</v>
          </cell>
          <cell r="AB71">
            <v>0</v>
          </cell>
          <cell r="AC71">
            <v>0</v>
          </cell>
          <cell r="AD71">
            <v>0</v>
          </cell>
          <cell r="AE71">
            <v>43132</v>
          </cell>
          <cell r="AF71" t="str">
            <v>FACSS</v>
          </cell>
          <cell r="AG71" t="str">
            <v>IPSPU</v>
          </cell>
          <cell r="AH71" t="str">
            <v>Pagado</v>
          </cell>
          <cell r="AI71" t="str">
            <v>2779175</v>
          </cell>
          <cell r="AJ71">
            <v>81000</v>
          </cell>
          <cell r="AK71">
            <v>81000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81000</v>
          </cell>
          <cell r="AS71">
            <v>0</v>
          </cell>
          <cell r="AT71">
            <v>0</v>
          </cell>
          <cell r="AU71">
            <v>0</v>
          </cell>
          <cell r="AV71" t="str">
            <v>NA</v>
          </cell>
          <cell r="AW71" t="str">
            <v>1319727</v>
          </cell>
          <cell r="AX71" t="str">
            <v>0</v>
          </cell>
          <cell r="AY71" t="str">
            <v>0</v>
          </cell>
          <cell r="AZ71" t="str">
            <v>11759</v>
          </cell>
        </row>
        <row r="72">
          <cell r="G72">
            <v>2863225</v>
          </cell>
          <cell r="H72" t="str">
            <v>ADMINISTRADORA</v>
          </cell>
          <cell r="I72">
            <v>39</v>
          </cell>
          <cell r="J72" t="str">
            <v>SUBSIDIADO PLENO</v>
          </cell>
          <cell r="K72" t="str">
            <v>CC-1083463552</v>
          </cell>
          <cell r="L72" t="str">
            <v>P</v>
          </cell>
          <cell r="M72" t="str">
            <v>NINGUNO</v>
          </cell>
          <cell r="N72">
            <v>0</v>
          </cell>
          <cell r="O72">
            <v>13</v>
          </cell>
          <cell r="P72">
            <v>43122</v>
          </cell>
          <cell r="Q72">
            <v>43123</v>
          </cell>
          <cell r="R72">
            <v>43160</v>
          </cell>
          <cell r="S72">
            <v>75000</v>
          </cell>
          <cell r="T72">
            <v>0</v>
          </cell>
          <cell r="U72">
            <v>0</v>
          </cell>
          <cell r="V72">
            <v>75000</v>
          </cell>
          <cell r="W72">
            <v>75000</v>
          </cell>
          <cell r="X72">
            <v>0</v>
          </cell>
          <cell r="Y72">
            <v>0</v>
          </cell>
          <cell r="Z72" t="str">
            <v>NA</v>
          </cell>
          <cell r="AA72" t="str">
            <v>NA</v>
          </cell>
          <cell r="AB72">
            <v>0</v>
          </cell>
          <cell r="AC72">
            <v>0</v>
          </cell>
          <cell r="AD72">
            <v>0</v>
          </cell>
          <cell r="AE72">
            <v>43160</v>
          </cell>
          <cell r="AF72" t="str">
            <v>FACSS</v>
          </cell>
          <cell r="AG72" t="str">
            <v>IPSPU</v>
          </cell>
          <cell r="AH72" t="str">
            <v>Pagado</v>
          </cell>
          <cell r="AI72" t="str">
            <v>2863225</v>
          </cell>
          <cell r="AJ72">
            <v>75000</v>
          </cell>
          <cell r="AK72">
            <v>75000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75000</v>
          </cell>
          <cell r="AS72">
            <v>0</v>
          </cell>
          <cell r="AT72">
            <v>0</v>
          </cell>
          <cell r="AU72">
            <v>0</v>
          </cell>
          <cell r="AV72" t="str">
            <v>NA</v>
          </cell>
          <cell r="AW72" t="str">
            <v>1402561</v>
          </cell>
          <cell r="AX72" t="str">
            <v>0</v>
          </cell>
          <cell r="AY72" t="str">
            <v>0</v>
          </cell>
          <cell r="AZ72" t="str">
            <v>12173</v>
          </cell>
        </row>
        <row r="73">
          <cell r="G73">
            <v>2868389</v>
          </cell>
          <cell r="H73" t="str">
            <v>ADMINISTRADORA</v>
          </cell>
          <cell r="I73">
            <v>39</v>
          </cell>
          <cell r="J73" t="str">
            <v>SUBSIDIADO PLENO</v>
          </cell>
          <cell r="K73" t="str">
            <v>CC-1083463552</v>
          </cell>
          <cell r="L73" t="str">
            <v>P</v>
          </cell>
          <cell r="M73" t="str">
            <v>NINGUNO</v>
          </cell>
          <cell r="N73">
            <v>0</v>
          </cell>
          <cell r="O73">
            <v>14</v>
          </cell>
          <cell r="P73">
            <v>43124</v>
          </cell>
          <cell r="Q73">
            <v>43126</v>
          </cell>
          <cell r="R73">
            <v>43160</v>
          </cell>
          <cell r="S73">
            <v>1379836</v>
          </cell>
          <cell r="T73">
            <v>0</v>
          </cell>
          <cell r="U73">
            <v>0</v>
          </cell>
          <cell r="V73">
            <v>1379836</v>
          </cell>
          <cell r="W73">
            <v>1379836</v>
          </cell>
          <cell r="X73">
            <v>0</v>
          </cell>
          <cell r="Y73">
            <v>0</v>
          </cell>
          <cell r="Z73" t="str">
            <v>NA</v>
          </cell>
          <cell r="AA73" t="str">
            <v>NA</v>
          </cell>
          <cell r="AB73">
            <v>0</v>
          </cell>
          <cell r="AC73">
            <v>0</v>
          </cell>
          <cell r="AD73">
            <v>0</v>
          </cell>
          <cell r="AE73">
            <v>43220</v>
          </cell>
          <cell r="AF73" t="str">
            <v>FACSS</v>
          </cell>
          <cell r="AG73" t="str">
            <v>IPSPU</v>
          </cell>
          <cell r="AH73" t="str">
            <v>Pagado</v>
          </cell>
          <cell r="AI73" t="str">
            <v>2868389</v>
          </cell>
          <cell r="AJ73">
            <v>1379836</v>
          </cell>
          <cell r="AK73">
            <v>1379836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1379836</v>
          </cell>
          <cell r="AT73">
            <v>0</v>
          </cell>
          <cell r="AU73">
            <v>0</v>
          </cell>
          <cell r="AV73" t="str">
            <v>GIRO DIRECTO DEL M.PS.  MES DE JUNIO DE 2018. EVENTO</v>
          </cell>
          <cell r="AW73" t="str">
            <v>1579966</v>
          </cell>
          <cell r="AX73" t="str">
            <v>15290</v>
          </cell>
          <cell r="AY73" t="str">
            <v>0</v>
          </cell>
          <cell r="AZ73" t="str">
            <v>0</v>
          </cell>
        </row>
        <row r="74">
          <cell r="G74">
            <v>2833793</v>
          </cell>
          <cell r="H74" t="str">
            <v>ADMINISTRADORA</v>
          </cell>
          <cell r="I74">
            <v>39</v>
          </cell>
          <cell r="J74" t="str">
            <v>SUBSIDIADO PLENO</v>
          </cell>
          <cell r="K74" t="str">
            <v>CC-1105687108</v>
          </cell>
          <cell r="L74" t="str">
            <v>P</v>
          </cell>
          <cell r="M74" t="str">
            <v>NINGUNO</v>
          </cell>
          <cell r="N74">
            <v>0</v>
          </cell>
          <cell r="O74">
            <v>13</v>
          </cell>
          <cell r="P74">
            <v>43086</v>
          </cell>
          <cell r="Q74">
            <v>43089</v>
          </cell>
          <cell r="R74">
            <v>43179</v>
          </cell>
          <cell r="S74">
            <v>612242</v>
          </cell>
          <cell r="T74">
            <v>0</v>
          </cell>
          <cell r="U74">
            <v>0</v>
          </cell>
          <cell r="V74">
            <v>612242</v>
          </cell>
          <cell r="W74">
            <v>612242</v>
          </cell>
          <cell r="X74">
            <v>0</v>
          </cell>
          <cell r="Y74">
            <v>0</v>
          </cell>
          <cell r="Z74" t="str">
            <v>NA</v>
          </cell>
          <cell r="AA74" t="str">
            <v>NA</v>
          </cell>
          <cell r="AB74">
            <v>0</v>
          </cell>
          <cell r="AC74">
            <v>0</v>
          </cell>
          <cell r="AD74">
            <v>0</v>
          </cell>
          <cell r="AE74">
            <v>43181</v>
          </cell>
          <cell r="AF74" t="str">
            <v>FACSS</v>
          </cell>
          <cell r="AG74" t="str">
            <v>IPSPU</v>
          </cell>
          <cell r="AH74" t="str">
            <v>Pagado</v>
          </cell>
          <cell r="AI74" t="str">
            <v>2833793</v>
          </cell>
          <cell r="AJ74">
            <v>612242</v>
          </cell>
          <cell r="AK74">
            <v>612242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612242</v>
          </cell>
          <cell r="AS74">
            <v>0</v>
          </cell>
          <cell r="AT74">
            <v>0</v>
          </cell>
          <cell r="AU74">
            <v>0</v>
          </cell>
          <cell r="AV74" t="str">
            <v>NA</v>
          </cell>
          <cell r="AW74" t="str">
            <v>1465447</v>
          </cell>
          <cell r="AX74" t="str">
            <v>0</v>
          </cell>
          <cell r="AY74" t="str">
            <v>0</v>
          </cell>
          <cell r="AZ74" t="str">
            <v>12173</v>
          </cell>
        </row>
        <row r="75">
          <cell r="G75">
            <v>2839209</v>
          </cell>
          <cell r="H75" t="str">
            <v>ADMINISTRADORA</v>
          </cell>
          <cell r="I75">
            <v>39</v>
          </cell>
          <cell r="J75" t="str">
            <v>SUBSIDIADO PLENO</v>
          </cell>
          <cell r="K75" t="str">
            <v>CC-1105687108</v>
          </cell>
          <cell r="L75" t="str">
            <v>P</v>
          </cell>
          <cell r="M75" t="str">
            <v>NINGUNO</v>
          </cell>
          <cell r="N75">
            <v>0</v>
          </cell>
          <cell r="O75">
            <v>13</v>
          </cell>
          <cell r="P75">
            <v>43095</v>
          </cell>
          <cell r="Q75">
            <v>43096</v>
          </cell>
          <cell r="R75">
            <v>43179</v>
          </cell>
          <cell r="S75">
            <v>129227</v>
          </cell>
          <cell r="T75">
            <v>0</v>
          </cell>
          <cell r="U75">
            <v>0</v>
          </cell>
          <cell r="V75">
            <v>129227</v>
          </cell>
          <cell r="W75">
            <v>129227</v>
          </cell>
          <cell r="X75">
            <v>0</v>
          </cell>
          <cell r="Y75">
            <v>0</v>
          </cell>
          <cell r="Z75" t="str">
            <v>NA</v>
          </cell>
          <cell r="AA75" t="str">
            <v>NA</v>
          </cell>
          <cell r="AB75">
            <v>0</v>
          </cell>
          <cell r="AC75">
            <v>0</v>
          </cell>
          <cell r="AD75">
            <v>0</v>
          </cell>
          <cell r="AE75">
            <v>43181</v>
          </cell>
          <cell r="AF75" t="str">
            <v>FACSS</v>
          </cell>
          <cell r="AG75" t="str">
            <v>IPSPU</v>
          </cell>
          <cell r="AH75" t="str">
            <v>Pagado</v>
          </cell>
          <cell r="AI75" t="str">
            <v>2839209</v>
          </cell>
          <cell r="AJ75">
            <v>129227</v>
          </cell>
          <cell r="AK75">
            <v>129227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129227</v>
          </cell>
          <cell r="AS75">
            <v>0</v>
          </cell>
          <cell r="AT75">
            <v>0</v>
          </cell>
          <cell r="AU75">
            <v>0</v>
          </cell>
          <cell r="AV75" t="str">
            <v>NA</v>
          </cell>
          <cell r="AW75" t="str">
            <v>1465448</v>
          </cell>
          <cell r="AX75" t="str">
            <v>0</v>
          </cell>
          <cell r="AY75" t="str">
            <v>0</v>
          </cell>
          <cell r="AZ75" t="str">
            <v>12173</v>
          </cell>
        </row>
        <row r="76">
          <cell r="G76">
            <v>2806999</v>
          </cell>
          <cell r="H76" t="str">
            <v>ADMINISTRADORA</v>
          </cell>
          <cell r="I76">
            <v>39</v>
          </cell>
          <cell r="J76" t="str">
            <v>SUBSIDIADO PLENO</v>
          </cell>
          <cell r="K76" t="str">
            <v>CC-1083463552</v>
          </cell>
          <cell r="L76" t="str">
            <v>P</v>
          </cell>
          <cell r="M76" t="str">
            <v>NINGUNO</v>
          </cell>
          <cell r="N76">
            <v>0</v>
          </cell>
          <cell r="O76">
            <v>15</v>
          </cell>
          <cell r="P76">
            <v>43054</v>
          </cell>
          <cell r="Q76">
            <v>43063</v>
          </cell>
          <cell r="R76">
            <v>43179</v>
          </cell>
          <cell r="S76">
            <v>2073146</v>
          </cell>
          <cell r="T76">
            <v>0</v>
          </cell>
          <cell r="U76">
            <v>0</v>
          </cell>
          <cell r="V76">
            <v>2073146</v>
          </cell>
          <cell r="W76">
            <v>2073146</v>
          </cell>
          <cell r="X76">
            <v>0</v>
          </cell>
          <cell r="Y76">
            <v>0</v>
          </cell>
          <cell r="Z76" t="str">
            <v>NA</v>
          </cell>
          <cell r="AA76" t="str">
            <v>NA</v>
          </cell>
          <cell r="AB76">
            <v>0</v>
          </cell>
          <cell r="AC76">
            <v>0</v>
          </cell>
          <cell r="AD76">
            <v>0</v>
          </cell>
          <cell r="AE76">
            <v>43182</v>
          </cell>
          <cell r="AF76" t="str">
            <v>FACSS</v>
          </cell>
          <cell r="AG76" t="str">
            <v>IPSPU</v>
          </cell>
          <cell r="AH76" t="str">
            <v>Pagado</v>
          </cell>
          <cell r="AI76" t="str">
            <v>2806999</v>
          </cell>
          <cell r="AJ76">
            <v>2073146</v>
          </cell>
          <cell r="AK76">
            <v>2073146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2073146</v>
          </cell>
          <cell r="AS76">
            <v>0</v>
          </cell>
          <cell r="AT76">
            <v>0</v>
          </cell>
          <cell r="AU76">
            <v>0</v>
          </cell>
          <cell r="AV76" t="str">
            <v>NA</v>
          </cell>
          <cell r="AW76" t="str">
            <v>1467505</v>
          </cell>
          <cell r="AX76" t="str">
            <v>0</v>
          </cell>
          <cell r="AY76" t="str">
            <v>0</v>
          </cell>
          <cell r="AZ76" t="str">
            <v>12173</v>
          </cell>
        </row>
        <row r="77">
          <cell r="G77">
            <v>2779118</v>
          </cell>
          <cell r="H77" t="str">
            <v>ADMINISTRADORA</v>
          </cell>
          <cell r="I77">
            <v>39</v>
          </cell>
          <cell r="J77" t="str">
            <v>SUBSIDIADO PLENO</v>
          </cell>
          <cell r="K77" t="str">
            <v>CC-41677752</v>
          </cell>
          <cell r="L77" t="str">
            <v>P</v>
          </cell>
          <cell r="M77" t="str">
            <v>NINGUNO</v>
          </cell>
          <cell r="N77">
            <v>0</v>
          </cell>
          <cell r="O77">
            <v>13</v>
          </cell>
          <cell r="P77">
            <v>43012</v>
          </cell>
          <cell r="Q77">
            <v>43034</v>
          </cell>
          <cell r="R77">
            <v>43179</v>
          </cell>
          <cell r="S77">
            <v>61098</v>
          </cell>
          <cell r="T77">
            <v>0</v>
          </cell>
          <cell r="U77">
            <v>0</v>
          </cell>
          <cell r="V77">
            <v>61098</v>
          </cell>
          <cell r="W77">
            <v>61098</v>
          </cell>
          <cell r="X77">
            <v>0</v>
          </cell>
          <cell r="Y77">
            <v>0</v>
          </cell>
          <cell r="Z77" t="str">
            <v>NA</v>
          </cell>
          <cell r="AA77" t="str">
            <v>NA</v>
          </cell>
          <cell r="AB77">
            <v>0</v>
          </cell>
          <cell r="AC77">
            <v>0</v>
          </cell>
          <cell r="AD77">
            <v>0</v>
          </cell>
          <cell r="AE77">
            <v>43182</v>
          </cell>
          <cell r="AF77" t="str">
            <v>FACSS</v>
          </cell>
          <cell r="AG77" t="str">
            <v>IPSPU</v>
          </cell>
          <cell r="AH77" t="str">
            <v>Pagado</v>
          </cell>
          <cell r="AI77" t="str">
            <v>2779118</v>
          </cell>
          <cell r="AJ77">
            <v>61098</v>
          </cell>
          <cell r="AK77">
            <v>61098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61098</v>
          </cell>
          <cell r="AS77">
            <v>0</v>
          </cell>
          <cell r="AT77">
            <v>0</v>
          </cell>
          <cell r="AU77">
            <v>0</v>
          </cell>
          <cell r="AV77" t="str">
            <v>NA</v>
          </cell>
          <cell r="AW77" t="str">
            <v>1468004</v>
          </cell>
          <cell r="AX77" t="str">
            <v>0</v>
          </cell>
          <cell r="AY77" t="str">
            <v>0</v>
          </cell>
          <cell r="AZ77" t="str">
            <v>12173</v>
          </cell>
        </row>
        <row r="78">
          <cell r="G78">
            <v>2927817</v>
          </cell>
          <cell r="H78" t="str">
            <v>ADMINISTRADORA</v>
          </cell>
          <cell r="I78">
            <v>39</v>
          </cell>
          <cell r="J78" t="str">
            <v>SUBSIDIADO PLENO</v>
          </cell>
          <cell r="K78" t="str">
            <v>CC-50932018</v>
          </cell>
          <cell r="L78" t="str">
            <v>P</v>
          </cell>
          <cell r="M78" t="str">
            <v>NINGUNO</v>
          </cell>
          <cell r="N78">
            <v>0</v>
          </cell>
          <cell r="O78">
            <v>14</v>
          </cell>
          <cell r="P78">
            <v>43180</v>
          </cell>
          <cell r="Q78">
            <v>43183</v>
          </cell>
          <cell r="R78">
            <v>43235</v>
          </cell>
          <cell r="S78">
            <v>2419161</v>
          </cell>
          <cell r="T78">
            <v>0</v>
          </cell>
          <cell r="U78">
            <v>0</v>
          </cell>
          <cell r="V78">
            <v>2419161</v>
          </cell>
          <cell r="W78">
            <v>2419161</v>
          </cell>
          <cell r="X78">
            <v>0</v>
          </cell>
          <cell r="Y78">
            <v>0</v>
          </cell>
          <cell r="Z78" t="str">
            <v>NA</v>
          </cell>
          <cell r="AA78" t="str">
            <v>NA</v>
          </cell>
          <cell r="AB78">
            <v>0</v>
          </cell>
          <cell r="AC78">
            <v>0</v>
          </cell>
          <cell r="AD78">
            <v>0</v>
          </cell>
          <cell r="AE78">
            <v>43313</v>
          </cell>
          <cell r="AF78" t="str">
            <v>FACSS</v>
          </cell>
          <cell r="AG78" t="str">
            <v>IPSPU</v>
          </cell>
          <cell r="AH78" t="str">
            <v>Pagado</v>
          </cell>
          <cell r="AI78" t="str">
            <v>2927817</v>
          </cell>
          <cell r="AJ78">
            <v>2419161</v>
          </cell>
          <cell r="AK78">
            <v>2419161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2419161</v>
          </cell>
          <cell r="AT78">
            <v>0</v>
          </cell>
          <cell r="AU78">
            <v>0</v>
          </cell>
          <cell r="AV78" t="str">
            <v>CRUCE|GIRO DIRECTO DEL M.PS.  MES DE SEPTIEMBRE DE 2018. EVENTO</v>
          </cell>
          <cell r="AW78" t="str">
            <v>1967375</v>
          </cell>
          <cell r="AX78" t="str">
            <v>16966|16359</v>
          </cell>
          <cell r="AY78" t="str">
            <v>0</v>
          </cell>
          <cell r="AZ78" t="str">
            <v>0</v>
          </cell>
        </row>
        <row r="79">
          <cell r="G79">
            <v>2933512</v>
          </cell>
          <cell r="H79" t="str">
            <v>ADMINISTRADORA</v>
          </cell>
          <cell r="I79">
            <v>39</v>
          </cell>
          <cell r="J79" t="str">
            <v>SUBSIDIADO PLENO</v>
          </cell>
          <cell r="K79" t="str">
            <v>CC-1051674470</v>
          </cell>
          <cell r="L79" t="str">
            <v>P</v>
          </cell>
          <cell r="M79" t="str">
            <v>NINGUNO</v>
          </cell>
          <cell r="N79">
            <v>0</v>
          </cell>
          <cell r="O79">
            <v>14</v>
          </cell>
          <cell r="P79">
            <v>43192</v>
          </cell>
          <cell r="Q79">
            <v>43192</v>
          </cell>
          <cell r="R79">
            <v>43235</v>
          </cell>
          <cell r="S79">
            <v>31200</v>
          </cell>
          <cell r="T79">
            <v>0</v>
          </cell>
          <cell r="U79">
            <v>0</v>
          </cell>
          <cell r="V79">
            <v>31200</v>
          </cell>
          <cell r="W79">
            <v>31200</v>
          </cell>
          <cell r="X79">
            <v>0</v>
          </cell>
          <cell r="Y79">
            <v>0</v>
          </cell>
          <cell r="Z79" t="str">
            <v>NA</v>
          </cell>
          <cell r="AA79" t="str">
            <v>NA</v>
          </cell>
          <cell r="AB79">
            <v>0</v>
          </cell>
          <cell r="AC79">
            <v>0</v>
          </cell>
          <cell r="AD79">
            <v>0</v>
          </cell>
          <cell r="AE79">
            <v>43252</v>
          </cell>
          <cell r="AF79" t="str">
            <v>FACSS</v>
          </cell>
          <cell r="AG79" t="str">
            <v>IPSPU</v>
          </cell>
          <cell r="AH79" t="str">
            <v>Pagado</v>
          </cell>
          <cell r="AI79" t="str">
            <v>2933512</v>
          </cell>
          <cell r="AJ79">
            <v>31200</v>
          </cell>
          <cell r="AK79">
            <v>31200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31200</v>
          </cell>
          <cell r="AT79">
            <v>0</v>
          </cell>
          <cell r="AU79">
            <v>0</v>
          </cell>
          <cell r="AV79" t="str">
            <v>GIRO DIRECTO DEL M.PS.  MES DE JULIO DE 2018. EVENTO|GIRO DIRECTO DEL M.PS.  MES DE AGOSTO DE 2018. EVENTO</v>
          </cell>
          <cell r="AW79" t="str">
            <v>1763295</v>
          </cell>
          <cell r="AX79" t="str">
            <v>15733|16359</v>
          </cell>
          <cell r="AY79" t="str">
            <v>0</v>
          </cell>
          <cell r="AZ79" t="str">
            <v>0</v>
          </cell>
        </row>
        <row r="80">
          <cell r="G80">
            <v>2960113</v>
          </cell>
          <cell r="H80" t="str">
            <v>ADMINISTRADORA</v>
          </cell>
          <cell r="I80">
            <v>39</v>
          </cell>
          <cell r="J80" t="str">
            <v>SUBSIDIADO PLENO</v>
          </cell>
          <cell r="K80" t="str">
            <v>CC-1082476807</v>
          </cell>
          <cell r="L80" t="str">
            <v>P</v>
          </cell>
          <cell r="M80" t="str">
            <v>NINGUNO</v>
          </cell>
          <cell r="N80">
            <v>0</v>
          </cell>
          <cell r="O80">
            <v>14</v>
          </cell>
          <cell r="P80">
            <v>43213</v>
          </cell>
          <cell r="Q80">
            <v>43217</v>
          </cell>
          <cell r="R80">
            <v>43271</v>
          </cell>
          <cell r="S80">
            <v>1914056</v>
          </cell>
          <cell r="T80">
            <v>0</v>
          </cell>
          <cell r="U80">
            <v>0</v>
          </cell>
          <cell r="V80">
            <v>1914056</v>
          </cell>
          <cell r="W80">
            <v>1914056</v>
          </cell>
          <cell r="X80">
            <v>0</v>
          </cell>
          <cell r="Y80">
            <v>0</v>
          </cell>
          <cell r="Z80" t="str">
            <v>NA</v>
          </cell>
          <cell r="AA80" t="str">
            <v>NA</v>
          </cell>
          <cell r="AB80">
            <v>0</v>
          </cell>
          <cell r="AC80">
            <v>0</v>
          </cell>
          <cell r="AD80">
            <v>0</v>
          </cell>
          <cell r="AE80">
            <v>43344</v>
          </cell>
          <cell r="AF80" t="str">
            <v>FACSS</v>
          </cell>
          <cell r="AG80" t="str">
            <v>IPSPU</v>
          </cell>
          <cell r="AH80" t="str">
            <v>Pagado</v>
          </cell>
          <cell r="AI80" t="str">
            <v>2960113</v>
          </cell>
          <cell r="AJ80">
            <v>1914056</v>
          </cell>
          <cell r="AK80">
            <v>1914056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1914056</v>
          </cell>
          <cell r="AT80">
            <v>0</v>
          </cell>
          <cell r="AU80">
            <v>0</v>
          </cell>
          <cell r="AV80" t="str">
            <v>CRUCE</v>
          </cell>
          <cell r="AW80" t="str">
            <v>2017064</v>
          </cell>
          <cell r="AX80" t="str">
            <v>15733</v>
          </cell>
          <cell r="AY80" t="str">
            <v>0</v>
          </cell>
          <cell r="AZ80" t="str">
            <v>0</v>
          </cell>
        </row>
        <row r="81">
          <cell r="G81">
            <v>2967417</v>
          </cell>
          <cell r="H81" t="str">
            <v>ADMINISTRADORA</v>
          </cell>
          <cell r="I81">
            <v>39</v>
          </cell>
          <cell r="J81" t="str">
            <v>SUBSIDIADO PLENO</v>
          </cell>
          <cell r="K81" t="str">
            <v>CC-1052083164</v>
          </cell>
          <cell r="L81" t="str">
            <v>P</v>
          </cell>
          <cell r="M81" t="str">
            <v>NINGUNO</v>
          </cell>
          <cell r="N81">
            <v>0</v>
          </cell>
          <cell r="O81">
            <v>14</v>
          </cell>
          <cell r="P81">
            <v>43221</v>
          </cell>
          <cell r="Q81">
            <v>43224</v>
          </cell>
          <cell r="R81">
            <v>43271</v>
          </cell>
          <cell r="S81">
            <v>2259601</v>
          </cell>
          <cell r="T81">
            <v>0</v>
          </cell>
          <cell r="U81">
            <v>0</v>
          </cell>
          <cell r="V81">
            <v>2259601</v>
          </cell>
          <cell r="W81">
            <v>2259601</v>
          </cell>
          <cell r="X81">
            <v>0</v>
          </cell>
          <cell r="Y81">
            <v>0</v>
          </cell>
          <cell r="Z81" t="str">
            <v>NA</v>
          </cell>
          <cell r="AA81" t="str">
            <v>NA</v>
          </cell>
          <cell r="AB81">
            <v>0</v>
          </cell>
          <cell r="AC81">
            <v>0</v>
          </cell>
          <cell r="AD81">
            <v>0</v>
          </cell>
          <cell r="AE81">
            <v>43344</v>
          </cell>
          <cell r="AF81" t="str">
            <v>FACSS</v>
          </cell>
          <cell r="AG81" t="str">
            <v>IPSPU</v>
          </cell>
          <cell r="AH81" t="str">
            <v>Pagado</v>
          </cell>
          <cell r="AI81" t="str">
            <v>2967417</v>
          </cell>
          <cell r="AJ81">
            <v>2259601</v>
          </cell>
          <cell r="AK81">
            <v>2259601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2259601</v>
          </cell>
          <cell r="AT81">
            <v>0</v>
          </cell>
          <cell r="AU81">
            <v>0</v>
          </cell>
          <cell r="AV81" t="str">
            <v>CRUCE|GIRO DIRECTO DEL M.PS.  MES DE OCTUBRE DE 2018. EVENTO</v>
          </cell>
          <cell r="AW81" t="str">
            <v>2017068</v>
          </cell>
          <cell r="AX81" t="str">
            <v>17311|16359</v>
          </cell>
          <cell r="AY81" t="str">
            <v>0</v>
          </cell>
          <cell r="AZ81" t="str">
            <v>0</v>
          </cell>
        </row>
        <row r="82">
          <cell r="G82">
            <v>2993671</v>
          </cell>
          <cell r="H82" t="str">
            <v>ADMINISTRADORA</v>
          </cell>
          <cell r="I82">
            <v>39</v>
          </cell>
          <cell r="J82" t="str">
            <v>SUBSIDIADO PLENO</v>
          </cell>
          <cell r="K82" t="str">
            <v>TI-1193462932</v>
          </cell>
          <cell r="L82" t="str">
            <v>A</v>
          </cell>
          <cell r="M82" t="str">
            <v>USUARIO O SERVICIO CORRESPONDE A OTRO PL</v>
          </cell>
          <cell r="N82">
            <v>0</v>
          </cell>
          <cell r="O82">
            <v>13</v>
          </cell>
          <cell r="P82">
            <v>43121</v>
          </cell>
          <cell r="Q82">
            <v>43244</v>
          </cell>
          <cell r="R82">
            <v>43313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73852</v>
          </cell>
          <cell r="X82">
            <v>0</v>
          </cell>
          <cell r="Y82">
            <v>0</v>
          </cell>
          <cell r="Z82" t="str">
            <v>NA</v>
          </cell>
          <cell r="AA82" t="str">
            <v>USUARIO NO REGISTRA EN NUESTRA BASE DE DATOS.</v>
          </cell>
          <cell r="AB82">
            <v>0</v>
          </cell>
          <cell r="AC82">
            <v>0</v>
          </cell>
          <cell r="AD82">
            <v>0</v>
          </cell>
          <cell r="AR82">
            <v>0</v>
          </cell>
          <cell r="AT82">
            <v>0</v>
          </cell>
          <cell r="AU82">
            <v>0</v>
          </cell>
          <cell r="AV82" t="str">
            <v>NA</v>
          </cell>
          <cell r="AX82" t="str">
            <v>0</v>
          </cell>
          <cell r="AY82" t="str">
            <v>0</v>
          </cell>
          <cell r="AZ82" t="str">
            <v>0</v>
          </cell>
        </row>
        <row r="83">
          <cell r="G83">
            <v>2977538</v>
          </cell>
          <cell r="H83" t="str">
            <v>ADMINISTRADORA</v>
          </cell>
          <cell r="I83">
            <v>39</v>
          </cell>
          <cell r="J83" t="str">
            <v>SUBSIDIADO PLENO</v>
          </cell>
          <cell r="K83" t="str">
            <v>CC-1001834795</v>
          </cell>
          <cell r="L83" t="str">
            <v>P</v>
          </cell>
          <cell r="M83" t="str">
            <v>NINGUNO</v>
          </cell>
          <cell r="N83">
            <v>0</v>
          </cell>
          <cell r="O83">
            <v>13</v>
          </cell>
          <cell r="P83">
            <v>43230</v>
          </cell>
          <cell r="Q83">
            <v>43233</v>
          </cell>
          <cell r="R83">
            <v>43313</v>
          </cell>
          <cell r="S83">
            <v>136059</v>
          </cell>
          <cell r="T83">
            <v>0</v>
          </cell>
          <cell r="U83">
            <v>0</v>
          </cell>
          <cell r="V83">
            <v>136059</v>
          </cell>
          <cell r="W83">
            <v>136059</v>
          </cell>
          <cell r="X83">
            <v>0</v>
          </cell>
          <cell r="Y83">
            <v>0</v>
          </cell>
          <cell r="Z83" t="str">
            <v>NA</v>
          </cell>
          <cell r="AA83" t="str">
            <v>NA</v>
          </cell>
          <cell r="AB83">
            <v>0</v>
          </cell>
          <cell r="AC83">
            <v>0</v>
          </cell>
          <cell r="AD83">
            <v>0</v>
          </cell>
          <cell r="AE83">
            <v>43344</v>
          </cell>
          <cell r="AF83" t="str">
            <v>FACSS</v>
          </cell>
          <cell r="AG83" t="str">
            <v>IPSPU</v>
          </cell>
          <cell r="AH83" t="str">
            <v>Pagado</v>
          </cell>
          <cell r="AI83" t="str">
            <v>2977538</v>
          </cell>
          <cell r="AJ83">
            <v>136059</v>
          </cell>
          <cell r="AK83">
            <v>136059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136059</v>
          </cell>
          <cell r="AT83">
            <v>0</v>
          </cell>
          <cell r="AU83">
            <v>0</v>
          </cell>
          <cell r="AV83" t="str">
            <v>CRUCE</v>
          </cell>
          <cell r="AW83" t="str">
            <v>2030491</v>
          </cell>
          <cell r="AX83" t="str">
            <v>16359</v>
          </cell>
          <cell r="AY83" t="str">
            <v>0</v>
          </cell>
          <cell r="AZ83" t="str">
            <v>0</v>
          </cell>
        </row>
        <row r="84">
          <cell r="G84">
            <v>2984083</v>
          </cell>
          <cell r="H84" t="str">
            <v>ADMINISTRADORA</v>
          </cell>
          <cell r="I84">
            <v>39</v>
          </cell>
          <cell r="J84" t="str">
            <v>SUBSIDIADO PLENO</v>
          </cell>
          <cell r="K84" t="str">
            <v>CC-33216316</v>
          </cell>
          <cell r="L84" t="str">
            <v>P</v>
          </cell>
          <cell r="M84" t="str">
            <v>NINGUNO</v>
          </cell>
          <cell r="N84">
            <v>0</v>
          </cell>
          <cell r="O84">
            <v>15</v>
          </cell>
          <cell r="P84">
            <v>43238</v>
          </cell>
          <cell r="Q84">
            <v>43238</v>
          </cell>
          <cell r="R84">
            <v>43320</v>
          </cell>
          <cell r="S84">
            <v>219300</v>
          </cell>
          <cell r="T84">
            <v>0</v>
          </cell>
          <cell r="U84">
            <v>0</v>
          </cell>
          <cell r="V84">
            <v>219300</v>
          </cell>
          <cell r="W84">
            <v>219300</v>
          </cell>
          <cell r="X84">
            <v>0</v>
          </cell>
          <cell r="Y84">
            <v>0</v>
          </cell>
          <cell r="Z84" t="str">
            <v>NA</v>
          </cell>
          <cell r="AA84" t="str">
            <v>NA</v>
          </cell>
          <cell r="AB84">
            <v>0</v>
          </cell>
          <cell r="AC84">
            <v>0</v>
          </cell>
          <cell r="AD84">
            <v>0</v>
          </cell>
          <cell r="AE84">
            <v>43344</v>
          </cell>
          <cell r="AF84" t="str">
            <v>FACSS</v>
          </cell>
          <cell r="AG84" t="str">
            <v>IPSPU</v>
          </cell>
          <cell r="AH84" t="str">
            <v>Pagado</v>
          </cell>
          <cell r="AI84" t="str">
            <v>2984083</v>
          </cell>
          <cell r="AJ84">
            <v>219300</v>
          </cell>
          <cell r="AK84">
            <v>219300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219300</v>
          </cell>
          <cell r="AT84">
            <v>0</v>
          </cell>
          <cell r="AU84">
            <v>0</v>
          </cell>
          <cell r="AV84" t="str">
            <v>CRUCE</v>
          </cell>
          <cell r="AW84" t="str">
            <v>2028602</v>
          </cell>
          <cell r="AX84" t="str">
            <v>16359</v>
          </cell>
          <cell r="AY84" t="str">
            <v>0</v>
          </cell>
          <cell r="AZ84" t="str">
            <v>0</v>
          </cell>
        </row>
        <row r="85">
          <cell r="G85">
            <v>2984665</v>
          </cell>
          <cell r="H85" t="str">
            <v>ADMINISTRADORA</v>
          </cell>
          <cell r="I85">
            <v>39</v>
          </cell>
          <cell r="J85" t="str">
            <v>SUBSIDIADO PLENO</v>
          </cell>
          <cell r="K85" t="str">
            <v>CC-1082476807</v>
          </cell>
          <cell r="L85" t="str">
            <v>P</v>
          </cell>
          <cell r="M85" t="str">
            <v>NINGUNO</v>
          </cell>
          <cell r="N85">
            <v>0</v>
          </cell>
          <cell r="O85">
            <v>15</v>
          </cell>
          <cell r="P85">
            <v>43215</v>
          </cell>
          <cell r="Q85">
            <v>43238</v>
          </cell>
          <cell r="R85">
            <v>43320</v>
          </cell>
          <cell r="S85">
            <v>537000</v>
          </cell>
          <cell r="T85">
            <v>0</v>
          </cell>
          <cell r="U85">
            <v>0</v>
          </cell>
          <cell r="V85">
            <v>537000</v>
          </cell>
          <cell r="W85">
            <v>537000</v>
          </cell>
          <cell r="X85">
            <v>0</v>
          </cell>
          <cell r="Y85">
            <v>0</v>
          </cell>
          <cell r="Z85" t="str">
            <v>NA</v>
          </cell>
          <cell r="AA85" t="str">
            <v>NA</v>
          </cell>
          <cell r="AB85">
            <v>0</v>
          </cell>
          <cell r="AC85">
            <v>0</v>
          </cell>
          <cell r="AD85">
            <v>0</v>
          </cell>
          <cell r="AE85">
            <v>43344</v>
          </cell>
          <cell r="AF85" t="str">
            <v>FACSS</v>
          </cell>
          <cell r="AG85" t="str">
            <v>IPSPU</v>
          </cell>
          <cell r="AH85" t="str">
            <v>Pagado</v>
          </cell>
          <cell r="AI85" t="str">
            <v>2984665</v>
          </cell>
          <cell r="AJ85">
            <v>537000</v>
          </cell>
          <cell r="AK85">
            <v>537000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537000</v>
          </cell>
          <cell r="AT85">
            <v>0</v>
          </cell>
          <cell r="AU85">
            <v>0</v>
          </cell>
          <cell r="AV85" t="str">
            <v>CRUCE|CRUCE</v>
          </cell>
          <cell r="AW85" t="str">
            <v>2028624</v>
          </cell>
          <cell r="AX85" t="str">
            <v>15733|16359</v>
          </cell>
          <cell r="AY85" t="str">
            <v>0</v>
          </cell>
          <cell r="AZ85" t="str">
            <v>0</v>
          </cell>
        </row>
        <row r="86">
          <cell r="G86">
            <v>2990778</v>
          </cell>
          <cell r="H86" t="str">
            <v>ADMINISTRADORA</v>
          </cell>
          <cell r="I86">
            <v>39</v>
          </cell>
          <cell r="J86" t="str">
            <v>SUBSIDIADO PLENO</v>
          </cell>
          <cell r="K86" t="str">
            <v>CC-1051674470</v>
          </cell>
          <cell r="L86" t="str">
            <v>P</v>
          </cell>
          <cell r="M86" t="str">
            <v>NINGUNO</v>
          </cell>
          <cell r="N86">
            <v>0</v>
          </cell>
          <cell r="O86">
            <v>15</v>
          </cell>
          <cell r="P86">
            <v>43237</v>
          </cell>
          <cell r="Q86">
            <v>43243</v>
          </cell>
          <cell r="R86">
            <v>43320</v>
          </cell>
          <cell r="S86">
            <v>21400</v>
          </cell>
          <cell r="T86">
            <v>0</v>
          </cell>
          <cell r="U86">
            <v>0</v>
          </cell>
          <cell r="V86">
            <v>21400</v>
          </cell>
          <cell r="W86">
            <v>21400</v>
          </cell>
          <cell r="X86">
            <v>0</v>
          </cell>
          <cell r="Y86">
            <v>0</v>
          </cell>
          <cell r="Z86" t="str">
            <v>NA</v>
          </cell>
          <cell r="AA86" t="str">
            <v>NA</v>
          </cell>
          <cell r="AB86">
            <v>0</v>
          </cell>
          <cell r="AC86">
            <v>0</v>
          </cell>
          <cell r="AD86">
            <v>0</v>
          </cell>
          <cell r="AE86">
            <v>43344</v>
          </cell>
          <cell r="AF86" t="str">
            <v>FACSS</v>
          </cell>
          <cell r="AG86" t="str">
            <v>IPSPU</v>
          </cell>
          <cell r="AH86" t="str">
            <v>Pagado</v>
          </cell>
          <cell r="AI86" t="str">
            <v>2990778</v>
          </cell>
          <cell r="AJ86">
            <v>21400</v>
          </cell>
          <cell r="AK86">
            <v>21400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21400</v>
          </cell>
          <cell r="AT86">
            <v>0</v>
          </cell>
          <cell r="AU86">
            <v>0</v>
          </cell>
          <cell r="AV86" t="str">
            <v>CRUCE</v>
          </cell>
          <cell r="AW86" t="str">
            <v>2028654</v>
          </cell>
          <cell r="AX86" t="str">
            <v>15733</v>
          </cell>
          <cell r="AY86" t="str">
            <v>0</v>
          </cell>
          <cell r="AZ86" t="str">
            <v>0</v>
          </cell>
        </row>
        <row r="87">
          <cell r="G87">
            <v>3003449</v>
          </cell>
          <cell r="H87" t="str">
            <v>ADMINISTRADORA</v>
          </cell>
          <cell r="I87">
            <v>39</v>
          </cell>
          <cell r="J87" t="str">
            <v>SUBSIDIADO PLENO</v>
          </cell>
          <cell r="K87" t="str">
            <v>CC-1082476807</v>
          </cell>
          <cell r="L87" t="str">
            <v>P</v>
          </cell>
          <cell r="M87" t="str">
            <v>NINGUNO</v>
          </cell>
          <cell r="N87">
            <v>0</v>
          </cell>
          <cell r="O87">
            <v>15</v>
          </cell>
          <cell r="P87">
            <v>43215</v>
          </cell>
          <cell r="Q87">
            <v>43252</v>
          </cell>
          <cell r="R87">
            <v>43320</v>
          </cell>
          <cell r="S87">
            <v>583600</v>
          </cell>
          <cell r="T87">
            <v>0</v>
          </cell>
          <cell r="U87">
            <v>0</v>
          </cell>
          <cell r="V87">
            <v>583600</v>
          </cell>
          <cell r="W87">
            <v>583600</v>
          </cell>
          <cell r="X87">
            <v>0</v>
          </cell>
          <cell r="Y87">
            <v>0</v>
          </cell>
          <cell r="Z87" t="str">
            <v>NA</v>
          </cell>
          <cell r="AA87" t="str">
            <v>NA</v>
          </cell>
          <cell r="AB87">
            <v>0</v>
          </cell>
          <cell r="AC87">
            <v>0</v>
          </cell>
          <cell r="AD87">
            <v>0</v>
          </cell>
          <cell r="AE87">
            <v>43344</v>
          </cell>
          <cell r="AF87" t="str">
            <v>FACSS</v>
          </cell>
          <cell r="AG87" t="str">
            <v>IPSPU</v>
          </cell>
          <cell r="AH87" t="str">
            <v>Pagado</v>
          </cell>
          <cell r="AI87" t="str">
            <v>3003449</v>
          </cell>
          <cell r="AJ87">
            <v>583600</v>
          </cell>
          <cell r="AK87">
            <v>583600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583600</v>
          </cell>
          <cell r="AT87">
            <v>0</v>
          </cell>
          <cell r="AU87">
            <v>0</v>
          </cell>
          <cell r="AV87" t="str">
            <v>CRUCE</v>
          </cell>
          <cell r="AW87" t="str">
            <v>2028737</v>
          </cell>
          <cell r="AX87" t="str">
            <v>15733</v>
          </cell>
          <cell r="AY87" t="str">
            <v>0</v>
          </cell>
          <cell r="AZ87" t="str">
            <v>0</v>
          </cell>
        </row>
        <row r="88">
          <cell r="G88">
            <v>3003453</v>
          </cell>
          <cell r="H88" t="str">
            <v>ADMINISTRADORA</v>
          </cell>
          <cell r="I88">
            <v>39</v>
          </cell>
          <cell r="J88" t="str">
            <v>SUBSIDIADO PLENO</v>
          </cell>
          <cell r="K88" t="str">
            <v>CC-1082476807</v>
          </cell>
          <cell r="L88" t="str">
            <v>P</v>
          </cell>
          <cell r="M88" t="str">
            <v>NINGUNO</v>
          </cell>
          <cell r="N88">
            <v>0</v>
          </cell>
          <cell r="O88">
            <v>15</v>
          </cell>
          <cell r="P88">
            <v>43215</v>
          </cell>
          <cell r="Q88">
            <v>43252</v>
          </cell>
          <cell r="R88">
            <v>43320</v>
          </cell>
          <cell r="S88">
            <v>1056660</v>
          </cell>
          <cell r="T88">
            <v>0</v>
          </cell>
          <cell r="U88">
            <v>0</v>
          </cell>
          <cell r="V88">
            <v>1056660</v>
          </cell>
          <cell r="W88">
            <v>1056660</v>
          </cell>
          <cell r="X88">
            <v>0</v>
          </cell>
          <cell r="Y88">
            <v>0</v>
          </cell>
          <cell r="Z88" t="str">
            <v>NA</v>
          </cell>
          <cell r="AA88" t="str">
            <v>NA</v>
          </cell>
          <cell r="AB88">
            <v>0</v>
          </cell>
          <cell r="AC88">
            <v>0</v>
          </cell>
          <cell r="AD88">
            <v>0</v>
          </cell>
          <cell r="AE88">
            <v>43344</v>
          </cell>
          <cell r="AF88" t="str">
            <v>FACSS</v>
          </cell>
          <cell r="AG88" t="str">
            <v>IPSPU</v>
          </cell>
          <cell r="AH88" t="str">
            <v>Pagado</v>
          </cell>
          <cell r="AI88" t="str">
            <v>3003453</v>
          </cell>
          <cell r="AJ88">
            <v>1056660</v>
          </cell>
          <cell r="AK88">
            <v>1056660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1056660</v>
          </cell>
          <cell r="AT88">
            <v>0</v>
          </cell>
          <cell r="AU88">
            <v>0</v>
          </cell>
          <cell r="AV88" t="str">
            <v>CRUCE</v>
          </cell>
          <cell r="AW88" t="str">
            <v>2028719</v>
          </cell>
          <cell r="AX88" t="str">
            <v>15733</v>
          </cell>
          <cell r="AY88" t="str">
            <v>0</v>
          </cell>
          <cell r="AZ88" t="str">
            <v>0</v>
          </cell>
        </row>
        <row r="89">
          <cell r="G89">
            <v>3001801</v>
          </cell>
          <cell r="H89" t="str">
            <v>ADMINISTRADORA</v>
          </cell>
          <cell r="I89">
            <v>39</v>
          </cell>
          <cell r="J89" t="str">
            <v>SUBSIDIADO PLENO</v>
          </cell>
          <cell r="K89" t="str">
            <v>RC-1067962156</v>
          </cell>
          <cell r="L89" t="str">
            <v>P</v>
          </cell>
          <cell r="M89" t="str">
            <v>NINGUNO</v>
          </cell>
          <cell r="N89">
            <v>0</v>
          </cell>
          <cell r="O89">
            <v>13</v>
          </cell>
          <cell r="P89">
            <v>43209</v>
          </cell>
          <cell r="Q89">
            <v>43251</v>
          </cell>
          <cell r="R89">
            <v>43320</v>
          </cell>
          <cell r="S89">
            <v>141030</v>
          </cell>
          <cell r="T89">
            <v>0</v>
          </cell>
          <cell r="U89">
            <v>0</v>
          </cell>
          <cell r="V89">
            <v>141030</v>
          </cell>
          <cell r="W89">
            <v>141030</v>
          </cell>
          <cell r="X89">
            <v>0</v>
          </cell>
          <cell r="Y89">
            <v>0</v>
          </cell>
          <cell r="Z89" t="str">
            <v>NA</v>
          </cell>
          <cell r="AA89" t="str">
            <v>NA</v>
          </cell>
          <cell r="AB89">
            <v>0</v>
          </cell>
          <cell r="AC89">
            <v>0</v>
          </cell>
          <cell r="AD89">
            <v>0</v>
          </cell>
          <cell r="AE89">
            <v>43344</v>
          </cell>
          <cell r="AF89" t="str">
            <v>FACSS</v>
          </cell>
          <cell r="AG89" t="str">
            <v>IPSPU</v>
          </cell>
          <cell r="AH89" t="str">
            <v>Pagado</v>
          </cell>
          <cell r="AI89" t="str">
            <v>3001801</v>
          </cell>
          <cell r="AJ89">
            <v>141030</v>
          </cell>
          <cell r="AK89">
            <v>141030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141030</v>
          </cell>
          <cell r="AT89">
            <v>0</v>
          </cell>
          <cell r="AU89">
            <v>0</v>
          </cell>
          <cell r="AV89" t="str">
            <v>CRUCE</v>
          </cell>
          <cell r="AW89" t="str">
            <v>2028702</v>
          </cell>
          <cell r="AX89" t="str">
            <v>16359</v>
          </cell>
          <cell r="AY89" t="str">
            <v>0</v>
          </cell>
          <cell r="AZ89" t="str">
            <v>0</v>
          </cell>
        </row>
        <row r="90">
          <cell r="G90">
            <v>2947335</v>
          </cell>
          <cell r="H90" t="str">
            <v>ADMINISTRADORA</v>
          </cell>
          <cell r="I90">
            <v>39</v>
          </cell>
          <cell r="J90" t="str">
            <v>SUBSIDIADO PLENO</v>
          </cell>
          <cell r="K90" t="str">
            <v>TI-1083463554</v>
          </cell>
          <cell r="L90" t="str">
            <v>P</v>
          </cell>
          <cell r="M90" t="str">
            <v>NINGUNO</v>
          </cell>
          <cell r="N90">
            <v>0</v>
          </cell>
          <cell r="O90">
            <v>13</v>
          </cell>
          <cell r="P90">
            <v>43203</v>
          </cell>
          <cell r="Q90">
            <v>43205</v>
          </cell>
          <cell r="R90">
            <v>43376</v>
          </cell>
          <cell r="S90">
            <v>1491079</v>
          </cell>
          <cell r="T90">
            <v>0</v>
          </cell>
          <cell r="U90">
            <v>0</v>
          </cell>
          <cell r="V90">
            <v>1491079</v>
          </cell>
          <cell r="W90">
            <v>1491079</v>
          </cell>
          <cell r="X90">
            <v>0</v>
          </cell>
          <cell r="Y90">
            <v>0</v>
          </cell>
          <cell r="Z90" t="str">
            <v>NA</v>
          </cell>
          <cell r="AA90" t="str">
            <v>NA</v>
          </cell>
          <cell r="AB90">
            <v>0</v>
          </cell>
          <cell r="AC90">
            <v>0</v>
          </cell>
          <cell r="AD90">
            <v>0</v>
          </cell>
          <cell r="AE90">
            <v>43376</v>
          </cell>
          <cell r="AF90" t="str">
            <v>FACSS</v>
          </cell>
          <cell r="AG90" t="str">
            <v>IPSPU</v>
          </cell>
          <cell r="AH90" t="str">
            <v>Pagado</v>
          </cell>
          <cell r="AI90" t="str">
            <v>2947335</v>
          </cell>
          <cell r="AJ90">
            <v>1491079</v>
          </cell>
          <cell r="AK90">
            <v>1491079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1491079</v>
          </cell>
          <cell r="AT90">
            <v>0</v>
          </cell>
          <cell r="AU90">
            <v>0</v>
          </cell>
          <cell r="AV90" t="str">
            <v>GIRO DIRECTO DEL M.PS.  MES DE NOVIEMBRE DE 2018. EVENTO</v>
          </cell>
          <cell r="AW90" t="str">
            <v>2131482</v>
          </cell>
          <cell r="AX90" t="str">
            <v>17854</v>
          </cell>
          <cell r="AY90" t="str">
            <v>0</v>
          </cell>
          <cell r="AZ90" t="str">
            <v>0</v>
          </cell>
        </row>
        <row r="91">
          <cell r="G91">
            <v>3044393</v>
          </cell>
          <cell r="H91" t="str">
            <v>ADMINISTRADORA</v>
          </cell>
          <cell r="I91">
            <v>39</v>
          </cell>
          <cell r="J91" t="str">
            <v>SUBSIDIADO PLENO</v>
          </cell>
          <cell r="K91" t="str">
            <v>RC-1067962156</v>
          </cell>
          <cell r="L91" t="str">
            <v>P</v>
          </cell>
          <cell r="M91" t="str">
            <v>NINGUNO</v>
          </cell>
          <cell r="N91">
            <v>0</v>
          </cell>
          <cell r="O91">
            <v>13</v>
          </cell>
          <cell r="P91">
            <v>43292</v>
          </cell>
          <cell r="Q91">
            <v>43292</v>
          </cell>
          <cell r="R91">
            <v>43393</v>
          </cell>
          <cell r="S91">
            <v>20400</v>
          </cell>
          <cell r="T91">
            <v>0</v>
          </cell>
          <cell r="U91">
            <v>0</v>
          </cell>
          <cell r="V91">
            <v>20400</v>
          </cell>
          <cell r="W91">
            <v>20400</v>
          </cell>
          <cell r="X91">
            <v>0</v>
          </cell>
          <cell r="Y91">
            <v>0</v>
          </cell>
          <cell r="Z91" t="str">
            <v>NA</v>
          </cell>
          <cell r="AA91" t="str">
            <v>NA</v>
          </cell>
          <cell r="AB91">
            <v>0</v>
          </cell>
          <cell r="AC91">
            <v>0</v>
          </cell>
          <cell r="AD91">
            <v>0</v>
          </cell>
          <cell r="AE91">
            <v>43395</v>
          </cell>
          <cell r="AF91" t="str">
            <v>FACSS</v>
          </cell>
          <cell r="AG91" t="str">
            <v>IPSPU</v>
          </cell>
          <cell r="AH91" t="str">
            <v>Pagado</v>
          </cell>
          <cell r="AI91" t="str">
            <v>3044393</v>
          </cell>
          <cell r="AJ91">
            <v>20400</v>
          </cell>
          <cell r="AK91">
            <v>20400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20400</v>
          </cell>
          <cell r="AT91">
            <v>0</v>
          </cell>
          <cell r="AU91">
            <v>0</v>
          </cell>
          <cell r="AV91" t="str">
            <v>CRUCE</v>
          </cell>
          <cell r="AW91" t="str">
            <v>2192334</v>
          </cell>
          <cell r="AX91" t="str">
            <v>18812</v>
          </cell>
          <cell r="AY91" t="str">
            <v>0</v>
          </cell>
          <cell r="AZ91" t="str">
            <v>0</v>
          </cell>
        </row>
        <row r="92">
          <cell r="G92">
            <v>3081124</v>
          </cell>
          <cell r="H92" t="str">
            <v>ADMINISTRADORA</v>
          </cell>
          <cell r="I92">
            <v>39</v>
          </cell>
          <cell r="J92" t="str">
            <v>SUBSIDIADO PLENO</v>
          </cell>
          <cell r="K92" t="str">
            <v>CC-1051674470</v>
          </cell>
          <cell r="L92" t="str">
            <v>P</v>
          </cell>
          <cell r="M92" t="str">
            <v>NINGUNO</v>
          </cell>
          <cell r="N92">
            <v>0</v>
          </cell>
          <cell r="O92">
            <v>13</v>
          </cell>
          <cell r="P92">
            <v>43323</v>
          </cell>
          <cell r="Q92">
            <v>43323</v>
          </cell>
          <cell r="R92">
            <v>43393</v>
          </cell>
          <cell r="S92">
            <v>21400</v>
          </cell>
          <cell r="T92">
            <v>0</v>
          </cell>
          <cell r="U92">
            <v>0</v>
          </cell>
          <cell r="V92">
            <v>21400</v>
          </cell>
          <cell r="W92">
            <v>21400</v>
          </cell>
          <cell r="X92">
            <v>0</v>
          </cell>
          <cell r="Y92">
            <v>0</v>
          </cell>
          <cell r="Z92" t="str">
            <v>NA</v>
          </cell>
          <cell r="AA92" t="str">
            <v>NA</v>
          </cell>
          <cell r="AB92">
            <v>0</v>
          </cell>
          <cell r="AC92">
            <v>0</v>
          </cell>
          <cell r="AD92">
            <v>0</v>
          </cell>
          <cell r="AE92">
            <v>43395</v>
          </cell>
          <cell r="AF92" t="str">
            <v>FACSS</v>
          </cell>
          <cell r="AG92" t="str">
            <v>IPSPU</v>
          </cell>
          <cell r="AH92" t="str">
            <v>Pagado</v>
          </cell>
          <cell r="AI92" t="str">
            <v>3081124</v>
          </cell>
          <cell r="AJ92">
            <v>21400</v>
          </cell>
          <cell r="AK92">
            <v>21400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21400</v>
          </cell>
          <cell r="AT92">
            <v>0</v>
          </cell>
          <cell r="AU92">
            <v>0</v>
          </cell>
          <cell r="AV92" t="str">
            <v>CRUCE</v>
          </cell>
          <cell r="AW92" t="str">
            <v>2192332</v>
          </cell>
          <cell r="AX92" t="str">
            <v>18812</v>
          </cell>
          <cell r="AY92" t="str">
            <v>0</v>
          </cell>
          <cell r="AZ92" t="str">
            <v>0</v>
          </cell>
        </row>
        <row r="93">
          <cell r="G93">
            <v>3115688</v>
          </cell>
          <cell r="H93" t="str">
            <v>ADMINISTRADORA</v>
          </cell>
          <cell r="I93">
            <v>39</v>
          </cell>
          <cell r="J93" t="str">
            <v>SUBSIDIADO PLENO</v>
          </cell>
          <cell r="K93" t="str">
            <v>RC-1105114241</v>
          </cell>
          <cell r="L93" t="str">
            <v>P</v>
          </cell>
          <cell r="M93" t="str">
            <v>NINGUNO</v>
          </cell>
          <cell r="N93">
            <v>0</v>
          </cell>
          <cell r="O93">
            <v>13</v>
          </cell>
          <cell r="P93">
            <v>43353</v>
          </cell>
          <cell r="Q93">
            <v>43355</v>
          </cell>
          <cell r="R93">
            <v>43393</v>
          </cell>
          <cell r="S93">
            <v>787596</v>
          </cell>
          <cell r="T93">
            <v>0</v>
          </cell>
          <cell r="U93">
            <v>0</v>
          </cell>
          <cell r="V93">
            <v>787596</v>
          </cell>
          <cell r="W93">
            <v>787596</v>
          </cell>
          <cell r="X93">
            <v>0</v>
          </cell>
          <cell r="Y93">
            <v>0</v>
          </cell>
          <cell r="Z93" t="str">
            <v>NA</v>
          </cell>
          <cell r="AA93" t="str">
            <v>NA</v>
          </cell>
          <cell r="AB93">
            <v>0</v>
          </cell>
          <cell r="AC93">
            <v>0</v>
          </cell>
          <cell r="AD93">
            <v>0</v>
          </cell>
          <cell r="AE93">
            <v>43405</v>
          </cell>
          <cell r="AF93" t="str">
            <v>FACSS</v>
          </cell>
          <cell r="AG93" t="str">
            <v>IPSPU</v>
          </cell>
          <cell r="AH93" t="str">
            <v>Pagado</v>
          </cell>
          <cell r="AI93" t="str">
            <v>3115688</v>
          </cell>
          <cell r="AJ93">
            <v>787596</v>
          </cell>
          <cell r="AK93">
            <v>787596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787596</v>
          </cell>
          <cell r="AT93">
            <v>0</v>
          </cell>
          <cell r="AU93">
            <v>0</v>
          </cell>
          <cell r="AV93" t="str">
            <v>CRUCE</v>
          </cell>
          <cell r="AW93" t="str">
            <v>2295358</v>
          </cell>
          <cell r="AX93" t="str">
            <v>18812</v>
          </cell>
          <cell r="AY93" t="str">
            <v>0</v>
          </cell>
          <cell r="AZ93" t="str">
            <v>0</v>
          </cell>
        </row>
        <row r="94">
          <cell r="G94">
            <v>3121257</v>
          </cell>
          <cell r="H94" t="str">
            <v>ADMINISTRADORA</v>
          </cell>
          <cell r="I94">
            <v>39</v>
          </cell>
          <cell r="J94" t="str">
            <v>SUBSIDIADO PLENO</v>
          </cell>
          <cell r="K94" t="str">
            <v>CC-1052981543</v>
          </cell>
          <cell r="L94" t="str">
            <v>P</v>
          </cell>
          <cell r="M94" t="str">
            <v>NINGUNO</v>
          </cell>
          <cell r="N94">
            <v>0</v>
          </cell>
          <cell r="O94">
            <v>13</v>
          </cell>
          <cell r="P94">
            <v>43351</v>
          </cell>
          <cell r="Q94">
            <v>43361</v>
          </cell>
          <cell r="R94">
            <v>43393</v>
          </cell>
          <cell r="S94">
            <v>87568</v>
          </cell>
          <cell r="T94">
            <v>0</v>
          </cell>
          <cell r="U94">
            <v>0</v>
          </cell>
          <cell r="V94">
            <v>87568</v>
          </cell>
          <cell r="W94">
            <v>87568</v>
          </cell>
          <cell r="X94">
            <v>0</v>
          </cell>
          <cell r="Y94">
            <v>0</v>
          </cell>
          <cell r="Z94" t="str">
            <v>NA</v>
          </cell>
          <cell r="AA94" t="str">
            <v>NA</v>
          </cell>
          <cell r="AB94">
            <v>0</v>
          </cell>
          <cell r="AC94">
            <v>0</v>
          </cell>
          <cell r="AD94">
            <v>0</v>
          </cell>
          <cell r="AE94">
            <v>43395</v>
          </cell>
          <cell r="AF94" t="str">
            <v>FACSS</v>
          </cell>
          <cell r="AG94" t="str">
            <v>IPSPU</v>
          </cell>
          <cell r="AH94" t="str">
            <v>Pagado</v>
          </cell>
          <cell r="AI94" t="str">
            <v>3121257</v>
          </cell>
          <cell r="AJ94">
            <v>87568</v>
          </cell>
          <cell r="AK94">
            <v>87568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87568</v>
          </cell>
          <cell r="AT94">
            <v>0</v>
          </cell>
          <cell r="AU94">
            <v>0</v>
          </cell>
          <cell r="AV94" t="str">
            <v>CRUCE</v>
          </cell>
          <cell r="AW94" t="str">
            <v>2192329</v>
          </cell>
          <cell r="AX94" t="str">
            <v>18812</v>
          </cell>
          <cell r="AY94" t="str">
            <v>0</v>
          </cell>
          <cell r="AZ94" t="str">
            <v>0</v>
          </cell>
        </row>
        <row r="95">
          <cell r="G95">
            <v>3133580</v>
          </cell>
          <cell r="H95" t="str">
            <v>ADMINISTRADORA</v>
          </cell>
          <cell r="I95">
            <v>39</v>
          </cell>
          <cell r="J95" t="str">
            <v>SUBSIDIADO PLENO</v>
          </cell>
          <cell r="K95" t="str">
            <v>CC-33216316</v>
          </cell>
          <cell r="L95" t="str">
            <v>P</v>
          </cell>
          <cell r="M95" t="str">
            <v>NINGUNO</v>
          </cell>
          <cell r="N95">
            <v>0</v>
          </cell>
          <cell r="O95">
            <v>13</v>
          </cell>
          <cell r="P95">
            <v>43367</v>
          </cell>
          <cell r="Q95">
            <v>43370</v>
          </cell>
          <cell r="R95">
            <v>43393</v>
          </cell>
          <cell r="S95">
            <v>63837</v>
          </cell>
          <cell r="T95">
            <v>0</v>
          </cell>
          <cell r="U95">
            <v>0</v>
          </cell>
          <cell r="V95">
            <v>63837</v>
          </cell>
          <cell r="W95">
            <v>63837</v>
          </cell>
          <cell r="X95">
            <v>0</v>
          </cell>
          <cell r="Y95">
            <v>0</v>
          </cell>
          <cell r="Z95" t="str">
            <v>NA</v>
          </cell>
          <cell r="AA95" t="str">
            <v>NA</v>
          </cell>
          <cell r="AB95">
            <v>0</v>
          </cell>
          <cell r="AC95">
            <v>0</v>
          </cell>
          <cell r="AD95">
            <v>0</v>
          </cell>
          <cell r="AE95">
            <v>43395</v>
          </cell>
          <cell r="AF95" t="str">
            <v>FACSS</v>
          </cell>
          <cell r="AG95" t="str">
            <v>IPSPU</v>
          </cell>
          <cell r="AH95" t="str">
            <v>Pagado</v>
          </cell>
          <cell r="AI95" t="str">
            <v>3133580</v>
          </cell>
          <cell r="AJ95">
            <v>63837</v>
          </cell>
          <cell r="AK95">
            <v>63837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63837</v>
          </cell>
          <cell r="AT95">
            <v>0</v>
          </cell>
          <cell r="AU95">
            <v>0</v>
          </cell>
          <cell r="AV95" t="str">
            <v>CRUCE</v>
          </cell>
          <cell r="AW95" t="str">
            <v>2192330</v>
          </cell>
          <cell r="AX95" t="str">
            <v>18812</v>
          </cell>
          <cell r="AY95" t="str">
            <v>0</v>
          </cell>
          <cell r="AZ95" t="str">
            <v>0</v>
          </cell>
        </row>
        <row r="96">
          <cell r="G96">
            <v>3133601</v>
          </cell>
          <cell r="H96" t="str">
            <v>ADMINISTRADORA</v>
          </cell>
          <cell r="I96">
            <v>39</v>
          </cell>
          <cell r="J96" t="str">
            <v>SUBSIDIADO PLENO</v>
          </cell>
          <cell r="K96" t="str">
            <v>CC-1052981543</v>
          </cell>
          <cell r="L96" t="str">
            <v>P</v>
          </cell>
          <cell r="M96" t="str">
            <v>NINGUNO</v>
          </cell>
          <cell r="N96">
            <v>0</v>
          </cell>
          <cell r="O96">
            <v>13</v>
          </cell>
          <cell r="P96">
            <v>43351</v>
          </cell>
          <cell r="Q96">
            <v>43370</v>
          </cell>
          <cell r="R96">
            <v>43393</v>
          </cell>
          <cell r="S96">
            <v>86700</v>
          </cell>
          <cell r="T96">
            <v>0</v>
          </cell>
          <cell r="U96">
            <v>0</v>
          </cell>
          <cell r="V96">
            <v>86700</v>
          </cell>
          <cell r="W96">
            <v>86700</v>
          </cell>
          <cell r="X96">
            <v>0</v>
          </cell>
          <cell r="Y96">
            <v>0</v>
          </cell>
          <cell r="Z96" t="str">
            <v>NA</v>
          </cell>
          <cell r="AA96" t="str">
            <v>NA</v>
          </cell>
          <cell r="AB96">
            <v>0</v>
          </cell>
          <cell r="AC96">
            <v>0</v>
          </cell>
          <cell r="AD96">
            <v>0</v>
          </cell>
          <cell r="AE96">
            <v>43395</v>
          </cell>
          <cell r="AF96" t="str">
            <v>FACSS</v>
          </cell>
          <cell r="AG96" t="str">
            <v>IPSPU</v>
          </cell>
          <cell r="AH96" t="str">
            <v>Pagado</v>
          </cell>
          <cell r="AI96" t="str">
            <v>3133601</v>
          </cell>
          <cell r="AJ96">
            <v>86700</v>
          </cell>
          <cell r="AK96">
            <v>86700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86700</v>
          </cell>
          <cell r="AT96">
            <v>0</v>
          </cell>
          <cell r="AU96">
            <v>0</v>
          </cell>
          <cell r="AV96" t="str">
            <v>CRUCE</v>
          </cell>
          <cell r="AW96" t="str">
            <v>2192331</v>
          </cell>
          <cell r="AX96" t="str">
            <v>18812</v>
          </cell>
          <cell r="AY96" t="str">
            <v>0</v>
          </cell>
          <cell r="AZ96" t="str">
            <v>0</v>
          </cell>
        </row>
        <row r="97">
          <cell r="G97">
            <v>3138823</v>
          </cell>
          <cell r="H97" t="str">
            <v>ADMINISTRADORA</v>
          </cell>
          <cell r="I97">
            <v>39</v>
          </cell>
          <cell r="J97" t="str">
            <v>SUBSIDIADO PLENO</v>
          </cell>
          <cell r="K97" t="str">
            <v>CC-33216316</v>
          </cell>
          <cell r="L97" t="str">
            <v>P</v>
          </cell>
          <cell r="M97" t="str">
            <v>NINGUNO</v>
          </cell>
          <cell r="N97">
            <v>0</v>
          </cell>
          <cell r="O97">
            <v>13</v>
          </cell>
          <cell r="P97">
            <v>43371</v>
          </cell>
          <cell r="Q97">
            <v>43374</v>
          </cell>
          <cell r="R97">
            <v>43393</v>
          </cell>
          <cell r="S97">
            <v>493144</v>
          </cell>
          <cell r="T97">
            <v>0</v>
          </cell>
          <cell r="U97">
            <v>0</v>
          </cell>
          <cell r="V97">
            <v>493144</v>
          </cell>
          <cell r="W97">
            <v>493144</v>
          </cell>
          <cell r="X97">
            <v>0</v>
          </cell>
          <cell r="Y97">
            <v>435900</v>
          </cell>
          <cell r="Z97" t="str">
            <v>SE GLOSA TAC DE CRANEO NO PERTINENTE COMO AYUDA DX EN URGENCIA POR UNA CEFALEA</v>
          </cell>
          <cell r="AA97" t="str">
            <v>NA</v>
          </cell>
          <cell r="AB97">
            <v>0</v>
          </cell>
          <cell r="AC97">
            <v>0</v>
          </cell>
          <cell r="AD97">
            <v>0</v>
          </cell>
          <cell r="AE97">
            <v>43405</v>
          </cell>
          <cell r="AF97" t="str">
            <v>FACSS</v>
          </cell>
          <cell r="AG97" t="str">
            <v>IPSPU</v>
          </cell>
          <cell r="AH97" t="str">
            <v>Pagado</v>
          </cell>
          <cell r="AI97" t="str">
            <v>3138823</v>
          </cell>
          <cell r="AJ97">
            <v>493144</v>
          </cell>
          <cell r="AK97">
            <v>493144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57244</v>
          </cell>
          <cell r="AT97">
            <v>0</v>
          </cell>
          <cell r="AU97">
            <v>0</v>
          </cell>
          <cell r="AV97" t="str">
            <v>CRUCE</v>
          </cell>
          <cell r="AW97" t="str">
            <v>2295532</v>
          </cell>
          <cell r="AX97" t="str">
            <v>18812</v>
          </cell>
          <cell r="AY97" t="str">
            <v>124829</v>
          </cell>
          <cell r="AZ97" t="str">
            <v>0</v>
          </cell>
        </row>
        <row r="98">
          <cell r="G98">
            <v>3140991</v>
          </cell>
          <cell r="H98" t="str">
            <v>ADMINISTRADORA</v>
          </cell>
          <cell r="I98">
            <v>39</v>
          </cell>
          <cell r="J98" t="str">
            <v>SUBSIDIADO PLENO</v>
          </cell>
          <cell r="K98" t="str">
            <v>CC-1102844338</v>
          </cell>
          <cell r="L98" t="str">
            <v>P</v>
          </cell>
          <cell r="M98" t="str">
            <v>NINGUNO</v>
          </cell>
          <cell r="N98">
            <v>0</v>
          </cell>
          <cell r="O98">
            <v>13</v>
          </cell>
          <cell r="P98">
            <v>43372</v>
          </cell>
          <cell r="Q98">
            <v>43376</v>
          </cell>
          <cell r="R98">
            <v>43393</v>
          </cell>
          <cell r="S98">
            <v>56653</v>
          </cell>
          <cell r="T98">
            <v>0</v>
          </cell>
          <cell r="U98">
            <v>0</v>
          </cell>
          <cell r="V98">
            <v>56653</v>
          </cell>
          <cell r="W98">
            <v>56653</v>
          </cell>
          <cell r="X98">
            <v>0</v>
          </cell>
          <cell r="Y98">
            <v>0</v>
          </cell>
          <cell r="Z98" t="str">
            <v>NA</v>
          </cell>
          <cell r="AA98" t="str">
            <v>NA</v>
          </cell>
          <cell r="AB98">
            <v>0</v>
          </cell>
          <cell r="AC98">
            <v>0</v>
          </cell>
          <cell r="AD98">
            <v>0</v>
          </cell>
          <cell r="AE98">
            <v>43395</v>
          </cell>
          <cell r="AF98" t="str">
            <v>FACSS</v>
          </cell>
          <cell r="AG98" t="str">
            <v>IPSPU</v>
          </cell>
          <cell r="AH98" t="str">
            <v>Pagado</v>
          </cell>
          <cell r="AI98" t="str">
            <v>3140991</v>
          </cell>
          <cell r="AJ98">
            <v>56653</v>
          </cell>
          <cell r="AK98">
            <v>56653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56653</v>
          </cell>
          <cell r="AT98">
            <v>0</v>
          </cell>
          <cell r="AU98">
            <v>0</v>
          </cell>
          <cell r="AV98" t="str">
            <v>CRUCE</v>
          </cell>
          <cell r="AW98" t="str">
            <v>2192328</v>
          </cell>
          <cell r="AX98" t="str">
            <v>18812</v>
          </cell>
          <cell r="AY98" t="str">
            <v>0</v>
          </cell>
          <cell r="AZ98" t="str">
            <v>0</v>
          </cell>
        </row>
        <row r="99">
          <cell r="G99">
            <v>3040370</v>
          </cell>
          <cell r="H99" t="str">
            <v>ADMINISTRADORA</v>
          </cell>
          <cell r="I99">
            <v>39</v>
          </cell>
          <cell r="J99" t="str">
            <v>SUBSIDIADO PLENO</v>
          </cell>
          <cell r="K99" t="str">
            <v>CC-1073503753</v>
          </cell>
          <cell r="L99" t="str">
            <v>P</v>
          </cell>
          <cell r="M99" t="str">
            <v>NINGUNO</v>
          </cell>
          <cell r="N99">
            <v>0</v>
          </cell>
          <cell r="O99">
            <v>13</v>
          </cell>
          <cell r="P99">
            <v>43237</v>
          </cell>
          <cell r="Q99">
            <v>43288</v>
          </cell>
          <cell r="R99">
            <v>43405</v>
          </cell>
          <cell r="S99">
            <v>502570</v>
          </cell>
          <cell r="T99">
            <v>0</v>
          </cell>
          <cell r="U99">
            <v>0</v>
          </cell>
          <cell r="V99">
            <v>502570</v>
          </cell>
          <cell r="W99">
            <v>502570</v>
          </cell>
          <cell r="X99">
            <v>0</v>
          </cell>
          <cell r="Y99">
            <v>0</v>
          </cell>
          <cell r="Z99" t="str">
            <v>NA</v>
          </cell>
          <cell r="AA99" t="str">
            <v>NA</v>
          </cell>
          <cell r="AB99">
            <v>0</v>
          </cell>
          <cell r="AC99">
            <v>0</v>
          </cell>
          <cell r="AD99">
            <v>0</v>
          </cell>
          <cell r="AE99">
            <v>43430</v>
          </cell>
          <cell r="AF99" t="str">
            <v>FACSS</v>
          </cell>
          <cell r="AG99" t="str">
            <v>IPSPU</v>
          </cell>
          <cell r="AH99" t="str">
            <v>Pagado</v>
          </cell>
          <cell r="AI99" t="str">
            <v>3040370</v>
          </cell>
          <cell r="AJ99">
            <v>502570</v>
          </cell>
          <cell r="AK99">
            <v>502570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502570</v>
          </cell>
          <cell r="AT99">
            <v>0</v>
          </cell>
          <cell r="AU99">
            <v>0</v>
          </cell>
          <cell r="AV99" t="str">
            <v>GIRO DIRECTO DEL M.PS.  MES DE ENERO DE 2019. EVENTO</v>
          </cell>
          <cell r="AW99" t="str">
            <v>2358751</v>
          </cell>
          <cell r="AX99" t="str">
            <v>19477</v>
          </cell>
          <cell r="AY99" t="str">
            <v>0</v>
          </cell>
          <cell r="AZ99" t="str">
            <v>0</v>
          </cell>
        </row>
        <row r="100">
          <cell r="G100">
            <v>3048490</v>
          </cell>
          <cell r="H100" t="str">
            <v>ADMINISTRADORA</v>
          </cell>
          <cell r="I100">
            <v>39</v>
          </cell>
          <cell r="J100" t="str">
            <v>SUBSIDIADO PLENO</v>
          </cell>
          <cell r="K100" t="str">
            <v>RC-1067962156</v>
          </cell>
          <cell r="L100" t="str">
            <v>P</v>
          </cell>
          <cell r="M100" t="str">
            <v>NINGUNO</v>
          </cell>
          <cell r="N100">
            <v>0</v>
          </cell>
          <cell r="O100">
            <v>13</v>
          </cell>
          <cell r="P100">
            <v>43267</v>
          </cell>
          <cell r="Q100">
            <v>43294</v>
          </cell>
          <cell r="R100">
            <v>43405</v>
          </cell>
          <cell r="S100">
            <v>52124</v>
          </cell>
          <cell r="T100">
            <v>0</v>
          </cell>
          <cell r="U100">
            <v>0</v>
          </cell>
          <cell r="V100">
            <v>52124</v>
          </cell>
          <cell r="W100">
            <v>52124</v>
          </cell>
          <cell r="X100">
            <v>0</v>
          </cell>
          <cell r="Y100">
            <v>0</v>
          </cell>
          <cell r="Z100" t="str">
            <v>NA</v>
          </cell>
          <cell r="AA100" t="str">
            <v>NA</v>
          </cell>
          <cell r="AB100">
            <v>0</v>
          </cell>
          <cell r="AC100">
            <v>0</v>
          </cell>
          <cell r="AD100">
            <v>0</v>
          </cell>
          <cell r="AE100">
            <v>43430</v>
          </cell>
          <cell r="AF100" t="str">
            <v>FACSS</v>
          </cell>
          <cell r="AG100" t="str">
            <v>IPSPU</v>
          </cell>
          <cell r="AH100" t="str">
            <v>Pagado</v>
          </cell>
          <cell r="AI100" t="str">
            <v>3048490</v>
          </cell>
          <cell r="AJ100">
            <v>52124</v>
          </cell>
          <cell r="AK100">
            <v>52124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52124</v>
          </cell>
          <cell r="AT100">
            <v>0</v>
          </cell>
          <cell r="AU100">
            <v>0</v>
          </cell>
          <cell r="AV100" t="str">
            <v>GIRO DIRECTO DEL M.PS.  MES DE ENERO DE 2019. EVENTO</v>
          </cell>
          <cell r="AW100" t="str">
            <v>2358756</v>
          </cell>
          <cell r="AX100" t="str">
            <v>19477</v>
          </cell>
          <cell r="AY100" t="str">
            <v>0</v>
          </cell>
          <cell r="AZ100" t="str">
            <v>0</v>
          </cell>
        </row>
        <row r="101">
          <cell r="G101">
            <v>3065763</v>
          </cell>
          <cell r="H101" t="str">
            <v>ADMINISTRADORA</v>
          </cell>
          <cell r="I101">
            <v>39</v>
          </cell>
          <cell r="J101" t="str">
            <v>SUBSIDIADO PLENO</v>
          </cell>
          <cell r="K101" t="str">
            <v>RC-1067962156</v>
          </cell>
          <cell r="L101" t="str">
            <v>P</v>
          </cell>
          <cell r="M101" t="str">
            <v>NINGUNO</v>
          </cell>
          <cell r="N101">
            <v>0</v>
          </cell>
          <cell r="O101">
            <v>13</v>
          </cell>
          <cell r="P101">
            <v>43307</v>
          </cell>
          <cell r="Q101">
            <v>43309</v>
          </cell>
          <cell r="R101">
            <v>43405</v>
          </cell>
          <cell r="S101">
            <v>733093</v>
          </cell>
          <cell r="T101">
            <v>0</v>
          </cell>
          <cell r="U101">
            <v>0</v>
          </cell>
          <cell r="V101">
            <v>733093</v>
          </cell>
          <cell r="W101">
            <v>733093</v>
          </cell>
          <cell r="X101">
            <v>0</v>
          </cell>
          <cell r="Y101">
            <v>0</v>
          </cell>
          <cell r="Z101" t="str">
            <v>NA</v>
          </cell>
          <cell r="AA101" t="str">
            <v>NA</v>
          </cell>
          <cell r="AB101">
            <v>0</v>
          </cell>
          <cell r="AC101">
            <v>0</v>
          </cell>
          <cell r="AD101">
            <v>0</v>
          </cell>
          <cell r="AE101">
            <v>43430</v>
          </cell>
          <cell r="AF101" t="str">
            <v>FACSS</v>
          </cell>
          <cell r="AG101" t="str">
            <v>IPSPU</v>
          </cell>
          <cell r="AH101" t="str">
            <v>Pagado</v>
          </cell>
          <cell r="AI101" t="str">
            <v>3065763</v>
          </cell>
          <cell r="AJ101">
            <v>733093</v>
          </cell>
          <cell r="AK101">
            <v>733093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733093</v>
          </cell>
          <cell r="AT101">
            <v>0</v>
          </cell>
          <cell r="AU101">
            <v>0</v>
          </cell>
          <cell r="AV101" t="str">
            <v>GIRO DIRECTO DEL M.PS.  MES DE ENERO DE 2019. EVENTO</v>
          </cell>
          <cell r="AW101" t="str">
            <v>2359005</v>
          </cell>
          <cell r="AX101" t="str">
            <v>19477</v>
          </cell>
          <cell r="AY101" t="str">
            <v>0</v>
          </cell>
          <cell r="AZ101" t="str">
            <v>0</v>
          </cell>
        </row>
        <row r="102">
          <cell r="G102">
            <v>2993488</v>
          </cell>
          <cell r="H102" t="str">
            <v>ADMINISTRADORA</v>
          </cell>
          <cell r="I102">
            <v>39</v>
          </cell>
          <cell r="J102" t="str">
            <v>SUBSIDIADO PLENO</v>
          </cell>
          <cell r="K102" t="str">
            <v>CC-1082476807</v>
          </cell>
          <cell r="L102" t="str">
            <v>P</v>
          </cell>
          <cell r="M102" t="str">
            <v>NINGUNO</v>
          </cell>
          <cell r="N102">
            <v>0</v>
          </cell>
          <cell r="O102">
            <v>15</v>
          </cell>
          <cell r="P102">
            <v>43215</v>
          </cell>
          <cell r="Q102">
            <v>43244</v>
          </cell>
          <cell r="R102">
            <v>43405</v>
          </cell>
          <cell r="S102">
            <v>95300</v>
          </cell>
          <cell r="T102">
            <v>0</v>
          </cell>
          <cell r="U102">
            <v>0</v>
          </cell>
          <cell r="V102">
            <v>95300</v>
          </cell>
          <cell r="W102">
            <v>95300</v>
          </cell>
          <cell r="X102">
            <v>0</v>
          </cell>
          <cell r="Y102">
            <v>0</v>
          </cell>
          <cell r="Z102" t="str">
            <v>NA</v>
          </cell>
          <cell r="AA102" t="str">
            <v>NA</v>
          </cell>
          <cell r="AB102">
            <v>0</v>
          </cell>
          <cell r="AC102">
            <v>0</v>
          </cell>
          <cell r="AD102">
            <v>0</v>
          </cell>
          <cell r="AE102">
            <v>43430</v>
          </cell>
          <cell r="AF102" t="str">
            <v>FACSS</v>
          </cell>
          <cell r="AG102" t="str">
            <v>IPSPU</v>
          </cell>
          <cell r="AH102" t="str">
            <v>Pagado</v>
          </cell>
          <cell r="AI102" t="str">
            <v>2993488</v>
          </cell>
          <cell r="AJ102">
            <v>95300</v>
          </cell>
          <cell r="AK102">
            <v>95300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95300</v>
          </cell>
          <cell r="AT102">
            <v>0</v>
          </cell>
          <cell r="AU102">
            <v>0</v>
          </cell>
          <cell r="AV102" t="str">
            <v>GIRO DIRECTO DEL M.PS.  MES DE ENERO DE 2019. EVENTO</v>
          </cell>
          <cell r="AW102" t="str">
            <v>2358226</v>
          </cell>
          <cell r="AX102" t="str">
            <v>19477</v>
          </cell>
          <cell r="AY102" t="str">
            <v>0</v>
          </cell>
          <cell r="AZ102" t="str">
            <v>0</v>
          </cell>
        </row>
        <row r="103">
          <cell r="G103">
            <v>3058209</v>
          </cell>
          <cell r="H103" t="str">
            <v>ADMINISTRADORA</v>
          </cell>
          <cell r="I103">
            <v>39</v>
          </cell>
          <cell r="J103" t="str">
            <v>SUBSIDIADO PLENO</v>
          </cell>
          <cell r="K103" t="str">
            <v>CC-1051674470</v>
          </cell>
          <cell r="L103" t="str">
            <v>P</v>
          </cell>
          <cell r="M103" t="str">
            <v>NINGUNO</v>
          </cell>
          <cell r="N103">
            <v>0</v>
          </cell>
          <cell r="O103">
            <v>13</v>
          </cell>
          <cell r="P103">
            <v>43304</v>
          </cell>
          <cell r="Q103">
            <v>43304</v>
          </cell>
          <cell r="R103">
            <v>43405</v>
          </cell>
          <cell r="S103">
            <v>63400</v>
          </cell>
          <cell r="T103">
            <v>0</v>
          </cell>
          <cell r="U103">
            <v>0</v>
          </cell>
          <cell r="V103">
            <v>63400</v>
          </cell>
          <cell r="W103">
            <v>63400</v>
          </cell>
          <cell r="X103">
            <v>0</v>
          </cell>
          <cell r="Y103">
            <v>0</v>
          </cell>
          <cell r="Z103" t="str">
            <v>NA</v>
          </cell>
          <cell r="AA103" t="str">
            <v>NA</v>
          </cell>
          <cell r="AB103">
            <v>0</v>
          </cell>
          <cell r="AC103">
            <v>0</v>
          </cell>
          <cell r="AD103">
            <v>0</v>
          </cell>
          <cell r="AE103">
            <v>43405</v>
          </cell>
          <cell r="AF103" t="str">
            <v>FACSS</v>
          </cell>
          <cell r="AG103" t="str">
            <v>IPSPU</v>
          </cell>
          <cell r="AH103" t="str">
            <v>Pagado</v>
          </cell>
          <cell r="AI103" t="str">
            <v>3058209</v>
          </cell>
          <cell r="AJ103">
            <v>63400</v>
          </cell>
          <cell r="AK103">
            <v>63400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63400</v>
          </cell>
          <cell r="AT103">
            <v>0</v>
          </cell>
          <cell r="AU103">
            <v>0</v>
          </cell>
          <cell r="AV103" t="str">
            <v>GIRO DIRECTO DEL M.PS.  MES DE ENERO DE 2019. EVENTO</v>
          </cell>
          <cell r="AW103" t="str">
            <v>2335483</v>
          </cell>
          <cell r="AX103" t="str">
            <v>19477</v>
          </cell>
          <cell r="AY103" t="str">
            <v>0</v>
          </cell>
          <cell r="AZ103" t="str">
            <v>0</v>
          </cell>
        </row>
        <row r="104">
          <cell r="G104">
            <v>3084051</v>
          </cell>
          <cell r="H104" t="str">
            <v>ADMINISTRADORA</v>
          </cell>
          <cell r="I104">
            <v>39</v>
          </cell>
          <cell r="J104" t="str">
            <v>SUBSIDIADO PLENO</v>
          </cell>
          <cell r="K104" t="str">
            <v>CC-1051674470</v>
          </cell>
          <cell r="L104" t="str">
            <v>P</v>
          </cell>
          <cell r="M104" t="str">
            <v>NINGUNO</v>
          </cell>
          <cell r="N104">
            <v>0</v>
          </cell>
          <cell r="O104">
            <v>13</v>
          </cell>
          <cell r="P104">
            <v>43324</v>
          </cell>
          <cell r="Q104">
            <v>43326</v>
          </cell>
          <cell r="R104">
            <v>43405</v>
          </cell>
          <cell r="S104">
            <v>101200</v>
          </cell>
          <cell r="T104">
            <v>0</v>
          </cell>
          <cell r="U104">
            <v>0</v>
          </cell>
          <cell r="V104">
            <v>101200</v>
          </cell>
          <cell r="W104">
            <v>101200</v>
          </cell>
          <cell r="X104">
            <v>0</v>
          </cell>
          <cell r="Y104">
            <v>0</v>
          </cell>
          <cell r="Z104" t="str">
            <v>NA</v>
          </cell>
          <cell r="AA104" t="str">
            <v>NA</v>
          </cell>
          <cell r="AB104">
            <v>0</v>
          </cell>
          <cell r="AC104">
            <v>0</v>
          </cell>
          <cell r="AD104">
            <v>0</v>
          </cell>
          <cell r="AE104">
            <v>43405</v>
          </cell>
          <cell r="AF104" t="str">
            <v>FACSS</v>
          </cell>
          <cell r="AG104" t="str">
            <v>IPSPU</v>
          </cell>
          <cell r="AH104" t="str">
            <v>Pagado</v>
          </cell>
          <cell r="AI104" t="str">
            <v>3084051</v>
          </cell>
          <cell r="AJ104">
            <v>101200</v>
          </cell>
          <cell r="AK104">
            <v>101200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101200</v>
          </cell>
          <cell r="AT104">
            <v>0</v>
          </cell>
          <cell r="AU104">
            <v>0</v>
          </cell>
          <cell r="AV104" t="str">
            <v>GIRO DIRECTO DEL M.PS.  MES DE ENERO DE 2019. EVENTO</v>
          </cell>
          <cell r="AW104" t="str">
            <v>2335484</v>
          </cell>
          <cell r="AX104" t="str">
            <v>19477</v>
          </cell>
          <cell r="AY104" t="str">
            <v>0</v>
          </cell>
          <cell r="AZ104" t="str">
            <v>0</v>
          </cell>
        </row>
        <row r="105">
          <cell r="G105">
            <v>3147789</v>
          </cell>
          <cell r="H105" t="str">
            <v>ADMINISTRADORA</v>
          </cell>
          <cell r="I105">
            <v>39</v>
          </cell>
          <cell r="J105" t="str">
            <v>SUBSIDIADO PLENO</v>
          </cell>
          <cell r="K105" t="str">
            <v>CC-45586712</v>
          </cell>
          <cell r="L105" t="str">
            <v>P</v>
          </cell>
          <cell r="M105" t="str">
            <v>NINGUNO</v>
          </cell>
          <cell r="N105">
            <v>0</v>
          </cell>
          <cell r="O105">
            <v>13</v>
          </cell>
          <cell r="P105">
            <v>43381</v>
          </cell>
          <cell r="Q105">
            <v>43382</v>
          </cell>
          <cell r="R105">
            <v>43439</v>
          </cell>
          <cell r="S105">
            <v>740103</v>
          </cell>
          <cell r="T105">
            <v>0</v>
          </cell>
          <cell r="U105">
            <v>0</v>
          </cell>
          <cell r="V105">
            <v>740103</v>
          </cell>
          <cell r="W105">
            <v>740103</v>
          </cell>
          <cell r="X105">
            <v>0</v>
          </cell>
          <cell r="Y105">
            <v>0</v>
          </cell>
          <cell r="Z105" t="str">
            <v>NA</v>
          </cell>
          <cell r="AA105" t="str">
            <v>NA</v>
          </cell>
          <cell r="AB105">
            <v>0</v>
          </cell>
          <cell r="AC105">
            <v>0</v>
          </cell>
          <cell r="AD105">
            <v>0</v>
          </cell>
          <cell r="AE105">
            <v>43439</v>
          </cell>
          <cell r="AF105" t="str">
            <v>FACSS</v>
          </cell>
          <cell r="AG105" t="str">
            <v>IPSPU</v>
          </cell>
          <cell r="AH105" t="str">
            <v>Pagado</v>
          </cell>
          <cell r="AI105" t="str">
            <v>3147789</v>
          </cell>
          <cell r="AJ105">
            <v>740103</v>
          </cell>
          <cell r="AK105">
            <v>740103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740103</v>
          </cell>
          <cell r="AT105">
            <v>0</v>
          </cell>
          <cell r="AU105">
            <v>0</v>
          </cell>
          <cell r="AV105" t="str">
            <v>GIRO DIRECTO DEL M.PS.  MES DE ENERO DE 2019. EVENTO</v>
          </cell>
          <cell r="AW105" t="str">
            <v>2416912</v>
          </cell>
          <cell r="AX105" t="str">
            <v>19477</v>
          </cell>
          <cell r="AY105" t="str">
            <v>0</v>
          </cell>
          <cell r="AZ105" t="str">
            <v>0</v>
          </cell>
        </row>
        <row r="106">
          <cell r="G106">
            <v>3149603</v>
          </cell>
          <cell r="H106" t="str">
            <v>ADMINISTRADORA</v>
          </cell>
          <cell r="I106">
            <v>39</v>
          </cell>
          <cell r="J106" t="str">
            <v>SUBSIDIADO PLENO</v>
          </cell>
          <cell r="K106" t="str">
            <v>RC-1064195065</v>
          </cell>
          <cell r="L106" t="str">
            <v>P</v>
          </cell>
          <cell r="M106" t="str">
            <v>NINGUNO</v>
          </cell>
          <cell r="N106">
            <v>0</v>
          </cell>
          <cell r="O106">
            <v>13</v>
          </cell>
          <cell r="P106">
            <v>43271</v>
          </cell>
          <cell r="Q106">
            <v>43383</v>
          </cell>
          <cell r="R106">
            <v>43439</v>
          </cell>
          <cell r="S106">
            <v>1337235</v>
          </cell>
          <cell r="T106">
            <v>0</v>
          </cell>
          <cell r="U106">
            <v>0</v>
          </cell>
          <cell r="V106">
            <v>1337235</v>
          </cell>
          <cell r="W106">
            <v>1337235</v>
          </cell>
          <cell r="X106">
            <v>0</v>
          </cell>
          <cell r="Y106">
            <v>0</v>
          </cell>
          <cell r="Z106" t="str">
            <v>NA</v>
          </cell>
          <cell r="AA106" t="str">
            <v>NA</v>
          </cell>
          <cell r="AB106">
            <v>0</v>
          </cell>
          <cell r="AC106">
            <v>0</v>
          </cell>
          <cell r="AD106">
            <v>0</v>
          </cell>
          <cell r="AE106">
            <v>43439</v>
          </cell>
          <cell r="AF106" t="str">
            <v>FACSS</v>
          </cell>
          <cell r="AG106" t="str">
            <v>IPSPU</v>
          </cell>
          <cell r="AH106" t="str">
            <v>Pagado</v>
          </cell>
          <cell r="AI106" t="str">
            <v>3149603</v>
          </cell>
          <cell r="AJ106">
            <v>1337235</v>
          </cell>
          <cell r="AK106">
            <v>1337235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1337235</v>
          </cell>
          <cell r="AT106">
            <v>0</v>
          </cell>
          <cell r="AU106">
            <v>0</v>
          </cell>
          <cell r="AV106" t="str">
            <v>GIRO DIRECTO DEL M.PS.  MES DE ENERO DE 2019. EVENTO|cruce</v>
          </cell>
          <cell r="AW106" t="str">
            <v>2416913</v>
          </cell>
          <cell r="AX106" t="str">
            <v>19477|19477</v>
          </cell>
          <cell r="AY106" t="str">
            <v>0</v>
          </cell>
          <cell r="AZ106" t="str">
            <v>0</v>
          </cell>
        </row>
        <row r="107">
          <cell r="G107">
            <v>3152331</v>
          </cell>
          <cell r="H107" t="str">
            <v>ADMINISTRADORA</v>
          </cell>
          <cell r="I107">
            <v>39</v>
          </cell>
          <cell r="J107" t="str">
            <v>SUBSIDIADO PLENO</v>
          </cell>
          <cell r="K107" t="str">
            <v>CC-1051357405</v>
          </cell>
          <cell r="L107" t="str">
            <v>P</v>
          </cell>
          <cell r="M107" t="str">
            <v>NINGUNO</v>
          </cell>
          <cell r="N107">
            <v>0</v>
          </cell>
          <cell r="O107">
            <v>13</v>
          </cell>
          <cell r="P107">
            <v>43353</v>
          </cell>
          <cell r="Q107">
            <v>43386</v>
          </cell>
          <cell r="R107">
            <v>43439</v>
          </cell>
          <cell r="S107">
            <v>192776</v>
          </cell>
          <cell r="T107">
            <v>0</v>
          </cell>
          <cell r="U107">
            <v>0</v>
          </cell>
          <cell r="V107">
            <v>192776</v>
          </cell>
          <cell r="W107">
            <v>192776</v>
          </cell>
          <cell r="X107">
            <v>0</v>
          </cell>
          <cell r="Y107">
            <v>0</v>
          </cell>
          <cell r="Z107" t="str">
            <v>NA</v>
          </cell>
          <cell r="AA107" t="str">
            <v>NA</v>
          </cell>
          <cell r="AB107">
            <v>0</v>
          </cell>
          <cell r="AC107">
            <v>0</v>
          </cell>
          <cell r="AD107">
            <v>0</v>
          </cell>
          <cell r="AE107">
            <v>43439</v>
          </cell>
          <cell r="AF107" t="str">
            <v>FACSS</v>
          </cell>
          <cell r="AG107" t="str">
            <v>IPSPU</v>
          </cell>
          <cell r="AH107" t="str">
            <v>Pagado</v>
          </cell>
          <cell r="AI107" t="str">
            <v>3152331</v>
          </cell>
          <cell r="AJ107">
            <v>192776</v>
          </cell>
          <cell r="AK107">
            <v>192776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192776</v>
          </cell>
          <cell r="AT107">
            <v>0</v>
          </cell>
          <cell r="AU107">
            <v>0</v>
          </cell>
          <cell r="AV107" t="str">
            <v>cruce</v>
          </cell>
          <cell r="AW107" t="str">
            <v>2416914</v>
          </cell>
          <cell r="AX107" t="str">
            <v>19477</v>
          </cell>
          <cell r="AY107" t="str">
            <v>0</v>
          </cell>
          <cell r="AZ107" t="str">
            <v>0</v>
          </cell>
        </row>
        <row r="108">
          <cell r="G108">
            <v>3162948</v>
          </cell>
          <cell r="H108" t="str">
            <v>ADMINISTRADORA</v>
          </cell>
          <cell r="I108">
            <v>39</v>
          </cell>
          <cell r="J108" t="str">
            <v>SUBSIDIADO PLENO</v>
          </cell>
          <cell r="K108" t="str">
            <v>CC-1143263930</v>
          </cell>
          <cell r="L108" t="str">
            <v>P</v>
          </cell>
          <cell r="M108" t="str">
            <v>NINGUNO</v>
          </cell>
          <cell r="N108">
            <v>0</v>
          </cell>
          <cell r="O108">
            <v>13</v>
          </cell>
          <cell r="P108">
            <v>43395</v>
          </cell>
          <cell r="Q108">
            <v>43396</v>
          </cell>
          <cell r="R108">
            <v>43439</v>
          </cell>
          <cell r="S108">
            <v>160345</v>
          </cell>
          <cell r="T108">
            <v>0</v>
          </cell>
          <cell r="U108">
            <v>0</v>
          </cell>
          <cell r="V108">
            <v>160345</v>
          </cell>
          <cell r="W108">
            <v>160345</v>
          </cell>
          <cell r="X108">
            <v>0</v>
          </cell>
          <cell r="Y108">
            <v>0</v>
          </cell>
          <cell r="Z108" t="str">
            <v>NA</v>
          </cell>
          <cell r="AA108" t="str">
            <v>NA</v>
          </cell>
          <cell r="AB108">
            <v>0</v>
          </cell>
          <cell r="AC108">
            <v>0</v>
          </cell>
          <cell r="AD108">
            <v>0</v>
          </cell>
          <cell r="AE108">
            <v>43439</v>
          </cell>
          <cell r="AF108" t="str">
            <v>FACSS</v>
          </cell>
          <cell r="AG108" t="str">
            <v>IPSPU</v>
          </cell>
          <cell r="AH108" t="str">
            <v>Pagado</v>
          </cell>
          <cell r="AI108" t="str">
            <v>3162948</v>
          </cell>
          <cell r="AJ108">
            <v>160345</v>
          </cell>
          <cell r="AK108">
            <v>160345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160345</v>
          </cell>
          <cell r="AT108">
            <v>0</v>
          </cell>
          <cell r="AU108">
            <v>0</v>
          </cell>
          <cell r="AV108" t="str">
            <v>cruce</v>
          </cell>
          <cell r="AW108" t="str">
            <v>2416915</v>
          </cell>
          <cell r="AX108" t="str">
            <v>19477</v>
          </cell>
          <cell r="AY108" t="str">
            <v>0</v>
          </cell>
          <cell r="AZ108" t="str">
            <v>0</v>
          </cell>
        </row>
        <row r="109">
          <cell r="G109">
            <v>3181291</v>
          </cell>
          <cell r="H109" t="str">
            <v>ADMINISTRADORA</v>
          </cell>
          <cell r="I109">
            <v>39</v>
          </cell>
          <cell r="J109" t="str">
            <v>SUBSIDIADO PLENO</v>
          </cell>
          <cell r="K109" t="str">
            <v>RC-1105114241</v>
          </cell>
          <cell r="L109" t="str">
            <v>P</v>
          </cell>
          <cell r="M109" t="str">
            <v>NINGUNO</v>
          </cell>
          <cell r="N109">
            <v>0</v>
          </cell>
          <cell r="O109">
            <v>13</v>
          </cell>
          <cell r="P109">
            <v>43377</v>
          </cell>
          <cell r="Q109">
            <v>43413</v>
          </cell>
          <cell r="R109">
            <v>43439</v>
          </cell>
          <cell r="S109">
            <v>124200</v>
          </cell>
          <cell r="T109">
            <v>0</v>
          </cell>
          <cell r="U109">
            <v>0</v>
          </cell>
          <cell r="V109">
            <v>124200</v>
          </cell>
          <cell r="W109">
            <v>124200</v>
          </cell>
          <cell r="X109">
            <v>0</v>
          </cell>
          <cell r="Y109">
            <v>0</v>
          </cell>
          <cell r="Z109" t="str">
            <v>NA</v>
          </cell>
          <cell r="AA109" t="str">
            <v>NA</v>
          </cell>
          <cell r="AB109">
            <v>0</v>
          </cell>
          <cell r="AC109">
            <v>0</v>
          </cell>
          <cell r="AD109">
            <v>0</v>
          </cell>
          <cell r="AE109">
            <v>43439</v>
          </cell>
          <cell r="AF109" t="str">
            <v>FACSS</v>
          </cell>
          <cell r="AG109" t="str">
            <v>IPSPU</v>
          </cell>
          <cell r="AH109" t="str">
            <v>Pagado</v>
          </cell>
          <cell r="AI109" t="str">
            <v>3181291</v>
          </cell>
          <cell r="AJ109">
            <v>124200</v>
          </cell>
          <cell r="AK109">
            <v>124200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124200</v>
          </cell>
          <cell r="AT109">
            <v>0</v>
          </cell>
          <cell r="AU109">
            <v>0</v>
          </cell>
          <cell r="AV109" t="str">
            <v>cruce</v>
          </cell>
          <cell r="AW109" t="str">
            <v>2416916</v>
          </cell>
          <cell r="AX109" t="str">
            <v>19477</v>
          </cell>
          <cell r="AY109" t="str">
            <v>0</v>
          </cell>
          <cell r="AZ109" t="str">
            <v>0</v>
          </cell>
        </row>
        <row r="110">
          <cell r="G110">
            <v>3336377</v>
          </cell>
          <cell r="H110" t="str">
            <v>ADMINISTRADORA</v>
          </cell>
          <cell r="I110">
            <v>39</v>
          </cell>
          <cell r="J110" t="str">
            <v>SUBSIDIADO PLENO</v>
          </cell>
          <cell r="K110" t="str">
            <v>CC-49695531</v>
          </cell>
          <cell r="L110" t="str">
            <v>A</v>
          </cell>
          <cell r="M110" t="str">
            <v>FACTURA NO CUMPLE REQUISITOS LEGALES</v>
          </cell>
          <cell r="N110">
            <v>0</v>
          </cell>
          <cell r="O110">
            <v>13</v>
          </cell>
          <cell r="P110">
            <v>43553</v>
          </cell>
          <cell r="Q110">
            <v>43555</v>
          </cell>
          <cell r="R110">
            <v>43655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24500</v>
          </cell>
          <cell r="X110">
            <v>0</v>
          </cell>
          <cell r="Y110">
            <v>0</v>
          </cell>
          <cell r="Z110" t="str">
            <v>NA</v>
          </cell>
          <cell r="AA110" t="str">
            <v>SE DEVUELVE FACTURA, AFILIADO CORRESPONDE A OTRA EPS.</v>
          </cell>
          <cell r="AB110">
            <v>0</v>
          </cell>
          <cell r="AC110">
            <v>0</v>
          </cell>
          <cell r="AD110">
            <v>0</v>
          </cell>
          <cell r="AR110">
            <v>0</v>
          </cell>
          <cell r="AT110">
            <v>0</v>
          </cell>
          <cell r="AU110">
            <v>0</v>
          </cell>
          <cell r="AV110" t="str">
            <v>NA</v>
          </cell>
          <cell r="AX110" t="str">
            <v>0</v>
          </cell>
          <cell r="AY110" t="str">
            <v>0</v>
          </cell>
          <cell r="AZ110" t="str">
            <v>0</v>
          </cell>
        </row>
        <row r="111">
          <cell r="G111">
            <v>3331487</v>
          </cell>
          <cell r="H111" t="str">
            <v>ADMINISTRADORA</v>
          </cell>
          <cell r="I111">
            <v>39</v>
          </cell>
          <cell r="J111" t="str">
            <v>SUBSIDIADO PLENO</v>
          </cell>
          <cell r="K111" t="str">
            <v>CC-45455232</v>
          </cell>
          <cell r="L111" t="str">
            <v>P</v>
          </cell>
          <cell r="M111" t="str">
            <v>NINGUNO</v>
          </cell>
          <cell r="N111">
            <v>0</v>
          </cell>
          <cell r="O111">
            <v>13</v>
          </cell>
          <cell r="P111">
            <v>43551</v>
          </cell>
          <cell r="Q111">
            <v>43551</v>
          </cell>
          <cell r="R111">
            <v>43655</v>
          </cell>
          <cell r="S111">
            <v>117300</v>
          </cell>
          <cell r="T111">
            <v>0</v>
          </cell>
          <cell r="U111">
            <v>0</v>
          </cell>
          <cell r="V111">
            <v>117300</v>
          </cell>
          <cell r="W111">
            <v>117300</v>
          </cell>
          <cell r="X111">
            <v>0</v>
          </cell>
          <cell r="Y111">
            <v>0</v>
          </cell>
          <cell r="Z111" t="str">
            <v>NA</v>
          </cell>
          <cell r="AA111" t="str">
            <v>NA</v>
          </cell>
          <cell r="AB111">
            <v>0</v>
          </cell>
          <cell r="AC111">
            <v>0</v>
          </cell>
          <cell r="AD111">
            <v>0</v>
          </cell>
          <cell r="AE111">
            <v>43655</v>
          </cell>
          <cell r="AF111" t="str">
            <v>FACSS</v>
          </cell>
          <cell r="AG111" t="str">
            <v>IPSPU</v>
          </cell>
          <cell r="AH111" t="str">
            <v>Pagado</v>
          </cell>
          <cell r="AI111" t="str">
            <v>3331487</v>
          </cell>
          <cell r="AJ111">
            <v>117300</v>
          </cell>
          <cell r="AK111">
            <v>117300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117300</v>
          </cell>
          <cell r="AT111">
            <v>0</v>
          </cell>
          <cell r="AU111">
            <v>0</v>
          </cell>
          <cell r="AV111" t="str">
            <v>GIRO DIRECTO DEL M.PS.  MES DE AGOSTO DE 2019. EVENTO</v>
          </cell>
          <cell r="AW111" t="str">
            <v>3387230</v>
          </cell>
          <cell r="AX111" t="str">
            <v>23744</v>
          </cell>
          <cell r="AY111" t="str">
            <v>0</v>
          </cell>
          <cell r="AZ111" t="str">
            <v>0</v>
          </cell>
        </row>
        <row r="112">
          <cell r="G112">
            <v>3335624</v>
          </cell>
          <cell r="H112" t="str">
            <v>ADMINISTRADORA</v>
          </cell>
          <cell r="I112">
            <v>39</v>
          </cell>
          <cell r="J112" t="str">
            <v>SUBSIDIADO PLENO</v>
          </cell>
          <cell r="K112" t="str">
            <v>CC-45455232</v>
          </cell>
          <cell r="L112" t="str">
            <v>P</v>
          </cell>
          <cell r="M112" t="str">
            <v>NINGUNO</v>
          </cell>
          <cell r="N112">
            <v>0</v>
          </cell>
          <cell r="O112">
            <v>13</v>
          </cell>
          <cell r="P112">
            <v>43554</v>
          </cell>
          <cell r="Q112">
            <v>43554</v>
          </cell>
          <cell r="R112">
            <v>43655</v>
          </cell>
          <cell r="S112">
            <v>33100</v>
          </cell>
          <cell r="T112">
            <v>0</v>
          </cell>
          <cell r="U112">
            <v>0</v>
          </cell>
          <cell r="V112">
            <v>33100</v>
          </cell>
          <cell r="W112">
            <v>33100</v>
          </cell>
          <cell r="X112">
            <v>0</v>
          </cell>
          <cell r="Y112">
            <v>0</v>
          </cell>
          <cell r="Z112" t="str">
            <v>NA</v>
          </cell>
          <cell r="AA112" t="str">
            <v>NA</v>
          </cell>
          <cell r="AB112">
            <v>0</v>
          </cell>
          <cell r="AC112">
            <v>0</v>
          </cell>
          <cell r="AD112">
            <v>0</v>
          </cell>
          <cell r="AE112">
            <v>43655</v>
          </cell>
          <cell r="AF112" t="str">
            <v>FACSS</v>
          </cell>
          <cell r="AG112" t="str">
            <v>IPSPU</v>
          </cell>
          <cell r="AH112" t="str">
            <v>Pagado</v>
          </cell>
          <cell r="AI112" t="str">
            <v>3335624</v>
          </cell>
          <cell r="AJ112">
            <v>33100</v>
          </cell>
          <cell r="AK112">
            <v>33100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33100</v>
          </cell>
          <cell r="AT112">
            <v>0</v>
          </cell>
          <cell r="AU112">
            <v>0</v>
          </cell>
          <cell r="AV112" t="str">
            <v>GIRO DIRECTO DEL M.PS.  MES DE AGOSTO DE 2019. EVENTO</v>
          </cell>
          <cell r="AW112" t="str">
            <v>3387231</v>
          </cell>
          <cell r="AX112" t="str">
            <v>23744</v>
          </cell>
          <cell r="AY112" t="str">
            <v>0</v>
          </cell>
          <cell r="AZ112" t="str">
            <v>0</v>
          </cell>
        </row>
        <row r="113">
          <cell r="G113">
            <v>3282042</v>
          </cell>
          <cell r="H113" t="str">
            <v>ADMINISTRADORA</v>
          </cell>
          <cell r="I113">
            <v>39</v>
          </cell>
          <cell r="J113" t="str">
            <v>SUBSIDIADO PLENO</v>
          </cell>
          <cell r="K113" t="str">
            <v>RC-1082497224</v>
          </cell>
          <cell r="L113" t="str">
            <v>P</v>
          </cell>
          <cell r="M113" t="str">
            <v>NINGUNO</v>
          </cell>
          <cell r="N113">
            <v>0</v>
          </cell>
          <cell r="O113">
            <v>13</v>
          </cell>
          <cell r="P113">
            <v>43508</v>
          </cell>
          <cell r="Q113">
            <v>43508</v>
          </cell>
          <cell r="R113">
            <v>43655</v>
          </cell>
          <cell r="S113">
            <v>33100</v>
          </cell>
          <cell r="T113">
            <v>0</v>
          </cell>
          <cell r="U113">
            <v>0</v>
          </cell>
          <cell r="V113">
            <v>33100</v>
          </cell>
          <cell r="W113">
            <v>33100</v>
          </cell>
          <cell r="X113">
            <v>0</v>
          </cell>
          <cell r="Y113">
            <v>0</v>
          </cell>
          <cell r="Z113" t="str">
            <v>NA</v>
          </cell>
          <cell r="AA113" t="str">
            <v>NA</v>
          </cell>
          <cell r="AB113">
            <v>0</v>
          </cell>
          <cell r="AC113">
            <v>0</v>
          </cell>
          <cell r="AD113">
            <v>0</v>
          </cell>
          <cell r="AE113">
            <v>43655</v>
          </cell>
          <cell r="AF113" t="str">
            <v>FACSS</v>
          </cell>
          <cell r="AG113" t="str">
            <v>IPSPU</v>
          </cell>
          <cell r="AH113" t="str">
            <v>Pagado</v>
          </cell>
          <cell r="AI113" t="str">
            <v>3282042</v>
          </cell>
          <cell r="AJ113">
            <v>33100</v>
          </cell>
          <cell r="AK113">
            <v>33100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33100</v>
          </cell>
          <cell r="AT113">
            <v>0</v>
          </cell>
          <cell r="AU113">
            <v>0</v>
          </cell>
          <cell r="AV113" t="str">
            <v>GIRO DIRECTO DEL M.PS.  MES DE AGOSTO DE 2019. EVENTO</v>
          </cell>
          <cell r="AW113" t="str">
            <v>3387201</v>
          </cell>
          <cell r="AX113" t="str">
            <v>23744</v>
          </cell>
          <cell r="AY113" t="str">
            <v>0</v>
          </cell>
          <cell r="AZ113" t="str">
            <v>0</v>
          </cell>
        </row>
        <row r="114">
          <cell r="G114">
            <v>3304220</v>
          </cell>
          <cell r="H114" t="str">
            <v>ADMINISTRADORA</v>
          </cell>
          <cell r="I114">
            <v>39</v>
          </cell>
          <cell r="J114" t="str">
            <v>SUBSIDIADO PLENO</v>
          </cell>
          <cell r="K114" t="str">
            <v>RC-1105114241</v>
          </cell>
          <cell r="L114" t="str">
            <v>P</v>
          </cell>
          <cell r="M114" t="str">
            <v>NINGUNO</v>
          </cell>
          <cell r="N114">
            <v>0</v>
          </cell>
          <cell r="O114">
            <v>13</v>
          </cell>
          <cell r="P114">
            <v>43528</v>
          </cell>
          <cell r="Q114">
            <v>43528</v>
          </cell>
          <cell r="R114">
            <v>43655</v>
          </cell>
          <cell r="S114">
            <v>21600</v>
          </cell>
          <cell r="T114">
            <v>0</v>
          </cell>
          <cell r="U114">
            <v>0</v>
          </cell>
          <cell r="V114">
            <v>21600</v>
          </cell>
          <cell r="W114">
            <v>21600</v>
          </cell>
          <cell r="X114">
            <v>0</v>
          </cell>
          <cell r="Y114">
            <v>0</v>
          </cell>
          <cell r="Z114" t="str">
            <v>NA</v>
          </cell>
          <cell r="AA114" t="str">
            <v>NA</v>
          </cell>
          <cell r="AB114">
            <v>0</v>
          </cell>
          <cell r="AC114">
            <v>0</v>
          </cell>
          <cell r="AD114">
            <v>0</v>
          </cell>
          <cell r="AE114">
            <v>43655</v>
          </cell>
          <cell r="AF114" t="str">
            <v>FACSS</v>
          </cell>
          <cell r="AG114" t="str">
            <v>IPSPU</v>
          </cell>
          <cell r="AH114" t="str">
            <v>Pagado</v>
          </cell>
          <cell r="AI114" t="str">
            <v>3304220</v>
          </cell>
          <cell r="AJ114">
            <v>21600</v>
          </cell>
          <cell r="AK114">
            <v>21600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21600</v>
          </cell>
          <cell r="AT114">
            <v>0</v>
          </cell>
          <cell r="AU114">
            <v>0</v>
          </cell>
          <cell r="AV114" t="str">
            <v>GIRO DIRECTO DEL M.PS.  MES DE AGOSTO DE 2019. EVENTO</v>
          </cell>
          <cell r="AW114" t="str">
            <v>3387224</v>
          </cell>
          <cell r="AX114" t="str">
            <v>23744</v>
          </cell>
          <cell r="AY114" t="str">
            <v>0</v>
          </cell>
          <cell r="AZ114" t="str">
            <v>0</v>
          </cell>
        </row>
        <row r="115">
          <cell r="G115">
            <v>3357827</v>
          </cell>
          <cell r="H115" t="str">
            <v>ADMINISTRADORA</v>
          </cell>
          <cell r="I115">
            <v>39</v>
          </cell>
          <cell r="J115" t="str">
            <v>SUBSIDIADO PLENO</v>
          </cell>
          <cell r="K115" t="str">
            <v>RC-1105114241</v>
          </cell>
          <cell r="L115" t="str">
            <v>P</v>
          </cell>
          <cell r="M115" t="str">
            <v>NINGUNO</v>
          </cell>
          <cell r="N115">
            <v>0</v>
          </cell>
          <cell r="O115">
            <v>14</v>
          </cell>
          <cell r="P115">
            <v>43569</v>
          </cell>
          <cell r="Q115">
            <v>43573</v>
          </cell>
          <cell r="R115">
            <v>43655</v>
          </cell>
          <cell r="S115">
            <v>1512318</v>
          </cell>
          <cell r="T115">
            <v>0</v>
          </cell>
          <cell r="U115">
            <v>0</v>
          </cell>
          <cell r="V115">
            <v>1512318</v>
          </cell>
          <cell r="W115">
            <v>1512318</v>
          </cell>
          <cell r="X115">
            <v>0</v>
          </cell>
          <cell r="Y115">
            <v>0</v>
          </cell>
          <cell r="Z115" t="str">
            <v>NA</v>
          </cell>
          <cell r="AA115" t="str">
            <v>NA</v>
          </cell>
          <cell r="AB115">
            <v>0</v>
          </cell>
          <cell r="AC115">
            <v>0</v>
          </cell>
          <cell r="AD115">
            <v>0</v>
          </cell>
          <cell r="AE115">
            <v>43678</v>
          </cell>
          <cell r="AF115" t="str">
            <v>FACSS</v>
          </cell>
          <cell r="AG115" t="str">
            <v>IPSPU</v>
          </cell>
          <cell r="AH115" t="str">
            <v>Pagado</v>
          </cell>
          <cell r="AI115" t="str">
            <v>3357827</v>
          </cell>
          <cell r="AJ115">
            <v>1512318</v>
          </cell>
          <cell r="AK115">
            <v>1512318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686379</v>
          </cell>
          <cell r="AS115">
            <v>825939</v>
          </cell>
          <cell r="AT115">
            <v>0</v>
          </cell>
          <cell r="AU115">
            <v>0</v>
          </cell>
          <cell r="AV115" t="str">
            <v>CRUCE</v>
          </cell>
          <cell r="AW115" t="str">
            <v>3484441</v>
          </cell>
          <cell r="AX115" t="str">
            <v>23744</v>
          </cell>
          <cell r="AY115" t="str">
            <v>0</v>
          </cell>
          <cell r="AZ115" t="str">
            <v>19167</v>
          </cell>
        </row>
        <row r="116">
          <cell r="G116">
            <v>3256340</v>
          </cell>
          <cell r="H116" t="str">
            <v>ADMINISTRADORA</v>
          </cell>
          <cell r="I116">
            <v>39</v>
          </cell>
          <cell r="J116" t="str">
            <v>SUBSIDIADO PLENO</v>
          </cell>
          <cell r="K116" t="str">
            <v>CC-12520736</v>
          </cell>
          <cell r="L116" t="str">
            <v>P</v>
          </cell>
          <cell r="M116" t="str">
            <v>NINGUNO</v>
          </cell>
          <cell r="N116">
            <v>0</v>
          </cell>
          <cell r="O116">
            <v>13</v>
          </cell>
          <cell r="P116">
            <v>43481</v>
          </cell>
          <cell r="Q116">
            <v>43485</v>
          </cell>
          <cell r="R116">
            <v>43655</v>
          </cell>
          <cell r="S116">
            <v>167500</v>
          </cell>
          <cell r="T116">
            <v>0</v>
          </cell>
          <cell r="U116">
            <v>0</v>
          </cell>
          <cell r="V116">
            <v>167500</v>
          </cell>
          <cell r="W116">
            <v>167500</v>
          </cell>
          <cell r="X116">
            <v>0</v>
          </cell>
          <cell r="Y116">
            <v>0</v>
          </cell>
          <cell r="Z116" t="str">
            <v>NA</v>
          </cell>
          <cell r="AA116" t="str">
            <v>NA</v>
          </cell>
          <cell r="AB116">
            <v>0</v>
          </cell>
          <cell r="AC116">
            <v>0</v>
          </cell>
          <cell r="AD116">
            <v>0</v>
          </cell>
          <cell r="AE116">
            <v>43655</v>
          </cell>
          <cell r="AF116" t="str">
            <v>FACSS</v>
          </cell>
          <cell r="AG116" t="str">
            <v>IPSPU</v>
          </cell>
          <cell r="AH116" t="str">
            <v>Pagado</v>
          </cell>
          <cell r="AI116" t="str">
            <v>3256340</v>
          </cell>
          <cell r="AJ116">
            <v>167500</v>
          </cell>
          <cell r="AK116">
            <v>167500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167500</v>
          </cell>
          <cell r="AT116">
            <v>0</v>
          </cell>
          <cell r="AU116">
            <v>0</v>
          </cell>
          <cell r="AV116" t="str">
            <v>GIRO DIRECTO DEL M.PS.  MES DE AGOSTO DE 2019. EVENTO</v>
          </cell>
          <cell r="AW116" t="str">
            <v>3387187</v>
          </cell>
          <cell r="AX116" t="str">
            <v>23744</v>
          </cell>
          <cell r="AY116" t="str">
            <v>0</v>
          </cell>
          <cell r="AZ116" t="str">
            <v>0</v>
          </cell>
        </row>
        <row r="117">
          <cell r="G117">
            <v>3260557</v>
          </cell>
          <cell r="H117" t="str">
            <v>ADMINISTRADORA</v>
          </cell>
          <cell r="I117">
            <v>39</v>
          </cell>
          <cell r="J117" t="str">
            <v>SUBSIDIADO PLENO</v>
          </cell>
          <cell r="K117" t="str">
            <v>CC-73097011</v>
          </cell>
          <cell r="L117" t="str">
            <v>P</v>
          </cell>
          <cell r="M117" t="str">
            <v>NINGUNO</v>
          </cell>
          <cell r="N117">
            <v>0</v>
          </cell>
          <cell r="O117">
            <v>13</v>
          </cell>
          <cell r="P117">
            <v>43488</v>
          </cell>
          <cell r="Q117">
            <v>43489</v>
          </cell>
          <cell r="R117">
            <v>43655</v>
          </cell>
          <cell r="S117">
            <v>202161</v>
          </cell>
          <cell r="T117">
            <v>0</v>
          </cell>
          <cell r="U117">
            <v>0</v>
          </cell>
          <cell r="V117">
            <v>202161</v>
          </cell>
          <cell r="W117">
            <v>202161</v>
          </cell>
          <cell r="X117">
            <v>0</v>
          </cell>
          <cell r="Y117">
            <v>0</v>
          </cell>
          <cell r="Z117" t="str">
            <v>NA</v>
          </cell>
          <cell r="AA117" t="str">
            <v>NA</v>
          </cell>
          <cell r="AB117">
            <v>0</v>
          </cell>
          <cell r="AC117">
            <v>0</v>
          </cell>
          <cell r="AD117">
            <v>0</v>
          </cell>
          <cell r="AE117">
            <v>43655</v>
          </cell>
          <cell r="AF117" t="str">
            <v>FACSS</v>
          </cell>
          <cell r="AG117" t="str">
            <v>IPSPU</v>
          </cell>
          <cell r="AH117" t="str">
            <v>Pagado</v>
          </cell>
          <cell r="AI117" t="str">
            <v>3260557</v>
          </cell>
          <cell r="AJ117">
            <v>202161</v>
          </cell>
          <cell r="AK117">
            <v>202161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202161</v>
          </cell>
          <cell r="AT117">
            <v>0</v>
          </cell>
          <cell r="AU117">
            <v>0</v>
          </cell>
          <cell r="AV117" t="str">
            <v>GIRO DIRECTO DEL M.PS.  MES DE AGOSTO DE 2019. EVENTO</v>
          </cell>
          <cell r="AW117" t="str">
            <v>3387188</v>
          </cell>
          <cell r="AX117" t="str">
            <v>23744</v>
          </cell>
          <cell r="AY117" t="str">
            <v>0</v>
          </cell>
          <cell r="AZ117" t="str">
            <v>0</v>
          </cell>
        </row>
        <row r="118">
          <cell r="G118">
            <v>3289291</v>
          </cell>
          <cell r="H118" t="str">
            <v>ADMINISTRADORA</v>
          </cell>
          <cell r="I118">
            <v>39</v>
          </cell>
          <cell r="J118" t="str">
            <v>SUBSIDIADO PLENO</v>
          </cell>
          <cell r="K118" t="str">
            <v>RC-1082497224</v>
          </cell>
          <cell r="L118" t="str">
            <v>P</v>
          </cell>
          <cell r="M118" t="str">
            <v>NINGUNO</v>
          </cell>
          <cell r="N118">
            <v>0</v>
          </cell>
          <cell r="O118">
            <v>13</v>
          </cell>
          <cell r="P118">
            <v>43515</v>
          </cell>
          <cell r="Q118">
            <v>43515</v>
          </cell>
          <cell r="R118">
            <v>43655</v>
          </cell>
          <cell r="S118">
            <v>33100</v>
          </cell>
          <cell r="T118">
            <v>0</v>
          </cell>
          <cell r="U118">
            <v>0</v>
          </cell>
          <cell r="V118">
            <v>33100</v>
          </cell>
          <cell r="W118">
            <v>33100</v>
          </cell>
          <cell r="X118">
            <v>0</v>
          </cell>
          <cell r="Y118">
            <v>0</v>
          </cell>
          <cell r="Z118" t="str">
            <v>NA</v>
          </cell>
          <cell r="AA118" t="str">
            <v>NA</v>
          </cell>
          <cell r="AB118">
            <v>0</v>
          </cell>
          <cell r="AC118">
            <v>0</v>
          </cell>
          <cell r="AD118">
            <v>0</v>
          </cell>
          <cell r="AE118">
            <v>43655</v>
          </cell>
          <cell r="AF118" t="str">
            <v>FACSS</v>
          </cell>
          <cell r="AG118" t="str">
            <v>IPSPU</v>
          </cell>
          <cell r="AH118" t="str">
            <v>Pagado</v>
          </cell>
          <cell r="AI118" t="str">
            <v>3289291</v>
          </cell>
          <cell r="AJ118">
            <v>33100</v>
          </cell>
          <cell r="AK118">
            <v>33100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33100</v>
          </cell>
          <cell r="AT118">
            <v>0</v>
          </cell>
          <cell r="AU118">
            <v>0</v>
          </cell>
          <cell r="AV118" t="str">
            <v>GIRO DIRECTO DEL M.PS.  MES DE AGOSTO DE 2019. EVENTO</v>
          </cell>
          <cell r="AW118" t="str">
            <v>3387194</v>
          </cell>
          <cell r="AX118" t="str">
            <v>23744</v>
          </cell>
          <cell r="AY118" t="str">
            <v>0</v>
          </cell>
          <cell r="AZ118" t="str">
            <v>0</v>
          </cell>
        </row>
        <row r="119">
          <cell r="G119">
            <v>3289298</v>
          </cell>
          <cell r="H119" t="str">
            <v>ADMINISTRADORA</v>
          </cell>
          <cell r="I119">
            <v>39</v>
          </cell>
          <cell r="J119" t="str">
            <v>SUBSIDIADO PLENO</v>
          </cell>
          <cell r="K119" t="str">
            <v>CC-1012359471</v>
          </cell>
          <cell r="L119" t="str">
            <v>P</v>
          </cell>
          <cell r="M119" t="str">
            <v>NINGUNO</v>
          </cell>
          <cell r="N119">
            <v>0</v>
          </cell>
          <cell r="O119">
            <v>13</v>
          </cell>
          <cell r="P119">
            <v>43515</v>
          </cell>
          <cell r="Q119">
            <v>43515</v>
          </cell>
          <cell r="R119">
            <v>43655</v>
          </cell>
          <cell r="S119">
            <v>33100</v>
          </cell>
          <cell r="T119">
            <v>0</v>
          </cell>
          <cell r="U119">
            <v>0</v>
          </cell>
          <cell r="V119">
            <v>33100</v>
          </cell>
          <cell r="W119">
            <v>33100</v>
          </cell>
          <cell r="X119">
            <v>0</v>
          </cell>
          <cell r="Y119">
            <v>0</v>
          </cell>
          <cell r="Z119" t="str">
            <v>NA</v>
          </cell>
          <cell r="AA119" t="str">
            <v>NA</v>
          </cell>
          <cell r="AB119">
            <v>0</v>
          </cell>
          <cell r="AC119">
            <v>0</v>
          </cell>
          <cell r="AD119">
            <v>0</v>
          </cell>
          <cell r="AE119">
            <v>43655</v>
          </cell>
          <cell r="AF119" t="str">
            <v>FACSS</v>
          </cell>
          <cell r="AG119" t="str">
            <v>IPSPU</v>
          </cell>
          <cell r="AH119" t="str">
            <v>Pagado</v>
          </cell>
          <cell r="AI119" t="str">
            <v>3289298</v>
          </cell>
          <cell r="AJ119">
            <v>33100</v>
          </cell>
          <cell r="AK119">
            <v>33100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33100</v>
          </cell>
          <cell r="AT119">
            <v>0</v>
          </cell>
          <cell r="AU119">
            <v>0</v>
          </cell>
          <cell r="AV119" t="str">
            <v>GIRO DIRECTO DEL M.PS.  MES DE AGOSTO DE 2019. EVENTO</v>
          </cell>
          <cell r="AW119" t="str">
            <v>3387197</v>
          </cell>
          <cell r="AX119" t="str">
            <v>23744</v>
          </cell>
          <cell r="AY119" t="str">
            <v>0</v>
          </cell>
          <cell r="AZ119" t="str">
            <v>0</v>
          </cell>
        </row>
        <row r="120">
          <cell r="G120">
            <v>3289300</v>
          </cell>
          <cell r="H120" t="str">
            <v>ADMINISTRADORA</v>
          </cell>
          <cell r="I120">
            <v>39</v>
          </cell>
          <cell r="J120" t="str">
            <v>SUBSIDIADO PLENO</v>
          </cell>
          <cell r="K120" t="str">
            <v>RC-1085231949</v>
          </cell>
          <cell r="L120" t="str">
            <v>P</v>
          </cell>
          <cell r="M120" t="str">
            <v>NINGUNO</v>
          </cell>
          <cell r="N120">
            <v>0</v>
          </cell>
          <cell r="O120">
            <v>13</v>
          </cell>
          <cell r="P120">
            <v>43515</v>
          </cell>
          <cell r="Q120">
            <v>43515</v>
          </cell>
          <cell r="R120">
            <v>43655</v>
          </cell>
          <cell r="S120">
            <v>33100</v>
          </cell>
          <cell r="T120">
            <v>0</v>
          </cell>
          <cell r="U120">
            <v>0</v>
          </cell>
          <cell r="V120">
            <v>33100</v>
          </cell>
          <cell r="W120">
            <v>33100</v>
          </cell>
          <cell r="X120">
            <v>0</v>
          </cell>
          <cell r="Y120">
            <v>0</v>
          </cell>
          <cell r="Z120" t="str">
            <v>NA</v>
          </cell>
          <cell r="AA120" t="str">
            <v>NA</v>
          </cell>
          <cell r="AB120">
            <v>0</v>
          </cell>
          <cell r="AC120">
            <v>0</v>
          </cell>
          <cell r="AD120">
            <v>0</v>
          </cell>
          <cell r="AE120">
            <v>43655</v>
          </cell>
          <cell r="AF120" t="str">
            <v>FACSS</v>
          </cell>
          <cell r="AG120" t="str">
            <v>IPSPU</v>
          </cell>
          <cell r="AH120" t="str">
            <v>Pagado</v>
          </cell>
          <cell r="AI120" t="str">
            <v>3289300</v>
          </cell>
          <cell r="AJ120">
            <v>33100</v>
          </cell>
          <cell r="AK120">
            <v>33100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33100</v>
          </cell>
          <cell r="AT120">
            <v>0</v>
          </cell>
          <cell r="AU120">
            <v>0</v>
          </cell>
          <cell r="AV120" t="str">
            <v>GIRO DIRECTO DEL M.PS.  MES DE AGOSTO DE 2019. EVENTO</v>
          </cell>
          <cell r="AW120" t="str">
            <v>3387199</v>
          </cell>
          <cell r="AX120" t="str">
            <v>23744</v>
          </cell>
          <cell r="AY120" t="str">
            <v>0</v>
          </cell>
          <cell r="AZ120" t="str">
            <v>0</v>
          </cell>
        </row>
        <row r="121">
          <cell r="G121">
            <v>3475011</v>
          </cell>
          <cell r="H121" t="str">
            <v>ADMINISTRADORA</v>
          </cell>
          <cell r="I121">
            <v>39</v>
          </cell>
          <cell r="J121" t="str">
            <v>SUBSIDIADO PLENO</v>
          </cell>
          <cell r="K121" t="str">
            <v>CC-51681304</v>
          </cell>
          <cell r="L121" t="str">
            <v>P</v>
          </cell>
          <cell r="M121" t="str">
            <v>NINGUNO</v>
          </cell>
          <cell r="N121">
            <v>0</v>
          </cell>
          <cell r="O121">
            <v>15</v>
          </cell>
          <cell r="P121">
            <v>43661</v>
          </cell>
          <cell r="Q121">
            <v>43673</v>
          </cell>
          <cell r="R121">
            <v>43739</v>
          </cell>
          <cell r="S121">
            <v>2339216</v>
          </cell>
          <cell r="T121">
            <v>0</v>
          </cell>
          <cell r="U121">
            <v>0</v>
          </cell>
          <cell r="V121">
            <v>2339216</v>
          </cell>
          <cell r="W121">
            <v>2339216</v>
          </cell>
          <cell r="X121">
            <v>0</v>
          </cell>
          <cell r="Y121">
            <v>0</v>
          </cell>
          <cell r="Z121" t="str">
            <v>NA</v>
          </cell>
          <cell r="AA121" t="str">
            <v>NA</v>
          </cell>
          <cell r="AB121">
            <v>0</v>
          </cell>
          <cell r="AC121">
            <v>0</v>
          </cell>
          <cell r="AD121">
            <v>0</v>
          </cell>
          <cell r="AE121">
            <v>43739</v>
          </cell>
          <cell r="AF121" t="str">
            <v>FACSS</v>
          </cell>
          <cell r="AG121" t="str">
            <v>IPSPU</v>
          </cell>
          <cell r="AH121" t="str">
            <v>Pagado</v>
          </cell>
          <cell r="AI121" t="str">
            <v>3475011</v>
          </cell>
          <cell r="AJ121">
            <v>2339216</v>
          </cell>
          <cell r="AK121">
            <v>2339216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2339216</v>
          </cell>
          <cell r="AT121">
            <v>0</v>
          </cell>
          <cell r="AU121">
            <v>0</v>
          </cell>
          <cell r="AV121" t="str">
            <v>GIRO DIRECTO DEL M.PS.  MES DE NOVIEMBRE DE 2019. EVENTO</v>
          </cell>
          <cell r="AW121" t="str">
            <v>3767763</v>
          </cell>
          <cell r="AX121" t="str">
            <v>26322</v>
          </cell>
          <cell r="AY121" t="str">
            <v>0</v>
          </cell>
          <cell r="AZ121" t="str">
            <v>0</v>
          </cell>
        </row>
        <row r="122">
          <cell r="G122">
            <v>3490304</v>
          </cell>
          <cell r="H122" t="str">
            <v>ADMINISTRADORA</v>
          </cell>
          <cell r="I122">
            <v>39</v>
          </cell>
          <cell r="J122" t="str">
            <v>SUBSIDIADO PLENO</v>
          </cell>
          <cell r="K122" t="str">
            <v>CC-45455232</v>
          </cell>
          <cell r="L122" t="str">
            <v>P</v>
          </cell>
          <cell r="M122" t="str">
            <v>NINGUNO</v>
          </cell>
          <cell r="N122">
            <v>0</v>
          </cell>
          <cell r="O122">
            <v>15</v>
          </cell>
          <cell r="P122">
            <v>43664</v>
          </cell>
          <cell r="Q122">
            <v>43685</v>
          </cell>
          <cell r="R122">
            <v>43739</v>
          </cell>
          <cell r="S122">
            <v>29760</v>
          </cell>
          <cell r="T122">
            <v>0</v>
          </cell>
          <cell r="U122">
            <v>0</v>
          </cell>
          <cell r="V122">
            <v>29760</v>
          </cell>
          <cell r="W122">
            <v>29760</v>
          </cell>
          <cell r="X122">
            <v>0</v>
          </cell>
          <cell r="Y122">
            <v>0</v>
          </cell>
          <cell r="Z122" t="str">
            <v>NA</v>
          </cell>
          <cell r="AA122" t="str">
            <v>NA</v>
          </cell>
          <cell r="AB122">
            <v>0</v>
          </cell>
          <cell r="AC122">
            <v>0</v>
          </cell>
          <cell r="AD122">
            <v>0</v>
          </cell>
          <cell r="AE122">
            <v>43745</v>
          </cell>
          <cell r="AF122" t="str">
            <v>FACSS</v>
          </cell>
          <cell r="AG122" t="str">
            <v>IPSPU</v>
          </cell>
          <cell r="AH122" t="str">
            <v>Pagado</v>
          </cell>
          <cell r="AI122" t="str">
            <v>3490304</v>
          </cell>
          <cell r="AJ122">
            <v>29760</v>
          </cell>
          <cell r="AK122">
            <v>29760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29760</v>
          </cell>
          <cell r="AT122">
            <v>0</v>
          </cell>
          <cell r="AU122">
            <v>0</v>
          </cell>
          <cell r="AV122" t="str">
            <v>GIRO DIRECTO DEL M.PS.  MES DE NOVIEMBRE DE 2019. EVENTO</v>
          </cell>
          <cell r="AW122" t="str">
            <v>3772452</v>
          </cell>
          <cell r="AX122" t="str">
            <v>26322</v>
          </cell>
          <cell r="AY122" t="str">
            <v>0</v>
          </cell>
          <cell r="AZ122" t="str">
            <v>0</v>
          </cell>
        </row>
        <row r="123">
          <cell r="G123">
            <v>3492362</v>
          </cell>
          <cell r="H123" t="str">
            <v>ADMINISTRADORA</v>
          </cell>
          <cell r="I123">
            <v>39</v>
          </cell>
          <cell r="J123" t="str">
            <v>SUBSIDIADO PLENO</v>
          </cell>
          <cell r="K123" t="str">
            <v>CC-1044937173</v>
          </cell>
          <cell r="L123" t="str">
            <v>P</v>
          </cell>
          <cell r="M123" t="str">
            <v>NINGUNO</v>
          </cell>
          <cell r="N123">
            <v>0</v>
          </cell>
          <cell r="O123">
            <v>13</v>
          </cell>
          <cell r="P123">
            <v>43665</v>
          </cell>
          <cell r="Q123">
            <v>43687</v>
          </cell>
          <cell r="R123">
            <v>43739</v>
          </cell>
          <cell r="S123">
            <v>150909</v>
          </cell>
          <cell r="T123">
            <v>0</v>
          </cell>
          <cell r="U123">
            <v>0</v>
          </cell>
          <cell r="V123">
            <v>150909</v>
          </cell>
          <cell r="W123">
            <v>150909</v>
          </cell>
          <cell r="X123">
            <v>0</v>
          </cell>
          <cell r="Y123">
            <v>0</v>
          </cell>
          <cell r="Z123" t="str">
            <v>NA</v>
          </cell>
          <cell r="AA123" t="str">
            <v>NA</v>
          </cell>
          <cell r="AB123">
            <v>0</v>
          </cell>
          <cell r="AC123">
            <v>0</v>
          </cell>
          <cell r="AD123">
            <v>0</v>
          </cell>
          <cell r="AE123">
            <v>43745</v>
          </cell>
          <cell r="AF123" t="str">
            <v>FACSS</v>
          </cell>
          <cell r="AG123" t="str">
            <v>IPSPU</v>
          </cell>
          <cell r="AH123" t="str">
            <v>Pagado</v>
          </cell>
          <cell r="AI123" t="str">
            <v>3492362</v>
          </cell>
          <cell r="AJ123">
            <v>150909</v>
          </cell>
          <cell r="AK123">
            <v>150909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150909</v>
          </cell>
          <cell r="AT123">
            <v>0</v>
          </cell>
          <cell r="AU123">
            <v>0</v>
          </cell>
          <cell r="AV123" t="str">
            <v>GIRO DIRECTO DEL M.PS.  MES DE NOVIEMBRE DE 2019. EVENTO</v>
          </cell>
          <cell r="AW123" t="str">
            <v>3772451</v>
          </cell>
          <cell r="AX123" t="str">
            <v>26322</v>
          </cell>
          <cell r="AY123" t="str">
            <v>0</v>
          </cell>
          <cell r="AZ123" t="str">
            <v>0</v>
          </cell>
        </row>
        <row r="124">
          <cell r="G124">
            <v>3397555</v>
          </cell>
          <cell r="H124" t="str">
            <v>ADMINISTRADORA</v>
          </cell>
          <cell r="I124">
            <v>39</v>
          </cell>
          <cell r="J124" t="str">
            <v>SUBSIDIADO PLENO</v>
          </cell>
          <cell r="K124" t="str">
            <v>CC-45455232</v>
          </cell>
          <cell r="L124" t="str">
            <v>P</v>
          </cell>
          <cell r="M124" t="str">
            <v>NINGUNO</v>
          </cell>
          <cell r="N124">
            <v>0</v>
          </cell>
          <cell r="O124">
            <v>13</v>
          </cell>
          <cell r="P124">
            <v>43608</v>
          </cell>
          <cell r="Q124">
            <v>43608</v>
          </cell>
          <cell r="R124">
            <v>43775</v>
          </cell>
          <cell r="S124">
            <v>46500</v>
          </cell>
          <cell r="T124">
            <v>0</v>
          </cell>
          <cell r="U124">
            <v>0</v>
          </cell>
          <cell r="V124">
            <v>46500</v>
          </cell>
          <cell r="W124">
            <v>46500</v>
          </cell>
          <cell r="X124">
            <v>0</v>
          </cell>
          <cell r="Y124">
            <v>0</v>
          </cell>
          <cell r="Z124" t="str">
            <v>NA</v>
          </cell>
          <cell r="AA124" t="str">
            <v>NA</v>
          </cell>
          <cell r="AB124">
            <v>0</v>
          </cell>
          <cell r="AC124">
            <v>0</v>
          </cell>
          <cell r="AD124">
            <v>0</v>
          </cell>
          <cell r="AE124">
            <v>43800</v>
          </cell>
          <cell r="AF124" t="str">
            <v>FACSS</v>
          </cell>
          <cell r="AG124" t="str">
            <v>IPSPU</v>
          </cell>
          <cell r="AH124" t="str">
            <v>Pagado</v>
          </cell>
          <cell r="AI124" t="str">
            <v>3397555</v>
          </cell>
          <cell r="AJ124">
            <v>46500</v>
          </cell>
          <cell r="AK124">
            <v>46500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46500</v>
          </cell>
          <cell r="AS124">
            <v>0</v>
          </cell>
          <cell r="AT124">
            <v>0</v>
          </cell>
          <cell r="AU124">
            <v>0</v>
          </cell>
          <cell r="AV124" t="str">
            <v>NA</v>
          </cell>
          <cell r="AW124" t="str">
            <v>4071472</v>
          </cell>
          <cell r="AX124" t="str">
            <v>0</v>
          </cell>
          <cell r="AY124" t="str">
            <v>0</v>
          </cell>
          <cell r="AZ124" t="str">
            <v>20811</v>
          </cell>
        </row>
        <row r="125">
          <cell r="G125">
            <v>3404873</v>
          </cell>
          <cell r="H125" t="str">
            <v>ADMINISTRADORA</v>
          </cell>
          <cell r="I125">
            <v>39</v>
          </cell>
          <cell r="J125" t="str">
            <v>SUBSIDIADO PLENO</v>
          </cell>
          <cell r="K125" t="str">
            <v>RC-1062681218</v>
          </cell>
          <cell r="L125" t="str">
            <v>P</v>
          </cell>
          <cell r="M125" t="str">
            <v>NINGUNO</v>
          </cell>
          <cell r="N125">
            <v>0</v>
          </cell>
          <cell r="O125">
            <v>13</v>
          </cell>
          <cell r="P125">
            <v>43606</v>
          </cell>
          <cell r="Q125">
            <v>43614</v>
          </cell>
          <cell r="R125">
            <v>43775</v>
          </cell>
          <cell r="S125">
            <v>79234</v>
          </cell>
          <cell r="T125">
            <v>0</v>
          </cell>
          <cell r="U125">
            <v>0</v>
          </cell>
          <cell r="V125">
            <v>79234</v>
          </cell>
          <cell r="W125">
            <v>79234</v>
          </cell>
          <cell r="X125">
            <v>0</v>
          </cell>
          <cell r="Y125">
            <v>0</v>
          </cell>
          <cell r="Z125" t="str">
            <v>NA</v>
          </cell>
          <cell r="AA125" t="str">
            <v>NA</v>
          </cell>
          <cell r="AB125">
            <v>0</v>
          </cell>
          <cell r="AC125">
            <v>0</v>
          </cell>
          <cell r="AD125">
            <v>0</v>
          </cell>
          <cell r="AE125">
            <v>43800</v>
          </cell>
          <cell r="AF125" t="str">
            <v>FACSS</v>
          </cell>
          <cell r="AG125" t="str">
            <v>IPSPU</v>
          </cell>
          <cell r="AH125" t="str">
            <v>Pagado</v>
          </cell>
          <cell r="AI125" t="str">
            <v>3404873</v>
          </cell>
          <cell r="AJ125">
            <v>79234</v>
          </cell>
          <cell r="AK125">
            <v>79234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79234</v>
          </cell>
          <cell r="AS125">
            <v>0</v>
          </cell>
          <cell r="AT125">
            <v>0</v>
          </cell>
          <cell r="AU125">
            <v>0</v>
          </cell>
          <cell r="AV125" t="str">
            <v>NA</v>
          </cell>
          <cell r="AW125" t="str">
            <v>4071473</v>
          </cell>
          <cell r="AX125" t="str">
            <v>0</v>
          </cell>
          <cell r="AY125" t="str">
            <v>0</v>
          </cell>
          <cell r="AZ125" t="str">
            <v>20811</v>
          </cell>
        </row>
        <row r="126">
          <cell r="G126">
            <v>3399209</v>
          </cell>
          <cell r="H126" t="str">
            <v>ADMINISTRADORA</v>
          </cell>
          <cell r="I126">
            <v>39</v>
          </cell>
          <cell r="J126" t="str">
            <v>SUBSIDIADO PLENO</v>
          </cell>
          <cell r="K126" t="str">
            <v>CC-45455232</v>
          </cell>
          <cell r="L126" t="str">
            <v>P</v>
          </cell>
          <cell r="M126" t="str">
            <v>NINGUNO</v>
          </cell>
          <cell r="N126">
            <v>0</v>
          </cell>
          <cell r="O126">
            <v>13</v>
          </cell>
          <cell r="P126">
            <v>43606</v>
          </cell>
          <cell r="Q126">
            <v>43609</v>
          </cell>
          <cell r="R126">
            <v>43775</v>
          </cell>
          <cell r="S126">
            <v>44500</v>
          </cell>
          <cell r="T126">
            <v>0</v>
          </cell>
          <cell r="U126">
            <v>0</v>
          </cell>
          <cell r="V126">
            <v>44500</v>
          </cell>
          <cell r="W126">
            <v>44500</v>
          </cell>
          <cell r="X126">
            <v>0</v>
          </cell>
          <cell r="Y126">
            <v>0</v>
          </cell>
          <cell r="Z126" t="str">
            <v>NA</v>
          </cell>
          <cell r="AA126" t="str">
            <v>NA</v>
          </cell>
          <cell r="AB126">
            <v>0</v>
          </cell>
          <cell r="AC126">
            <v>0</v>
          </cell>
          <cell r="AD126">
            <v>0</v>
          </cell>
          <cell r="AE126">
            <v>43800</v>
          </cell>
          <cell r="AF126" t="str">
            <v>FACSS</v>
          </cell>
          <cell r="AG126" t="str">
            <v>IPSPU</v>
          </cell>
          <cell r="AH126" t="str">
            <v>Pagado</v>
          </cell>
          <cell r="AI126" t="str">
            <v>3399209</v>
          </cell>
          <cell r="AJ126">
            <v>44500</v>
          </cell>
          <cell r="AK126">
            <v>44500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44500</v>
          </cell>
          <cell r="AS126">
            <v>0</v>
          </cell>
          <cell r="AT126">
            <v>0</v>
          </cell>
          <cell r="AU126">
            <v>0</v>
          </cell>
          <cell r="AV126" t="str">
            <v>NA</v>
          </cell>
          <cell r="AW126" t="str">
            <v>4071480</v>
          </cell>
          <cell r="AX126" t="str">
            <v>0</v>
          </cell>
          <cell r="AY126" t="str">
            <v>0</v>
          </cell>
          <cell r="AZ126" t="str">
            <v>20811</v>
          </cell>
        </row>
        <row r="127">
          <cell r="G127">
            <v>3420280</v>
          </cell>
          <cell r="H127" t="str">
            <v>ADMINISTRADORA</v>
          </cell>
          <cell r="I127">
            <v>39</v>
          </cell>
          <cell r="J127" t="str">
            <v>SUBSIDIADO PLENO</v>
          </cell>
          <cell r="K127" t="str">
            <v>CC-45455232</v>
          </cell>
          <cell r="L127" t="str">
            <v>P</v>
          </cell>
          <cell r="M127" t="str">
            <v>NINGUNO</v>
          </cell>
          <cell r="N127">
            <v>0</v>
          </cell>
          <cell r="O127">
            <v>13</v>
          </cell>
          <cell r="P127">
            <v>43627</v>
          </cell>
          <cell r="Q127">
            <v>43627</v>
          </cell>
          <cell r="R127">
            <v>43775</v>
          </cell>
          <cell r="S127">
            <v>87700</v>
          </cell>
          <cell r="T127">
            <v>0</v>
          </cell>
          <cell r="U127">
            <v>0</v>
          </cell>
          <cell r="V127">
            <v>87700</v>
          </cell>
          <cell r="W127">
            <v>87700</v>
          </cell>
          <cell r="X127">
            <v>0</v>
          </cell>
          <cell r="Y127">
            <v>0</v>
          </cell>
          <cell r="Z127" t="str">
            <v>NA</v>
          </cell>
          <cell r="AA127" t="str">
            <v>NA</v>
          </cell>
          <cell r="AB127">
            <v>0</v>
          </cell>
          <cell r="AC127">
            <v>0</v>
          </cell>
          <cell r="AD127">
            <v>0</v>
          </cell>
          <cell r="AE127">
            <v>43800</v>
          </cell>
          <cell r="AF127" t="str">
            <v>FACSS</v>
          </cell>
          <cell r="AG127" t="str">
            <v>IPSPU</v>
          </cell>
          <cell r="AH127" t="str">
            <v>Pagado</v>
          </cell>
          <cell r="AI127" t="str">
            <v>3420280</v>
          </cell>
          <cell r="AJ127">
            <v>87700</v>
          </cell>
          <cell r="AK127">
            <v>87700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87700</v>
          </cell>
          <cell r="AS127">
            <v>0</v>
          </cell>
          <cell r="AT127">
            <v>0</v>
          </cell>
          <cell r="AU127">
            <v>0</v>
          </cell>
          <cell r="AV127" t="str">
            <v>NA</v>
          </cell>
          <cell r="AW127" t="str">
            <v>4071481</v>
          </cell>
          <cell r="AX127" t="str">
            <v>0</v>
          </cell>
          <cell r="AY127" t="str">
            <v>0</v>
          </cell>
          <cell r="AZ127" t="str">
            <v>20811</v>
          </cell>
        </row>
        <row r="128">
          <cell r="G128">
            <v>3442939</v>
          </cell>
          <cell r="H128" t="str">
            <v>ADMINISTRADORA</v>
          </cell>
          <cell r="I128">
            <v>39</v>
          </cell>
          <cell r="J128" t="str">
            <v>SUBSIDIADO PLENO</v>
          </cell>
          <cell r="K128" t="str">
            <v>CC-45455232</v>
          </cell>
          <cell r="L128" t="str">
            <v>P</v>
          </cell>
          <cell r="M128" t="str">
            <v>NINGUNO</v>
          </cell>
          <cell r="N128">
            <v>0</v>
          </cell>
          <cell r="O128">
            <v>13</v>
          </cell>
          <cell r="P128">
            <v>43648</v>
          </cell>
          <cell r="Q128">
            <v>43648</v>
          </cell>
          <cell r="R128">
            <v>43775</v>
          </cell>
          <cell r="S128">
            <v>33100</v>
          </cell>
          <cell r="T128">
            <v>0</v>
          </cell>
          <cell r="U128">
            <v>0</v>
          </cell>
          <cell r="V128">
            <v>33100</v>
          </cell>
          <cell r="W128">
            <v>33100</v>
          </cell>
          <cell r="X128">
            <v>0</v>
          </cell>
          <cell r="Y128">
            <v>0</v>
          </cell>
          <cell r="Z128" t="str">
            <v>NA</v>
          </cell>
          <cell r="AA128" t="str">
            <v>NA</v>
          </cell>
          <cell r="AB128">
            <v>0</v>
          </cell>
          <cell r="AC128">
            <v>0</v>
          </cell>
          <cell r="AD128">
            <v>0</v>
          </cell>
          <cell r="AE128">
            <v>43800</v>
          </cell>
          <cell r="AF128" t="str">
            <v>FACSS</v>
          </cell>
          <cell r="AG128" t="str">
            <v>IPSPU</v>
          </cell>
          <cell r="AH128" t="str">
            <v>Pagado</v>
          </cell>
          <cell r="AI128" t="str">
            <v>3442939</v>
          </cell>
          <cell r="AJ128">
            <v>33100</v>
          </cell>
          <cell r="AK128">
            <v>33100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33100</v>
          </cell>
          <cell r="AS128">
            <v>0</v>
          </cell>
          <cell r="AT128">
            <v>0</v>
          </cell>
          <cell r="AU128">
            <v>0</v>
          </cell>
          <cell r="AV128" t="str">
            <v>NA</v>
          </cell>
          <cell r="AW128" t="str">
            <v>4071482</v>
          </cell>
          <cell r="AX128" t="str">
            <v>0</v>
          </cell>
          <cell r="AY128" t="str">
            <v>0</v>
          </cell>
          <cell r="AZ128" t="str">
            <v>20811</v>
          </cell>
        </row>
        <row r="129">
          <cell r="G129">
            <v>3446380</v>
          </cell>
          <cell r="H129" t="str">
            <v>ADMINISTRADORA</v>
          </cell>
          <cell r="I129">
            <v>39</v>
          </cell>
          <cell r="J129" t="str">
            <v>SUBSIDIADO PLENO</v>
          </cell>
          <cell r="K129" t="str">
            <v>RC-1062681218</v>
          </cell>
          <cell r="L129" t="str">
            <v>P</v>
          </cell>
          <cell r="M129" t="str">
            <v>NINGUNO</v>
          </cell>
          <cell r="N129">
            <v>0</v>
          </cell>
          <cell r="O129">
            <v>13</v>
          </cell>
          <cell r="P129">
            <v>43608</v>
          </cell>
          <cell r="Q129">
            <v>43650</v>
          </cell>
          <cell r="R129">
            <v>43775</v>
          </cell>
          <cell r="S129">
            <v>77200</v>
          </cell>
          <cell r="T129">
            <v>0</v>
          </cell>
          <cell r="U129">
            <v>0</v>
          </cell>
          <cell r="V129">
            <v>77200</v>
          </cell>
          <cell r="W129">
            <v>77200</v>
          </cell>
          <cell r="X129">
            <v>0</v>
          </cell>
          <cell r="Y129">
            <v>0</v>
          </cell>
          <cell r="Z129" t="str">
            <v>NA</v>
          </cell>
          <cell r="AA129" t="str">
            <v>NA</v>
          </cell>
          <cell r="AB129">
            <v>0</v>
          </cell>
          <cell r="AC129">
            <v>0</v>
          </cell>
          <cell r="AD129">
            <v>0</v>
          </cell>
          <cell r="AE129">
            <v>43800</v>
          </cell>
          <cell r="AF129" t="str">
            <v>FACSS</v>
          </cell>
          <cell r="AG129" t="str">
            <v>IPSPU</v>
          </cell>
          <cell r="AH129" t="str">
            <v>Pagado</v>
          </cell>
          <cell r="AI129" t="str">
            <v>3446380</v>
          </cell>
          <cell r="AJ129">
            <v>77200</v>
          </cell>
          <cell r="AK129">
            <v>77200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77200</v>
          </cell>
          <cell r="AS129">
            <v>0</v>
          </cell>
          <cell r="AT129">
            <v>0</v>
          </cell>
          <cell r="AU129">
            <v>0</v>
          </cell>
          <cell r="AV129" t="str">
            <v>NA</v>
          </cell>
          <cell r="AW129" t="str">
            <v>4071484</v>
          </cell>
          <cell r="AX129" t="str">
            <v>0</v>
          </cell>
          <cell r="AY129" t="str">
            <v>0</v>
          </cell>
          <cell r="AZ129" t="str">
            <v>20811</v>
          </cell>
        </row>
        <row r="130">
          <cell r="G130">
            <v>3449760</v>
          </cell>
          <cell r="H130" t="str">
            <v>ADMINISTRADORA</v>
          </cell>
          <cell r="I130">
            <v>39</v>
          </cell>
          <cell r="J130" t="str">
            <v>SUBSIDIADO PLENO</v>
          </cell>
          <cell r="K130" t="str">
            <v>RC-1052096959</v>
          </cell>
          <cell r="L130" t="str">
            <v>P</v>
          </cell>
          <cell r="M130" t="str">
            <v>NINGUNO</v>
          </cell>
          <cell r="N130">
            <v>0</v>
          </cell>
          <cell r="O130">
            <v>13</v>
          </cell>
          <cell r="P130">
            <v>43607</v>
          </cell>
          <cell r="Q130">
            <v>43654</v>
          </cell>
          <cell r="R130">
            <v>43775</v>
          </cell>
          <cell r="S130">
            <v>220300</v>
          </cell>
          <cell r="T130">
            <v>0</v>
          </cell>
          <cell r="U130">
            <v>0</v>
          </cell>
          <cell r="V130">
            <v>220300</v>
          </cell>
          <cell r="W130">
            <v>220300</v>
          </cell>
          <cell r="X130">
            <v>0</v>
          </cell>
          <cell r="Y130">
            <v>0</v>
          </cell>
          <cell r="Z130" t="str">
            <v>NA</v>
          </cell>
          <cell r="AA130" t="str">
            <v>NA</v>
          </cell>
          <cell r="AB130">
            <v>0</v>
          </cell>
          <cell r="AC130">
            <v>0</v>
          </cell>
          <cell r="AD130">
            <v>0</v>
          </cell>
          <cell r="AE130">
            <v>43800</v>
          </cell>
          <cell r="AF130" t="str">
            <v>FACSS</v>
          </cell>
          <cell r="AG130" t="str">
            <v>IPSPU</v>
          </cell>
          <cell r="AH130" t="str">
            <v>Pagado</v>
          </cell>
          <cell r="AI130" t="str">
            <v>3449760</v>
          </cell>
          <cell r="AJ130">
            <v>220300</v>
          </cell>
          <cell r="AK130">
            <v>220300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220300</v>
          </cell>
          <cell r="AS130">
            <v>0</v>
          </cell>
          <cell r="AT130">
            <v>0</v>
          </cell>
          <cell r="AU130">
            <v>0</v>
          </cell>
          <cell r="AV130" t="str">
            <v>NA</v>
          </cell>
          <cell r="AW130" t="str">
            <v>4071485</v>
          </cell>
          <cell r="AX130" t="str">
            <v>0</v>
          </cell>
          <cell r="AY130" t="str">
            <v>0</v>
          </cell>
          <cell r="AZ130" t="str">
            <v>20811</v>
          </cell>
        </row>
        <row r="131">
          <cell r="G131">
            <v>3665273</v>
          </cell>
          <cell r="H131" t="str">
            <v>ADMINISTRADORA</v>
          </cell>
          <cell r="I131">
            <v>39</v>
          </cell>
          <cell r="J131" t="str">
            <v>SUBSIDIADO PLENO</v>
          </cell>
          <cell r="K131" t="str">
            <v>CC-5385546</v>
          </cell>
          <cell r="L131" t="str">
            <v>P</v>
          </cell>
          <cell r="M131" t="str">
            <v>NINGUNO</v>
          </cell>
          <cell r="N131">
            <v>0</v>
          </cell>
          <cell r="O131">
            <v>13</v>
          </cell>
          <cell r="P131">
            <v>43845</v>
          </cell>
          <cell r="Q131">
            <v>43845</v>
          </cell>
          <cell r="R131">
            <v>43983</v>
          </cell>
          <cell r="S131">
            <v>14500</v>
          </cell>
          <cell r="T131">
            <v>0</v>
          </cell>
          <cell r="U131">
            <v>0</v>
          </cell>
          <cell r="V131">
            <v>14500</v>
          </cell>
          <cell r="W131">
            <v>14500</v>
          </cell>
          <cell r="X131">
            <v>0</v>
          </cell>
          <cell r="Y131">
            <v>0</v>
          </cell>
          <cell r="Z131" t="str">
            <v>NA</v>
          </cell>
          <cell r="AA131" t="str">
            <v>NA</v>
          </cell>
          <cell r="AB131">
            <v>0</v>
          </cell>
          <cell r="AC131">
            <v>0</v>
          </cell>
          <cell r="AD131">
            <v>0</v>
          </cell>
          <cell r="AE131">
            <v>43983</v>
          </cell>
          <cell r="AF131" t="str">
            <v>FACSS</v>
          </cell>
          <cell r="AG131" t="str">
            <v>IPSPU</v>
          </cell>
          <cell r="AH131" t="str">
            <v>Pagado</v>
          </cell>
          <cell r="AI131" t="str">
            <v>3665273</v>
          </cell>
          <cell r="AJ131">
            <v>14500</v>
          </cell>
          <cell r="AK131">
            <v>14500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14500</v>
          </cell>
          <cell r="AT131">
            <v>0</v>
          </cell>
          <cell r="AU131">
            <v>0</v>
          </cell>
          <cell r="AV131" t="str">
            <v>GIRO DIRECTO DEL M.PS.  MES DE JULIO DE 2020. EVENTO|GIRO DIRECTO DEL M.PS.  MES DE AGOSTO DE 2020. EVENTO</v>
          </cell>
          <cell r="AW131" t="str">
            <v>5358193</v>
          </cell>
          <cell r="AX131" t="str">
            <v>30565|31220</v>
          </cell>
          <cell r="AY131" t="str">
            <v>0</v>
          </cell>
          <cell r="AZ131" t="str">
            <v>0</v>
          </cell>
        </row>
        <row r="132">
          <cell r="G132">
            <v>3710872</v>
          </cell>
          <cell r="H132" t="str">
            <v>ADMINISTRADORA</v>
          </cell>
          <cell r="I132">
            <v>39</v>
          </cell>
          <cell r="J132" t="str">
            <v>SUBSIDIADO PLENO</v>
          </cell>
          <cell r="K132" t="str">
            <v>TI-1083463554</v>
          </cell>
          <cell r="L132" t="str">
            <v>P</v>
          </cell>
          <cell r="M132" t="str">
            <v>NINGUNO</v>
          </cell>
          <cell r="N132">
            <v>0</v>
          </cell>
          <cell r="O132">
            <v>13</v>
          </cell>
          <cell r="P132">
            <v>43854</v>
          </cell>
          <cell r="Q132">
            <v>43880</v>
          </cell>
          <cell r="R132">
            <v>43983</v>
          </cell>
          <cell r="S132">
            <v>88509</v>
          </cell>
          <cell r="T132">
            <v>0</v>
          </cell>
          <cell r="U132">
            <v>0</v>
          </cell>
          <cell r="V132">
            <v>88509</v>
          </cell>
          <cell r="W132">
            <v>88509</v>
          </cell>
          <cell r="X132">
            <v>0</v>
          </cell>
          <cell r="Y132">
            <v>0</v>
          </cell>
          <cell r="Z132" t="str">
            <v>NA</v>
          </cell>
          <cell r="AA132" t="str">
            <v>NA</v>
          </cell>
          <cell r="AB132">
            <v>0</v>
          </cell>
          <cell r="AC132">
            <v>0</v>
          </cell>
          <cell r="AD132">
            <v>0</v>
          </cell>
          <cell r="AE132">
            <v>43983</v>
          </cell>
          <cell r="AF132" t="str">
            <v>FACSS</v>
          </cell>
          <cell r="AG132" t="str">
            <v>IPSPU</v>
          </cell>
          <cell r="AH132" t="str">
            <v>Pagado</v>
          </cell>
          <cell r="AI132" t="str">
            <v>3710872</v>
          </cell>
          <cell r="AJ132">
            <v>88509</v>
          </cell>
          <cell r="AK132">
            <v>88509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88509</v>
          </cell>
          <cell r="AT132">
            <v>0</v>
          </cell>
          <cell r="AU132">
            <v>0</v>
          </cell>
          <cell r="AV132" t="str">
            <v>GIRO DIRECTO DEL M.PS.  MES DE JULIO DE 2020. EVENTO|GIRO DIRECTO DEL M.PS.  MES DE AGOSTO DE 2020. EVENTO</v>
          </cell>
          <cell r="AW132" t="str">
            <v>5358349</v>
          </cell>
          <cell r="AX132" t="str">
            <v>30565|31220</v>
          </cell>
          <cell r="AY132" t="str">
            <v>0</v>
          </cell>
          <cell r="AZ132" t="str">
            <v>0</v>
          </cell>
        </row>
        <row r="133">
          <cell r="G133">
            <v>3656603</v>
          </cell>
          <cell r="H133" t="str">
            <v>ADMINISTRADORA</v>
          </cell>
          <cell r="I133">
            <v>39</v>
          </cell>
          <cell r="J133" t="str">
            <v>SUBSIDIADO PLENO</v>
          </cell>
          <cell r="K133" t="str">
            <v>CC-1083463552</v>
          </cell>
          <cell r="L133" t="str">
            <v>P</v>
          </cell>
          <cell r="M133" t="str">
            <v>NINGUNO</v>
          </cell>
          <cell r="N133">
            <v>0</v>
          </cell>
          <cell r="O133">
            <v>13</v>
          </cell>
          <cell r="P133">
            <v>43834</v>
          </cell>
          <cell r="Q133">
            <v>43837</v>
          </cell>
          <cell r="R133">
            <v>43983</v>
          </cell>
          <cell r="S133">
            <v>454000</v>
          </cell>
          <cell r="T133">
            <v>0</v>
          </cell>
          <cell r="U133">
            <v>0</v>
          </cell>
          <cell r="V133">
            <v>454000</v>
          </cell>
          <cell r="W133">
            <v>454000</v>
          </cell>
          <cell r="X133">
            <v>0</v>
          </cell>
          <cell r="Y133">
            <v>0</v>
          </cell>
          <cell r="Z133" t="str">
            <v>NA</v>
          </cell>
          <cell r="AA133" t="str">
            <v>NA</v>
          </cell>
          <cell r="AB133">
            <v>0</v>
          </cell>
          <cell r="AC133">
            <v>0</v>
          </cell>
          <cell r="AD133">
            <v>0</v>
          </cell>
          <cell r="AE133">
            <v>43983</v>
          </cell>
          <cell r="AF133" t="str">
            <v>FACSS</v>
          </cell>
          <cell r="AG133" t="str">
            <v>IPSPU</v>
          </cell>
          <cell r="AH133" t="str">
            <v>Pagado</v>
          </cell>
          <cell r="AI133" t="str">
            <v>3656603</v>
          </cell>
          <cell r="AJ133">
            <v>454000</v>
          </cell>
          <cell r="AK133">
            <v>454000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454000</v>
          </cell>
          <cell r="AT133">
            <v>0</v>
          </cell>
          <cell r="AU133">
            <v>0</v>
          </cell>
          <cell r="AV133" t="str">
            <v>GIRO DIRECTO DEL M.PS.  MES DE JULIO DE 2020. EVENTO|GIRO DIRECTO DEL M.PS.  MES DE AGOSTO DE 2020. EVENTO</v>
          </cell>
          <cell r="AW133" t="str">
            <v>5356652</v>
          </cell>
          <cell r="AX133" t="str">
            <v>30565|31220</v>
          </cell>
          <cell r="AY133" t="str">
            <v>0</v>
          </cell>
          <cell r="AZ133" t="str">
            <v>0</v>
          </cell>
        </row>
        <row r="134">
          <cell r="G134">
            <v>3669935</v>
          </cell>
          <cell r="H134" t="str">
            <v>ADMINISTRADORA</v>
          </cell>
          <cell r="I134">
            <v>39</v>
          </cell>
          <cell r="J134" t="str">
            <v>SUBSIDIADO PLENO</v>
          </cell>
          <cell r="K134" t="str">
            <v>CC-5385546</v>
          </cell>
          <cell r="L134" t="str">
            <v>P</v>
          </cell>
          <cell r="M134" t="str">
            <v>NINGUNO</v>
          </cell>
          <cell r="N134">
            <v>0</v>
          </cell>
          <cell r="O134">
            <v>13</v>
          </cell>
          <cell r="P134">
            <v>43848</v>
          </cell>
          <cell r="Q134">
            <v>43848</v>
          </cell>
          <cell r="R134">
            <v>43983</v>
          </cell>
          <cell r="S134">
            <v>35100</v>
          </cell>
          <cell r="T134">
            <v>0</v>
          </cell>
          <cell r="U134">
            <v>0</v>
          </cell>
          <cell r="V134">
            <v>35100</v>
          </cell>
          <cell r="W134">
            <v>35100</v>
          </cell>
          <cell r="X134">
            <v>0</v>
          </cell>
          <cell r="Y134">
            <v>0</v>
          </cell>
          <cell r="Z134" t="str">
            <v>NA</v>
          </cell>
          <cell r="AA134" t="str">
            <v>NA</v>
          </cell>
          <cell r="AB134">
            <v>0</v>
          </cell>
          <cell r="AC134">
            <v>0</v>
          </cell>
          <cell r="AD134">
            <v>0</v>
          </cell>
          <cell r="AE134">
            <v>43983</v>
          </cell>
          <cell r="AF134" t="str">
            <v>FACSS</v>
          </cell>
          <cell r="AG134" t="str">
            <v>IPSPU</v>
          </cell>
          <cell r="AH134" t="str">
            <v>Pagado</v>
          </cell>
          <cell r="AI134" t="str">
            <v>3669935</v>
          </cell>
          <cell r="AJ134">
            <v>35100</v>
          </cell>
          <cell r="AK134">
            <v>35100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35100</v>
          </cell>
          <cell r="AT134">
            <v>0</v>
          </cell>
          <cell r="AU134">
            <v>0</v>
          </cell>
          <cell r="AV134" t="str">
            <v>GIRO DIRECTO DEL M.PS.  MES DE JULIO DE 2020. EVENTO|GIRO DIRECTO DEL M.PS.  MES DE AGOSTO DE 2020. EVENTO</v>
          </cell>
          <cell r="AW134" t="str">
            <v>5356661</v>
          </cell>
          <cell r="AX134" t="str">
            <v>30565|31220</v>
          </cell>
          <cell r="AY134" t="str">
            <v>0</v>
          </cell>
          <cell r="AZ134" t="str">
            <v>0</v>
          </cell>
        </row>
        <row r="135">
          <cell r="G135">
            <v>3734739</v>
          </cell>
          <cell r="H135" t="str">
            <v>ADMINISTRADORA</v>
          </cell>
          <cell r="I135">
            <v>39</v>
          </cell>
          <cell r="J135" t="str">
            <v>SUBSIDIADO PLENO</v>
          </cell>
          <cell r="K135" t="str">
            <v>RC-1052098959</v>
          </cell>
          <cell r="L135" t="str">
            <v>P</v>
          </cell>
          <cell r="M135" t="str">
            <v>NINGUNO</v>
          </cell>
          <cell r="N135">
            <v>0</v>
          </cell>
          <cell r="O135">
            <v>13</v>
          </cell>
          <cell r="P135">
            <v>43885</v>
          </cell>
          <cell r="Q135">
            <v>43898</v>
          </cell>
          <cell r="R135">
            <v>43983</v>
          </cell>
          <cell r="S135">
            <v>94765</v>
          </cell>
          <cell r="T135">
            <v>0</v>
          </cell>
          <cell r="U135">
            <v>0</v>
          </cell>
          <cell r="V135">
            <v>94765</v>
          </cell>
          <cell r="W135">
            <v>94765</v>
          </cell>
          <cell r="X135">
            <v>0</v>
          </cell>
          <cell r="Y135">
            <v>0</v>
          </cell>
          <cell r="Z135" t="str">
            <v>NA</v>
          </cell>
          <cell r="AA135" t="str">
            <v>NA</v>
          </cell>
          <cell r="AB135">
            <v>0</v>
          </cell>
          <cell r="AC135">
            <v>0</v>
          </cell>
          <cell r="AD135">
            <v>0</v>
          </cell>
          <cell r="AE135">
            <v>43983</v>
          </cell>
          <cell r="AF135" t="str">
            <v>FACSS</v>
          </cell>
          <cell r="AG135" t="str">
            <v>IPSPU</v>
          </cell>
          <cell r="AH135" t="str">
            <v>Pagado</v>
          </cell>
          <cell r="AI135" t="str">
            <v>3734739</v>
          </cell>
          <cell r="AJ135">
            <v>94765</v>
          </cell>
          <cell r="AK135">
            <v>94765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94765</v>
          </cell>
          <cell r="AT135">
            <v>0</v>
          </cell>
          <cell r="AU135">
            <v>0</v>
          </cell>
          <cell r="AV135" t="str">
            <v>GIRO DIRECTO DEL M.PS.  MES DE JULIO DE 2020. EVENTO|GIRO DIRECTO DEL M.PS.  MES DE AGOSTO DE 2020. EVENTO</v>
          </cell>
          <cell r="AW135" t="str">
            <v>5358359</v>
          </cell>
          <cell r="AX135" t="str">
            <v>30565|31220</v>
          </cell>
          <cell r="AY135" t="str">
            <v>0</v>
          </cell>
          <cell r="AZ135" t="str">
            <v>0</v>
          </cell>
        </row>
        <row r="136">
          <cell r="G136">
            <v>3761314</v>
          </cell>
          <cell r="H136" t="str">
            <v>ADMINISTRADORA</v>
          </cell>
          <cell r="I136">
            <v>39</v>
          </cell>
          <cell r="J136" t="str">
            <v>SUBSIDIADO PLENO</v>
          </cell>
          <cell r="K136" t="str">
            <v>CC-33216316</v>
          </cell>
          <cell r="L136" t="str">
            <v>P</v>
          </cell>
          <cell r="M136" t="str">
            <v>NINGUNO</v>
          </cell>
          <cell r="N136">
            <v>0</v>
          </cell>
          <cell r="O136">
            <v>13</v>
          </cell>
          <cell r="P136">
            <v>43894</v>
          </cell>
          <cell r="Q136">
            <v>43932</v>
          </cell>
          <cell r="R136">
            <v>43983</v>
          </cell>
          <cell r="S136">
            <v>106621</v>
          </cell>
          <cell r="T136">
            <v>0</v>
          </cell>
          <cell r="U136">
            <v>0</v>
          </cell>
          <cell r="V136">
            <v>106621</v>
          </cell>
          <cell r="W136">
            <v>106621</v>
          </cell>
          <cell r="X136">
            <v>0</v>
          </cell>
          <cell r="Y136">
            <v>0</v>
          </cell>
          <cell r="Z136" t="str">
            <v>NA</v>
          </cell>
          <cell r="AA136" t="str">
            <v>NA</v>
          </cell>
          <cell r="AB136">
            <v>0</v>
          </cell>
          <cell r="AC136">
            <v>0</v>
          </cell>
          <cell r="AD136">
            <v>0</v>
          </cell>
          <cell r="AE136">
            <v>43983</v>
          </cell>
          <cell r="AF136" t="str">
            <v>FACSS</v>
          </cell>
          <cell r="AG136" t="str">
            <v>IPSPU</v>
          </cell>
          <cell r="AH136" t="str">
            <v>Pagado</v>
          </cell>
          <cell r="AI136" t="str">
            <v>3761314</v>
          </cell>
          <cell r="AJ136">
            <v>106621</v>
          </cell>
          <cell r="AK136">
            <v>106621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106621</v>
          </cell>
          <cell r="AT136">
            <v>0</v>
          </cell>
          <cell r="AU136">
            <v>0</v>
          </cell>
          <cell r="AV136" t="str">
            <v>GIRO DIRECTO DEL M.PS.  MES DE JULIO DE 2020. EVENTO|GIRO DIRECTO DEL M.PS.  MES DE AGOSTO DE 2020. EVENTO</v>
          </cell>
          <cell r="AW136" t="str">
            <v>5356765</v>
          </cell>
          <cell r="AX136" t="str">
            <v>30565|31220</v>
          </cell>
          <cell r="AY136" t="str">
            <v>0</v>
          </cell>
          <cell r="AZ136" t="str">
            <v>0</v>
          </cell>
        </row>
        <row r="137">
          <cell r="G137">
            <v>3679694</v>
          </cell>
          <cell r="H137" t="str">
            <v>ADMINISTRADORA</v>
          </cell>
          <cell r="I137">
            <v>39</v>
          </cell>
          <cell r="J137" t="str">
            <v>SUBSIDIADO PLENO</v>
          </cell>
          <cell r="K137" t="str">
            <v>CC-5385546</v>
          </cell>
          <cell r="L137" t="str">
            <v>P</v>
          </cell>
          <cell r="M137" t="str">
            <v>NINGUNO</v>
          </cell>
          <cell r="N137">
            <v>0</v>
          </cell>
          <cell r="O137">
            <v>14</v>
          </cell>
          <cell r="P137">
            <v>43857</v>
          </cell>
          <cell r="Q137">
            <v>43857</v>
          </cell>
          <cell r="R137">
            <v>43983</v>
          </cell>
          <cell r="S137">
            <v>316500</v>
          </cell>
          <cell r="T137">
            <v>0</v>
          </cell>
          <cell r="U137">
            <v>0</v>
          </cell>
          <cell r="V137">
            <v>316500</v>
          </cell>
          <cell r="W137">
            <v>316500</v>
          </cell>
          <cell r="X137">
            <v>0</v>
          </cell>
          <cell r="Y137">
            <v>0</v>
          </cell>
          <cell r="Z137" t="str">
            <v>NA</v>
          </cell>
          <cell r="AA137" t="str">
            <v>NA</v>
          </cell>
          <cell r="AB137">
            <v>0</v>
          </cell>
          <cell r="AC137">
            <v>0</v>
          </cell>
          <cell r="AD137">
            <v>0</v>
          </cell>
          <cell r="AE137">
            <v>43983</v>
          </cell>
          <cell r="AF137" t="str">
            <v>FACSS</v>
          </cell>
          <cell r="AG137" t="str">
            <v>IPSPU</v>
          </cell>
          <cell r="AH137" t="str">
            <v>Pagado</v>
          </cell>
          <cell r="AI137" t="str">
            <v>3679694</v>
          </cell>
          <cell r="AJ137">
            <v>316500</v>
          </cell>
          <cell r="AK137">
            <v>316500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316500</v>
          </cell>
          <cell r="AT137">
            <v>0</v>
          </cell>
          <cell r="AU137">
            <v>0</v>
          </cell>
          <cell r="AV137" t="str">
            <v>GIRO DIRECTO DEL M.PS.  MES DE JULIO DE 2020. EVENTO|GIRO DIRECTO DEL M.PS.  MES DE AGOSTO DE 2020. EVENTO</v>
          </cell>
          <cell r="AW137" t="str">
            <v>5358781</v>
          </cell>
          <cell r="AX137" t="str">
            <v>30565|31220</v>
          </cell>
          <cell r="AY137" t="str">
            <v>0</v>
          </cell>
          <cell r="AZ137" t="str">
            <v>0</v>
          </cell>
        </row>
        <row r="138">
          <cell r="G138">
            <v>3764299</v>
          </cell>
          <cell r="H138" t="str">
            <v>ADMINISTRADORA</v>
          </cell>
          <cell r="I138">
            <v>39</v>
          </cell>
          <cell r="J138" t="str">
            <v>SUBSIDIADO PLENO</v>
          </cell>
          <cell r="K138" t="str">
            <v>CC-1083463552</v>
          </cell>
          <cell r="L138" t="str">
            <v>P</v>
          </cell>
          <cell r="M138" t="str">
            <v>NINGUNO</v>
          </cell>
          <cell r="N138">
            <v>0</v>
          </cell>
          <cell r="O138">
            <v>14</v>
          </cell>
          <cell r="P138">
            <v>43936</v>
          </cell>
          <cell r="Q138">
            <v>43938</v>
          </cell>
          <cell r="R138">
            <v>43983</v>
          </cell>
          <cell r="S138">
            <v>1785122</v>
          </cell>
          <cell r="T138">
            <v>0</v>
          </cell>
          <cell r="U138">
            <v>0</v>
          </cell>
          <cell r="V138">
            <v>1785122</v>
          </cell>
          <cell r="W138">
            <v>1785122</v>
          </cell>
          <cell r="X138">
            <v>0</v>
          </cell>
          <cell r="Y138">
            <v>0</v>
          </cell>
          <cell r="Z138" t="str">
            <v>NA</v>
          </cell>
          <cell r="AA138" t="str">
            <v>NA</v>
          </cell>
          <cell r="AB138">
            <v>0</v>
          </cell>
          <cell r="AC138">
            <v>0</v>
          </cell>
          <cell r="AD138">
            <v>0</v>
          </cell>
          <cell r="AE138">
            <v>43983</v>
          </cell>
          <cell r="AF138" t="str">
            <v>FACSS</v>
          </cell>
          <cell r="AG138" t="str">
            <v>IPSPU</v>
          </cell>
          <cell r="AH138" t="str">
            <v>Pagado</v>
          </cell>
          <cell r="AI138" t="str">
            <v>3764299</v>
          </cell>
          <cell r="AJ138">
            <v>1785122</v>
          </cell>
          <cell r="AK138">
            <v>1785122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1785122</v>
          </cell>
          <cell r="AT138">
            <v>0</v>
          </cell>
          <cell r="AU138">
            <v>0</v>
          </cell>
          <cell r="AV138" t="str">
            <v>GIRO DIRECTO DEL M.PS.  MES DE JULIO DE 2020. EVENTO|GIRO DIRECTO DEL M.PS.  MES DE AGOSTO DE 2020. EVENTO</v>
          </cell>
          <cell r="AW138" t="str">
            <v>5358783</v>
          </cell>
          <cell r="AX138" t="str">
            <v>30565|31220</v>
          </cell>
          <cell r="AY138" t="str">
            <v>0</v>
          </cell>
          <cell r="AZ138" t="str">
            <v>0</v>
          </cell>
        </row>
        <row r="139">
          <cell r="G139">
            <v>3655881</v>
          </cell>
          <cell r="H139" t="str">
            <v>ADMINISTRADORA</v>
          </cell>
          <cell r="I139">
            <v>39</v>
          </cell>
          <cell r="J139" t="str">
            <v>SUBSIDIADO PLENO</v>
          </cell>
          <cell r="K139" t="str">
            <v>CC-33216316</v>
          </cell>
          <cell r="L139" t="str">
            <v>P</v>
          </cell>
          <cell r="M139" t="str">
            <v>NINGUNO</v>
          </cell>
          <cell r="N139">
            <v>0</v>
          </cell>
          <cell r="O139">
            <v>14</v>
          </cell>
          <cell r="P139">
            <v>43837</v>
          </cell>
          <cell r="Q139">
            <v>43837</v>
          </cell>
          <cell r="R139">
            <v>43983</v>
          </cell>
          <cell r="S139">
            <v>518600</v>
          </cell>
          <cell r="T139">
            <v>0</v>
          </cell>
          <cell r="U139">
            <v>0</v>
          </cell>
          <cell r="V139">
            <v>518600</v>
          </cell>
          <cell r="W139">
            <v>518600</v>
          </cell>
          <cell r="X139">
            <v>0</v>
          </cell>
          <cell r="Y139">
            <v>0</v>
          </cell>
          <cell r="Z139" t="str">
            <v>NA</v>
          </cell>
          <cell r="AA139" t="str">
            <v>NA</v>
          </cell>
          <cell r="AB139">
            <v>0</v>
          </cell>
          <cell r="AC139">
            <v>0</v>
          </cell>
          <cell r="AD139">
            <v>0</v>
          </cell>
          <cell r="AE139">
            <v>43983</v>
          </cell>
          <cell r="AF139" t="str">
            <v>FACSS</v>
          </cell>
          <cell r="AG139" t="str">
            <v>IPSPU</v>
          </cell>
          <cell r="AH139" t="str">
            <v>Pagado</v>
          </cell>
          <cell r="AI139" t="str">
            <v>3655881</v>
          </cell>
          <cell r="AJ139">
            <v>518600</v>
          </cell>
          <cell r="AK139">
            <v>518600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518600</v>
          </cell>
          <cell r="AT139">
            <v>0</v>
          </cell>
          <cell r="AU139">
            <v>0</v>
          </cell>
          <cell r="AV139" t="str">
            <v>GIRO DIRECTO DEL M.PS.  MES DE JULIO DE 2020. EVENTO|GIRO DIRECTO DEL M.PS.  MES DE AGOSTO DE 2020. EVENTO</v>
          </cell>
          <cell r="AW139" t="str">
            <v>5358786</v>
          </cell>
          <cell r="AX139" t="str">
            <v>30565|31220</v>
          </cell>
          <cell r="AY139" t="str">
            <v>0</v>
          </cell>
          <cell r="AZ139" t="str">
            <v>0</v>
          </cell>
        </row>
        <row r="140">
          <cell r="G140">
            <v>3706456</v>
          </cell>
          <cell r="H140" t="str">
            <v>ADMINISTRADORA</v>
          </cell>
          <cell r="I140">
            <v>39</v>
          </cell>
          <cell r="J140" t="str">
            <v>SUBSIDIADO PLENO</v>
          </cell>
          <cell r="K140" t="str">
            <v>CC-32252911</v>
          </cell>
          <cell r="L140" t="str">
            <v>P</v>
          </cell>
          <cell r="M140" t="str">
            <v>NINGUNO</v>
          </cell>
          <cell r="N140">
            <v>0</v>
          </cell>
          <cell r="O140">
            <v>14</v>
          </cell>
          <cell r="P140">
            <v>43865</v>
          </cell>
          <cell r="Q140">
            <v>43878</v>
          </cell>
          <cell r="R140">
            <v>43983</v>
          </cell>
          <cell r="S140">
            <v>5496747</v>
          </cell>
          <cell r="T140">
            <v>0</v>
          </cell>
          <cell r="U140">
            <v>0</v>
          </cell>
          <cell r="V140">
            <v>5496747</v>
          </cell>
          <cell r="W140">
            <v>5496747</v>
          </cell>
          <cell r="X140">
            <v>0</v>
          </cell>
          <cell r="Y140">
            <v>0</v>
          </cell>
          <cell r="Z140" t="str">
            <v>NA</v>
          </cell>
          <cell r="AA140" t="str">
            <v>NA</v>
          </cell>
          <cell r="AB140">
            <v>0</v>
          </cell>
          <cell r="AC140">
            <v>0</v>
          </cell>
          <cell r="AD140">
            <v>0</v>
          </cell>
          <cell r="AE140">
            <v>43983</v>
          </cell>
          <cell r="AF140" t="str">
            <v>FACSS</v>
          </cell>
          <cell r="AG140" t="str">
            <v>IPSPU</v>
          </cell>
          <cell r="AH140" t="str">
            <v>Pagado</v>
          </cell>
          <cell r="AI140" t="str">
            <v>3706456</v>
          </cell>
          <cell r="AJ140">
            <v>5496747</v>
          </cell>
          <cell r="AK140">
            <v>5496747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5496747</v>
          </cell>
          <cell r="AT140">
            <v>0</v>
          </cell>
          <cell r="AU140">
            <v>0</v>
          </cell>
          <cell r="AV140" t="str">
            <v>GIRO DIRECTO DEL M.PS.  MES DE JULIO DE 2020. EVENTO|GIRO DIRECTO DEL M.PS.  MES DE AGOSTO DE 2020. EVENTO</v>
          </cell>
          <cell r="AW140" t="str">
            <v>5358790</v>
          </cell>
          <cell r="AX140" t="str">
            <v>30565|31220</v>
          </cell>
          <cell r="AY140" t="str">
            <v>0</v>
          </cell>
          <cell r="AZ140" t="str">
            <v>0</v>
          </cell>
        </row>
        <row r="141">
          <cell r="G141">
            <v>3681840</v>
          </cell>
          <cell r="H141" t="str">
            <v>ADMINISTRADORA</v>
          </cell>
          <cell r="I141">
            <v>39</v>
          </cell>
          <cell r="J141" t="str">
            <v>SUBSIDIADO PLENO</v>
          </cell>
          <cell r="K141" t="str">
            <v>CC-1083463552</v>
          </cell>
          <cell r="L141" t="str">
            <v>P</v>
          </cell>
          <cell r="M141" t="str">
            <v>NINGUNO</v>
          </cell>
          <cell r="N141">
            <v>0</v>
          </cell>
          <cell r="O141">
            <v>13</v>
          </cell>
          <cell r="P141">
            <v>43837</v>
          </cell>
          <cell r="Q141">
            <v>43858</v>
          </cell>
          <cell r="R141">
            <v>43983</v>
          </cell>
          <cell r="S141">
            <v>134700</v>
          </cell>
          <cell r="T141">
            <v>0</v>
          </cell>
          <cell r="U141">
            <v>0</v>
          </cell>
          <cell r="V141">
            <v>134700</v>
          </cell>
          <cell r="W141">
            <v>134700</v>
          </cell>
          <cell r="X141">
            <v>0</v>
          </cell>
          <cell r="Y141">
            <v>0</v>
          </cell>
          <cell r="Z141" t="str">
            <v>NA</v>
          </cell>
          <cell r="AA141" t="str">
            <v>NA</v>
          </cell>
          <cell r="AB141">
            <v>0</v>
          </cell>
          <cell r="AC141">
            <v>0</v>
          </cell>
          <cell r="AD141">
            <v>0</v>
          </cell>
          <cell r="AE141">
            <v>43983</v>
          </cell>
          <cell r="AF141" t="str">
            <v>FACSS</v>
          </cell>
          <cell r="AG141" t="str">
            <v>IPSPU</v>
          </cell>
          <cell r="AH141" t="str">
            <v>Pagado</v>
          </cell>
          <cell r="AI141" t="str">
            <v>3681840</v>
          </cell>
          <cell r="AJ141">
            <v>134700</v>
          </cell>
          <cell r="AK141">
            <v>134700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134700</v>
          </cell>
          <cell r="AT141">
            <v>0</v>
          </cell>
          <cell r="AU141">
            <v>0</v>
          </cell>
          <cell r="AV141" t="str">
            <v>GIRO DIRECTO DEL M.PS.  MES DE JULIO DE 2020. EVENTO|GIRO DIRECTO DEL M.PS.  MES DE AGOSTO DE 2020. EVENTO</v>
          </cell>
          <cell r="AW141" t="str">
            <v>5358800</v>
          </cell>
          <cell r="AX141" t="str">
            <v>30565|31220</v>
          </cell>
          <cell r="AY141" t="str">
            <v>0</v>
          </cell>
          <cell r="AZ141" t="str">
            <v>0</v>
          </cell>
        </row>
        <row r="142">
          <cell r="G142">
            <v>3662269</v>
          </cell>
          <cell r="H142" t="str">
            <v>ADMINISTRADORA</v>
          </cell>
          <cell r="I142">
            <v>39</v>
          </cell>
          <cell r="J142" t="str">
            <v>SUBSIDIADO PLENO</v>
          </cell>
          <cell r="K142" t="str">
            <v>CC-1083008002</v>
          </cell>
          <cell r="L142" t="str">
            <v>P</v>
          </cell>
          <cell r="M142" t="str">
            <v>NINGUNO</v>
          </cell>
          <cell r="N142">
            <v>0</v>
          </cell>
          <cell r="O142">
            <v>13</v>
          </cell>
          <cell r="P142">
            <v>43819</v>
          </cell>
          <cell r="Q142">
            <v>43843</v>
          </cell>
          <cell r="R142">
            <v>43983</v>
          </cell>
          <cell r="S142">
            <v>57109</v>
          </cell>
          <cell r="T142">
            <v>0</v>
          </cell>
          <cell r="U142">
            <v>0</v>
          </cell>
          <cell r="V142">
            <v>57109</v>
          </cell>
          <cell r="W142">
            <v>57109</v>
          </cell>
          <cell r="X142">
            <v>0</v>
          </cell>
          <cell r="Y142">
            <v>0</v>
          </cell>
          <cell r="Z142" t="str">
            <v>NA</v>
          </cell>
          <cell r="AA142" t="str">
            <v>NA</v>
          </cell>
          <cell r="AB142">
            <v>0</v>
          </cell>
          <cell r="AC142">
            <v>0</v>
          </cell>
          <cell r="AD142">
            <v>0</v>
          </cell>
          <cell r="AE142">
            <v>43983</v>
          </cell>
          <cell r="AF142" t="str">
            <v>FACSS</v>
          </cell>
          <cell r="AG142" t="str">
            <v>IPSPU</v>
          </cell>
          <cell r="AH142" t="str">
            <v>Pagado</v>
          </cell>
          <cell r="AI142" t="str">
            <v>3662269</v>
          </cell>
          <cell r="AJ142">
            <v>57109</v>
          </cell>
          <cell r="AK142">
            <v>57109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57109</v>
          </cell>
          <cell r="AT142">
            <v>0</v>
          </cell>
          <cell r="AU142">
            <v>0</v>
          </cell>
          <cell r="AV142" t="str">
            <v>GIRO DIRECTO DEL M.PS.  MES DE JULIO DE 2020. EVENTO|GIRO DIRECTO DEL M.PS.  MES DE AGOSTO DE 2020. EVENTO</v>
          </cell>
          <cell r="AW142" t="str">
            <v>5358766</v>
          </cell>
          <cell r="AX142" t="str">
            <v>30565|31220</v>
          </cell>
          <cell r="AY142" t="str">
            <v>0</v>
          </cell>
          <cell r="AZ142" t="str">
            <v>0</v>
          </cell>
        </row>
        <row r="143">
          <cell r="G143">
            <v>3674999</v>
          </cell>
          <cell r="H143" t="str">
            <v>ADMINISTRADORA</v>
          </cell>
          <cell r="I143">
            <v>39</v>
          </cell>
          <cell r="J143" t="str">
            <v>SUBSIDIADO PLENO</v>
          </cell>
          <cell r="K143" t="str">
            <v>CC-1083463553</v>
          </cell>
          <cell r="L143" t="str">
            <v>P</v>
          </cell>
          <cell r="M143" t="str">
            <v>NINGUNO</v>
          </cell>
          <cell r="N143">
            <v>0</v>
          </cell>
          <cell r="O143">
            <v>13</v>
          </cell>
          <cell r="P143">
            <v>43812</v>
          </cell>
          <cell r="Q143">
            <v>43852</v>
          </cell>
          <cell r="R143">
            <v>43983</v>
          </cell>
          <cell r="S143">
            <v>309728</v>
          </cell>
          <cell r="T143">
            <v>0</v>
          </cell>
          <cell r="U143">
            <v>0</v>
          </cell>
          <cell r="V143">
            <v>309728</v>
          </cell>
          <cell r="W143">
            <v>309728</v>
          </cell>
          <cell r="X143">
            <v>0</v>
          </cell>
          <cell r="Y143">
            <v>0</v>
          </cell>
          <cell r="Z143" t="str">
            <v>NA</v>
          </cell>
          <cell r="AA143" t="str">
            <v>NA</v>
          </cell>
          <cell r="AB143">
            <v>0</v>
          </cell>
          <cell r="AC143">
            <v>0</v>
          </cell>
          <cell r="AD143">
            <v>0</v>
          </cell>
          <cell r="AE143">
            <v>43983</v>
          </cell>
          <cell r="AF143" t="str">
            <v>FACSS</v>
          </cell>
          <cell r="AG143" t="str">
            <v>IPSPU</v>
          </cell>
          <cell r="AH143" t="str">
            <v>Pagado</v>
          </cell>
          <cell r="AI143" t="str">
            <v>3674999</v>
          </cell>
          <cell r="AJ143">
            <v>309728</v>
          </cell>
          <cell r="AK143">
            <v>309728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309728</v>
          </cell>
          <cell r="AT143">
            <v>0</v>
          </cell>
          <cell r="AU143">
            <v>0</v>
          </cell>
          <cell r="AV143" t="str">
            <v>GIRO DIRECTO DEL M.PS.  MES DE JULIO DE 2020. EVENTO|GIRO DIRECTO DEL M.PS.  MES DE AGOSTO DE 2020. EVENTO</v>
          </cell>
          <cell r="AW143" t="str">
            <v>5358772</v>
          </cell>
          <cell r="AX143" t="str">
            <v>30565|31220</v>
          </cell>
          <cell r="AY143" t="str">
            <v>0</v>
          </cell>
          <cell r="AZ143" t="str">
            <v>0</v>
          </cell>
        </row>
        <row r="144">
          <cell r="G144">
            <v>3752739</v>
          </cell>
          <cell r="H144" t="str">
            <v>ADMINISTRADORA</v>
          </cell>
          <cell r="I144">
            <v>39</v>
          </cell>
          <cell r="J144" t="str">
            <v>SUBSIDIADO PLENO</v>
          </cell>
          <cell r="K144" t="str">
            <v>CC-98764300</v>
          </cell>
          <cell r="L144" t="str">
            <v>P</v>
          </cell>
          <cell r="M144" t="str">
            <v>NINGUNO</v>
          </cell>
          <cell r="N144">
            <v>0</v>
          </cell>
          <cell r="O144">
            <v>13</v>
          </cell>
          <cell r="P144">
            <v>43811</v>
          </cell>
          <cell r="Q144">
            <v>43855</v>
          </cell>
          <cell r="R144">
            <v>43983</v>
          </cell>
          <cell r="S144">
            <v>54400</v>
          </cell>
          <cell r="T144">
            <v>0</v>
          </cell>
          <cell r="U144">
            <v>0</v>
          </cell>
          <cell r="V144">
            <v>54400</v>
          </cell>
          <cell r="W144">
            <v>54400</v>
          </cell>
          <cell r="X144">
            <v>0</v>
          </cell>
          <cell r="Y144">
            <v>0</v>
          </cell>
          <cell r="Z144" t="str">
            <v>NA</v>
          </cell>
          <cell r="AA144" t="str">
            <v>NA</v>
          </cell>
          <cell r="AB144">
            <v>0</v>
          </cell>
          <cell r="AC144">
            <v>0</v>
          </cell>
          <cell r="AD144">
            <v>0</v>
          </cell>
          <cell r="AE144">
            <v>43983</v>
          </cell>
          <cell r="AF144" t="str">
            <v>FACSS</v>
          </cell>
          <cell r="AG144" t="str">
            <v>IPSPU</v>
          </cell>
          <cell r="AH144" t="str">
            <v>Pagado</v>
          </cell>
          <cell r="AI144" t="str">
            <v>3752739</v>
          </cell>
          <cell r="AJ144">
            <v>54400</v>
          </cell>
          <cell r="AK144">
            <v>54400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54400</v>
          </cell>
          <cell r="AT144">
            <v>0</v>
          </cell>
          <cell r="AU144">
            <v>0</v>
          </cell>
          <cell r="AV144" t="str">
            <v>GIRO DIRECTO DEL M.PS.  MES DE JULIO DE 2020. EVENTO|GIRO DIRECTO DEL M.PS.  MES DE AGOSTO DE 2020. EVENTO</v>
          </cell>
          <cell r="AW144" t="str">
            <v>5358774</v>
          </cell>
          <cell r="AX144" t="str">
            <v>30565|31220</v>
          </cell>
          <cell r="AY144" t="str">
            <v>0</v>
          </cell>
          <cell r="AZ144" t="str">
            <v>0</v>
          </cell>
        </row>
        <row r="145">
          <cell r="G145">
            <v>3632055</v>
          </cell>
          <cell r="H145" t="str">
            <v>ADMINISTRADORA</v>
          </cell>
          <cell r="I145">
            <v>39</v>
          </cell>
          <cell r="J145" t="str">
            <v>SUBSIDIADO PLENO</v>
          </cell>
          <cell r="K145" t="str">
            <v>CC-1120744273</v>
          </cell>
          <cell r="L145" t="str">
            <v>P</v>
          </cell>
          <cell r="M145" t="str">
            <v>NINGUNO</v>
          </cell>
          <cell r="N145">
            <v>0</v>
          </cell>
          <cell r="O145">
            <v>13</v>
          </cell>
          <cell r="P145">
            <v>43722</v>
          </cell>
          <cell r="Q145">
            <v>43839</v>
          </cell>
          <cell r="R145">
            <v>43983</v>
          </cell>
          <cell r="S145">
            <v>176538</v>
          </cell>
          <cell r="T145">
            <v>0</v>
          </cell>
          <cell r="U145">
            <v>0</v>
          </cell>
          <cell r="V145">
            <v>176538</v>
          </cell>
          <cell r="W145">
            <v>176538</v>
          </cell>
          <cell r="X145">
            <v>0</v>
          </cell>
          <cell r="Y145">
            <v>0</v>
          </cell>
          <cell r="Z145" t="str">
            <v>NA</v>
          </cell>
          <cell r="AA145" t="str">
            <v>NA</v>
          </cell>
          <cell r="AB145">
            <v>0</v>
          </cell>
          <cell r="AC145">
            <v>0</v>
          </cell>
          <cell r="AD145">
            <v>0</v>
          </cell>
          <cell r="AE145">
            <v>43983</v>
          </cell>
          <cell r="AF145" t="str">
            <v>FACSS</v>
          </cell>
          <cell r="AG145" t="str">
            <v>IPSPU</v>
          </cell>
          <cell r="AH145" t="str">
            <v>Pagado</v>
          </cell>
          <cell r="AI145" t="str">
            <v>3632055</v>
          </cell>
          <cell r="AJ145">
            <v>176538</v>
          </cell>
          <cell r="AK145">
            <v>176538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176538</v>
          </cell>
          <cell r="AT145">
            <v>0</v>
          </cell>
          <cell r="AU145">
            <v>0</v>
          </cell>
          <cell r="AV145" t="str">
            <v>GIRO DIRECTO DEL M.PS.  MES DE JULIO DE 2020. EVENTO|GIRO DIRECTO DEL M.PS.  MES DE AGOSTO DE 2020. EVENTO</v>
          </cell>
          <cell r="AW145" t="str">
            <v>5358776</v>
          </cell>
          <cell r="AX145" t="str">
            <v>30565|31220</v>
          </cell>
          <cell r="AY145" t="str">
            <v>0</v>
          </cell>
          <cell r="AZ145" t="str">
            <v>0</v>
          </cell>
        </row>
        <row r="146">
          <cell r="G146">
            <v>3813204</v>
          </cell>
          <cell r="H146" t="str">
            <v>ADMINISTRADORA</v>
          </cell>
          <cell r="I146">
            <v>39</v>
          </cell>
          <cell r="J146" t="str">
            <v>SUBSIDIADO PLENO</v>
          </cell>
          <cell r="K146" t="str">
            <v>CC-72251445</v>
          </cell>
          <cell r="L146" t="str">
            <v>P</v>
          </cell>
          <cell r="M146" t="str">
            <v>NINGUNO</v>
          </cell>
          <cell r="N146">
            <v>0</v>
          </cell>
          <cell r="O146">
            <v>14</v>
          </cell>
          <cell r="P146">
            <v>44032</v>
          </cell>
          <cell r="Q146">
            <v>44036</v>
          </cell>
          <cell r="R146">
            <v>44112</v>
          </cell>
          <cell r="S146">
            <v>11490443</v>
          </cell>
          <cell r="T146">
            <v>0</v>
          </cell>
          <cell r="U146">
            <v>0</v>
          </cell>
          <cell r="V146">
            <v>11490443</v>
          </cell>
          <cell r="W146">
            <v>11490443</v>
          </cell>
          <cell r="X146">
            <v>0</v>
          </cell>
          <cell r="Y146">
            <v>0</v>
          </cell>
          <cell r="Z146" t="str">
            <v>NA</v>
          </cell>
          <cell r="AA146" t="str">
            <v>NA</v>
          </cell>
          <cell r="AB146">
            <v>0</v>
          </cell>
          <cell r="AC146">
            <v>0</v>
          </cell>
          <cell r="AD146">
            <v>0</v>
          </cell>
          <cell r="AE146">
            <v>44112</v>
          </cell>
          <cell r="AF146" t="str">
            <v>FACSS</v>
          </cell>
          <cell r="AG146" t="str">
            <v>IPSPU</v>
          </cell>
          <cell r="AH146" t="str">
            <v>Pagado</v>
          </cell>
          <cell r="AI146" t="str">
            <v>3813204</v>
          </cell>
          <cell r="AJ146">
            <v>11490443</v>
          </cell>
          <cell r="AK146">
            <v>11490443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11490443</v>
          </cell>
          <cell r="AT146">
            <v>0</v>
          </cell>
          <cell r="AU146">
            <v>0</v>
          </cell>
          <cell r="AV146" t="str">
            <v>GIRO DIRECTO DEL M.PS.  MES DE NOVIEMBRE DE 2020. EVENTO</v>
          </cell>
          <cell r="AW146" t="str">
            <v>5806702</v>
          </cell>
          <cell r="AX146" t="str">
            <v>32735</v>
          </cell>
          <cell r="AY146" t="str">
            <v>0</v>
          </cell>
          <cell r="AZ146" t="str">
            <v>0</v>
          </cell>
        </row>
        <row r="147">
          <cell r="G147">
            <v>3435083</v>
          </cell>
          <cell r="H147" t="str">
            <v>ADMINISTRADORA</v>
          </cell>
          <cell r="I147">
            <v>39</v>
          </cell>
          <cell r="J147" t="str">
            <v>SUBSIDIADO PLENO</v>
          </cell>
          <cell r="K147" t="str">
            <v>RC-1067962156</v>
          </cell>
          <cell r="L147" t="str">
            <v>P</v>
          </cell>
          <cell r="M147" t="str">
            <v>NINGUNO</v>
          </cell>
          <cell r="N147">
            <v>0</v>
          </cell>
          <cell r="O147">
            <v>13</v>
          </cell>
          <cell r="P147">
            <v>43638</v>
          </cell>
          <cell r="Q147">
            <v>43639</v>
          </cell>
          <cell r="R147">
            <v>44112</v>
          </cell>
          <cell r="S147">
            <v>530916</v>
          </cell>
          <cell r="T147">
            <v>0</v>
          </cell>
          <cell r="U147">
            <v>0</v>
          </cell>
          <cell r="V147">
            <v>530916</v>
          </cell>
          <cell r="W147">
            <v>530916</v>
          </cell>
          <cell r="X147">
            <v>0</v>
          </cell>
          <cell r="Y147">
            <v>0</v>
          </cell>
          <cell r="Z147" t="str">
            <v>NA</v>
          </cell>
          <cell r="AA147" t="str">
            <v>NA</v>
          </cell>
          <cell r="AB147">
            <v>0</v>
          </cell>
          <cell r="AC147">
            <v>0</v>
          </cell>
          <cell r="AD147">
            <v>0</v>
          </cell>
          <cell r="AE147">
            <v>44112</v>
          </cell>
          <cell r="AF147" t="str">
            <v>FACSS</v>
          </cell>
          <cell r="AG147" t="str">
            <v>IPSPU</v>
          </cell>
          <cell r="AH147" t="str">
            <v>Pagado</v>
          </cell>
          <cell r="AI147" t="str">
            <v>3435083</v>
          </cell>
          <cell r="AJ147">
            <v>530916</v>
          </cell>
          <cell r="AK147">
            <v>530916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530916</v>
          </cell>
          <cell r="AT147">
            <v>0</v>
          </cell>
          <cell r="AU147">
            <v>0</v>
          </cell>
          <cell r="AV147" t="str">
            <v>GIRO DIRECTO DEL M.PS.  MES DE NOVIEMBRE DE 2020. EVENTO</v>
          </cell>
          <cell r="AW147" t="str">
            <v>5806704</v>
          </cell>
          <cell r="AX147" t="str">
            <v>32735</v>
          </cell>
          <cell r="AY147" t="str">
            <v>0</v>
          </cell>
          <cell r="AZ147" t="str">
            <v>0</v>
          </cell>
        </row>
        <row r="148">
          <cell r="G148">
            <v>3804591</v>
          </cell>
          <cell r="H148" t="str">
            <v>ADMINISTRADORA</v>
          </cell>
          <cell r="I148">
            <v>39</v>
          </cell>
          <cell r="J148" t="str">
            <v>SUBSIDIADO PLENO</v>
          </cell>
          <cell r="K148" t="str">
            <v>CC-5385546</v>
          </cell>
          <cell r="L148" t="str">
            <v>P</v>
          </cell>
          <cell r="M148" t="str">
            <v>NINGUNO</v>
          </cell>
          <cell r="N148">
            <v>0</v>
          </cell>
          <cell r="O148">
            <v>13</v>
          </cell>
          <cell r="P148">
            <v>44022</v>
          </cell>
          <cell r="Q148">
            <v>44022</v>
          </cell>
          <cell r="R148">
            <v>44112</v>
          </cell>
          <cell r="S148">
            <v>35100</v>
          </cell>
          <cell r="T148">
            <v>0</v>
          </cell>
          <cell r="U148">
            <v>0</v>
          </cell>
          <cell r="V148">
            <v>35100</v>
          </cell>
          <cell r="W148">
            <v>35100</v>
          </cell>
          <cell r="X148">
            <v>0</v>
          </cell>
          <cell r="Y148">
            <v>0</v>
          </cell>
          <cell r="Z148" t="str">
            <v>NA</v>
          </cell>
          <cell r="AA148" t="str">
            <v>NA</v>
          </cell>
          <cell r="AB148">
            <v>0</v>
          </cell>
          <cell r="AC148">
            <v>0</v>
          </cell>
          <cell r="AD148">
            <v>0</v>
          </cell>
          <cell r="AE148">
            <v>44112</v>
          </cell>
          <cell r="AF148" t="str">
            <v>FACSS</v>
          </cell>
          <cell r="AG148" t="str">
            <v>IPSPU</v>
          </cell>
          <cell r="AH148" t="str">
            <v>Pagado</v>
          </cell>
          <cell r="AI148" t="str">
            <v>3804591</v>
          </cell>
          <cell r="AJ148">
            <v>35100</v>
          </cell>
          <cell r="AK148">
            <v>35100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35100</v>
          </cell>
          <cell r="AT148">
            <v>0</v>
          </cell>
          <cell r="AU148">
            <v>0</v>
          </cell>
          <cell r="AV148" t="str">
            <v>GIRO DIRECTO DEL M.PS.  MES DE NOVIEMBRE DE 2020. EVENTO</v>
          </cell>
          <cell r="AW148" t="str">
            <v>5806705</v>
          </cell>
          <cell r="AX148" t="str">
            <v>32735</v>
          </cell>
          <cell r="AY148" t="str">
            <v>0</v>
          </cell>
          <cell r="AZ148" t="str">
            <v>0</v>
          </cell>
        </row>
        <row r="149">
          <cell r="G149">
            <v>3810751</v>
          </cell>
          <cell r="H149" t="str">
            <v>ADMINISTRADORA</v>
          </cell>
          <cell r="I149">
            <v>39</v>
          </cell>
          <cell r="J149" t="str">
            <v>CONTRIBUTIVO MOVILIDAD</v>
          </cell>
          <cell r="K149" t="str">
            <v>CC-1082980536</v>
          </cell>
          <cell r="L149" t="str">
            <v>P</v>
          </cell>
          <cell r="M149" t="str">
            <v>NINGUNO</v>
          </cell>
          <cell r="N149">
            <v>0</v>
          </cell>
          <cell r="O149">
            <v>13</v>
          </cell>
          <cell r="P149">
            <v>43989</v>
          </cell>
          <cell r="Q149">
            <v>44033</v>
          </cell>
          <cell r="R149">
            <v>44112</v>
          </cell>
          <cell r="S149">
            <v>281917</v>
          </cell>
          <cell r="T149">
            <v>0</v>
          </cell>
          <cell r="U149">
            <v>0</v>
          </cell>
          <cell r="V149">
            <v>281917</v>
          </cell>
          <cell r="W149">
            <v>281917</v>
          </cell>
          <cell r="X149">
            <v>0</v>
          </cell>
          <cell r="Y149">
            <v>0</v>
          </cell>
          <cell r="Z149" t="str">
            <v>NA</v>
          </cell>
          <cell r="AA149" t="str">
            <v>NA</v>
          </cell>
          <cell r="AB149">
            <v>0</v>
          </cell>
          <cell r="AC149">
            <v>0</v>
          </cell>
          <cell r="AD149">
            <v>0</v>
          </cell>
          <cell r="AE149">
            <v>44112</v>
          </cell>
          <cell r="AF149" t="str">
            <v>FACCS</v>
          </cell>
          <cell r="AG149" t="str">
            <v>IPSBC</v>
          </cell>
          <cell r="AH149" t="str">
            <v>Pagado</v>
          </cell>
          <cell r="AI149" t="str">
            <v>3810751</v>
          </cell>
          <cell r="AJ149">
            <v>281917</v>
          </cell>
          <cell r="AK149">
            <v>281917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281917</v>
          </cell>
          <cell r="AS149">
            <v>0</v>
          </cell>
          <cell r="AT149">
            <v>0</v>
          </cell>
          <cell r="AU149">
            <v>0</v>
          </cell>
          <cell r="AV149" t="str">
            <v>CRUCEEVENTO PBS</v>
          </cell>
          <cell r="AW149" t="str">
            <v>471802</v>
          </cell>
          <cell r="AX149" t="str">
            <v>0</v>
          </cell>
          <cell r="AY149" t="str">
            <v>0</v>
          </cell>
          <cell r="AZ149" t="str">
            <v>3910</v>
          </cell>
        </row>
        <row r="150">
          <cell r="G150">
            <v>3771087</v>
          </cell>
          <cell r="H150" t="str">
            <v>ADMINISTRADORA</v>
          </cell>
          <cell r="I150">
            <v>39</v>
          </cell>
          <cell r="J150" t="str">
            <v>SUBSIDIADO PLENO</v>
          </cell>
          <cell r="K150" t="str">
            <v>CC-5385546</v>
          </cell>
          <cell r="L150" t="str">
            <v>P</v>
          </cell>
          <cell r="M150" t="str">
            <v>NINGUNO</v>
          </cell>
          <cell r="N150">
            <v>0</v>
          </cell>
          <cell r="O150">
            <v>13</v>
          </cell>
          <cell r="P150">
            <v>43956</v>
          </cell>
          <cell r="Q150">
            <v>43956</v>
          </cell>
          <cell r="R150">
            <v>44242</v>
          </cell>
          <cell r="S150">
            <v>35100</v>
          </cell>
          <cell r="T150">
            <v>0</v>
          </cell>
          <cell r="U150">
            <v>0</v>
          </cell>
          <cell r="V150">
            <v>35100</v>
          </cell>
          <cell r="W150">
            <v>35100</v>
          </cell>
          <cell r="X150">
            <v>0</v>
          </cell>
          <cell r="Y150">
            <v>0</v>
          </cell>
          <cell r="Z150" t="str">
            <v>NA</v>
          </cell>
          <cell r="AA150" t="str">
            <v>NA</v>
          </cell>
          <cell r="AB150">
            <v>0</v>
          </cell>
          <cell r="AC150">
            <v>0</v>
          </cell>
          <cell r="AD150">
            <v>0</v>
          </cell>
          <cell r="AE150">
            <v>44242</v>
          </cell>
          <cell r="AF150" t="str">
            <v>FACSS</v>
          </cell>
          <cell r="AG150" t="str">
            <v>IPSPU</v>
          </cell>
          <cell r="AH150" t="str">
            <v>Pagado</v>
          </cell>
          <cell r="AI150" t="str">
            <v>3771087</v>
          </cell>
          <cell r="AJ150">
            <v>35100</v>
          </cell>
          <cell r="AK150">
            <v>35100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35100</v>
          </cell>
          <cell r="AT150">
            <v>0</v>
          </cell>
          <cell r="AU150">
            <v>0</v>
          </cell>
          <cell r="AV150" t="str">
            <v>GIRO DIRECTO DEL M.PS.  MES DE MARZO DE 2021. EVENTO</v>
          </cell>
          <cell r="AW150" t="str">
            <v>6573252</v>
          </cell>
          <cell r="AX150" t="str">
            <v>34985</v>
          </cell>
          <cell r="AY150" t="str">
            <v>0</v>
          </cell>
          <cell r="AZ150" t="str">
            <v>0</v>
          </cell>
        </row>
        <row r="151">
          <cell r="G151">
            <v>3773051</v>
          </cell>
          <cell r="H151" t="str">
            <v>ADMINISTRADORA</v>
          </cell>
          <cell r="I151">
            <v>39</v>
          </cell>
          <cell r="J151" t="str">
            <v>SUBSIDIADO PLENO</v>
          </cell>
          <cell r="K151" t="str">
            <v>CC-5385546</v>
          </cell>
          <cell r="L151" t="str">
            <v>P</v>
          </cell>
          <cell r="M151" t="str">
            <v>NINGUNO</v>
          </cell>
          <cell r="N151">
            <v>0</v>
          </cell>
          <cell r="O151">
            <v>13</v>
          </cell>
          <cell r="P151">
            <v>43962</v>
          </cell>
          <cell r="Q151">
            <v>43962</v>
          </cell>
          <cell r="R151">
            <v>44242</v>
          </cell>
          <cell r="S151">
            <v>190500</v>
          </cell>
          <cell r="T151">
            <v>0</v>
          </cell>
          <cell r="U151">
            <v>0</v>
          </cell>
          <cell r="V151">
            <v>190500</v>
          </cell>
          <cell r="W151">
            <v>190500</v>
          </cell>
          <cell r="X151">
            <v>0</v>
          </cell>
          <cell r="Y151">
            <v>0</v>
          </cell>
          <cell r="Z151" t="str">
            <v>NA</v>
          </cell>
          <cell r="AA151" t="str">
            <v>NA</v>
          </cell>
          <cell r="AB151">
            <v>0</v>
          </cell>
          <cell r="AC151">
            <v>0</v>
          </cell>
          <cell r="AD151">
            <v>0</v>
          </cell>
          <cell r="AE151">
            <v>44242</v>
          </cell>
          <cell r="AF151" t="str">
            <v>FACSS</v>
          </cell>
          <cell r="AG151" t="str">
            <v>IPSPU</v>
          </cell>
          <cell r="AH151" t="str">
            <v>Pagado</v>
          </cell>
          <cell r="AI151" t="str">
            <v>3773051</v>
          </cell>
          <cell r="AJ151">
            <v>190500</v>
          </cell>
          <cell r="AK151">
            <v>190500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190500</v>
          </cell>
          <cell r="AT151">
            <v>0</v>
          </cell>
          <cell r="AU151">
            <v>0</v>
          </cell>
          <cell r="AV151" t="str">
            <v>GIRO DIRECTO DEL M.PS.  MES DE MARZO DE 2021. EVENTO</v>
          </cell>
          <cell r="AW151" t="str">
            <v>6573294</v>
          </cell>
          <cell r="AX151" t="str">
            <v>34985</v>
          </cell>
          <cell r="AY151" t="str">
            <v>0</v>
          </cell>
          <cell r="AZ151" t="str">
            <v>0</v>
          </cell>
        </row>
        <row r="152">
          <cell r="G152">
            <v>3788116</v>
          </cell>
          <cell r="H152" t="str">
            <v>ADMINISTRADORA</v>
          </cell>
          <cell r="I152">
            <v>39</v>
          </cell>
          <cell r="J152" t="str">
            <v>CONTRIBUTIVO MOVILIDAD</v>
          </cell>
          <cell r="K152" t="str">
            <v>CC-1082980536</v>
          </cell>
          <cell r="L152" t="str">
            <v>P</v>
          </cell>
          <cell r="M152" t="str">
            <v>NINGUNO</v>
          </cell>
          <cell r="N152">
            <v>0</v>
          </cell>
          <cell r="O152">
            <v>13</v>
          </cell>
          <cell r="P152">
            <v>43989</v>
          </cell>
          <cell r="Q152">
            <v>43993</v>
          </cell>
          <cell r="R152">
            <v>44242</v>
          </cell>
          <cell r="S152">
            <v>252804</v>
          </cell>
          <cell r="T152">
            <v>0</v>
          </cell>
          <cell r="U152">
            <v>0</v>
          </cell>
          <cell r="V152">
            <v>252804</v>
          </cell>
          <cell r="W152">
            <v>252804</v>
          </cell>
          <cell r="X152">
            <v>0</v>
          </cell>
          <cell r="Y152">
            <v>0</v>
          </cell>
          <cell r="Z152" t="str">
            <v>NA</v>
          </cell>
          <cell r="AA152" t="str">
            <v>NA</v>
          </cell>
          <cell r="AB152">
            <v>0</v>
          </cell>
          <cell r="AC152">
            <v>0</v>
          </cell>
          <cell r="AD152">
            <v>0</v>
          </cell>
          <cell r="AE152">
            <v>44242</v>
          </cell>
          <cell r="AF152" t="str">
            <v>FACCS</v>
          </cell>
          <cell r="AG152" t="str">
            <v>IPSBC</v>
          </cell>
          <cell r="AH152" t="str">
            <v>Pagado</v>
          </cell>
          <cell r="AI152" t="str">
            <v>3788116</v>
          </cell>
          <cell r="AJ152">
            <v>252804</v>
          </cell>
          <cell r="AK152">
            <v>252804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252804</v>
          </cell>
          <cell r="AS152">
            <v>0</v>
          </cell>
          <cell r="AT152">
            <v>0</v>
          </cell>
          <cell r="AU152">
            <v>0</v>
          </cell>
          <cell r="AV152" t="str">
            <v>NA</v>
          </cell>
          <cell r="AW152" t="str">
            <v>567536</v>
          </cell>
          <cell r="AX152" t="str">
            <v>0</v>
          </cell>
          <cell r="AY152" t="str">
            <v>0</v>
          </cell>
          <cell r="AZ152" t="str">
            <v>61715</v>
          </cell>
        </row>
        <row r="153">
          <cell r="G153">
            <v>3769580</v>
          </cell>
          <cell r="H153" t="str">
            <v>ADMINISTRADORA</v>
          </cell>
          <cell r="I153">
            <v>39</v>
          </cell>
          <cell r="J153" t="str">
            <v>SUBSIDIADO PLENO</v>
          </cell>
          <cell r="K153" t="str">
            <v>RC-1068441319</v>
          </cell>
          <cell r="L153" t="str">
            <v>P</v>
          </cell>
          <cell r="M153" t="str">
            <v>NINGUNO</v>
          </cell>
          <cell r="N153">
            <v>0</v>
          </cell>
          <cell r="O153">
            <v>13</v>
          </cell>
          <cell r="P153">
            <v>43951</v>
          </cell>
          <cell r="Q153">
            <v>43951</v>
          </cell>
          <cell r="R153">
            <v>44242</v>
          </cell>
          <cell r="S153">
            <v>17100</v>
          </cell>
          <cell r="T153">
            <v>0</v>
          </cell>
          <cell r="U153">
            <v>0</v>
          </cell>
          <cell r="V153">
            <v>17100</v>
          </cell>
          <cell r="W153">
            <v>17100</v>
          </cell>
          <cell r="X153">
            <v>0</v>
          </cell>
          <cell r="Y153">
            <v>0</v>
          </cell>
          <cell r="Z153" t="str">
            <v>NA</v>
          </cell>
          <cell r="AA153" t="str">
            <v>NA</v>
          </cell>
          <cell r="AB153">
            <v>0</v>
          </cell>
          <cell r="AC153">
            <v>0</v>
          </cell>
          <cell r="AD153">
            <v>0</v>
          </cell>
          <cell r="AE153">
            <v>44242</v>
          </cell>
          <cell r="AF153" t="str">
            <v>FACSS</v>
          </cell>
          <cell r="AG153" t="str">
            <v>IPSPU</v>
          </cell>
          <cell r="AH153" t="str">
            <v>Pagado</v>
          </cell>
          <cell r="AI153" t="str">
            <v>3769580</v>
          </cell>
          <cell r="AJ153">
            <v>17100</v>
          </cell>
          <cell r="AK153">
            <v>17100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17100</v>
          </cell>
          <cell r="AT153">
            <v>0</v>
          </cell>
          <cell r="AU153">
            <v>0</v>
          </cell>
          <cell r="AV153" t="str">
            <v>GIRO DIRECTO DEL M.PS.  MES DE MARZO DE 2021. EVENTO</v>
          </cell>
          <cell r="AW153" t="str">
            <v>6573167</v>
          </cell>
          <cell r="AX153" t="str">
            <v>34985</v>
          </cell>
          <cell r="AY153" t="str">
            <v>0</v>
          </cell>
          <cell r="AZ153" t="str">
            <v>0</v>
          </cell>
        </row>
        <row r="154">
          <cell r="G154">
            <v>3770397</v>
          </cell>
          <cell r="H154" t="str">
            <v>ADMINISTRADORA</v>
          </cell>
          <cell r="I154">
            <v>39</v>
          </cell>
          <cell r="J154" t="str">
            <v>SUBSIDIADO PLENO</v>
          </cell>
          <cell r="K154" t="str">
            <v>CC-5385546</v>
          </cell>
          <cell r="L154" t="str">
            <v>P</v>
          </cell>
          <cell r="M154" t="str">
            <v>NINGUNO</v>
          </cell>
          <cell r="N154">
            <v>0</v>
          </cell>
          <cell r="O154">
            <v>13</v>
          </cell>
          <cell r="P154">
            <v>43955</v>
          </cell>
          <cell r="Q154">
            <v>43955</v>
          </cell>
          <cell r="R154">
            <v>44242</v>
          </cell>
          <cell r="S154">
            <v>35100</v>
          </cell>
          <cell r="T154">
            <v>0</v>
          </cell>
          <cell r="U154">
            <v>0</v>
          </cell>
          <cell r="V154">
            <v>35100</v>
          </cell>
          <cell r="W154">
            <v>35100</v>
          </cell>
          <cell r="X154">
            <v>0</v>
          </cell>
          <cell r="Y154">
            <v>0</v>
          </cell>
          <cell r="Z154" t="str">
            <v>NA</v>
          </cell>
          <cell r="AA154" t="str">
            <v>NA</v>
          </cell>
          <cell r="AB154">
            <v>0</v>
          </cell>
          <cell r="AC154">
            <v>0</v>
          </cell>
          <cell r="AD154">
            <v>0</v>
          </cell>
          <cell r="AE154">
            <v>44242</v>
          </cell>
          <cell r="AF154" t="str">
            <v>FACSS</v>
          </cell>
          <cell r="AG154" t="str">
            <v>IPSPU</v>
          </cell>
          <cell r="AH154" t="str">
            <v>Pagado</v>
          </cell>
          <cell r="AI154" t="str">
            <v>3770397</v>
          </cell>
          <cell r="AJ154">
            <v>35100</v>
          </cell>
          <cell r="AK154">
            <v>35100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35100</v>
          </cell>
          <cell r="AT154">
            <v>0</v>
          </cell>
          <cell r="AU154">
            <v>0</v>
          </cell>
          <cell r="AV154" t="str">
            <v>GIRO DIRECTO DEL M.PS.  MES DE MARZO DE 2021. EVENTO</v>
          </cell>
          <cell r="AW154" t="str">
            <v>6573271</v>
          </cell>
          <cell r="AX154" t="str">
            <v>34985</v>
          </cell>
          <cell r="AY154" t="str">
            <v>0</v>
          </cell>
          <cell r="AZ154" t="str">
            <v>0</v>
          </cell>
        </row>
        <row r="155">
          <cell r="G155">
            <v>3782715</v>
          </cell>
          <cell r="H155" t="str">
            <v>ADMINISTRADORA</v>
          </cell>
          <cell r="I155">
            <v>39</v>
          </cell>
          <cell r="J155" t="str">
            <v>SUBSIDIADO PLENO</v>
          </cell>
          <cell r="K155" t="str">
            <v>CC-50935411</v>
          </cell>
          <cell r="L155" t="str">
            <v>P</v>
          </cell>
          <cell r="M155" t="str">
            <v>NINGUNO</v>
          </cell>
          <cell r="N155">
            <v>0</v>
          </cell>
          <cell r="O155">
            <v>13</v>
          </cell>
          <cell r="P155">
            <v>43982</v>
          </cell>
          <cell r="Q155">
            <v>43984</v>
          </cell>
          <cell r="R155">
            <v>44242</v>
          </cell>
          <cell r="S155">
            <v>134376</v>
          </cell>
          <cell r="T155">
            <v>0</v>
          </cell>
          <cell r="U155">
            <v>0</v>
          </cell>
          <cell r="V155">
            <v>134376</v>
          </cell>
          <cell r="W155">
            <v>134376</v>
          </cell>
          <cell r="X155">
            <v>0</v>
          </cell>
          <cell r="Y155">
            <v>0</v>
          </cell>
          <cell r="Z155" t="str">
            <v>NA</v>
          </cell>
          <cell r="AA155" t="str">
            <v>NA</v>
          </cell>
          <cell r="AB155">
            <v>0</v>
          </cell>
          <cell r="AC155">
            <v>0</v>
          </cell>
          <cell r="AD155">
            <v>0</v>
          </cell>
          <cell r="AE155">
            <v>44242</v>
          </cell>
          <cell r="AF155" t="str">
            <v>FACSS</v>
          </cell>
          <cell r="AG155" t="str">
            <v>IPSPU</v>
          </cell>
          <cell r="AH155" t="str">
            <v>Pagado</v>
          </cell>
          <cell r="AI155" t="str">
            <v>3782715</v>
          </cell>
          <cell r="AJ155">
            <v>134376</v>
          </cell>
          <cell r="AK155">
            <v>134376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134376</v>
          </cell>
          <cell r="AT155">
            <v>0</v>
          </cell>
          <cell r="AU155">
            <v>0</v>
          </cell>
          <cell r="AV155" t="str">
            <v>GIRO DIRECTO DEL M.PS.  MES DE MARZO DE 2021. EVENTO</v>
          </cell>
          <cell r="AW155" t="str">
            <v>6573160</v>
          </cell>
          <cell r="AX155" t="str">
            <v>34985</v>
          </cell>
          <cell r="AY155" t="str">
            <v>0</v>
          </cell>
          <cell r="AZ155" t="str">
            <v>0</v>
          </cell>
        </row>
        <row r="156">
          <cell r="G156">
            <v>3754558</v>
          </cell>
          <cell r="H156" t="str">
            <v>ADMINISTRADORA</v>
          </cell>
          <cell r="I156">
            <v>39</v>
          </cell>
          <cell r="J156" t="str">
            <v>SUBSIDIADO PLENO</v>
          </cell>
          <cell r="K156" t="str">
            <v>RC-1052098959</v>
          </cell>
          <cell r="L156" t="str">
            <v>P</v>
          </cell>
          <cell r="M156" t="str">
            <v>NINGUNO</v>
          </cell>
          <cell r="N156">
            <v>0</v>
          </cell>
          <cell r="O156">
            <v>13</v>
          </cell>
          <cell r="P156">
            <v>43882</v>
          </cell>
          <cell r="Q156">
            <v>43919</v>
          </cell>
          <cell r="R156">
            <v>44242</v>
          </cell>
          <cell r="S156">
            <v>110771</v>
          </cell>
          <cell r="T156">
            <v>0</v>
          </cell>
          <cell r="U156">
            <v>0</v>
          </cell>
          <cell r="V156">
            <v>110771</v>
          </cell>
          <cell r="W156">
            <v>110771</v>
          </cell>
          <cell r="X156">
            <v>0</v>
          </cell>
          <cell r="Y156">
            <v>0</v>
          </cell>
          <cell r="Z156" t="str">
            <v>NA</v>
          </cell>
          <cell r="AA156" t="str">
            <v>NA</v>
          </cell>
          <cell r="AB156">
            <v>0</v>
          </cell>
          <cell r="AC156">
            <v>0</v>
          </cell>
          <cell r="AD156">
            <v>0</v>
          </cell>
          <cell r="AE156">
            <v>44242</v>
          </cell>
          <cell r="AF156" t="str">
            <v>FACSS</v>
          </cell>
          <cell r="AG156" t="str">
            <v>IPSPU</v>
          </cell>
          <cell r="AH156" t="str">
            <v>Pagado</v>
          </cell>
          <cell r="AI156" t="str">
            <v>3754558</v>
          </cell>
          <cell r="AJ156">
            <v>110771</v>
          </cell>
          <cell r="AK156">
            <v>110771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110771</v>
          </cell>
          <cell r="AT156">
            <v>0</v>
          </cell>
          <cell r="AU156">
            <v>0</v>
          </cell>
          <cell r="AV156" t="str">
            <v>GIRO DIRECTO DEL M.PS.  MES DE MARZO DE 2021. EVENTO</v>
          </cell>
          <cell r="AW156" t="str">
            <v>6573493</v>
          </cell>
          <cell r="AX156" t="str">
            <v>34985</v>
          </cell>
          <cell r="AY156" t="str">
            <v>0</v>
          </cell>
          <cell r="AZ156" t="str">
            <v>0</v>
          </cell>
        </row>
        <row r="157">
          <cell r="G157">
            <v>3811538</v>
          </cell>
          <cell r="H157" t="str">
            <v>ADMINISTRADORA</v>
          </cell>
          <cell r="I157">
            <v>39</v>
          </cell>
          <cell r="J157" t="str">
            <v>SUBSIDIADO PLENO</v>
          </cell>
          <cell r="K157" t="str">
            <v>TI-1108764451</v>
          </cell>
          <cell r="L157" t="str">
            <v>P</v>
          </cell>
          <cell r="M157" t="str">
            <v>NINGUNO</v>
          </cell>
          <cell r="N157">
            <v>0</v>
          </cell>
          <cell r="O157">
            <v>13</v>
          </cell>
          <cell r="P157">
            <v>44034</v>
          </cell>
          <cell r="Q157">
            <v>44034</v>
          </cell>
          <cell r="R157">
            <v>44242</v>
          </cell>
          <cell r="S157">
            <v>35100</v>
          </cell>
          <cell r="T157">
            <v>0</v>
          </cell>
          <cell r="U157">
            <v>0</v>
          </cell>
          <cell r="V157">
            <v>35100</v>
          </cell>
          <cell r="W157">
            <v>35100</v>
          </cell>
          <cell r="X157">
            <v>0</v>
          </cell>
          <cell r="Y157">
            <v>0</v>
          </cell>
          <cell r="Z157" t="str">
            <v>NA</v>
          </cell>
          <cell r="AA157" t="str">
            <v>NA</v>
          </cell>
          <cell r="AB157">
            <v>0</v>
          </cell>
          <cell r="AC157">
            <v>0</v>
          </cell>
          <cell r="AD157">
            <v>0</v>
          </cell>
          <cell r="AE157">
            <v>44242</v>
          </cell>
          <cell r="AF157" t="str">
            <v>FACSS</v>
          </cell>
          <cell r="AG157" t="str">
            <v>IPSPU</v>
          </cell>
          <cell r="AH157" t="str">
            <v>Pagado</v>
          </cell>
          <cell r="AI157" t="str">
            <v>3811538</v>
          </cell>
          <cell r="AJ157">
            <v>35100</v>
          </cell>
          <cell r="AK157">
            <v>35100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35100</v>
          </cell>
          <cell r="AT157">
            <v>0</v>
          </cell>
          <cell r="AU157">
            <v>0</v>
          </cell>
          <cell r="AV157" t="str">
            <v>GIRO DIRECTO DEL M.PS.  MES DE MARZO DE 2021. EVENTO</v>
          </cell>
          <cell r="AW157" t="str">
            <v>6573494</v>
          </cell>
          <cell r="AX157" t="str">
            <v>34985</v>
          </cell>
          <cell r="AY157" t="str">
            <v>0</v>
          </cell>
          <cell r="AZ157" t="str">
            <v>0</v>
          </cell>
        </row>
        <row r="158">
          <cell r="G158">
            <v>3826891</v>
          </cell>
          <cell r="H158" t="str">
            <v>ADMINISTRADORA</v>
          </cell>
          <cell r="I158">
            <v>39</v>
          </cell>
          <cell r="J158" t="str">
            <v>SUBSIDIADO PLENO</v>
          </cell>
          <cell r="K158" t="str">
            <v>TI-1108764451</v>
          </cell>
          <cell r="L158" t="str">
            <v>P</v>
          </cell>
          <cell r="M158" t="str">
            <v>NINGUNO</v>
          </cell>
          <cell r="N158">
            <v>0</v>
          </cell>
          <cell r="O158">
            <v>13</v>
          </cell>
          <cell r="P158">
            <v>44057</v>
          </cell>
          <cell r="Q158">
            <v>44057</v>
          </cell>
          <cell r="R158">
            <v>44242</v>
          </cell>
          <cell r="S158">
            <v>50600</v>
          </cell>
          <cell r="T158">
            <v>0</v>
          </cell>
          <cell r="U158">
            <v>0</v>
          </cell>
          <cell r="V158">
            <v>50600</v>
          </cell>
          <cell r="W158">
            <v>50600</v>
          </cell>
          <cell r="X158">
            <v>0</v>
          </cell>
          <cell r="Y158">
            <v>0</v>
          </cell>
          <cell r="Z158" t="str">
            <v>NA</v>
          </cell>
          <cell r="AA158" t="str">
            <v>NA</v>
          </cell>
          <cell r="AB158">
            <v>0</v>
          </cell>
          <cell r="AC158">
            <v>0</v>
          </cell>
          <cell r="AD158">
            <v>0</v>
          </cell>
          <cell r="AE158">
            <v>44242</v>
          </cell>
          <cell r="AF158" t="str">
            <v>FACSS</v>
          </cell>
          <cell r="AG158" t="str">
            <v>IPSPU</v>
          </cell>
          <cell r="AH158" t="str">
            <v>Pagado</v>
          </cell>
          <cell r="AI158" t="str">
            <v>3826891</v>
          </cell>
          <cell r="AJ158">
            <v>50600</v>
          </cell>
          <cell r="AK158">
            <v>50600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50600</v>
          </cell>
          <cell r="AT158">
            <v>0</v>
          </cell>
          <cell r="AU158">
            <v>0</v>
          </cell>
          <cell r="AV158" t="str">
            <v>GIRO DIRECTO DEL M.PS.  MES DE MARZO DE 2021. EVENTO</v>
          </cell>
          <cell r="AW158" t="str">
            <v>6573498</v>
          </cell>
          <cell r="AX158" t="str">
            <v>34985</v>
          </cell>
          <cell r="AY158" t="str">
            <v>0</v>
          </cell>
          <cell r="AZ158" t="str">
            <v>0</v>
          </cell>
        </row>
        <row r="159">
          <cell r="G159">
            <v>3079524</v>
          </cell>
          <cell r="H159" t="str">
            <v>ADMINISTRADORA</v>
          </cell>
          <cell r="I159">
            <v>39</v>
          </cell>
          <cell r="J159" t="str">
            <v>SUBSIDIADO PLENO</v>
          </cell>
          <cell r="K159" t="str">
            <v>RC-1105114241</v>
          </cell>
          <cell r="L159" t="str">
            <v>P</v>
          </cell>
          <cell r="M159" t="str">
            <v>NINGUNO</v>
          </cell>
          <cell r="N159">
            <v>0</v>
          </cell>
          <cell r="O159">
            <v>13</v>
          </cell>
          <cell r="P159">
            <v>43322</v>
          </cell>
          <cell r="Q159">
            <v>43322</v>
          </cell>
          <cell r="R159">
            <v>44242</v>
          </cell>
          <cell r="S159">
            <v>15300</v>
          </cell>
          <cell r="T159">
            <v>0</v>
          </cell>
          <cell r="U159">
            <v>0</v>
          </cell>
          <cell r="V159">
            <v>15300</v>
          </cell>
          <cell r="W159">
            <v>15300</v>
          </cell>
          <cell r="X159">
            <v>0</v>
          </cell>
          <cell r="Y159">
            <v>0</v>
          </cell>
          <cell r="Z159" t="str">
            <v>NA</v>
          </cell>
          <cell r="AA159" t="str">
            <v>NA</v>
          </cell>
          <cell r="AB159">
            <v>0</v>
          </cell>
          <cell r="AC159">
            <v>0</v>
          </cell>
          <cell r="AD159">
            <v>0</v>
          </cell>
          <cell r="AE159">
            <v>44242</v>
          </cell>
          <cell r="AF159" t="str">
            <v>FACSS</v>
          </cell>
          <cell r="AG159" t="str">
            <v>IPSPU</v>
          </cell>
          <cell r="AH159" t="str">
            <v>Pagado</v>
          </cell>
          <cell r="AI159" t="str">
            <v>3079524</v>
          </cell>
          <cell r="AJ159">
            <v>15300</v>
          </cell>
          <cell r="AK159">
            <v>15300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15300</v>
          </cell>
          <cell r="AT159">
            <v>0</v>
          </cell>
          <cell r="AU159">
            <v>0</v>
          </cell>
          <cell r="AV159" t="str">
            <v>GIRO DIRECTO DEL M.PS.  MES DE MARZO DE 2021. EVENTO</v>
          </cell>
          <cell r="AW159" t="str">
            <v>6573496</v>
          </cell>
          <cell r="AX159" t="str">
            <v>34985</v>
          </cell>
          <cell r="AY159" t="str">
            <v>0</v>
          </cell>
          <cell r="AZ159" t="str">
            <v>0</v>
          </cell>
        </row>
        <row r="160">
          <cell r="G160">
            <v>3200217</v>
          </cell>
          <cell r="H160" t="str">
            <v>ADMINISTRADORA</v>
          </cell>
          <cell r="I160">
            <v>39</v>
          </cell>
          <cell r="J160" t="str">
            <v>SUBSIDIADO PLENO</v>
          </cell>
          <cell r="K160" t="str">
            <v>CC-12520736</v>
          </cell>
          <cell r="L160" t="str">
            <v>P</v>
          </cell>
          <cell r="M160" t="str">
            <v>NINGUNO</v>
          </cell>
          <cell r="N160">
            <v>0</v>
          </cell>
          <cell r="O160">
            <v>13</v>
          </cell>
          <cell r="P160">
            <v>43425</v>
          </cell>
          <cell r="Q160">
            <v>43430</v>
          </cell>
          <cell r="R160">
            <v>44242</v>
          </cell>
          <cell r="S160">
            <v>56382</v>
          </cell>
          <cell r="T160">
            <v>0</v>
          </cell>
          <cell r="U160">
            <v>0</v>
          </cell>
          <cell r="V160">
            <v>56382</v>
          </cell>
          <cell r="W160">
            <v>56382</v>
          </cell>
          <cell r="X160">
            <v>0</v>
          </cell>
          <cell r="Y160">
            <v>0</v>
          </cell>
          <cell r="Z160" t="str">
            <v>NA</v>
          </cell>
          <cell r="AA160" t="str">
            <v>NA</v>
          </cell>
          <cell r="AB160">
            <v>0</v>
          </cell>
          <cell r="AC160">
            <v>0</v>
          </cell>
          <cell r="AD160">
            <v>0</v>
          </cell>
          <cell r="AE160">
            <v>44242</v>
          </cell>
          <cell r="AF160" t="str">
            <v>FACSS</v>
          </cell>
          <cell r="AG160" t="str">
            <v>IPSPU</v>
          </cell>
          <cell r="AH160" t="str">
            <v>Pagado</v>
          </cell>
          <cell r="AI160" t="str">
            <v>3200217</v>
          </cell>
          <cell r="AJ160">
            <v>56382</v>
          </cell>
          <cell r="AK160">
            <v>56382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56382</v>
          </cell>
          <cell r="AT160">
            <v>0</v>
          </cell>
          <cell r="AU160">
            <v>0</v>
          </cell>
          <cell r="AV160" t="str">
            <v>GIRO DIRECTO DEL M.PS.  MES DE MARZO DE 2021. EVENTO</v>
          </cell>
          <cell r="AW160" t="str">
            <v>6573497</v>
          </cell>
          <cell r="AX160" t="str">
            <v>34985</v>
          </cell>
          <cell r="AY160" t="str">
            <v>0</v>
          </cell>
          <cell r="AZ160" t="str">
            <v>0</v>
          </cell>
        </row>
        <row r="161">
          <cell r="G161">
            <v>3228585</v>
          </cell>
          <cell r="H161" t="str">
            <v>ADMINISTRADORA</v>
          </cell>
          <cell r="I161">
            <v>39</v>
          </cell>
          <cell r="J161" t="str">
            <v>SUBSIDIADO PLENO</v>
          </cell>
          <cell r="K161" t="str">
            <v>RC-1105114241</v>
          </cell>
          <cell r="L161" t="str">
            <v>P</v>
          </cell>
          <cell r="M161" t="str">
            <v>NINGUNO</v>
          </cell>
          <cell r="N161">
            <v>0</v>
          </cell>
          <cell r="O161">
            <v>13</v>
          </cell>
          <cell r="P161">
            <v>43396</v>
          </cell>
          <cell r="Q161">
            <v>43454</v>
          </cell>
          <cell r="R161">
            <v>44242</v>
          </cell>
          <cell r="S161">
            <v>5100</v>
          </cell>
          <cell r="T161">
            <v>0</v>
          </cell>
          <cell r="U161">
            <v>0</v>
          </cell>
          <cell r="V161">
            <v>5100</v>
          </cell>
          <cell r="W161">
            <v>5100</v>
          </cell>
          <cell r="X161">
            <v>0</v>
          </cell>
          <cell r="Y161">
            <v>0</v>
          </cell>
          <cell r="Z161" t="str">
            <v>NA</v>
          </cell>
          <cell r="AA161" t="str">
            <v>NA</v>
          </cell>
          <cell r="AB161">
            <v>0</v>
          </cell>
          <cell r="AC161">
            <v>0</v>
          </cell>
          <cell r="AD161">
            <v>0</v>
          </cell>
          <cell r="AE161">
            <v>44242</v>
          </cell>
          <cell r="AF161" t="str">
            <v>FACSS</v>
          </cell>
          <cell r="AG161" t="str">
            <v>IPSPU</v>
          </cell>
          <cell r="AH161" t="str">
            <v>Pagado</v>
          </cell>
          <cell r="AI161" t="str">
            <v>3228585</v>
          </cell>
          <cell r="AJ161">
            <v>5100</v>
          </cell>
          <cell r="AK161">
            <v>5100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5100</v>
          </cell>
          <cell r="AT161">
            <v>0</v>
          </cell>
          <cell r="AU161">
            <v>0</v>
          </cell>
          <cell r="AV161" t="str">
            <v>GIRO DIRECTO DEL M.PS.  MES DE MARZO DE 2021. EVENTO</v>
          </cell>
          <cell r="AW161" t="str">
            <v>6573495</v>
          </cell>
          <cell r="AX161" t="str">
            <v>34985</v>
          </cell>
          <cell r="AY161" t="str">
            <v>0</v>
          </cell>
          <cell r="AZ161" t="str">
            <v>0</v>
          </cell>
        </row>
        <row r="162">
          <cell r="G162">
            <v>3810749</v>
          </cell>
          <cell r="H162" t="str">
            <v>ADMINISTRADORA</v>
          </cell>
          <cell r="I162">
            <v>39</v>
          </cell>
          <cell r="J162" t="str">
            <v>SUBSIDIADO PLENO</v>
          </cell>
          <cell r="K162" t="str">
            <v>CC-1019106717</v>
          </cell>
          <cell r="L162" t="str">
            <v>P</v>
          </cell>
          <cell r="M162" t="str">
            <v>NINGUNO</v>
          </cell>
          <cell r="N162">
            <v>0</v>
          </cell>
          <cell r="O162">
            <v>14</v>
          </cell>
          <cell r="P162">
            <v>43989</v>
          </cell>
          <cell r="Q162">
            <v>44033</v>
          </cell>
          <cell r="R162">
            <v>44242</v>
          </cell>
          <cell r="S162">
            <v>1308735</v>
          </cell>
          <cell r="T162">
            <v>0</v>
          </cell>
          <cell r="U162">
            <v>0</v>
          </cell>
          <cell r="V162">
            <v>1308735</v>
          </cell>
          <cell r="W162">
            <v>1308735</v>
          </cell>
          <cell r="X162">
            <v>0</v>
          </cell>
          <cell r="Y162">
            <v>0</v>
          </cell>
          <cell r="Z162" t="str">
            <v>NA</v>
          </cell>
          <cell r="AA162" t="str">
            <v>NA</v>
          </cell>
          <cell r="AB162">
            <v>0</v>
          </cell>
          <cell r="AC162">
            <v>0</v>
          </cell>
          <cell r="AD162">
            <v>0</v>
          </cell>
          <cell r="AE162">
            <v>44242</v>
          </cell>
          <cell r="AF162" t="str">
            <v>FACSS</v>
          </cell>
          <cell r="AG162" t="str">
            <v>IPSPU</v>
          </cell>
          <cell r="AH162" t="str">
            <v>Pagado</v>
          </cell>
          <cell r="AI162" t="str">
            <v>3810749</v>
          </cell>
          <cell r="AJ162">
            <v>1308735</v>
          </cell>
          <cell r="AK162">
            <v>1308735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1308735</v>
          </cell>
          <cell r="AT162">
            <v>0</v>
          </cell>
          <cell r="AU162">
            <v>0</v>
          </cell>
          <cell r="AV162" t="str">
            <v>GIRO DIRECTO DEL M.PS.  MES DE MARZO DE 2021. EVENTO</v>
          </cell>
          <cell r="AW162" t="str">
            <v>6573501</v>
          </cell>
          <cell r="AX162" t="str">
            <v>34985</v>
          </cell>
          <cell r="AY162" t="str">
            <v>0</v>
          </cell>
          <cell r="AZ162" t="str">
            <v>0</v>
          </cell>
        </row>
        <row r="163">
          <cell r="G163">
            <v>3849741</v>
          </cell>
          <cell r="H163" t="str">
            <v>ADMINISTRADORA</v>
          </cell>
          <cell r="I163">
            <v>39</v>
          </cell>
          <cell r="J163" t="str">
            <v>SUBSIDIADO PLENO</v>
          </cell>
          <cell r="K163" t="str">
            <v>CC-1003358874</v>
          </cell>
          <cell r="L163" t="str">
            <v>P</v>
          </cell>
          <cell r="M163" t="str">
            <v>NINGUNO</v>
          </cell>
          <cell r="N163">
            <v>0</v>
          </cell>
          <cell r="O163">
            <v>14</v>
          </cell>
          <cell r="P163">
            <v>44081</v>
          </cell>
          <cell r="Q163">
            <v>44089</v>
          </cell>
          <cell r="R163">
            <v>44242</v>
          </cell>
          <cell r="S163">
            <v>11504271</v>
          </cell>
          <cell r="T163">
            <v>0</v>
          </cell>
          <cell r="U163">
            <v>0</v>
          </cell>
          <cell r="V163">
            <v>11504271</v>
          </cell>
          <cell r="W163">
            <v>11504271</v>
          </cell>
          <cell r="X163">
            <v>0</v>
          </cell>
          <cell r="Y163">
            <v>0</v>
          </cell>
          <cell r="Z163" t="str">
            <v>NA</v>
          </cell>
          <cell r="AA163" t="str">
            <v>NA</v>
          </cell>
          <cell r="AB163">
            <v>0</v>
          </cell>
          <cell r="AC163">
            <v>0</v>
          </cell>
          <cell r="AD163">
            <v>0</v>
          </cell>
          <cell r="AE163">
            <v>44242</v>
          </cell>
          <cell r="AF163" t="str">
            <v>FACSS</v>
          </cell>
          <cell r="AG163" t="str">
            <v>IPSPU</v>
          </cell>
          <cell r="AH163" t="str">
            <v>Pagado</v>
          </cell>
          <cell r="AI163" t="str">
            <v>3849741</v>
          </cell>
          <cell r="AJ163">
            <v>11504271</v>
          </cell>
          <cell r="AK163">
            <v>11504271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11504271</v>
          </cell>
          <cell r="AT163">
            <v>0</v>
          </cell>
          <cell r="AU163">
            <v>0</v>
          </cell>
          <cell r="AV163" t="str">
            <v>GIRO DIRECTO DEL M.PS.  MES DE MARZO DE 2021. EVENTO</v>
          </cell>
          <cell r="AW163" t="str">
            <v>6573500</v>
          </cell>
          <cell r="AX163" t="str">
            <v>34985</v>
          </cell>
          <cell r="AY163" t="str">
            <v>0</v>
          </cell>
          <cell r="AZ163" t="str">
            <v>0</v>
          </cell>
        </row>
        <row r="164">
          <cell r="G164">
            <v>3856727</v>
          </cell>
          <cell r="H164" t="str">
            <v>ADMINISTRADORA</v>
          </cell>
          <cell r="I164">
            <v>39</v>
          </cell>
          <cell r="J164" t="str">
            <v>SUBSIDIADO PLENO</v>
          </cell>
          <cell r="K164" t="str">
            <v>TI-1108764451</v>
          </cell>
          <cell r="L164" t="str">
            <v>P</v>
          </cell>
          <cell r="M164" t="str">
            <v>NINGUNO</v>
          </cell>
          <cell r="N164">
            <v>0</v>
          </cell>
          <cell r="O164">
            <v>15</v>
          </cell>
          <cell r="P164">
            <v>44098</v>
          </cell>
          <cell r="Q164">
            <v>44098</v>
          </cell>
          <cell r="R164">
            <v>44242</v>
          </cell>
          <cell r="S164">
            <v>50600</v>
          </cell>
          <cell r="T164">
            <v>0</v>
          </cell>
          <cell r="U164">
            <v>0</v>
          </cell>
          <cell r="V164">
            <v>50600</v>
          </cell>
          <cell r="W164">
            <v>50600</v>
          </cell>
          <cell r="X164">
            <v>0</v>
          </cell>
          <cell r="Y164">
            <v>0</v>
          </cell>
          <cell r="Z164" t="str">
            <v>NA</v>
          </cell>
          <cell r="AA164" t="str">
            <v>NA</v>
          </cell>
          <cell r="AB164">
            <v>0</v>
          </cell>
          <cell r="AC164">
            <v>0</v>
          </cell>
          <cell r="AD164">
            <v>0</v>
          </cell>
          <cell r="AE164">
            <v>44242</v>
          </cell>
          <cell r="AF164" t="str">
            <v>FACSS</v>
          </cell>
          <cell r="AG164" t="str">
            <v>IPSPU</v>
          </cell>
          <cell r="AH164" t="str">
            <v>Pagado</v>
          </cell>
          <cell r="AI164" t="str">
            <v>3856727</v>
          </cell>
          <cell r="AJ164">
            <v>50600</v>
          </cell>
          <cell r="AK164">
            <v>50600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50600</v>
          </cell>
          <cell r="AT164">
            <v>0</v>
          </cell>
          <cell r="AU164">
            <v>0</v>
          </cell>
          <cell r="AV164" t="str">
            <v>GIRO DIRECTO DEL M.PS.  MES DE MARZO DE 2021. EVENTO</v>
          </cell>
          <cell r="AW164" t="str">
            <v>6573502</v>
          </cell>
          <cell r="AX164" t="str">
            <v>34985</v>
          </cell>
          <cell r="AY164" t="str">
            <v>0</v>
          </cell>
          <cell r="AZ164" t="str">
            <v>0</v>
          </cell>
        </row>
      </sheetData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AF2682A-23C1-4E40-B299-5E299C8B4712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AF2682A-23C1-4E40-B299-5E299C8B4712}" id="{CF48F57F-0AD3-4E4E-A791-A56C3DA8C8A5}">
    <text>SUAMTORIA DE GIRO DIRECTO Y ESFUERZO PROPIO</text>
  </threadedComment>
  <threadedComment ref="K8" dT="2020-08-04T16:00:44.11" personId="{0AF2682A-23C1-4E40-B299-5E299C8B4712}" id="{CA678AB9-A050-4053-85FE-584DA092DEAB}">
    <text>SUMATORIA DE PAGOS (DESCUENTOS ,TESORERIA,EMBARGOS)</text>
  </threadedComment>
  <threadedComment ref="R8" dT="2020-08-04T15:59:07.94" personId="{0AF2682A-23C1-4E40-B299-5E299C8B4712}" id="{26F110D1-DCD8-4A9F-8476-0C216B9A1CDE}">
    <text>SUMATORIA DE VALORES (PRESCRITAS SALDO DE FACTURAS DE CONTRATO LIQUIDADOS Y OTROS CONCEPTOS (N/A NO RADICADAS)</text>
  </threadedComment>
  <threadedComment ref="X8" dT="2020-08-04T15:55:33.73" personId="{0AF2682A-23C1-4E40-B299-5E299C8B4712}" id="{A05AAC6A-9EBD-40F6-AD42-574406D226AB}">
    <text>SUMATORIA DE LOS VALORES DE GLOSAS LEGALIZADAS Y GLOSAS POR CONCILIAR</text>
  </threadedComment>
  <threadedComment ref="AC8" dT="2020-08-04T15:56:24.52" personId="{0AF2682A-23C1-4E40-B299-5E299C8B4712}" id="{D58FE23C-DD3F-43C3-8CD6-3168DB020C0E}">
    <text>VALRO INDIVIDUAL DE LA GLOSAS LEGALIZADA</text>
  </threadedComment>
  <threadedComment ref="AE8" dT="2020-08-04T15:56:04.49" personId="{0AF2682A-23C1-4E40-B299-5E299C8B4712}" id="{8D015A8D-1D23-4E37-9A4C-55C1D7BEF02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BD128-ABF5-4D31-B048-5249B016F252}">
  <dimension ref="A1:AK139"/>
  <sheetViews>
    <sheetView topLeftCell="A117" zoomScale="85" zoomScaleNormal="85" workbookViewId="0">
      <selection activeCell="C129" sqref="C129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HOSPITAL SAN RAFAEL DEL ESPINAL TOLIMA ESE</v>
      </c>
    </row>
    <row r="4" spans="1:37">
      <c r="A4" s="1" t="s">
        <v>4</v>
      </c>
      <c r="E4" s="4">
        <f>+'[1]ACTA ANA'!F16</f>
        <v>44926</v>
      </c>
    </row>
    <row r="5" spans="1:37">
      <c r="A5" s="1" t="s">
        <v>5</v>
      </c>
      <c r="E5" s="4">
        <f>+'[1]ACTA ANA'!F188</f>
        <v>45057</v>
      </c>
    </row>
    <row r="6" spans="1:37" ht="15.75" thickBot="1"/>
    <row r="7" spans="1:37" ht="15.75" thickBot="1">
      <c r="A7" s="70" t="s">
        <v>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2"/>
      <c r="P7" s="73" t="s">
        <v>7</v>
      </c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5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710941</v>
      </c>
      <c r="D9" s="17">
        <f>+[1]DEPURADO!B3</f>
        <v>710941</v>
      </c>
      <c r="E9" s="19">
        <f>+[1]DEPURADO!C3</f>
        <v>40178</v>
      </c>
      <c r="F9" s="20">
        <f>+IF([1]DEPURADO!D3&gt;1,[1]DEPURADO!D3," ")</f>
        <v>39679</v>
      </c>
      <c r="G9" s="21">
        <f>[1]DEPURADO!F3</f>
        <v>147142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147142</v>
      </c>
      <c r="L9" s="22">
        <v>0</v>
      </c>
      <c r="M9" s="22">
        <v>0</v>
      </c>
      <c r="N9" s="22">
        <f>+SUM(J9:M9)</f>
        <v>147142</v>
      </c>
      <c r="O9" s="22">
        <f>+G9-I9-N9</f>
        <v>0</v>
      </c>
      <c r="P9" s="18">
        <f>IF([1]DEPURADO!H3&gt;1,0,[1]DEPURADO!B3)</f>
        <v>710941</v>
      </c>
      <c r="Q9" s="24">
        <f>+IF(P9&gt;0,G9,0)</f>
        <v>147142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706099</v>
      </c>
      <c r="D10" s="17">
        <f>+[1]DEPURADO!B4</f>
        <v>706099</v>
      </c>
      <c r="E10" s="19">
        <f>+[1]DEPURADO!C4</f>
        <v>40178</v>
      </c>
      <c r="F10" s="20">
        <f>+IF([1]DEPURADO!D4&gt;1,[1]DEPURADO!D4," ")</f>
        <v>39643</v>
      </c>
      <c r="G10" s="21">
        <f>[1]DEPURADO!F4</f>
        <v>30200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30200</v>
      </c>
      <c r="L10" s="22">
        <v>0</v>
      </c>
      <c r="M10" s="22">
        <v>0</v>
      </c>
      <c r="N10" s="22">
        <f>+SUM(J10:M10)</f>
        <v>30200</v>
      </c>
      <c r="O10" s="22">
        <f>+G10-I10-N10</f>
        <v>0</v>
      </c>
      <c r="P10" s="18">
        <f>IF([1]DEPURADO!H4&gt;1,0,[1]DEPURADO!B4)</f>
        <v>706099</v>
      </c>
      <c r="Q10" s="24">
        <f>+IF(P10&gt;0,G10,0)</f>
        <v>30200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CANCELADA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1194667</v>
      </c>
      <c r="D11" s="17">
        <f>+[1]DEPURADO!B5</f>
        <v>1194667</v>
      </c>
      <c r="E11" s="19">
        <f>+[1]DEPURADO!C5</f>
        <v>40997</v>
      </c>
      <c r="F11" s="20">
        <f>+IF([1]DEPURADO!D5&gt;1,[1]DEPURADO!D5," ")</f>
        <v>41038</v>
      </c>
      <c r="G11" s="21">
        <f>[1]DEPURADO!F5</f>
        <v>65300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65300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65300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RADICADA- TERMINOS VENCIDOS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1392566</v>
      </c>
      <c r="D12" s="17">
        <f>+[1]DEPURADO!B6</f>
        <v>1392566</v>
      </c>
      <c r="E12" s="19">
        <f>+[1]DEPURADO!C6</f>
        <v>41482</v>
      </c>
      <c r="F12" s="20">
        <f>+IF([1]DEPURADO!D6&gt;1,[1]DEPURADO!D6," ")</f>
        <v>41506</v>
      </c>
      <c r="G12" s="21">
        <f>[1]DEPURADO!F6</f>
        <v>203718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203718</v>
      </c>
      <c r="L12" s="22">
        <v>0</v>
      </c>
      <c r="M12" s="22">
        <v>0</v>
      </c>
      <c r="N12" s="22">
        <f>+SUM(J12:M12)</f>
        <v>203718</v>
      </c>
      <c r="O12" s="22">
        <f>+G12-I12-N12</f>
        <v>0</v>
      </c>
      <c r="P12" s="18">
        <f>IF([1]DEPURADO!H6&gt;1,0,[1]DEPURADO!B6)</f>
        <v>1392566</v>
      </c>
      <c r="Q12" s="24">
        <f>+IF(P12&gt;0,G12,0)</f>
        <v>203718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CANCELADA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2082643</v>
      </c>
      <c r="D13" s="17">
        <f>+[1]DEPURADO!B7</f>
        <v>2082643</v>
      </c>
      <c r="E13" s="19">
        <f>+[1]DEPURADO!C7</f>
        <v>42314</v>
      </c>
      <c r="F13" s="20">
        <f>+IF([1]DEPURADO!D7&gt;1,[1]DEPURADO!D7," ")</f>
        <v>42920</v>
      </c>
      <c r="G13" s="21">
        <f>[1]DEPURADO!F7</f>
        <v>4089</v>
      </c>
      <c r="H13" s="22">
        <v>0</v>
      </c>
      <c r="I13" s="22">
        <f>+[1]DEPURADO!M7+[1]DEPURADO!N7</f>
        <v>0</v>
      </c>
      <c r="J13" s="22">
        <f>+[1]DEPURADO!R7</f>
        <v>4089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4089</v>
      </c>
      <c r="O13" s="22">
        <f t="shared" ref="O13:O76" si="2">+G13-I13-N13</f>
        <v>0</v>
      </c>
      <c r="P13" s="18">
        <f>IF([1]DEPURADO!H7&gt;1,0,[1]DEPURADO!B7)</f>
        <v>2082643</v>
      </c>
      <c r="Q13" s="24">
        <f t="shared" ref="Q13:Q76" si="3">+IF(P13&gt;0,G13,0)</f>
        <v>4089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2391079</v>
      </c>
      <c r="D14" s="17">
        <f>+[1]DEPURADO!B8</f>
        <v>2391079</v>
      </c>
      <c r="E14" s="19">
        <f>+[1]DEPURADO!C8</f>
        <v>42647</v>
      </c>
      <c r="F14" s="20">
        <f>+IF([1]DEPURADO!D8&gt;1,[1]DEPURADO!D8," ")</f>
        <v>42753</v>
      </c>
      <c r="G14" s="21">
        <f>[1]DEPURADO!F8</f>
        <v>14355</v>
      </c>
      <c r="H14" s="22">
        <v>0</v>
      </c>
      <c r="I14" s="22">
        <f>+[1]DEPURADO!M8+[1]DEPURADO!N8</f>
        <v>0</v>
      </c>
      <c r="J14" s="22">
        <f>+[1]DEPURADO!R8</f>
        <v>14355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14355</v>
      </c>
      <c r="O14" s="22">
        <f t="shared" si="2"/>
        <v>0</v>
      </c>
      <c r="P14" s="18">
        <f>IF([1]DEPURADO!H8&gt;1,0,[1]DEPURADO!B8)</f>
        <v>2391079</v>
      </c>
      <c r="Q14" s="24">
        <f t="shared" si="3"/>
        <v>14355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2635087</v>
      </c>
      <c r="D15" s="17">
        <f>+[1]DEPURADO!B9</f>
        <v>2635087</v>
      </c>
      <c r="E15" s="19">
        <f>+[1]DEPURADO!C9</f>
        <v>42888</v>
      </c>
      <c r="F15" s="20">
        <f>+IF([1]DEPURADO!D9&gt;1,[1]DEPURADO!D9," ")</f>
        <v>42934</v>
      </c>
      <c r="G15" s="21">
        <f>[1]DEPURADO!F9</f>
        <v>1</v>
      </c>
      <c r="H15" s="22">
        <v>0</v>
      </c>
      <c r="I15" s="22">
        <f>+[1]DEPURADO!M9+[1]DEPURADO!N9</f>
        <v>0</v>
      </c>
      <c r="J15" s="22">
        <f>+[1]DEPURADO!R9</f>
        <v>1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1</v>
      </c>
      <c r="O15" s="22">
        <f t="shared" si="2"/>
        <v>0</v>
      </c>
      <c r="P15" s="18">
        <f>IF([1]DEPURADO!H9&gt;1,0,[1]DEPURADO!B9)</f>
        <v>2635087</v>
      </c>
      <c r="Q15" s="24">
        <f t="shared" si="3"/>
        <v>1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2638027</v>
      </c>
      <c r="D16" s="17">
        <f>+[1]DEPURADO!B10</f>
        <v>2638027</v>
      </c>
      <c r="E16" s="19">
        <f>+[1]DEPURADO!C10</f>
        <v>42892</v>
      </c>
      <c r="F16" s="20">
        <f>+IF([1]DEPURADO!D10&gt;1,[1]DEPURADO!D10," ")</f>
        <v>42934</v>
      </c>
      <c r="G16" s="21">
        <f>[1]DEPURADO!F10</f>
        <v>1</v>
      </c>
      <c r="H16" s="22">
        <v>0</v>
      </c>
      <c r="I16" s="22">
        <f>+[1]DEPURADO!M10+[1]DEPURADO!N10</f>
        <v>0</v>
      </c>
      <c r="J16" s="22">
        <f>+[1]DEPURADO!R10</f>
        <v>1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1</v>
      </c>
      <c r="O16" s="22">
        <f t="shared" si="2"/>
        <v>0</v>
      </c>
      <c r="P16" s="18">
        <f>IF([1]DEPURADO!H10&gt;1,0,[1]DEPURADO!B10)</f>
        <v>2638027</v>
      </c>
      <c r="Q16" s="24">
        <f t="shared" si="3"/>
        <v>1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2806999</v>
      </c>
      <c r="D17" s="17">
        <f>+[1]DEPURADO!B11</f>
        <v>2806999</v>
      </c>
      <c r="E17" s="19">
        <f>+[1]DEPURADO!C11</f>
        <v>43063</v>
      </c>
      <c r="F17" s="20">
        <f>+IF([1]DEPURADO!D11&gt;1,[1]DEPURADO!D11," ")</f>
        <v>43102</v>
      </c>
      <c r="G17" s="21">
        <f>[1]DEPURADO!F11</f>
        <v>60077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60077</v>
      </c>
      <c r="L17" s="22">
        <v>0</v>
      </c>
      <c r="M17" s="22">
        <v>0</v>
      </c>
      <c r="N17" s="22">
        <f t="shared" si="1"/>
        <v>60077</v>
      </c>
      <c r="O17" s="22">
        <f t="shared" si="2"/>
        <v>0</v>
      </c>
      <c r="P17" s="18">
        <f>IF([1]DEPURADO!H11&gt;1,0,[1]DEPURADO!B11)</f>
        <v>2806999</v>
      </c>
      <c r="Q17" s="24">
        <f t="shared" si="3"/>
        <v>60077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2863225</v>
      </c>
      <c r="D18" s="17">
        <f>+[1]DEPURADO!B12</f>
        <v>2863225</v>
      </c>
      <c r="E18" s="19">
        <f>+[1]DEPURADO!C12</f>
        <v>43123</v>
      </c>
      <c r="F18" s="20">
        <f>+IF([1]DEPURADO!D12&gt;1,[1]DEPURADO!D12," ")</f>
        <v>43157</v>
      </c>
      <c r="G18" s="21">
        <f>[1]DEPURADO!F12</f>
        <v>75000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75000</v>
      </c>
      <c r="L18" s="22">
        <v>0</v>
      </c>
      <c r="M18" s="22">
        <v>0</v>
      </c>
      <c r="N18" s="22">
        <f t="shared" si="1"/>
        <v>75000</v>
      </c>
      <c r="O18" s="22">
        <f t="shared" si="2"/>
        <v>0</v>
      </c>
      <c r="P18" s="18">
        <f>IF([1]DEPURADO!H12&gt;1,0,[1]DEPURADO!B12)</f>
        <v>2863225</v>
      </c>
      <c r="Q18" s="24">
        <f t="shared" si="3"/>
        <v>75000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CANCELADA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2960113</v>
      </c>
      <c r="D19" s="17">
        <f>+[1]DEPURADO!B13</f>
        <v>2960113</v>
      </c>
      <c r="E19" s="19">
        <f>+[1]DEPURADO!C13</f>
        <v>43217</v>
      </c>
      <c r="F19" s="20">
        <f>+IF([1]DEPURADO!D13&gt;1,[1]DEPURADO!D13," ")</f>
        <v>43245</v>
      </c>
      <c r="G19" s="21">
        <f>[1]DEPURADO!F13</f>
        <v>1914056</v>
      </c>
      <c r="H19" s="22">
        <v>0</v>
      </c>
      <c r="I19" s="22">
        <f>+[1]DEPURADO!M13+[1]DEPURADO!N13</f>
        <v>0</v>
      </c>
      <c r="J19" s="22">
        <f>+[1]DEPURADO!R13</f>
        <v>1914056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1914056</v>
      </c>
      <c r="O19" s="22">
        <f t="shared" si="2"/>
        <v>0</v>
      </c>
      <c r="P19" s="18">
        <f>IF([1]DEPURADO!H13&gt;1,0,[1]DEPURADO!B13)</f>
        <v>2960113</v>
      </c>
      <c r="Q19" s="24">
        <f t="shared" si="3"/>
        <v>1914056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CANCELADA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2984665</v>
      </c>
      <c r="D20" s="17">
        <f>+[1]DEPURADO!B14</f>
        <v>2984665</v>
      </c>
      <c r="E20" s="19">
        <f>+[1]DEPURADO!C14</f>
        <v>43238</v>
      </c>
      <c r="F20" s="20">
        <f>+IF([1]DEPURADO!D14&gt;1,[1]DEPURADO!D14," ")</f>
        <v>43280</v>
      </c>
      <c r="G20" s="21">
        <f>[1]DEPURADO!F14</f>
        <v>162120</v>
      </c>
      <c r="H20" s="22">
        <v>0</v>
      </c>
      <c r="I20" s="22">
        <f>+[1]DEPURADO!M14+[1]DEPURADO!N14</f>
        <v>0</v>
      </c>
      <c r="J20" s="22">
        <f>+[1]DEPURADO!R14</f>
        <v>162120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162120</v>
      </c>
      <c r="O20" s="22">
        <f t="shared" si="2"/>
        <v>0</v>
      </c>
      <c r="P20" s="18">
        <f>IF([1]DEPURADO!H14&gt;1,0,[1]DEPURADO!B14)</f>
        <v>2984665</v>
      </c>
      <c r="Q20" s="24">
        <f t="shared" si="3"/>
        <v>162120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CANCELADA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2990778</v>
      </c>
      <c r="D21" s="17">
        <f>+[1]DEPURADO!B15</f>
        <v>2990778</v>
      </c>
      <c r="E21" s="19">
        <f>+[1]DEPURADO!C15</f>
        <v>43243</v>
      </c>
      <c r="F21" s="20">
        <f>+IF([1]DEPURADO!D15&gt;1,[1]DEPURADO!D15," ")</f>
        <v>43280</v>
      </c>
      <c r="G21" s="21">
        <f>[1]DEPURADO!F15</f>
        <v>21400</v>
      </c>
      <c r="H21" s="22">
        <v>0</v>
      </c>
      <c r="I21" s="22">
        <f>+[1]DEPURADO!M15+[1]DEPURADO!N15</f>
        <v>0</v>
      </c>
      <c r="J21" s="22">
        <f>+[1]DEPURADO!R15</f>
        <v>21400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21400</v>
      </c>
      <c r="O21" s="22">
        <f t="shared" si="2"/>
        <v>0</v>
      </c>
      <c r="P21" s="18">
        <f>IF([1]DEPURADO!H15&gt;1,0,[1]DEPURADO!B15)</f>
        <v>2990778</v>
      </c>
      <c r="Q21" s="24">
        <f t="shared" si="3"/>
        <v>21400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CANCELADA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2984083</v>
      </c>
      <c r="D22" s="17">
        <f>+[1]DEPURADO!B16</f>
        <v>2984083</v>
      </c>
      <c r="E22" s="19">
        <f>+[1]DEPURADO!C16</f>
        <v>43238</v>
      </c>
      <c r="F22" s="20">
        <f>+IF([1]DEPURADO!D16&gt;1,[1]DEPURADO!D16," ")</f>
        <v>43280</v>
      </c>
      <c r="G22" s="21">
        <f>[1]DEPURADO!F16</f>
        <v>33656</v>
      </c>
      <c r="H22" s="22">
        <v>0</v>
      </c>
      <c r="I22" s="22">
        <f>+[1]DEPURADO!M16+[1]DEPURADO!N16</f>
        <v>0</v>
      </c>
      <c r="J22" s="22">
        <f>+[1]DEPURADO!R16</f>
        <v>33656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33656</v>
      </c>
      <c r="O22" s="22">
        <f t="shared" si="2"/>
        <v>0</v>
      </c>
      <c r="P22" s="18">
        <f>IF([1]DEPURADO!H16&gt;1,0,[1]DEPURADO!B16)</f>
        <v>2984083</v>
      </c>
      <c r="Q22" s="24">
        <f t="shared" si="3"/>
        <v>33656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CANCELADA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2993671</v>
      </c>
      <c r="D23" s="17">
        <f>+[1]DEPURADO!B17</f>
        <v>2993671</v>
      </c>
      <c r="E23" s="19">
        <f>+[1]DEPURADO!C17</f>
        <v>43244</v>
      </c>
      <c r="F23" s="20">
        <f>+IF([1]DEPURADO!D17&gt;1,[1]DEPURADO!D17," ")</f>
        <v>43266</v>
      </c>
      <c r="G23" s="21">
        <f>[1]DEPURADO!F17</f>
        <v>442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442</v>
      </c>
      <c r="P23" s="18">
        <f>IF([1]DEPURADO!H17&gt;1,0,[1]DEPURADO!B17)</f>
        <v>2993671</v>
      </c>
      <c r="Q23" s="24">
        <f t="shared" si="3"/>
        <v>442</v>
      </c>
      <c r="R23" s="25">
        <f t="shared" si="4"/>
        <v>0</v>
      </c>
      <c r="S23" s="25">
        <f>+[1]DEPURADO!J17</f>
        <v>442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DEVUELTA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3079524</v>
      </c>
      <c r="D24" s="17">
        <f>+[1]DEPURADO!B18</f>
        <v>3079524</v>
      </c>
      <c r="E24" s="19">
        <f>+[1]DEPURADO!C18</f>
        <v>43322</v>
      </c>
      <c r="F24" s="20">
        <f>+IF([1]DEPURADO!D18&gt;1,[1]DEPURADO!D18," ")</f>
        <v>44138</v>
      </c>
      <c r="G24" s="21">
        <f>[1]DEPURADO!F18</f>
        <v>15300</v>
      </c>
      <c r="H24" s="22">
        <v>0</v>
      </c>
      <c r="I24" s="22">
        <f>+[1]DEPURADO!M18+[1]DEPURADO!N18</f>
        <v>0</v>
      </c>
      <c r="J24" s="22">
        <f>+[1]DEPURADO!R18</f>
        <v>15300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15300</v>
      </c>
      <c r="O24" s="22">
        <f t="shared" si="2"/>
        <v>0</v>
      </c>
      <c r="P24" s="18">
        <f>IF([1]DEPURADO!H18&gt;1,0,[1]DEPURADO!B18)</f>
        <v>3079524</v>
      </c>
      <c r="Q24" s="24">
        <f t="shared" si="3"/>
        <v>15300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CANCELADA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3152331</v>
      </c>
      <c r="D25" s="17">
        <f>+[1]DEPURADO!B19</f>
        <v>3152331</v>
      </c>
      <c r="E25" s="19">
        <f>+[1]DEPURADO!C19</f>
        <v>43386</v>
      </c>
      <c r="F25" s="20">
        <f>+IF([1]DEPURADO!D19&gt;1,[1]DEPURADO!D19," ")</f>
        <v>43430</v>
      </c>
      <c r="G25" s="21">
        <f>[1]DEPURADO!F19</f>
        <v>192776</v>
      </c>
      <c r="H25" s="22">
        <v>0</v>
      </c>
      <c r="I25" s="22">
        <f>+[1]DEPURADO!M19+[1]DEPURADO!N19</f>
        <v>0</v>
      </c>
      <c r="J25" s="22">
        <f>+[1]DEPURADO!R19</f>
        <v>192776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192776</v>
      </c>
      <c r="O25" s="22">
        <f t="shared" si="2"/>
        <v>0</v>
      </c>
      <c r="P25" s="18">
        <f>IF([1]DEPURADO!H19&gt;1,0,[1]DEPURADO!B19)</f>
        <v>3152331</v>
      </c>
      <c r="Q25" s="24">
        <f t="shared" si="3"/>
        <v>192776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CANCELADA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3162948</v>
      </c>
      <c r="D26" s="17">
        <f>+[1]DEPURADO!B20</f>
        <v>3162948</v>
      </c>
      <c r="E26" s="19">
        <f>+[1]DEPURADO!C20</f>
        <v>43396</v>
      </c>
      <c r="F26" s="20">
        <f>+IF([1]DEPURADO!D20&gt;1,[1]DEPURADO!D20," ")</f>
        <v>43430</v>
      </c>
      <c r="G26" s="21">
        <f>[1]DEPURADO!F20</f>
        <v>2464</v>
      </c>
      <c r="H26" s="22">
        <v>0</v>
      </c>
      <c r="I26" s="22">
        <f>+[1]DEPURADO!M20+[1]DEPURADO!N20</f>
        <v>0</v>
      </c>
      <c r="J26" s="22">
        <f>+[1]DEPURADO!R20</f>
        <v>2464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2464</v>
      </c>
      <c r="O26" s="22">
        <f t="shared" si="2"/>
        <v>0</v>
      </c>
      <c r="P26" s="18">
        <f>IF([1]DEPURADO!H20&gt;1,0,[1]DEPURADO!B20)</f>
        <v>3162948</v>
      </c>
      <c r="Q26" s="24">
        <f t="shared" si="3"/>
        <v>2464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CANCELADA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3138823</v>
      </c>
      <c r="D27" s="17">
        <f>+[1]DEPURADO!B21</f>
        <v>3138823</v>
      </c>
      <c r="E27" s="19">
        <f>+[1]DEPURADO!C21</f>
        <v>43374</v>
      </c>
      <c r="F27" s="20">
        <f>+IF([1]DEPURADO!D21&gt;1,[1]DEPURADO!D21," ")</f>
        <v>43389</v>
      </c>
      <c r="G27" s="21">
        <f>[1]DEPURADO!F21</f>
        <v>435900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435900</v>
      </c>
      <c r="P27" s="18">
        <f>IF([1]DEPURADO!H21&gt;1,0,[1]DEPURADO!B21)</f>
        <v>3138823</v>
      </c>
      <c r="Q27" s="24">
        <f t="shared" si="3"/>
        <v>435900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435900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435900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GLOSA POR CONCILIAR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3149603</v>
      </c>
      <c r="D28" s="17">
        <f>+[1]DEPURADO!B22</f>
        <v>3149603</v>
      </c>
      <c r="E28" s="19">
        <f>+[1]DEPURADO!C22</f>
        <v>43383</v>
      </c>
      <c r="F28" s="20">
        <f>+IF([1]DEPURADO!D22&gt;1,[1]DEPURADO!D22," ")</f>
        <v>43430</v>
      </c>
      <c r="G28" s="21">
        <f>[1]DEPURADO!F22</f>
        <v>704077</v>
      </c>
      <c r="H28" s="22">
        <v>0</v>
      </c>
      <c r="I28" s="22">
        <f>+[1]DEPURADO!M22+[1]DEPURADO!N22</f>
        <v>0</v>
      </c>
      <c r="J28" s="22">
        <f>+[1]DEPURADO!R22</f>
        <v>704077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704077</v>
      </c>
      <c r="O28" s="22">
        <f t="shared" si="2"/>
        <v>0</v>
      </c>
      <c r="P28" s="18">
        <f>IF([1]DEPURADO!H22&gt;1,0,[1]DEPURADO!B22)</f>
        <v>3149603</v>
      </c>
      <c r="Q28" s="24">
        <f t="shared" si="3"/>
        <v>704077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CANCELADA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3181291</v>
      </c>
      <c r="D29" s="17">
        <f>+[1]DEPURADO!B23</f>
        <v>3181291</v>
      </c>
      <c r="E29" s="19">
        <f>+[1]DEPURADO!C23</f>
        <v>43413</v>
      </c>
      <c r="F29" s="20">
        <f>+IF([1]DEPURADO!D23&gt;1,[1]DEPURADO!D23," ")</f>
        <v>43430</v>
      </c>
      <c r="G29" s="21">
        <f>[1]DEPURADO!F23</f>
        <v>124200</v>
      </c>
      <c r="H29" s="22">
        <v>0</v>
      </c>
      <c r="I29" s="22">
        <f>+[1]DEPURADO!M23+[1]DEPURADO!N23</f>
        <v>0</v>
      </c>
      <c r="J29" s="22">
        <f>+[1]DEPURADO!R23</f>
        <v>124200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124200</v>
      </c>
      <c r="O29" s="22">
        <f t="shared" si="2"/>
        <v>0</v>
      </c>
      <c r="P29" s="18">
        <f>IF([1]DEPURADO!H23&gt;1,0,[1]DEPURADO!B23)</f>
        <v>3181291</v>
      </c>
      <c r="Q29" s="24">
        <f t="shared" si="3"/>
        <v>124200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CANCELADA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3200217</v>
      </c>
      <c r="D30" s="17">
        <f>+[1]DEPURADO!B24</f>
        <v>3200217</v>
      </c>
      <c r="E30" s="19">
        <f>+[1]DEPURADO!C24</f>
        <v>43430</v>
      </c>
      <c r="F30" s="20">
        <f>+IF([1]DEPURADO!D24&gt;1,[1]DEPURADO!D24," ")</f>
        <v>44138</v>
      </c>
      <c r="G30" s="21">
        <f>[1]DEPURADO!F24</f>
        <v>56382</v>
      </c>
      <c r="H30" s="22">
        <v>0</v>
      </c>
      <c r="I30" s="22">
        <f>+[1]DEPURADO!M24+[1]DEPURADO!N24</f>
        <v>0</v>
      </c>
      <c r="J30" s="22">
        <f>+[1]DEPURADO!R24</f>
        <v>56382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56382</v>
      </c>
      <c r="O30" s="22">
        <f t="shared" si="2"/>
        <v>0</v>
      </c>
      <c r="P30" s="18">
        <f>IF([1]DEPURADO!H24&gt;1,0,[1]DEPURADO!B24)</f>
        <v>3200217</v>
      </c>
      <c r="Q30" s="24">
        <f t="shared" si="3"/>
        <v>56382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CANCELADA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3228585</v>
      </c>
      <c r="D31" s="17">
        <f>+[1]DEPURADO!B25</f>
        <v>3228585</v>
      </c>
      <c r="E31" s="19">
        <f>+[1]DEPURADO!C25</f>
        <v>43454</v>
      </c>
      <c r="F31" s="20">
        <f>+IF([1]DEPURADO!D25&gt;1,[1]DEPURADO!D25," ")</f>
        <v>44138</v>
      </c>
      <c r="G31" s="21">
        <f>[1]DEPURADO!F25</f>
        <v>5100</v>
      </c>
      <c r="H31" s="22">
        <v>0</v>
      </c>
      <c r="I31" s="22">
        <f>+[1]DEPURADO!M25+[1]DEPURADO!N25</f>
        <v>0</v>
      </c>
      <c r="J31" s="22">
        <f>+[1]DEPURADO!R25</f>
        <v>5100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5100</v>
      </c>
      <c r="O31" s="22">
        <f t="shared" si="2"/>
        <v>0</v>
      </c>
      <c r="P31" s="18">
        <f>IF([1]DEPURADO!H25&gt;1,0,[1]DEPURADO!B25)</f>
        <v>3228585</v>
      </c>
      <c r="Q31" s="24">
        <f t="shared" si="3"/>
        <v>5100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CANCELADA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3336377</v>
      </c>
      <c r="D32" s="17">
        <f>+[1]DEPURADO!B26</f>
        <v>3336377</v>
      </c>
      <c r="E32" s="19">
        <f>+[1]DEPURADO!C26</f>
        <v>43555</v>
      </c>
      <c r="F32" s="20">
        <f>+IF([1]DEPURADO!D26&gt;1,[1]DEPURADO!D26," ")</f>
        <v>43601</v>
      </c>
      <c r="G32" s="21">
        <f>[1]DEPURADO!F26</f>
        <v>24500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24500</v>
      </c>
      <c r="P32" s="18">
        <f>IF([1]DEPURADO!H26&gt;1,0,[1]DEPURADO!B26)</f>
        <v>3336377</v>
      </c>
      <c r="Q32" s="24">
        <f t="shared" si="3"/>
        <v>24500</v>
      </c>
      <c r="R32" s="25">
        <f t="shared" si="4"/>
        <v>0</v>
      </c>
      <c r="S32" s="25">
        <f>+[1]DEPURADO!J26</f>
        <v>24500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DEVUELTA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3366763</v>
      </c>
      <c r="D33" s="17">
        <f>+[1]DEPURADO!B27</f>
        <v>3366763</v>
      </c>
      <c r="E33" s="19">
        <f>+[1]DEPURADO!C27</f>
        <v>43582</v>
      </c>
      <c r="F33" s="20">
        <f>+IF([1]DEPURADO!D27&gt;1,[1]DEPURADO!D27," ")</f>
        <v>43670</v>
      </c>
      <c r="G33" s="21">
        <f>[1]DEPURADO!F27</f>
        <v>100900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100900</v>
      </c>
      <c r="P33" s="18">
        <f>IF([1]DEPURADO!H27&gt;1,0,[1]DEPURADO!B27)</f>
        <v>0</v>
      </c>
      <c r="Q33" s="24">
        <f t="shared" si="3"/>
        <v>0</v>
      </c>
      <c r="R33" s="25">
        <f t="shared" si="4"/>
        <v>100900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3352995</v>
      </c>
      <c r="D34" s="17">
        <f>+[1]DEPURADO!B28</f>
        <v>3352995</v>
      </c>
      <c r="E34" s="19">
        <f>+[1]DEPURADO!C28</f>
        <v>43568</v>
      </c>
      <c r="F34" s="20">
        <f>+IF([1]DEPURADO!D28&gt;1,[1]DEPURADO!D28," ")</f>
        <v>43670</v>
      </c>
      <c r="G34" s="21">
        <f>[1]DEPURADO!F28</f>
        <v>202629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202629</v>
      </c>
      <c r="P34" s="18">
        <f>IF([1]DEPURADO!H28&gt;1,0,[1]DEPURADO!B28)</f>
        <v>0</v>
      </c>
      <c r="Q34" s="24">
        <f t="shared" si="3"/>
        <v>0</v>
      </c>
      <c r="R34" s="25">
        <f t="shared" si="4"/>
        <v>202629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NO RADICADA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3357827</v>
      </c>
      <c r="D35" s="17">
        <f>+[1]DEPURADO!B29</f>
        <v>3357827</v>
      </c>
      <c r="E35" s="19">
        <f>+[1]DEPURADO!C29</f>
        <v>43573</v>
      </c>
      <c r="F35" s="20">
        <f>+IF([1]DEPURADO!D29&gt;1,[1]DEPURADO!D29," ")</f>
        <v>43601</v>
      </c>
      <c r="G35" s="21">
        <f>[1]DEPURADO!F29</f>
        <v>686379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686379</v>
      </c>
      <c r="L35" s="22">
        <v>0</v>
      </c>
      <c r="M35" s="22">
        <v>0</v>
      </c>
      <c r="N35" s="22">
        <f t="shared" si="1"/>
        <v>686379</v>
      </c>
      <c r="O35" s="22">
        <f t="shared" si="2"/>
        <v>0</v>
      </c>
      <c r="P35" s="18">
        <f>IF([1]DEPURADO!H29&gt;1,0,[1]DEPURADO!B29)</f>
        <v>3357827</v>
      </c>
      <c r="Q35" s="24">
        <f t="shared" si="3"/>
        <v>686379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CANCELADA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3370511</v>
      </c>
      <c r="D36" s="17">
        <f>+[1]DEPURADO!B30</f>
        <v>3370511</v>
      </c>
      <c r="E36" s="19">
        <f>+[1]DEPURADO!C30</f>
        <v>43586</v>
      </c>
      <c r="F36" s="20">
        <f>+IF([1]DEPURADO!D30&gt;1,[1]DEPURADO!D30," ")</f>
        <v>43670</v>
      </c>
      <c r="G36" s="21">
        <f>[1]DEPURADO!F30</f>
        <v>33100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33100</v>
      </c>
      <c r="P36" s="18">
        <f>IF([1]DEPURADO!H30&gt;1,0,[1]DEPURADO!B30)</f>
        <v>0</v>
      </c>
      <c r="Q36" s="24">
        <f t="shared" si="3"/>
        <v>0</v>
      </c>
      <c r="R36" s="25">
        <f t="shared" si="4"/>
        <v>33100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NO RADICADA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3399209</v>
      </c>
      <c r="D37" s="17">
        <f>+[1]DEPURADO!B31</f>
        <v>3399209</v>
      </c>
      <c r="E37" s="19">
        <f>+[1]DEPURADO!C31</f>
        <v>43609</v>
      </c>
      <c r="F37" s="20">
        <f>+IF([1]DEPURADO!D31&gt;1,[1]DEPURADO!D31," ")</f>
        <v>43720</v>
      </c>
      <c r="G37" s="21">
        <f>[1]DEPURADO!F31</f>
        <v>44500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44500</v>
      </c>
      <c r="L37" s="22">
        <v>0</v>
      </c>
      <c r="M37" s="22">
        <v>0</v>
      </c>
      <c r="N37" s="22">
        <f t="shared" si="1"/>
        <v>44500</v>
      </c>
      <c r="O37" s="22">
        <f t="shared" si="2"/>
        <v>0</v>
      </c>
      <c r="P37" s="18">
        <f>IF([1]DEPURADO!H31&gt;1,0,[1]DEPURADO!B31)</f>
        <v>3399209</v>
      </c>
      <c r="Q37" s="24">
        <f t="shared" si="3"/>
        <v>44500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3397555</v>
      </c>
      <c r="D38" s="17">
        <f>+[1]DEPURADO!B32</f>
        <v>3397555</v>
      </c>
      <c r="E38" s="19">
        <f>+[1]DEPURADO!C32</f>
        <v>43608</v>
      </c>
      <c r="F38" s="20">
        <f>+IF([1]DEPURADO!D32&gt;1,[1]DEPURADO!D32," ")</f>
        <v>43720</v>
      </c>
      <c r="G38" s="21">
        <f>[1]DEPURADO!F32</f>
        <v>46500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46500</v>
      </c>
      <c r="L38" s="22">
        <v>0</v>
      </c>
      <c r="M38" s="22">
        <v>0</v>
      </c>
      <c r="N38" s="22">
        <f t="shared" si="1"/>
        <v>46500</v>
      </c>
      <c r="O38" s="22">
        <f t="shared" si="2"/>
        <v>0</v>
      </c>
      <c r="P38" s="18">
        <f>IF([1]DEPURADO!H32&gt;1,0,[1]DEPURADO!B32)</f>
        <v>3397555</v>
      </c>
      <c r="Q38" s="24">
        <f t="shared" si="3"/>
        <v>46500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CANCELADA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3386597</v>
      </c>
      <c r="D39" s="17">
        <f>+[1]DEPURADO!B33</f>
        <v>3386597</v>
      </c>
      <c r="E39" s="19">
        <f>+[1]DEPURADO!C33</f>
        <v>43599</v>
      </c>
      <c r="F39" s="20">
        <f>+IF([1]DEPURADO!D33&gt;1,[1]DEPURADO!D33," ")</f>
        <v>43670</v>
      </c>
      <c r="G39" s="21">
        <f>[1]DEPURADO!F33</f>
        <v>56060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56060</v>
      </c>
      <c r="P39" s="18">
        <f>IF([1]DEPURADO!H33&gt;1,0,[1]DEPURADO!B33)</f>
        <v>0</v>
      </c>
      <c r="Q39" s="24">
        <f t="shared" si="3"/>
        <v>0</v>
      </c>
      <c r="R39" s="25">
        <f t="shared" si="4"/>
        <v>56060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NO RADICADA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3404873</v>
      </c>
      <c r="D40" s="17">
        <f>+[1]DEPURADO!B34</f>
        <v>3404873</v>
      </c>
      <c r="E40" s="19">
        <f>+[1]DEPURADO!C34</f>
        <v>43614</v>
      </c>
      <c r="F40" s="20">
        <f>+IF([1]DEPURADO!D34&gt;1,[1]DEPURADO!D34," ")</f>
        <v>43720</v>
      </c>
      <c r="G40" s="21">
        <f>[1]DEPURADO!F34</f>
        <v>79234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79234</v>
      </c>
      <c r="L40" s="22">
        <v>0</v>
      </c>
      <c r="M40" s="22">
        <v>0</v>
      </c>
      <c r="N40" s="22">
        <f t="shared" si="1"/>
        <v>79234</v>
      </c>
      <c r="O40" s="22">
        <f t="shared" si="2"/>
        <v>0</v>
      </c>
      <c r="P40" s="18">
        <f>IF([1]DEPURADO!H34&gt;1,0,[1]DEPURADO!B34)</f>
        <v>3404873</v>
      </c>
      <c r="Q40" s="24">
        <f t="shared" si="3"/>
        <v>79234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CANCELADA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3420280</v>
      </c>
      <c r="D41" s="17">
        <f>+[1]DEPURADO!B35</f>
        <v>3420280</v>
      </c>
      <c r="E41" s="19">
        <f>+[1]DEPURADO!C35</f>
        <v>43627</v>
      </c>
      <c r="F41" s="20">
        <f>+IF([1]DEPURADO!D35&gt;1,[1]DEPURADO!D35," ")</f>
        <v>43720</v>
      </c>
      <c r="G41" s="21">
        <f>[1]DEPURADO!F35</f>
        <v>87700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87700</v>
      </c>
      <c r="L41" s="22">
        <v>0</v>
      </c>
      <c r="M41" s="22">
        <v>0</v>
      </c>
      <c r="N41" s="22">
        <f t="shared" si="1"/>
        <v>87700</v>
      </c>
      <c r="O41" s="22">
        <f t="shared" si="2"/>
        <v>0</v>
      </c>
      <c r="P41" s="18">
        <f>IF([1]DEPURADO!H35&gt;1,0,[1]DEPURADO!B35)</f>
        <v>3420280</v>
      </c>
      <c r="Q41" s="24">
        <f t="shared" si="3"/>
        <v>87700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CANCELADA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3449760</v>
      </c>
      <c r="D42" s="17">
        <f>+[1]DEPURADO!B36</f>
        <v>3449760</v>
      </c>
      <c r="E42" s="19">
        <f>+[1]DEPURADO!C36</f>
        <v>43654</v>
      </c>
      <c r="F42" s="20">
        <f>+IF([1]DEPURADO!D36&gt;1,[1]DEPURADO!D36," ")</f>
        <v>43720</v>
      </c>
      <c r="G42" s="21">
        <f>[1]DEPURADO!F36</f>
        <v>220300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220300</v>
      </c>
      <c r="L42" s="22">
        <v>0</v>
      </c>
      <c r="M42" s="22">
        <v>0</v>
      </c>
      <c r="N42" s="22">
        <f t="shared" si="1"/>
        <v>220300</v>
      </c>
      <c r="O42" s="22">
        <f t="shared" si="2"/>
        <v>0</v>
      </c>
      <c r="P42" s="18">
        <f>IF([1]DEPURADO!H36&gt;1,0,[1]DEPURADO!B36)</f>
        <v>3449760</v>
      </c>
      <c r="Q42" s="24">
        <f t="shared" si="3"/>
        <v>220300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CANCELADA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3442939</v>
      </c>
      <c r="D43" s="17">
        <f>+[1]DEPURADO!B37</f>
        <v>3442939</v>
      </c>
      <c r="E43" s="19">
        <f>+[1]DEPURADO!C37</f>
        <v>43648</v>
      </c>
      <c r="F43" s="20">
        <f>+IF([1]DEPURADO!D37&gt;1,[1]DEPURADO!D37," ")</f>
        <v>43720</v>
      </c>
      <c r="G43" s="21">
        <f>[1]DEPURADO!F37</f>
        <v>33100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33100</v>
      </c>
      <c r="L43" s="22">
        <v>0</v>
      </c>
      <c r="M43" s="22">
        <v>0</v>
      </c>
      <c r="N43" s="22">
        <f t="shared" si="1"/>
        <v>33100</v>
      </c>
      <c r="O43" s="22">
        <f t="shared" si="2"/>
        <v>0</v>
      </c>
      <c r="P43" s="18">
        <f>IF([1]DEPURADO!H37&gt;1,0,[1]DEPURADO!B37)</f>
        <v>3442939</v>
      </c>
      <c r="Q43" s="24">
        <f t="shared" si="3"/>
        <v>33100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CANCELADA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3446380</v>
      </c>
      <c r="D44" s="17">
        <f>+[1]DEPURADO!B38</f>
        <v>3446380</v>
      </c>
      <c r="E44" s="19">
        <f>+[1]DEPURADO!C38</f>
        <v>43650</v>
      </c>
      <c r="F44" s="20">
        <f>+IF([1]DEPURADO!D38&gt;1,[1]DEPURADO!D38," ")</f>
        <v>43720</v>
      </c>
      <c r="G44" s="21">
        <f>[1]DEPURADO!F38</f>
        <v>77200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77200</v>
      </c>
      <c r="L44" s="22">
        <v>0</v>
      </c>
      <c r="M44" s="22">
        <v>0</v>
      </c>
      <c r="N44" s="22">
        <f t="shared" si="1"/>
        <v>77200</v>
      </c>
      <c r="O44" s="22">
        <f t="shared" si="2"/>
        <v>0</v>
      </c>
      <c r="P44" s="18">
        <f>IF([1]DEPURADO!H38&gt;1,0,[1]DEPURADO!B38)</f>
        <v>3446380</v>
      </c>
      <c r="Q44" s="24">
        <f t="shared" si="3"/>
        <v>77200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CANCELADA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3517004</v>
      </c>
      <c r="D45" s="17">
        <f>+[1]DEPURADO!B39</f>
        <v>3517004</v>
      </c>
      <c r="E45" s="19">
        <f>+[1]DEPURADO!C39</f>
        <v>43707</v>
      </c>
      <c r="F45" s="20">
        <f>+IF([1]DEPURADO!D39&gt;1,[1]DEPURADO!D39," ")</f>
        <v>43866</v>
      </c>
      <c r="G45" s="21">
        <f>[1]DEPURADO!F39</f>
        <v>55110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55110</v>
      </c>
      <c r="P45" s="18">
        <f>IF([1]DEPURADO!H39&gt;1,0,[1]DEPURADO!B39)</f>
        <v>0</v>
      </c>
      <c r="Q45" s="24">
        <f t="shared" si="3"/>
        <v>0</v>
      </c>
      <c r="R45" s="25">
        <f t="shared" si="4"/>
        <v>55110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NO RADICADA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3534863</v>
      </c>
      <c r="D46" s="17">
        <f>+[1]DEPURADO!B40</f>
        <v>3534863</v>
      </c>
      <c r="E46" s="19">
        <f>+[1]DEPURADO!C40</f>
        <v>43723</v>
      </c>
      <c r="F46" s="20">
        <f>+IF([1]DEPURADO!D40&gt;1,[1]DEPURADO!D40," ")</f>
        <v>43866</v>
      </c>
      <c r="G46" s="21">
        <f>[1]DEPURADO!F40</f>
        <v>1838401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1838401</v>
      </c>
      <c r="P46" s="18">
        <f>IF([1]DEPURADO!H40&gt;1,0,[1]DEPURADO!B40)</f>
        <v>0</v>
      </c>
      <c r="Q46" s="24">
        <f t="shared" si="3"/>
        <v>0</v>
      </c>
      <c r="R46" s="25">
        <f t="shared" si="4"/>
        <v>1838401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NO RADICADA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3553326</v>
      </c>
      <c r="D47" s="17">
        <f>+[1]DEPURADO!B41</f>
        <v>3553326</v>
      </c>
      <c r="E47" s="19">
        <f>+[1]DEPURADO!C41</f>
        <v>43738</v>
      </c>
      <c r="F47" s="20">
        <f>+IF([1]DEPURADO!D41&gt;1,[1]DEPURADO!D41," ")</f>
        <v>43866</v>
      </c>
      <c r="G47" s="21">
        <f>[1]DEPURADO!F41</f>
        <v>33100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33100</v>
      </c>
      <c r="P47" s="18">
        <f>IF([1]DEPURADO!H41&gt;1,0,[1]DEPURADO!B41)</f>
        <v>0</v>
      </c>
      <c r="Q47" s="24">
        <f t="shared" si="3"/>
        <v>0</v>
      </c>
      <c r="R47" s="25">
        <f t="shared" si="4"/>
        <v>33100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NO RADICADA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3547880</v>
      </c>
      <c r="D48" s="17">
        <f>+[1]DEPURADO!B42</f>
        <v>3547880</v>
      </c>
      <c r="E48" s="19">
        <f>+[1]DEPURADO!C42</f>
        <v>43733</v>
      </c>
      <c r="F48" s="20">
        <f>+IF([1]DEPURADO!D42&gt;1,[1]DEPURADO!D42," ")</f>
        <v>43866</v>
      </c>
      <c r="G48" s="21">
        <f>[1]DEPURADO!F42</f>
        <v>58198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58198</v>
      </c>
      <c r="P48" s="18">
        <f>IF([1]DEPURADO!H42&gt;1,0,[1]DEPURADO!B42)</f>
        <v>0</v>
      </c>
      <c r="Q48" s="24">
        <f t="shared" si="3"/>
        <v>0</v>
      </c>
      <c r="R48" s="25">
        <f t="shared" si="4"/>
        <v>58198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NO RADICADA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3528666</v>
      </c>
      <c r="D49" s="17">
        <f>+[1]DEPURADO!B43</f>
        <v>3528666</v>
      </c>
      <c r="E49" s="19">
        <f>+[1]DEPURADO!C43</f>
        <v>43717</v>
      </c>
      <c r="F49" s="20">
        <f>+IF([1]DEPURADO!D43&gt;1,[1]DEPURADO!D43," ")</f>
        <v>43866</v>
      </c>
      <c r="G49" s="21">
        <f>[1]DEPURADO!F43</f>
        <v>60985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60985</v>
      </c>
      <c r="P49" s="18">
        <f>IF([1]DEPURADO!H43&gt;1,0,[1]DEPURADO!B43)</f>
        <v>0</v>
      </c>
      <c r="Q49" s="24">
        <f t="shared" si="3"/>
        <v>0</v>
      </c>
      <c r="R49" s="25">
        <f t="shared" si="4"/>
        <v>60985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NO RADICADA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3561346</v>
      </c>
      <c r="D50" s="17">
        <f>+[1]DEPURADO!B44</f>
        <v>3561346</v>
      </c>
      <c r="E50" s="19">
        <f>+[1]DEPURADO!C44</f>
        <v>43745</v>
      </c>
      <c r="F50" s="20">
        <f>+IF([1]DEPURADO!D44&gt;1,[1]DEPURADO!D44," ")</f>
        <v>43866</v>
      </c>
      <c r="G50" s="21">
        <f>[1]DEPURADO!F44</f>
        <v>106409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106409</v>
      </c>
      <c r="P50" s="18">
        <f>IF([1]DEPURADO!H44&gt;1,0,[1]DEPURADO!B44)</f>
        <v>0</v>
      </c>
      <c r="Q50" s="24">
        <f t="shared" si="3"/>
        <v>0</v>
      </c>
      <c r="R50" s="25">
        <f t="shared" si="4"/>
        <v>106409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NO RADICADA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3566006</v>
      </c>
      <c r="D51" s="17">
        <f>+[1]DEPURADO!B45</f>
        <v>3566006</v>
      </c>
      <c r="E51" s="19">
        <f>+[1]DEPURADO!C45</f>
        <v>43747</v>
      </c>
      <c r="F51" s="20">
        <f>+IF([1]DEPURADO!D45&gt;1,[1]DEPURADO!D45," ")</f>
        <v>43866</v>
      </c>
      <c r="G51" s="21">
        <f>[1]DEPURADO!F45</f>
        <v>128086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128086</v>
      </c>
      <c r="P51" s="18">
        <f>IF([1]DEPURADO!H45&gt;1,0,[1]DEPURADO!B45)</f>
        <v>0</v>
      </c>
      <c r="Q51" s="24">
        <f t="shared" si="3"/>
        <v>0</v>
      </c>
      <c r="R51" s="25">
        <f t="shared" si="4"/>
        <v>128086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NO RADICADA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3560677</v>
      </c>
      <c r="D52" s="17">
        <f>+[1]DEPURADO!B46</f>
        <v>3560677</v>
      </c>
      <c r="E52" s="19">
        <f>+[1]DEPURADO!C46</f>
        <v>43743</v>
      </c>
      <c r="F52" s="20">
        <f>+IF([1]DEPURADO!D46&gt;1,[1]DEPURADO!D46," ")</f>
        <v>43866</v>
      </c>
      <c r="G52" s="21">
        <f>[1]DEPURADO!F46</f>
        <v>203100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203100</v>
      </c>
      <c r="P52" s="18">
        <f>IF([1]DEPURADO!H46&gt;1,0,[1]DEPURADO!B46)</f>
        <v>0</v>
      </c>
      <c r="Q52" s="24">
        <f t="shared" si="3"/>
        <v>0</v>
      </c>
      <c r="R52" s="25">
        <f t="shared" si="4"/>
        <v>203100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NO RADICADA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3601857</v>
      </c>
      <c r="D53" s="17">
        <f>+[1]DEPURADO!B47</f>
        <v>3601857</v>
      </c>
      <c r="E53" s="19">
        <f>+[1]DEPURADO!C47</f>
        <v>43783</v>
      </c>
      <c r="F53" s="20">
        <f>+IF([1]DEPURADO!D47&gt;1,[1]DEPURADO!D47," ")</f>
        <v>43866</v>
      </c>
      <c r="G53" s="21">
        <f>[1]DEPURADO!F47</f>
        <v>21600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21600</v>
      </c>
      <c r="P53" s="18">
        <f>IF([1]DEPURADO!H47&gt;1,0,[1]DEPURADO!B47)</f>
        <v>0</v>
      </c>
      <c r="Q53" s="24">
        <f t="shared" si="3"/>
        <v>0</v>
      </c>
      <c r="R53" s="25">
        <f t="shared" si="4"/>
        <v>21600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NO RADICADA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3589881</v>
      </c>
      <c r="D54" s="17">
        <f>+[1]DEPURADO!B48</f>
        <v>3589881</v>
      </c>
      <c r="E54" s="19">
        <f>+[1]DEPURADO!C48</f>
        <v>43772</v>
      </c>
      <c r="F54" s="20">
        <f>+IF([1]DEPURADO!D48&gt;1,[1]DEPURADO!D48," ")</f>
        <v>43866</v>
      </c>
      <c r="G54" s="21">
        <f>[1]DEPURADO!F48</f>
        <v>271921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271921</v>
      </c>
      <c r="P54" s="18">
        <f>IF([1]DEPURADO!H48&gt;1,0,[1]DEPURADO!B48)</f>
        <v>0</v>
      </c>
      <c r="Q54" s="24">
        <f t="shared" si="3"/>
        <v>0</v>
      </c>
      <c r="R54" s="25">
        <f t="shared" si="4"/>
        <v>271921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NO RADICADA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3609700</v>
      </c>
      <c r="D55" s="17">
        <f>+[1]DEPURADO!B49</f>
        <v>3609700</v>
      </c>
      <c r="E55" s="19">
        <f>+[1]DEPURADO!C49</f>
        <v>43789</v>
      </c>
      <c r="F55" s="20">
        <f>+IF([1]DEPURADO!D49&gt;1,[1]DEPURADO!D49," ")</f>
        <v>43866</v>
      </c>
      <c r="G55" s="21">
        <f>[1]DEPURADO!F49</f>
        <v>33100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33100</v>
      </c>
      <c r="P55" s="18">
        <f>IF([1]DEPURADO!H49&gt;1,0,[1]DEPURADO!B49)</f>
        <v>0</v>
      </c>
      <c r="Q55" s="24">
        <f t="shared" si="3"/>
        <v>0</v>
      </c>
      <c r="R55" s="25">
        <f t="shared" si="4"/>
        <v>33100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NO RADICADA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3603581</v>
      </c>
      <c r="D56" s="17">
        <f>+[1]DEPURADO!B50</f>
        <v>3603581</v>
      </c>
      <c r="E56" s="19">
        <f>+[1]DEPURADO!C50</f>
        <v>43784</v>
      </c>
      <c r="F56" s="20">
        <f>+IF([1]DEPURADO!D50&gt;1,[1]DEPURADO!D50," ")</f>
        <v>43866</v>
      </c>
      <c r="G56" s="21">
        <f>[1]DEPURADO!F50</f>
        <v>5400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5400</v>
      </c>
      <c r="P56" s="18">
        <f>IF([1]DEPURADO!H50&gt;1,0,[1]DEPURADO!B50)</f>
        <v>0</v>
      </c>
      <c r="Q56" s="24">
        <f t="shared" si="3"/>
        <v>0</v>
      </c>
      <c r="R56" s="25">
        <f t="shared" si="4"/>
        <v>5400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NO RADICADA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3629017</v>
      </c>
      <c r="D57" s="17">
        <f>+[1]DEPURADO!B51</f>
        <v>3629017</v>
      </c>
      <c r="E57" s="19">
        <f>+[1]DEPURADO!C51</f>
        <v>43805</v>
      </c>
      <c r="F57" s="20">
        <f>+IF([1]DEPURADO!D51&gt;1,[1]DEPURADO!D51," ")</f>
        <v>43866</v>
      </c>
      <c r="G57" s="21">
        <f>[1]DEPURADO!F51</f>
        <v>27000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27000</v>
      </c>
      <c r="P57" s="18">
        <f>IF([1]DEPURADO!H51&gt;1,0,[1]DEPURADO!B51)</f>
        <v>0</v>
      </c>
      <c r="Q57" s="24">
        <f t="shared" si="3"/>
        <v>0</v>
      </c>
      <c r="R57" s="25">
        <f t="shared" si="4"/>
        <v>27000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NO RADICADA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3636148</v>
      </c>
      <c r="D58" s="17">
        <f>+[1]DEPURADO!B52</f>
        <v>3636148</v>
      </c>
      <c r="E58" s="19">
        <f>+[1]DEPURADO!C52</f>
        <v>43811</v>
      </c>
      <c r="F58" s="20">
        <f>+IF([1]DEPURADO!D52&gt;1,[1]DEPURADO!D52," ")</f>
        <v>43866</v>
      </c>
      <c r="G58" s="21">
        <f>[1]DEPURADO!F52</f>
        <v>2780075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2780075</v>
      </c>
      <c r="P58" s="18">
        <f>IF([1]DEPURADO!H52&gt;1,0,[1]DEPURADO!B52)</f>
        <v>0</v>
      </c>
      <c r="Q58" s="24">
        <f t="shared" si="3"/>
        <v>0</v>
      </c>
      <c r="R58" s="25">
        <f t="shared" si="4"/>
        <v>2780075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NO RADICADA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3647603</v>
      </c>
      <c r="D59" s="17">
        <f>+[1]DEPURADO!B53</f>
        <v>3647603</v>
      </c>
      <c r="E59" s="19">
        <f>+[1]DEPURADO!C53</f>
        <v>43822</v>
      </c>
      <c r="F59" s="20">
        <f>+IF([1]DEPURADO!D53&gt;1,[1]DEPURADO!D53," ")</f>
        <v>43866</v>
      </c>
      <c r="G59" s="21">
        <f>[1]DEPURADO!F53</f>
        <v>33100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33100</v>
      </c>
      <c r="P59" s="18">
        <f>IF([1]DEPURADO!H53&gt;1,0,[1]DEPURADO!B53)</f>
        <v>0</v>
      </c>
      <c r="Q59" s="24">
        <f t="shared" si="3"/>
        <v>0</v>
      </c>
      <c r="R59" s="25">
        <f t="shared" si="4"/>
        <v>33100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NO RADICADA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3628271</v>
      </c>
      <c r="D60" s="17">
        <f>+[1]DEPURADO!B54</f>
        <v>3628271</v>
      </c>
      <c r="E60" s="19">
        <f>+[1]DEPURADO!C54</f>
        <v>43804</v>
      </c>
      <c r="F60" s="20">
        <f>+IF([1]DEPURADO!D54&gt;1,[1]DEPURADO!D54," ")</f>
        <v>43866</v>
      </c>
      <c r="G60" s="21">
        <f>[1]DEPURADO!F54</f>
        <v>354400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354400</v>
      </c>
      <c r="P60" s="18">
        <f>IF([1]DEPURADO!H54&gt;1,0,[1]DEPURADO!B54)</f>
        <v>0</v>
      </c>
      <c r="Q60" s="24">
        <f t="shared" si="3"/>
        <v>0</v>
      </c>
      <c r="R60" s="25">
        <f t="shared" si="4"/>
        <v>354400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NO RADICADA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3640826</v>
      </c>
      <c r="D61" s="17">
        <f>+[1]DEPURADO!B55</f>
        <v>3640826</v>
      </c>
      <c r="E61" s="19">
        <f>+[1]DEPURADO!C55</f>
        <v>43816</v>
      </c>
      <c r="F61" s="20">
        <f>+IF([1]DEPURADO!D55&gt;1,[1]DEPURADO!D55," ")</f>
        <v>43866</v>
      </c>
      <c r="G61" s="21">
        <f>[1]DEPURADO!F55</f>
        <v>47700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47700</v>
      </c>
      <c r="P61" s="18">
        <f>IF([1]DEPURADO!H55&gt;1,0,[1]DEPURADO!B55)</f>
        <v>0</v>
      </c>
      <c r="Q61" s="24">
        <f t="shared" si="3"/>
        <v>0</v>
      </c>
      <c r="R61" s="25">
        <f t="shared" si="4"/>
        <v>47700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NO RADICADA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3754558</v>
      </c>
      <c r="D62" s="17">
        <f>+[1]DEPURADO!B56</f>
        <v>3754558</v>
      </c>
      <c r="E62" s="19">
        <f>+[1]DEPURADO!C56</f>
        <v>43919</v>
      </c>
      <c r="F62" s="20">
        <f>+IF([1]DEPURADO!D56&gt;1,[1]DEPURADO!D56," ")</f>
        <v>44138</v>
      </c>
      <c r="G62" s="21">
        <f>[1]DEPURADO!F56</f>
        <v>110771</v>
      </c>
      <c r="H62" s="22">
        <v>0</v>
      </c>
      <c r="I62" s="22">
        <f>+[1]DEPURADO!M56+[1]DEPURADO!N56</f>
        <v>0</v>
      </c>
      <c r="J62" s="22">
        <f>+[1]DEPURADO!R56</f>
        <v>110771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110771</v>
      </c>
      <c r="O62" s="22">
        <f t="shared" si="2"/>
        <v>0</v>
      </c>
      <c r="P62" s="18">
        <f>IF([1]DEPURADO!H56&gt;1,0,[1]DEPURADO!B56)</f>
        <v>3754558</v>
      </c>
      <c r="Q62" s="24">
        <f t="shared" si="3"/>
        <v>110771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CANCELADA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3769580</v>
      </c>
      <c r="D63" s="17">
        <f>+[1]DEPURADO!B57</f>
        <v>3769580</v>
      </c>
      <c r="E63" s="19">
        <f>+[1]DEPURADO!C57</f>
        <v>43951</v>
      </c>
      <c r="F63" s="20">
        <f>+IF([1]DEPURADO!D57&gt;1,[1]DEPURADO!D57," ")</f>
        <v>44138</v>
      </c>
      <c r="G63" s="21">
        <f>[1]DEPURADO!F57</f>
        <v>17100</v>
      </c>
      <c r="H63" s="22">
        <v>0</v>
      </c>
      <c r="I63" s="22">
        <f>+[1]DEPURADO!M57+[1]DEPURADO!N57</f>
        <v>0</v>
      </c>
      <c r="J63" s="22">
        <f>+[1]DEPURADO!R57</f>
        <v>17100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17100</v>
      </c>
      <c r="O63" s="22">
        <f t="shared" si="2"/>
        <v>0</v>
      </c>
      <c r="P63" s="18">
        <f>IF([1]DEPURADO!H57&gt;1,0,[1]DEPURADO!B57)</f>
        <v>3769580</v>
      </c>
      <c r="Q63" s="24">
        <f t="shared" si="3"/>
        <v>17100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CANCELADA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3773051</v>
      </c>
      <c r="D64" s="17">
        <f>+[1]DEPURADO!B58</f>
        <v>3773051</v>
      </c>
      <c r="E64" s="19">
        <f>+[1]DEPURADO!C58</f>
        <v>43962</v>
      </c>
      <c r="F64" s="20">
        <f>+IF([1]DEPURADO!D58&gt;1,[1]DEPURADO!D58," ")</f>
        <v>44138</v>
      </c>
      <c r="G64" s="21">
        <f>[1]DEPURADO!F58</f>
        <v>190500</v>
      </c>
      <c r="H64" s="22">
        <v>0</v>
      </c>
      <c r="I64" s="22">
        <f>+[1]DEPURADO!M58+[1]DEPURADO!N58</f>
        <v>0</v>
      </c>
      <c r="J64" s="22">
        <f>+[1]DEPURADO!R58</f>
        <v>190500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190500</v>
      </c>
      <c r="O64" s="22">
        <f t="shared" si="2"/>
        <v>0</v>
      </c>
      <c r="P64" s="18">
        <f>IF([1]DEPURADO!H58&gt;1,0,[1]DEPURADO!B58)</f>
        <v>3773051</v>
      </c>
      <c r="Q64" s="24">
        <f t="shared" si="3"/>
        <v>190500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CANCELADA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3770397</v>
      </c>
      <c r="D65" s="17">
        <f>+[1]DEPURADO!B59</f>
        <v>3770397</v>
      </c>
      <c r="E65" s="19">
        <f>+[1]DEPURADO!C59</f>
        <v>43955</v>
      </c>
      <c r="F65" s="20">
        <f>+IF([1]DEPURADO!D59&gt;1,[1]DEPURADO!D59," ")</f>
        <v>44138</v>
      </c>
      <c r="G65" s="21">
        <f>[1]DEPURADO!F59</f>
        <v>35100</v>
      </c>
      <c r="H65" s="22">
        <v>0</v>
      </c>
      <c r="I65" s="22">
        <f>+[1]DEPURADO!M59+[1]DEPURADO!N59</f>
        <v>0</v>
      </c>
      <c r="J65" s="22">
        <f>+[1]DEPURADO!R59</f>
        <v>35100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35100</v>
      </c>
      <c r="O65" s="22">
        <f t="shared" si="2"/>
        <v>0</v>
      </c>
      <c r="P65" s="18">
        <f>IF([1]DEPURADO!H59&gt;1,0,[1]DEPURADO!B59)</f>
        <v>3770397</v>
      </c>
      <c r="Q65" s="24">
        <f t="shared" si="3"/>
        <v>35100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3771087</v>
      </c>
      <c r="D66" s="17">
        <f>+[1]DEPURADO!B60</f>
        <v>3771087</v>
      </c>
      <c r="E66" s="19">
        <f>+[1]DEPURADO!C60</f>
        <v>43956</v>
      </c>
      <c r="F66" s="20">
        <f>+IF([1]DEPURADO!D60&gt;1,[1]DEPURADO!D60," ")</f>
        <v>44138</v>
      </c>
      <c r="G66" s="21">
        <f>[1]DEPURADO!F60</f>
        <v>35100</v>
      </c>
      <c r="H66" s="22">
        <v>0</v>
      </c>
      <c r="I66" s="22">
        <f>+[1]DEPURADO!M60+[1]DEPURADO!N60</f>
        <v>0</v>
      </c>
      <c r="J66" s="22">
        <f>+[1]DEPURADO!R60</f>
        <v>35100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35100</v>
      </c>
      <c r="O66" s="22">
        <f t="shared" si="2"/>
        <v>0</v>
      </c>
      <c r="P66" s="18">
        <f>IF([1]DEPURADO!H60&gt;1,0,[1]DEPURADO!B60)</f>
        <v>3771087</v>
      </c>
      <c r="Q66" s="24">
        <f t="shared" si="3"/>
        <v>35100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CANCELADA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3782715</v>
      </c>
      <c r="D67" s="17">
        <f>+[1]DEPURADO!B61</f>
        <v>3782715</v>
      </c>
      <c r="E67" s="19">
        <f>+[1]DEPURADO!C61</f>
        <v>43984</v>
      </c>
      <c r="F67" s="20">
        <f>+IF([1]DEPURADO!D61&gt;1,[1]DEPURADO!D61," ")</f>
        <v>44138</v>
      </c>
      <c r="G67" s="21">
        <f>[1]DEPURADO!F61</f>
        <v>134376</v>
      </c>
      <c r="H67" s="22">
        <v>0</v>
      </c>
      <c r="I67" s="22">
        <f>+[1]DEPURADO!M61+[1]DEPURADO!N61</f>
        <v>0</v>
      </c>
      <c r="J67" s="22">
        <f>+[1]DEPURADO!R61</f>
        <v>134376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134376</v>
      </c>
      <c r="O67" s="22">
        <f t="shared" si="2"/>
        <v>0</v>
      </c>
      <c r="P67" s="18">
        <f>IF([1]DEPURADO!H61&gt;1,0,[1]DEPURADO!B61)</f>
        <v>3782715</v>
      </c>
      <c r="Q67" s="24">
        <f t="shared" si="3"/>
        <v>134376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CANCELADA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3788116</v>
      </c>
      <c r="D68" s="17">
        <f>+[1]DEPURADO!B62</f>
        <v>3788116</v>
      </c>
      <c r="E68" s="19">
        <f>+[1]DEPURADO!C62</f>
        <v>43993</v>
      </c>
      <c r="F68" s="20">
        <f>+IF([1]DEPURADO!D62&gt;1,[1]DEPURADO!D62," ")</f>
        <v>44138</v>
      </c>
      <c r="G68" s="21">
        <f>[1]DEPURADO!F62</f>
        <v>252804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252804</v>
      </c>
      <c r="L68" s="22">
        <v>0</v>
      </c>
      <c r="M68" s="22">
        <v>0</v>
      </c>
      <c r="N68" s="22">
        <f t="shared" si="1"/>
        <v>252804</v>
      </c>
      <c r="O68" s="22">
        <f t="shared" si="2"/>
        <v>0</v>
      </c>
      <c r="P68" s="18">
        <f>IF([1]DEPURADO!H62&gt;1,0,[1]DEPURADO!B62)</f>
        <v>3788116</v>
      </c>
      <c r="Q68" s="24">
        <f t="shared" si="3"/>
        <v>252804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CANCELADA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3810749</v>
      </c>
      <c r="D69" s="17">
        <f>+[1]DEPURADO!B63</f>
        <v>3810749</v>
      </c>
      <c r="E69" s="19">
        <f>+[1]DEPURADO!C63</f>
        <v>44033</v>
      </c>
      <c r="F69" s="20">
        <f>+IF([1]DEPURADO!D63&gt;1,[1]DEPURADO!D63," ")</f>
        <v>44138</v>
      </c>
      <c r="G69" s="21">
        <f>[1]DEPURADO!F63</f>
        <v>1308735</v>
      </c>
      <c r="H69" s="22">
        <v>0</v>
      </c>
      <c r="I69" s="22">
        <f>+[1]DEPURADO!M63+[1]DEPURADO!N63</f>
        <v>0</v>
      </c>
      <c r="J69" s="22">
        <f>+[1]DEPURADO!R63</f>
        <v>1308735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1308735</v>
      </c>
      <c r="O69" s="22">
        <f t="shared" si="2"/>
        <v>0</v>
      </c>
      <c r="P69" s="18">
        <f>IF([1]DEPURADO!H63&gt;1,0,[1]DEPURADO!B63)</f>
        <v>3810749</v>
      </c>
      <c r="Q69" s="24">
        <f t="shared" si="3"/>
        <v>1308735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CANCELADA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3810751</v>
      </c>
      <c r="D70" s="17">
        <f>+[1]DEPURADO!B64</f>
        <v>3810751</v>
      </c>
      <c r="E70" s="19">
        <f>+[1]DEPURADO!C64</f>
        <v>44033</v>
      </c>
      <c r="F70" s="20">
        <f>+IF([1]DEPURADO!D64&gt;1,[1]DEPURADO!D64," ")</f>
        <v>44046</v>
      </c>
      <c r="G70" s="21">
        <f>[1]DEPURADO!F64</f>
        <v>281917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281917</v>
      </c>
      <c r="L70" s="22">
        <v>0</v>
      </c>
      <c r="M70" s="22">
        <v>0</v>
      </c>
      <c r="N70" s="22">
        <f t="shared" si="1"/>
        <v>281917</v>
      </c>
      <c r="O70" s="22">
        <f t="shared" si="2"/>
        <v>0</v>
      </c>
      <c r="P70" s="18">
        <f>IF([1]DEPURADO!H64&gt;1,0,[1]DEPURADO!B64)</f>
        <v>3810751</v>
      </c>
      <c r="Q70" s="24">
        <f t="shared" si="3"/>
        <v>281917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3811538</v>
      </c>
      <c r="D71" s="17">
        <f>+[1]DEPURADO!B65</f>
        <v>3811538</v>
      </c>
      <c r="E71" s="19">
        <f>+[1]DEPURADO!C65</f>
        <v>44034</v>
      </c>
      <c r="F71" s="20">
        <f>+IF([1]DEPURADO!D65&gt;1,[1]DEPURADO!D65," ")</f>
        <v>44138</v>
      </c>
      <c r="G71" s="21">
        <f>[1]DEPURADO!F65</f>
        <v>35100</v>
      </c>
      <c r="H71" s="22">
        <v>0</v>
      </c>
      <c r="I71" s="22">
        <f>+[1]DEPURADO!M65+[1]DEPURADO!N65</f>
        <v>0</v>
      </c>
      <c r="J71" s="22">
        <f>+[1]DEPURADO!R65</f>
        <v>35100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35100</v>
      </c>
      <c r="O71" s="22">
        <f t="shared" si="2"/>
        <v>0</v>
      </c>
      <c r="P71" s="18">
        <f>IF([1]DEPURADO!H65&gt;1,0,[1]DEPURADO!B65)</f>
        <v>3811538</v>
      </c>
      <c r="Q71" s="24">
        <f t="shared" si="3"/>
        <v>35100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3826891</v>
      </c>
      <c r="D72" s="17">
        <f>+[1]DEPURADO!B66</f>
        <v>3826891</v>
      </c>
      <c r="E72" s="19">
        <f>+[1]DEPURADO!C66</f>
        <v>44057</v>
      </c>
      <c r="F72" s="20">
        <f>+IF([1]DEPURADO!D66&gt;1,[1]DEPURADO!D66," ")</f>
        <v>44138</v>
      </c>
      <c r="G72" s="21">
        <f>[1]DEPURADO!F66</f>
        <v>50600</v>
      </c>
      <c r="H72" s="22">
        <v>0</v>
      </c>
      <c r="I72" s="22">
        <f>+[1]DEPURADO!M66+[1]DEPURADO!N66</f>
        <v>0</v>
      </c>
      <c r="J72" s="22">
        <f>+[1]DEPURADO!R66</f>
        <v>50600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50600</v>
      </c>
      <c r="O72" s="22">
        <f t="shared" si="2"/>
        <v>0</v>
      </c>
      <c r="P72" s="18">
        <f>IF([1]DEPURADO!H66&gt;1,0,[1]DEPURADO!B66)</f>
        <v>3826891</v>
      </c>
      <c r="Q72" s="24">
        <f t="shared" si="3"/>
        <v>50600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CANCELADA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3849741</v>
      </c>
      <c r="D73" s="17">
        <f>+[1]DEPURADO!B67</f>
        <v>3849741</v>
      </c>
      <c r="E73" s="19">
        <f>+[1]DEPURADO!C67</f>
        <v>44089</v>
      </c>
      <c r="F73" s="20">
        <f>+IF([1]DEPURADO!D67&gt;1,[1]DEPURADO!D67," ")</f>
        <v>44138</v>
      </c>
      <c r="G73" s="21">
        <f>[1]DEPURADO!F67</f>
        <v>11504271</v>
      </c>
      <c r="H73" s="22">
        <v>0</v>
      </c>
      <c r="I73" s="22">
        <f>+[1]DEPURADO!M67+[1]DEPURADO!N67</f>
        <v>0</v>
      </c>
      <c r="J73" s="22">
        <f>+[1]DEPURADO!R67</f>
        <v>11504271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11504271</v>
      </c>
      <c r="O73" s="22">
        <f t="shared" si="2"/>
        <v>0</v>
      </c>
      <c r="P73" s="18">
        <f>IF([1]DEPURADO!H67&gt;1,0,[1]DEPURADO!B67)</f>
        <v>3849741</v>
      </c>
      <c r="Q73" s="24">
        <f t="shared" si="3"/>
        <v>11504271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CANCELADA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3856727</v>
      </c>
      <c r="D74" s="17">
        <f>+[1]DEPURADO!B68</f>
        <v>3856727</v>
      </c>
      <c r="E74" s="19">
        <f>+[1]DEPURADO!C68</f>
        <v>44098</v>
      </c>
      <c r="F74" s="20">
        <f>+IF([1]DEPURADO!D68&gt;1,[1]DEPURADO!D68," ")</f>
        <v>44138</v>
      </c>
      <c r="G74" s="21">
        <f>[1]DEPURADO!F68</f>
        <v>50600</v>
      </c>
      <c r="H74" s="22">
        <v>0</v>
      </c>
      <c r="I74" s="22">
        <f>+[1]DEPURADO!M68+[1]DEPURADO!N68</f>
        <v>0</v>
      </c>
      <c r="J74" s="22">
        <f>+[1]DEPURADO!R68</f>
        <v>50600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50600</v>
      </c>
      <c r="O74" s="22">
        <f t="shared" si="2"/>
        <v>0</v>
      </c>
      <c r="P74" s="18">
        <f>IF([1]DEPURADO!H68&gt;1,0,[1]DEPURADO!B68)</f>
        <v>3856727</v>
      </c>
      <c r="Q74" s="24">
        <f t="shared" si="3"/>
        <v>50600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CANCELADA</v>
      </c>
      <c r="AJ74" s="26"/>
      <c r="AK74" s="27"/>
    </row>
    <row r="75" spans="1:37" s="28" customFormat="1">
      <c r="A75" s="17">
        <f t="shared" ref="A75:A129" si="7">+A74+1</f>
        <v>67</v>
      </c>
      <c r="B75" s="18" t="s">
        <v>44</v>
      </c>
      <c r="C75" s="17">
        <f>+[1]DEPURADO!A69</f>
        <v>3869286</v>
      </c>
      <c r="D75" s="17">
        <f>+[1]DEPURADO!B69</f>
        <v>3869286</v>
      </c>
      <c r="E75" s="19">
        <f>+[1]DEPURADO!C69</f>
        <v>44117</v>
      </c>
      <c r="F75" s="20">
        <f>+IF([1]DEPURADO!D69&gt;1,[1]DEPURADO!D69," ")</f>
        <v>44445</v>
      </c>
      <c r="G75" s="21">
        <f>[1]DEPURADO!F69</f>
        <v>1340600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1340600</v>
      </c>
      <c r="P75" s="18">
        <f>IF([1]DEPURADO!H69&gt;1,0,[1]DEPURADO!B69)</f>
        <v>0</v>
      </c>
      <c r="Q75" s="24">
        <f t="shared" si="3"/>
        <v>0</v>
      </c>
      <c r="R75" s="25">
        <f t="shared" si="4"/>
        <v>1340600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NO RADICADA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3878995</v>
      </c>
      <c r="D76" s="17">
        <f>+[1]DEPURADO!B70</f>
        <v>3878995</v>
      </c>
      <c r="E76" s="19">
        <f>+[1]DEPURADO!C70</f>
        <v>44130</v>
      </c>
      <c r="F76" s="20">
        <f>+IF([1]DEPURADO!D70&gt;1,[1]DEPURADO!D70," ")</f>
        <v>44445</v>
      </c>
      <c r="G76" s="21">
        <f>[1]DEPURADO!F70</f>
        <v>24100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24100</v>
      </c>
      <c r="P76" s="18">
        <f>IF([1]DEPURADO!H70&gt;1,0,[1]DEPURADO!B70)</f>
        <v>0</v>
      </c>
      <c r="Q76" s="24">
        <f t="shared" si="3"/>
        <v>0</v>
      </c>
      <c r="R76" s="25">
        <f t="shared" si="4"/>
        <v>24100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NO RADICADA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3865516</v>
      </c>
      <c r="D77" s="17">
        <f>+[1]DEPURADO!B71</f>
        <v>3865516</v>
      </c>
      <c r="E77" s="19">
        <f>+[1]DEPURADO!C71</f>
        <v>44111</v>
      </c>
      <c r="F77" s="20">
        <f>+IF([1]DEPURADO!D71&gt;1,[1]DEPURADO!D71," ")</f>
        <v>44445</v>
      </c>
      <c r="G77" s="21">
        <f>[1]DEPURADO!F71</f>
        <v>49300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29" si="8">+SUM(J77:M77)</f>
        <v>0</v>
      </c>
      <c r="O77" s="22">
        <f t="shared" ref="O77:O129" si="9">+G77-I77-N77</f>
        <v>49300</v>
      </c>
      <c r="P77" s="18">
        <f>IF([1]DEPURADO!H71&gt;1,0,[1]DEPURADO!B71)</f>
        <v>0</v>
      </c>
      <c r="Q77" s="24">
        <f t="shared" ref="Q77:Q129" si="10">+IF(P77&gt;0,G77,0)</f>
        <v>0</v>
      </c>
      <c r="R77" s="25">
        <f t="shared" ref="R77:R129" si="11">IF(P77=0,G77,0)</f>
        <v>49300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29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29" si="13">+G77-I77-N77-R77-Z77-AC77-AE77-S77-U77</f>
        <v>0</v>
      </c>
      <c r="AH77" s="24">
        <v>0</v>
      </c>
      <c r="AI77" s="24" t="str">
        <f>+[1]DEPURADO!G71</f>
        <v>NO RADICADA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3880243</v>
      </c>
      <c r="D78" s="17">
        <f>+[1]DEPURADO!B72</f>
        <v>3880243</v>
      </c>
      <c r="E78" s="19">
        <f>+[1]DEPURADO!C72</f>
        <v>44131</v>
      </c>
      <c r="F78" s="20">
        <f>+IF([1]DEPURADO!D72&gt;1,[1]DEPURADO!D72," ")</f>
        <v>44445</v>
      </c>
      <c r="G78" s="21">
        <f>[1]DEPURADO!F72</f>
        <v>589100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589100</v>
      </c>
      <c r="P78" s="18">
        <f>IF([1]DEPURADO!H72&gt;1,0,[1]DEPURADO!B72)</f>
        <v>0</v>
      </c>
      <c r="Q78" s="24">
        <f t="shared" si="10"/>
        <v>0</v>
      </c>
      <c r="R78" s="25">
        <f t="shared" si="11"/>
        <v>589100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NO RADICADA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3864739</v>
      </c>
      <c r="D79" s="17">
        <f>+[1]DEPURADO!B73</f>
        <v>3864739</v>
      </c>
      <c r="E79" s="19">
        <f>+[1]DEPURADO!C73</f>
        <v>44110</v>
      </c>
      <c r="F79" s="20">
        <f>+IF([1]DEPURADO!D73&gt;1,[1]DEPURADO!D73," ")</f>
        <v>44445</v>
      </c>
      <c r="G79" s="21">
        <f>[1]DEPURADO!F73</f>
        <v>71200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71200</v>
      </c>
      <c r="P79" s="18">
        <f>IF([1]DEPURADO!H73&gt;1,0,[1]DEPURADO!B73)</f>
        <v>0</v>
      </c>
      <c r="Q79" s="24">
        <f t="shared" si="10"/>
        <v>0</v>
      </c>
      <c r="R79" s="25">
        <f t="shared" si="11"/>
        <v>71200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NO RADICADA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3869253</v>
      </c>
      <c r="D80" s="17">
        <f>+[1]DEPURADO!B74</f>
        <v>3869253</v>
      </c>
      <c r="E80" s="19">
        <f>+[1]DEPURADO!C74</f>
        <v>44117</v>
      </c>
      <c r="F80" s="20">
        <f>+IF([1]DEPURADO!D74&gt;1,[1]DEPURADO!D74," ")</f>
        <v>44445</v>
      </c>
      <c r="G80" s="21">
        <f>[1]DEPURADO!F74</f>
        <v>83300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83300</v>
      </c>
      <c r="P80" s="18">
        <f>IF([1]DEPURADO!H74&gt;1,0,[1]DEPURADO!B74)</f>
        <v>0</v>
      </c>
      <c r="Q80" s="24">
        <f t="shared" si="10"/>
        <v>0</v>
      </c>
      <c r="R80" s="25">
        <f t="shared" si="11"/>
        <v>83300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NO RADICADA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3895223</v>
      </c>
      <c r="D81" s="17">
        <f>+[1]DEPURADO!B75</f>
        <v>3895223</v>
      </c>
      <c r="E81" s="19">
        <f>+[1]DEPURADO!C75</f>
        <v>44152</v>
      </c>
      <c r="F81" s="20">
        <f>+IF([1]DEPURADO!D75&gt;1,[1]DEPURADO!D75," ")</f>
        <v>44445</v>
      </c>
      <c r="G81" s="21">
        <f>[1]DEPURADO!F75</f>
        <v>486958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486958</v>
      </c>
      <c r="P81" s="18">
        <f>IF([1]DEPURADO!H75&gt;1,0,[1]DEPURADO!B75)</f>
        <v>0</v>
      </c>
      <c r="Q81" s="24">
        <f t="shared" si="10"/>
        <v>0</v>
      </c>
      <c r="R81" s="25">
        <f t="shared" si="11"/>
        <v>486958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NO RADICADA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3910534</v>
      </c>
      <c r="D82" s="17">
        <f>+[1]DEPURADO!B76</f>
        <v>3910534</v>
      </c>
      <c r="E82" s="19">
        <f>+[1]DEPURADO!C76</f>
        <v>44169</v>
      </c>
      <c r="F82" s="20">
        <f>+IF([1]DEPURADO!D76&gt;1,[1]DEPURADO!D76," ")</f>
        <v>44445</v>
      </c>
      <c r="G82" s="21">
        <f>[1]DEPURADO!F76</f>
        <v>160986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160986</v>
      </c>
      <c r="P82" s="18">
        <f>IF([1]DEPURADO!H76&gt;1,0,[1]DEPURADO!B76)</f>
        <v>0</v>
      </c>
      <c r="Q82" s="24">
        <f t="shared" si="10"/>
        <v>0</v>
      </c>
      <c r="R82" s="25">
        <f t="shared" si="11"/>
        <v>160986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NO RADICADA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4008477</v>
      </c>
      <c r="D83" s="17">
        <f>+[1]DEPURADO!B77</f>
        <v>4008477</v>
      </c>
      <c r="E83" s="19">
        <f>+[1]DEPURADO!C77</f>
        <v>44301</v>
      </c>
      <c r="F83" s="20">
        <f>+IF([1]DEPURADO!D77&gt;1,[1]DEPURADO!D77," ")</f>
        <v>44445</v>
      </c>
      <c r="G83" s="21">
        <f>[1]DEPURADO!F77</f>
        <v>337212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337212</v>
      </c>
      <c r="P83" s="18">
        <f>IF([1]DEPURADO!H77&gt;1,0,[1]DEPURADO!B77)</f>
        <v>0</v>
      </c>
      <c r="Q83" s="24">
        <f t="shared" si="10"/>
        <v>0</v>
      </c>
      <c r="R83" s="25">
        <f t="shared" si="11"/>
        <v>337212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NO RADICADA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4004910</v>
      </c>
      <c r="D84" s="17">
        <f>+[1]DEPURADO!B78</f>
        <v>4004910</v>
      </c>
      <c r="E84" s="19">
        <f>+[1]DEPURADO!C78</f>
        <v>44298</v>
      </c>
      <c r="F84" s="20">
        <f>+IF([1]DEPURADO!D78&gt;1,[1]DEPURADO!D78," ")</f>
        <v>44445</v>
      </c>
      <c r="G84" s="21">
        <f>[1]DEPURADO!F78</f>
        <v>903819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903819</v>
      </c>
      <c r="P84" s="18">
        <f>IF([1]DEPURADO!H78&gt;1,0,[1]DEPURADO!B78)</f>
        <v>0</v>
      </c>
      <c r="Q84" s="24">
        <f t="shared" si="10"/>
        <v>0</v>
      </c>
      <c r="R84" s="25">
        <f t="shared" si="11"/>
        <v>903819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NO RADICADA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4046423</v>
      </c>
      <c r="D85" s="17">
        <f>+[1]DEPURADO!B79</f>
        <v>4046423</v>
      </c>
      <c r="E85" s="19">
        <f>+[1]DEPURADO!C79</f>
        <v>44342</v>
      </c>
      <c r="F85" s="20">
        <f>+IF([1]DEPURADO!D79&gt;1,[1]DEPURADO!D79," ")</f>
        <v>44445</v>
      </c>
      <c r="G85" s="21">
        <f>[1]DEPURADO!F79</f>
        <v>23600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23600</v>
      </c>
      <c r="P85" s="18">
        <f>IF([1]DEPURADO!H79&gt;1,0,[1]DEPURADO!B79)</f>
        <v>0</v>
      </c>
      <c r="Q85" s="24">
        <f t="shared" si="10"/>
        <v>0</v>
      </c>
      <c r="R85" s="25">
        <f t="shared" si="11"/>
        <v>23600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NO RADICADA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4084467</v>
      </c>
      <c r="D86" s="17">
        <f>+[1]DEPURADO!B80</f>
        <v>4084467</v>
      </c>
      <c r="E86" s="19">
        <f>+[1]DEPURADO!C80</f>
        <v>44386</v>
      </c>
      <c r="F86" s="20">
        <f>+IF([1]DEPURADO!D80&gt;1,[1]DEPURADO!D80," ")</f>
        <v>44445</v>
      </c>
      <c r="G86" s="21">
        <f>[1]DEPURADO!F80</f>
        <v>136531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136531</v>
      </c>
      <c r="P86" s="18">
        <f>IF([1]DEPURADO!H80&gt;1,0,[1]DEPURADO!B80)</f>
        <v>0</v>
      </c>
      <c r="Q86" s="24">
        <f t="shared" si="10"/>
        <v>0</v>
      </c>
      <c r="R86" s="25">
        <f t="shared" si="11"/>
        <v>136531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NO RADICADA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4082827</v>
      </c>
      <c r="D87" s="17">
        <f>+[1]DEPURADO!B81</f>
        <v>4082827</v>
      </c>
      <c r="E87" s="19">
        <f>+[1]DEPURADO!C81</f>
        <v>44385</v>
      </c>
      <c r="F87" s="20">
        <f>+IF([1]DEPURADO!D81&gt;1,[1]DEPURADO!D81," ")</f>
        <v>44445</v>
      </c>
      <c r="G87" s="21">
        <f>[1]DEPURADO!F81</f>
        <v>137551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137551</v>
      </c>
      <c r="P87" s="18">
        <f>IF([1]DEPURADO!H81&gt;1,0,[1]DEPURADO!B81)</f>
        <v>0</v>
      </c>
      <c r="Q87" s="24">
        <f t="shared" si="10"/>
        <v>0</v>
      </c>
      <c r="R87" s="25">
        <f t="shared" si="11"/>
        <v>137551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NO RADICADA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4082168</v>
      </c>
      <c r="D88" s="17">
        <f>+[1]DEPURADO!B82</f>
        <v>4082168</v>
      </c>
      <c r="E88" s="19">
        <f>+[1]DEPURADO!C82</f>
        <v>44384</v>
      </c>
      <c r="F88" s="20">
        <f>+IF([1]DEPURADO!D82&gt;1,[1]DEPURADO!D82," ")</f>
        <v>44445</v>
      </c>
      <c r="G88" s="21">
        <f>[1]DEPURADO!F82</f>
        <v>1779141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1779141</v>
      </c>
      <c r="P88" s="18">
        <f>IF([1]DEPURADO!H82&gt;1,0,[1]DEPURADO!B82)</f>
        <v>0</v>
      </c>
      <c r="Q88" s="24">
        <f t="shared" si="10"/>
        <v>0</v>
      </c>
      <c r="R88" s="25">
        <f t="shared" si="11"/>
        <v>1779141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NO RADICADA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4095284</v>
      </c>
      <c r="D89" s="17">
        <f>+[1]DEPURADO!B83</f>
        <v>4095284</v>
      </c>
      <c r="E89" s="19">
        <f>+[1]DEPURADO!C83</f>
        <v>44397</v>
      </c>
      <c r="F89" s="20">
        <f>+IF([1]DEPURADO!D83&gt;1,[1]DEPURADO!D83," ")</f>
        <v>44445</v>
      </c>
      <c r="G89" s="21">
        <f>[1]DEPURADO!F83</f>
        <v>2079237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2079237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2079237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NO RADICADA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4093383</v>
      </c>
      <c r="D90" s="17">
        <f>+[1]DEPURADO!B84</f>
        <v>4093383</v>
      </c>
      <c r="E90" s="19">
        <f>+[1]DEPURADO!C84</f>
        <v>44395</v>
      </c>
      <c r="F90" s="20">
        <f>+IF([1]DEPURADO!D84&gt;1,[1]DEPURADO!D84," ")</f>
        <v>44445</v>
      </c>
      <c r="G90" s="21">
        <f>[1]DEPURADO!F84</f>
        <v>59700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59700</v>
      </c>
      <c r="P90" s="18">
        <f>IF([1]DEPURADO!H84&gt;1,0,[1]DEPURADO!B84)</f>
        <v>0</v>
      </c>
      <c r="Q90" s="24">
        <f t="shared" si="10"/>
        <v>0</v>
      </c>
      <c r="R90" s="25">
        <f t="shared" si="11"/>
        <v>59700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NO RADICADA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4222361</v>
      </c>
      <c r="D91" s="17">
        <f>+[1]DEPURADO!B85</f>
        <v>4222361</v>
      </c>
      <c r="E91" s="19">
        <f>+[1]DEPURADO!C85</f>
        <v>44518</v>
      </c>
      <c r="F91" s="20">
        <f>+IF([1]DEPURADO!D85&gt;1,[1]DEPURADO!D85," ")</f>
        <v>44742</v>
      </c>
      <c r="G91" s="21">
        <f>[1]DEPURADO!F85</f>
        <v>5900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5900</v>
      </c>
      <c r="P91" s="18">
        <f>IF([1]DEPURADO!H85&gt;1,0,[1]DEPURADO!B85)</f>
        <v>0</v>
      </c>
      <c r="Q91" s="24">
        <f t="shared" si="10"/>
        <v>0</v>
      </c>
      <c r="R91" s="25">
        <f t="shared" si="11"/>
        <v>5900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NO RADICADA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4232874</v>
      </c>
      <c r="D92" s="17">
        <f>+[1]DEPURADO!B86</f>
        <v>4232874</v>
      </c>
      <c r="E92" s="19">
        <f>+[1]DEPURADO!C86</f>
        <v>44526</v>
      </c>
      <c r="F92" s="20">
        <f>+IF([1]DEPURADO!D86&gt;1,[1]DEPURADO!D86," ")</f>
        <v>44742</v>
      </c>
      <c r="G92" s="21">
        <f>[1]DEPURADO!F86</f>
        <v>73908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73908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73908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4245257</v>
      </c>
      <c r="D93" s="17">
        <f>+[1]DEPURADO!B87</f>
        <v>4245257</v>
      </c>
      <c r="E93" s="19">
        <f>+[1]DEPURADO!C87</f>
        <v>44538</v>
      </c>
      <c r="F93" s="20">
        <f>+IF([1]DEPURADO!D87&gt;1,[1]DEPURADO!D87," ")</f>
        <v>44742</v>
      </c>
      <c r="G93" s="21">
        <f>[1]DEPURADO!F87</f>
        <v>184181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184181</v>
      </c>
      <c r="P93" s="18">
        <f>IF([1]DEPURADO!H87&gt;1,0,[1]DEPURADO!B87)</f>
        <v>0</v>
      </c>
      <c r="Q93" s="24">
        <f t="shared" si="10"/>
        <v>0</v>
      </c>
      <c r="R93" s="25">
        <f t="shared" si="11"/>
        <v>184181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NO RADICADA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4301425</v>
      </c>
      <c r="D94" s="17">
        <f>+[1]DEPURADO!B88</f>
        <v>4301425</v>
      </c>
      <c r="E94" s="19">
        <f>+[1]DEPURADO!C88</f>
        <v>44610</v>
      </c>
      <c r="F94" s="20">
        <f>+IF([1]DEPURADO!D88&gt;1,[1]DEPURADO!D88," ")</f>
        <v>44910</v>
      </c>
      <c r="G94" s="21">
        <f>[1]DEPURADO!F88</f>
        <v>180806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180806</v>
      </c>
      <c r="P94" s="18">
        <f>IF([1]DEPURADO!H88&gt;1,0,[1]DEPURADO!B88)</f>
        <v>0</v>
      </c>
      <c r="Q94" s="24">
        <f t="shared" si="10"/>
        <v>0</v>
      </c>
      <c r="R94" s="25">
        <f t="shared" si="11"/>
        <v>180806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NO RADICADA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4305630</v>
      </c>
      <c r="D95" s="17">
        <f>+[1]DEPURADO!B89</f>
        <v>4305630</v>
      </c>
      <c r="E95" s="19">
        <f>+[1]DEPURADO!C89</f>
        <v>44616</v>
      </c>
      <c r="F95" s="20">
        <f>+IF([1]DEPURADO!D89&gt;1,[1]DEPURADO!D89," ")</f>
        <v>44910</v>
      </c>
      <c r="G95" s="21">
        <f>[1]DEPURADO!F89</f>
        <v>255400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255400</v>
      </c>
      <c r="P95" s="18">
        <f>IF([1]DEPURADO!H89&gt;1,0,[1]DEPURADO!B89)</f>
        <v>0</v>
      </c>
      <c r="Q95" s="24">
        <f t="shared" si="10"/>
        <v>0</v>
      </c>
      <c r="R95" s="25">
        <f t="shared" si="11"/>
        <v>255400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NO RADICADA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4318235</v>
      </c>
      <c r="D96" s="17">
        <f>+[1]DEPURADO!B90</f>
        <v>4318235</v>
      </c>
      <c r="E96" s="19">
        <f>+[1]DEPURADO!C90</f>
        <v>44630</v>
      </c>
      <c r="F96" s="20">
        <f>+IF([1]DEPURADO!D90&gt;1,[1]DEPURADO!D90," ")</f>
        <v>44774</v>
      </c>
      <c r="G96" s="21">
        <f>[1]DEPURADO!F90</f>
        <v>119775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119775</v>
      </c>
      <c r="P96" s="18">
        <f>IF([1]DEPURADO!H90&gt;1,0,[1]DEPURADO!B90)</f>
        <v>0</v>
      </c>
      <c r="Q96" s="24">
        <f t="shared" si="10"/>
        <v>0</v>
      </c>
      <c r="R96" s="25">
        <f t="shared" si="11"/>
        <v>119775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NO RADICADA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4312863</v>
      </c>
      <c r="D97" s="17">
        <f>+[1]DEPURADO!B91</f>
        <v>4312863</v>
      </c>
      <c r="E97" s="19">
        <f>+[1]DEPURADO!C91</f>
        <v>44624</v>
      </c>
      <c r="F97" s="20">
        <f>+IF([1]DEPURADO!D91&gt;1,[1]DEPURADO!D91," ")</f>
        <v>44774</v>
      </c>
      <c r="G97" s="21">
        <f>[1]DEPURADO!F91</f>
        <v>138900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138900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138900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4320069</v>
      </c>
      <c r="D98" s="17">
        <f>+[1]DEPURADO!B92</f>
        <v>4320069</v>
      </c>
      <c r="E98" s="19">
        <f>+[1]DEPURADO!C92</f>
        <v>44633</v>
      </c>
      <c r="F98" s="20">
        <f>+IF([1]DEPURADO!D92&gt;1,[1]DEPURADO!D92," ")</f>
        <v>44910</v>
      </c>
      <c r="G98" s="21">
        <f>[1]DEPURADO!F92</f>
        <v>795291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795291</v>
      </c>
      <c r="P98" s="18">
        <f>IF([1]DEPURADO!H92&gt;1,0,[1]DEPURADO!B92)</f>
        <v>0</v>
      </c>
      <c r="Q98" s="24">
        <f t="shared" si="10"/>
        <v>0</v>
      </c>
      <c r="R98" s="25">
        <f t="shared" si="11"/>
        <v>795291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NO RADICADA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4335301</v>
      </c>
      <c r="D99" s="17">
        <f>+[1]DEPURADO!B93</f>
        <v>4335301</v>
      </c>
      <c r="E99" s="19">
        <f>+[1]DEPURADO!C93</f>
        <v>44652</v>
      </c>
      <c r="F99" s="20">
        <f>+IF([1]DEPURADO!D93&gt;1,[1]DEPURADO!D93," ")</f>
        <v>44910</v>
      </c>
      <c r="G99" s="21">
        <f>[1]DEPURADO!F93</f>
        <v>3680315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3680315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3680315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4363177</v>
      </c>
      <c r="D100" s="17">
        <f>+[1]DEPURADO!B94</f>
        <v>4363177</v>
      </c>
      <c r="E100" s="19">
        <f>+[1]DEPURADO!C94</f>
        <v>44686</v>
      </c>
      <c r="F100" s="20">
        <f>+IF([1]DEPURADO!D94&gt;1,[1]DEPURADO!D94," ")</f>
        <v>44774</v>
      </c>
      <c r="G100" s="21">
        <f>[1]DEPURADO!F94</f>
        <v>155168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155168</v>
      </c>
      <c r="P100" s="18">
        <f>IF([1]DEPURADO!H94&gt;1,0,[1]DEPURADO!B94)</f>
        <v>0</v>
      </c>
      <c r="Q100" s="24">
        <f t="shared" si="10"/>
        <v>0</v>
      </c>
      <c r="R100" s="25">
        <f t="shared" si="11"/>
        <v>155168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NO RADICADA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4363170</v>
      </c>
      <c r="D101" s="17">
        <f>+[1]DEPURADO!B95</f>
        <v>4363170</v>
      </c>
      <c r="E101" s="19">
        <f>+[1]DEPURADO!C95</f>
        <v>44686</v>
      </c>
      <c r="F101" s="20">
        <f>+IF([1]DEPURADO!D95&gt;1,[1]DEPURADO!D95," ")</f>
        <v>44774</v>
      </c>
      <c r="G101" s="21">
        <f>[1]DEPURADO!F95</f>
        <v>195300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195300</v>
      </c>
      <c r="P101" s="18">
        <f>IF([1]DEPURADO!H95&gt;1,0,[1]DEPURADO!B95)</f>
        <v>0</v>
      </c>
      <c r="Q101" s="24">
        <f t="shared" si="10"/>
        <v>0</v>
      </c>
      <c r="R101" s="25">
        <f t="shared" si="11"/>
        <v>195300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NO RADICADA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4363164</v>
      </c>
      <c r="D102" s="17">
        <f>+[1]DEPURADO!B96</f>
        <v>4363164</v>
      </c>
      <c r="E102" s="19">
        <f>+[1]DEPURADO!C96</f>
        <v>44686</v>
      </c>
      <c r="F102" s="20">
        <f>+IF([1]DEPURADO!D96&gt;1,[1]DEPURADO!D96," ")</f>
        <v>44774</v>
      </c>
      <c r="G102" s="21">
        <f>[1]DEPURADO!F96</f>
        <v>3635317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3635317</v>
      </c>
      <c r="P102" s="18">
        <f>IF([1]DEPURADO!H96&gt;1,0,[1]DEPURADO!B96)</f>
        <v>0</v>
      </c>
      <c r="Q102" s="24">
        <f t="shared" si="10"/>
        <v>0</v>
      </c>
      <c r="R102" s="25">
        <f t="shared" si="11"/>
        <v>3635317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NO RADICADA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4363159</v>
      </c>
      <c r="D103" s="17">
        <f>+[1]DEPURADO!B97</f>
        <v>4363159</v>
      </c>
      <c r="E103" s="19">
        <f>+[1]DEPURADO!C97</f>
        <v>44686</v>
      </c>
      <c r="F103" s="20">
        <f>+IF([1]DEPURADO!D97&gt;1,[1]DEPURADO!D97," ")</f>
        <v>44774</v>
      </c>
      <c r="G103" s="21">
        <f>[1]DEPURADO!F97</f>
        <v>40000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40000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40000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4384362</v>
      </c>
      <c r="D104" s="17">
        <f>+[1]DEPURADO!B98</f>
        <v>4384362</v>
      </c>
      <c r="E104" s="19">
        <f>+[1]DEPURADO!C98</f>
        <v>44710</v>
      </c>
      <c r="F104" s="20">
        <f>+IF([1]DEPURADO!D98&gt;1,[1]DEPURADO!D98," ")</f>
        <v>44910</v>
      </c>
      <c r="G104" s="21">
        <f>[1]DEPURADO!F98</f>
        <v>447098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447098</v>
      </c>
      <c r="P104" s="18">
        <f>IF([1]DEPURADO!H98&gt;1,0,[1]DEPURADO!B98)</f>
        <v>0</v>
      </c>
      <c r="Q104" s="24">
        <f t="shared" si="10"/>
        <v>0</v>
      </c>
      <c r="R104" s="25">
        <f t="shared" si="11"/>
        <v>447098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NO RADICADA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4363180</v>
      </c>
      <c r="D105" s="17">
        <f>+[1]DEPURADO!B99</f>
        <v>4363180</v>
      </c>
      <c r="E105" s="19">
        <f>+[1]DEPURADO!C99</f>
        <v>44686</v>
      </c>
      <c r="F105" s="20">
        <f>+IF([1]DEPURADO!D99&gt;1,[1]DEPURADO!D99," ")</f>
        <v>44774</v>
      </c>
      <c r="G105" s="21">
        <f>[1]DEPURADO!F99</f>
        <v>67637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67637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67637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4365188</v>
      </c>
      <c r="D106" s="17">
        <f>+[1]DEPURADO!B100</f>
        <v>4365188</v>
      </c>
      <c r="E106" s="19">
        <f>+[1]DEPURADO!C100</f>
        <v>44690</v>
      </c>
      <c r="F106" s="20">
        <f>+IF([1]DEPURADO!D100&gt;1,[1]DEPURADO!D100," ")</f>
        <v>44910</v>
      </c>
      <c r="G106" s="21">
        <f>[1]DEPURADO!F100</f>
        <v>68167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68167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68167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4363199</v>
      </c>
      <c r="D107" s="17">
        <f>+[1]DEPURADO!B101</f>
        <v>4363199</v>
      </c>
      <c r="E107" s="19">
        <f>+[1]DEPURADO!C101</f>
        <v>44686</v>
      </c>
      <c r="F107" s="20">
        <f>+IF([1]DEPURADO!D101&gt;1,[1]DEPURADO!D101," ")</f>
        <v>44774</v>
      </c>
      <c r="G107" s="21">
        <f>[1]DEPURADO!F101</f>
        <v>729915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729915</v>
      </c>
      <c r="P107" s="18">
        <f>IF([1]DEPURADO!H101&gt;1,0,[1]DEPURADO!B101)</f>
        <v>0</v>
      </c>
      <c r="Q107" s="24">
        <f t="shared" si="10"/>
        <v>0</v>
      </c>
      <c r="R107" s="25">
        <f t="shared" si="11"/>
        <v>729915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NO RADICADA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4363158</v>
      </c>
      <c r="D108" s="17">
        <f>+[1]DEPURADO!B102</f>
        <v>4363158</v>
      </c>
      <c r="E108" s="19">
        <f>+[1]DEPURADO!C102</f>
        <v>44686</v>
      </c>
      <c r="F108" s="20">
        <f>+IF([1]DEPURADO!D102&gt;1,[1]DEPURADO!D102," ")</f>
        <v>44774</v>
      </c>
      <c r="G108" s="21">
        <f>[1]DEPURADO!F102</f>
        <v>80922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80922</v>
      </c>
      <c r="P108" s="18">
        <f>IF([1]DEPURADO!H102&gt;1,0,[1]DEPURADO!B102)</f>
        <v>0</v>
      </c>
      <c r="Q108" s="24">
        <f t="shared" si="10"/>
        <v>0</v>
      </c>
      <c r="R108" s="25">
        <f t="shared" si="11"/>
        <v>80922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NO RADICADA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4363144</v>
      </c>
      <c r="D109" s="17">
        <f>+[1]DEPURADO!B103</f>
        <v>4363144</v>
      </c>
      <c r="E109" s="19">
        <f>+[1]DEPURADO!C103</f>
        <v>44686</v>
      </c>
      <c r="F109" s="20">
        <f>+IF([1]DEPURADO!D103&gt;1,[1]DEPURADO!D103," ")</f>
        <v>44774</v>
      </c>
      <c r="G109" s="21">
        <f>[1]DEPURADO!F103</f>
        <v>81100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81100</v>
      </c>
      <c r="P109" s="18">
        <f>IF([1]DEPURADO!H103&gt;1,0,[1]DEPURADO!B103)</f>
        <v>0</v>
      </c>
      <c r="Q109" s="24">
        <f t="shared" si="10"/>
        <v>0</v>
      </c>
      <c r="R109" s="25">
        <f t="shared" si="11"/>
        <v>81100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NO RADICADA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4363162</v>
      </c>
      <c r="D110" s="17">
        <f>+[1]DEPURADO!B104</f>
        <v>4363162</v>
      </c>
      <c r="E110" s="19">
        <f>+[1]DEPURADO!C104</f>
        <v>44686</v>
      </c>
      <c r="F110" s="20">
        <f>+IF([1]DEPURADO!D104&gt;1,[1]DEPURADO!D104," ")</f>
        <v>44774</v>
      </c>
      <c r="G110" s="21">
        <f>[1]DEPURADO!F104</f>
        <v>959773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959773</v>
      </c>
      <c r="P110" s="18">
        <f>IF([1]DEPURADO!H104&gt;1,0,[1]DEPURADO!B104)</f>
        <v>0</v>
      </c>
      <c r="Q110" s="24">
        <f t="shared" si="10"/>
        <v>0</v>
      </c>
      <c r="R110" s="25">
        <f t="shared" si="11"/>
        <v>959773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NO RADICADA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4386468</v>
      </c>
      <c r="D111" s="17">
        <f>+[1]DEPURADO!B105</f>
        <v>4386468</v>
      </c>
      <c r="E111" s="19">
        <f>+[1]DEPURADO!C105</f>
        <v>44713</v>
      </c>
      <c r="F111" s="20">
        <f>+IF([1]DEPURADO!D105&gt;1,[1]DEPURADO!D105," ")</f>
        <v>44910</v>
      </c>
      <c r="G111" s="21">
        <f>[1]DEPURADO!F105</f>
        <v>19500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19500</v>
      </c>
      <c r="P111" s="18">
        <f>IF([1]DEPURADO!H105&gt;1,0,[1]DEPURADO!B105)</f>
        <v>0</v>
      </c>
      <c r="Q111" s="24">
        <f t="shared" si="10"/>
        <v>0</v>
      </c>
      <c r="R111" s="25">
        <f t="shared" si="11"/>
        <v>19500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NO RADICADA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4395707</v>
      </c>
      <c r="D112" s="17">
        <f>+[1]DEPURADO!B106</f>
        <v>4395707</v>
      </c>
      <c r="E112" s="19">
        <f>+[1]DEPURADO!C106</f>
        <v>44722</v>
      </c>
      <c r="F112" s="20">
        <f>+IF([1]DEPURADO!D106&gt;1,[1]DEPURADO!D106," ")</f>
        <v>44910</v>
      </c>
      <c r="G112" s="21">
        <f>[1]DEPURADO!F106</f>
        <v>65200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65200</v>
      </c>
      <c r="P112" s="18">
        <f>IF([1]DEPURADO!H106&gt;1,0,[1]DEPURADO!B106)</f>
        <v>0</v>
      </c>
      <c r="Q112" s="24">
        <f t="shared" si="10"/>
        <v>0</v>
      </c>
      <c r="R112" s="25">
        <f t="shared" si="11"/>
        <v>65200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NO RADICADA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4421847</v>
      </c>
      <c r="D113" s="17">
        <f>+[1]DEPURADO!B107</f>
        <v>4421847</v>
      </c>
      <c r="E113" s="19">
        <f>+[1]DEPURADO!C107</f>
        <v>44756</v>
      </c>
      <c r="F113" s="20">
        <f>+IF([1]DEPURADO!D107&gt;1,[1]DEPURADO!D107," ")</f>
        <v>44910</v>
      </c>
      <c r="G113" s="21">
        <f>[1]DEPURADO!F107</f>
        <v>2032082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2032082</v>
      </c>
      <c r="P113" s="18">
        <f>IF([1]DEPURADO!H107&gt;1,0,[1]DEPURADO!B107)</f>
        <v>0</v>
      </c>
      <c r="Q113" s="24">
        <f t="shared" si="10"/>
        <v>0</v>
      </c>
      <c r="R113" s="25">
        <f t="shared" si="11"/>
        <v>2032082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NO RADICADA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4433502</v>
      </c>
      <c r="D114" s="17">
        <f>+[1]DEPURADO!B108</f>
        <v>4433502</v>
      </c>
      <c r="E114" s="19">
        <f>+[1]DEPURADO!C108</f>
        <v>44769</v>
      </c>
      <c r="F114" s="20">
        <f>+IF([1]DEPURADO!D108&gt;1,[1]DEPURADO!D108," ")</f>
        <v>44910</v>
      </c>
      <c r="G114" s="21">
        <f>[1]DEPURADO!F108</f>
        <v>2955038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2955038</v>
      </c>
      <c r="P114" s="18">
        <f>IF([1]DEPURADO!H108&gt;1,0,[1]DEPURADO!B108)</f>
        <v>0</v>
      </c>
      <c r="Q114" s="24">
        <f t="shared" si="10"/>
        <v>0</v>
      </c>
      <c r="R114" s="25">
        <f t="shared" si="11"/>
        <v>2955038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NO RADICADA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4415506</v>
      </c>
      <c r="D115" s="17">
        <f>+[1]DEPURADO!B109</f>
        <v>4415506</v>
      </c>
      <c r="E115" s="19">
        <f>+[1]DEPURADO!C109</f>
        <v>44749</v>
      </c>
      <c r="F115" s="20">
        <f>+IF([1]DEPURADO!D109&gt;1,[1]DEPURADO!D109," ")</f>
        <v>44910</v>
      </c>
      <c r="G115" s="21">
        <f>[1]DEPURADO!F109</f>
        <v>6500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6500</v>
      </c>
      <c r="P115" s="18">
        <f>IF([1]DEPURADO!H109&gt;1,0,[1]DEPURADO!B109)</f>
        <v>0</v>
      </c>
      <c r="Q115" s="24">
        <f t="shared" si="10"/>
        <v>0</v>
      </c>
      <c r="R115" s="25">
        <f t="shared" si="11"/>
        <v>6500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NO RADICADA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4424435</v>
      </c>
      <c r="D116" s="17">
        <f>+[1]DEPURADO!B110</f>
        <v>4424435</v>
      </c>
      <c r="E116" s="19">
        <f>+[1]DEPURADO!C110</f>
        <v>44760</v>
      </c>
      <c r="F116" s="20">
        <f>+IF([1]DEPURADO!D110&gt;1,[1]DEPURADO!D110," ")</f>
        <v>44910</v>
      </c>
      <c r="G116" s="21">
        <f>[1]DEPURADO!F110</f>
        <v>65700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65700</v>
      </c>
      <c r="P116" s="18">
        <f>IF([1]DEPURADO!H110&gt;1,0,[1]DEPURADO!B110)</f>
        <v>0</v>
      </c>
      <c r="Q116" s="24">
        <f t="shared" si="10"/>
        <v>0</v>
      </c>
      <c r="R116" s="25">
        <f t="shared" si="11"/>
        <v>65700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NO RADICADA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4435220</v>
      </c>
      <c r="D117" s="17">
        <f>+[1]DEPURADO!B111</f>
        <v>4435220</v>
      </c>
      <c r="E117" s="19">
        <f>+[1]DEPURADO!C111</f>
        <v>44770</v>
      </c>
      <c r="F117" s="20">
        <f>+IF([1]DEPURADO!D111&gt;1,[1]DEPURADO!D111," ")</f>
        <v>44910</v>
      </c>
      <c r="G117" s="21">
        <f>[1]DEPURADO!F111</f>
        <v>66525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66525</v>
      </c>
      <c r="P117" s="18">
        <f>IF([1]DEPURADO!H111&gt;1,0,[1]DEPURADO!B111)</f>
        <v>0</v>
      </c>
      <c r="Q117" s="24">
        <f t="shared" si="10"/>
        <v>0</v>
      </c>
      <c r="R117" s="25">
        <f t="shared" si="11"/>
        <v>66525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NO RADICADA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4435186</v>
      </c>
      <c r="D118" s="17">
        <f>+[1]DEPURADO!B112</f>
        <v>4435186</v>
      </c>
      <c r="E118" s="19">
        <f>+[1]DEPURADO!C112</f>
        <v>44770</v>
      </c>
      <c r="F118" s="20">
        <f>+IF([1]DEPURADO!D112&gt;1,[1]DEPURADO!D112," ")</f>
        <v>44910</v>
      </c>
      <c r="G118" s="21">
        <f>[1]DEPURADO!F112</f>
        <v>69777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69777</v>
      </c>
      <c r="P118" s="18">
        <f>IF([1]DEPURADO!H112&gt;1,0,[1]DEPURADO!B112)</f>
        <v>0</v>
      </c>
      <c r="Q118" s="24">
        <f t="shared" si="10"/>
        <v>0</v>
      </c>
      <c r="R118" s="25">
        <f t="shared" si="11"/>
        <v>69777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NO RADICADA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4446496</v>
      </c>
      <c r="D119" s="17">
        <f>+[1]DEPURADO!B113</f>
        <v>4446496</v>
      </c>
      <c r="E119" s="19">
        <f>+[1]DEPURADO!C113</f>
        <v>44781</v>
      </c>
      <c r="F119" s="20">
        <f>+IF([1]DEPURADO!D113&gt;1,[1]DEPURADO!D113," ")</f>
        <v>44910</v>
      </c>
      <c r="G119" s="21">
        <f>[1]DEPURADO!F113</f>
        <v>112479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112479</v>
      </c>
      <c r="P119" s="18">
        <f>IF([1]DEPURADO!H113&gt;1,0,[1]DEPURADO!B113)</f>
        <v>0</v>
      </c>
      <c r="Q119" s="24">
        <f t="shared" si="10"/>
        <v>0</v>
      </c>
      <c r="R119" s="25">
        <f t="shared" si="11"/>
        <v>112479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NO RADICADA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4453587</v>
      </c>
      <c r="D120" s="17">
        <f>+[1]DEPURADO!B114</f>
        <v>4453587</v>
      </c>
      <c r="E120" s="19">
        <f>+[1]DEPURADO!C114</f>
        <v>44788</v>
      </c>
      <c r="F120" s="20">
        <f>+IF([1]DEPURADO!D114&gt;1,[1]DEPURADO!D114," ")</f>
        <v>44910</v>
      </c>
      <c r="G120" s="21">
        <f>[1]DEPURADO!F114</f>
        <v>1345842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1345842</v>
      </c>
      <c r="P120" s="18">
        <f>IF([1]DEPURADO!H114&gt;1,0,[1]DEPURADO!B114)</f>
        <v>0</v>
      </c>
      <c r="Q120" s="24">
        <f t="shared" si="10"/>
        <v>0</v>
      </c>
      <c r="R120" s="25">
        <f t="shared" si="11"/>
        <v>1345842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NO RADICADA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4452927</v>
      </c>
      <c r="D121" s="17">
        <f>+[1]DEPURADO!B115</f>
        <v>4452927</v>
      </c>
      <c r="E121" s="19">
        <f>+[1]DEPURADO!C115</f>
        <v>44785</v>
      </c>
      <c r="F121" s="20">
        <f>+IF([1]DEPURADO!D115&gt;1,[1]DEPURADO!D115," ")</f>
        <v>44910</v>
      </c>
      <c r="G121" s="21">
        <f>[1]DEPURADO!F115</f>
        <v>150941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150941</v>
      </c>
      <c r="P121" s="18">
        <f>IF([1]DEPURADO!H115&gt;1,0,[1]DEPURADO!B115)</f>
        <v>0</v>
      </c>
      <c r="Q121" s="24">
        <f t="shared" si="10"/>
        <v>0</v>
      </c>
      <c r="R121" s="25">
        <f t="shared" si="11"/>
        <v>150941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NO RADICADA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4438436</v>
      </c>
      <c r="D122" s="17">
        <f>+[1]DEPURADO!B116</f>
        <v>4438436</v>
      </c>
      <c r="E122" s="19">
        <f>+[1]DEPURADO!C116</f>
        <v>44774</v>
      </c>
      <c r="F122" s="20">
        <f>+IF([1]DEPURADO!D116&gt;1,[1]DEPURADO!D116," ")</f>
        <v>44910</v>
      </c>
      <c r="G122" s="21">
        <f>[1]DEPURADO!F116</f>
        <v>19500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19500</v>
      </c>
      <c r="P122" s="18">
        <f>IF([1]DEPURADO!H116&gt;1,0,[1]DEPURADO!B116)</f>
        <v>0</v>
      </c>
      <c r="Q122" s="24">
        <f t="shared" si="10"/>
        <v>0</v>
      </c>
      <c r="R122" s="25">
        <f t="shared" si="11"/>
        <v>19500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NO RADICADA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4452917</v>
      </c>
      <c r="D123" s="17">
        <f>+[1]DEPURADO!B117</f>
        <v>4452917</v>
      </c>
      <c r="E123" s="19">
        <f>+[1]DEPURADO!C117</f>
        <v>44785</v>
      </c>
      <c r="F123" s="20">
        <f>+IF([1]DEPURADO!D117&gt;1,[1]DEPURADO!D117," ")</f>
        <v>44910</v>
      </c>
      <c r="G123" s="21">
        <f>[1]DEPURADO!F117</f>
        <v>849575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849575</v>
      </c>
      <c r="P123" s="18">
        <f>IF([1]DEPURADO!H117&gt;1,0,[1]DEPURADO!B117)</f>
        <v>0</v>
      </c>
      <c r="Q123" s="24">
        <f t="shared" si="10"/>
        <v>0</v>
      </c>
      <c r="R123" s="25">
        <f t="shared" si="11"/>
        <v>849575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NO RADICADA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4472115</v>
      </c>
      <c r="D124" s="17">
        <f>+[1]DEPURADO!B118</f>
        <v>4472115</v>
      </c>
      <c r="E124" s="19">
        <f>+[1]DEPURADO!C118</f>
        <v>44805</v>
      </c>
      <c r="F124" s="20">
        <f>+IF([1]DEPURADO!D118&gt;1,[1]DEPURADO!D118," ")</f>
        <v>44910</v>
      </c>
      <c r="G124" s="21">
        <f>[1]DEPURADO!F118</f>
        <v>140443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140443</v>
      </c>
      <c r="P124" s="18">
        <f>IF([1]DEPURADO!H118&gt;1,0,[1]DEPURADO!B118)</f>
        <v>0</v>
      </c>
      <c r="Q124" s="24">
        <f t="shared" si="10"/>
        <v>0</v>
      </c>
      <c r="R124" s="25">
        <f t="shared" si="11"/>
        <v>140443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NO RADICADA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4482634</v>
      </c>
      <c r="D125" s="17">
        <f>+[1]DEPURADO!B119</f>
        <v>4482634</v>
      </c>
      <c r="E125" s="19">
        <f>+[1]DEPURADO!C119</f>
        <v>44816</v>
      </c>
      <c r="F125" s="20">
        <f>+IF([1]DEPURADO!D119&gt;1,[1]DEPURADO!D119," ")</f>
        <v>44910</v>
      </c>
      <c r="G125" s="21">
        <f>[1]DEPURADO!F119</f>
        <v>19500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19500</v>
      </c>
      <c r="P125" s="18">
        <f>IF([1]DEPURADO!H119&gt;1,0,[1]DEPURADO!B119)</f>
        <v>0</v>
      </c>
      <c r="Q125" s="24">
        <f t="shared" si="10"/>
        <v>0</v>
      </c>
      <c r="R125" s="25">
        <f t="shared" si="11"/>
        <v>19500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NO RADICADA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4473608</v>
      </c>
      <c r="D126" s="17">
        <f>+[1]DEPURADO!B120</f>
        <v>4473608</v>
      </c>
      <c r="E126" s="19">
        <f>+[1]DEPURADO!C120</f>
        <v>44806</v>
      </c>
      <c r="F126" s="20">
        <f>+IF([1]DEPURADO!D120&gt;1,[1]DEPURADO!D120," ")</f>
        <v>44910</v>
      </c>
      <c r="G126" s="21">
        <f>[1]DEPURADO!F120</f>
        <v>2418431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2418431</v>
      </c>
      <c r="P126" s="18">
        <f>IF([1]DEPURADO!H120&gt;1,0,[1]DEPURADO!B120)</f>
        <v>0</v>
      </c>
      <c r="Q126" s="24">
        <f t="shared" si="10"/>
        <v>0</v>
      </c>
      <c r="R126" s="25">
        <f t="shared" si="11"/>
        <v>2418431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NO RADICADA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4485654</v>
      </c>
      <c r="D127" s="17">
        <f>+[1]DEPURADO!B121</f>
        <v>4485654</v>
      </c>
      <c r="E127" s="19">
        <f>+[1]DEPURADO!C121</f>
        <v>44818</v>
      </c>
      <c r="F127" s="20">
        <f>+IF([1]DEPURADO!D121&gt;1,[1]DEPURADO!D121," ")</f>
        <v>44910</v>
      </c>
      <c r="G127" s="21">
        <f>[1]DEPURADO!F121</f>
        <v>26000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26000</v>
      </c>
      <c r="P127" s="18">
        <f>IF([1]DEPURADO!H121&gt;1,0,[1]DEPURADO!B121)</f>
        <v>0</v>
      </c>
      <c r="Q127" s="24">
        <f t="shared" si="10"/>
        <v>0</v>
      </c>
      <c r="R127" s="25">
        <f t="shared" si="11"/>
        <v>26000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NO RADICADA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4547662</v>
      </c>
      <c r="D128" s="17">
        <f>+[1]DEPURADO!B122</f>
        <v>4547662</v>
      </c>
      <c r="E128" s="19">
        <f>+[1]DEPURADO!C122</f>
        <v>44878</v>
      </c>
      <c r="F128" s="20">
        <f>+IF([1]DEPURADO!D122&gt;1,[1]DEPURADO!D122," ")</f>
        <v>44910</v>
      </c>
      <c r="G128" s="21">
        <f>[1]DEPURADO!F122</f>
        <v>13013995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13013995</v>
      </c>
      <c r="P128" s="18">
        <f>IF([1]DEPURADO!H122&gt;1,0,[1]DEPURADO!B122)</f>
        <v>0</v>
      </c>
      <c r="Q128" s="24">
        <f t="shared" si="10"/>
        <v>0</v>
      </c>
      <c r="R128" s="25">
        <f t="shared" si="11"/>
        <v>13013995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NO RADICADA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4547613</v>
      </c>
      <c r="D129" s="17">
        <f>+[1]DEPURADO!B123</f>
        <v>4547613</v>
      </c>
      <c r="E129" s="19">
        <f>+[1]DEPURADO!C123</f>
        <v>44878</v>
      </c>
      <c r="F129" s="20">
        <f>+IF([1]DEPURADO!D123&gt;1,[1]DEPURADO!D123," ")</f>
        <v>44910</v>
      </c>
      <c r="G129" s="21">
        <f>[1]DEPURADO!F123</f>
        <v>71808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71808</v>
      </c>
      <c r="P129" s="18">
        <f>IF([1]DEPURADO!H123&gt;1,0,[1]DEPURADO!B123)</f>
        <v>0</v>
      </c>
      <c r="Q129" s="24">
        <f t="shared" si="10"/>
        <v>0</v>
      </c>
      <c r="R129" s="25">
        <f t="shared" si="11"/>
        <v>71808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NO RADICADA</v>
      </c>
      <c r="AJ129" s="26"/>
      <c r="AK129" s="27"/>
    </row>
    <row r="130" spans="1:37" s="28" customFormat="1" ht="16.149999999999999" customHeight="1">
      <c r="A130" s="29"/>
      <c r="B130" s="30"/>
      <c r="C130" s="29"/>
      <c r="D130" s="29"/>
      <c r="E130" s="31"/>
      <c r="F130" s="32"/>
      <c r="G130" s="33"/>
      <c r="H130" s="34"/>
      <c r="I130" s="34"/>
      <c r="J130" s="34"/>
      <c r="K130" s="35"/>
      <c r="L130" s="34"/>
      <c r="M130" s="34"/>
      <c r="N130" s="34"/>
      <c r="O130" s="34"/>
      <c r="P130" s="30"/>
      <c r="Q130" s="36"/>
      <c r="R130" s="37"/>
      <c r="S130" s="37"/>
      <c r="T130" s="29"/>
      <c r="U130" s="37"/>
      <c r="V130" s="36"/>
      <c r="W130" s="29"/>
      <c r="X130" s="37"/>
      <c r="Y130" s="29"/>
      <c r="Z130" s="37"/>
      <c r="AA130" s="37"/>
      <c r="AB130" s="37"/>
      <c r="AC130" s="37"/>
      <c r="AD130" s="36"/>
      <c r="AE130" s="36"/>
      <c r="AF130" s="36"/>
      <c r="AG130" s="36"/>
      <c r="AH130" s="36"/>
      <c r="AI130" s="24"/>
      <c r="AJ130" s="26"/>
      <c r="AK130" s="27"/>
    </row>
    <row r="131" spans="1:37">
      <c r="A131" s="76" t="s">
        <v>46</v>
      </c>
      <c r="B131" s="76"/>
      <c r="C131" s="76"/>
      <c r="D131" s="76"/>
      <c r="E131" s="76"/>
      <c r="F131" s="76"/>
      <c r="G131" s="38">
        <f t="shared" ref="G131:O131" si="14">SUM(G9:G130)</f>
        <v>69630561</v>
      </c>
      <c r="H131" s="38">
        <f t="shared" si="14"/>
        <v>0</v>
      </c>
      <c r="I131" s="38">
        <f t="shared" si="14"/>
        <v>0</v>
      </c>
      <c r="J131" s="38">
        <f t="shared" si="14"/>
        <v>16722230</v>
      </c>
      <c r="K131" s="38">
        <f t="shared" si="14"/>
        <v>2325771</v>
      </c>
      <c r="L131" s="38">
        <f t="shared" si="14"/>
        <v>0</v>
      </c>
      <c r="M131" s="38">
        <f t="shared" si="14"/>
        <v>0</v>
      </c>
      <c r="N131" s="38">
        <f t="shared" si="14"/>
        <v>19048001</v>
      </c>
      <c r="O131" s="38">
        <f t="shared" si="14"/>
        <v>50582560</v>
      </c>
      <c r="P131" s="38"/>
      <c r="Q131" s="38">
        <f>SUM(Q9:Q130)</f>
        <v>19508843</v>
      </c>
      <c r="R131" s="38">
        <f>SUM(R9:R130)</f>
        <v>50121718</v>
      </c>
      <c r="S131" s="38">
        <f>SUM(S9:S130)</f>
        <v>24942</v>
      </c>
      <c r="T131" s="39"/>
      <c r="U131" s="38">
        <f>SUM(U9:U130)</f>
        <v>0</v>
      </c>
      <c r="V131" s="39"/>
      <c r="W131" s="39"/>
      <c r="X131" s="38">
        <f>SUM(X9:X130)</f>
        <v>435900</v>
      </c>
      <c r="Y131" s="39"/>
      <c r="Z131" s="38">
        <f t="shared" ref="Z131:AG131" si="15">SUM(Z9:Z130)</f>
        <v>0</v>
      </c>
      <c r="AA131" s="38">
        <f t="shared" si="15"/>
        <v>0</v>
      </c>
      <c r="AB131" s="38">
        <f t="shared" si="15"/>
        <v>0</v>
      </c>
      <c r="AC131" s="38">
        <f t="shared" si="15"/>
        <v>0</v>
      </c>
      <c r="AD131" s="38">
        <f t="shared" si="15"/>
        <v>0</v>
      </c>
      <c r="AE131" s="38">
        <f t="shared" si="15"/>
        <v>435900</v>
      </c>
      <c r="AF131" s="38">
        <f t="shared" si="15"/>
        <v>0</v>
      </c>
      <c r="AG131" s="38">
        <f t="shared" si="15"/>
        <v>0</v>
      </c>
      <c r="AH131" s="40"/>
    </row>
    <row r="134" spans="1:37">
      <c r="B134" s="41" t="s">
        <v>47</v>
      </c>
      <c r="C134" s="42"/>
      <c r="D134" s="43"/>
      <c r="E134" s="42"/>
    </row>
    <row r="135" spans="1:37">
      <c r="B135" s="42"/>
      <c r="C135" s="43"/>
      <c r="D135" s="42"/>
      <c r="E135" s="42"/>
    </row>
    <row r="136" spans="1:37">
      <c r="B136" s="41" t="s">
        <v>48</v>
      </c>
      <c r="C136" s="42"/>
      <c r="D136" s="44" t="str">
        <f>+'[1]ACTA ANA'!C9</f>
        <v>LUISA MATUTE ROMERO</v>
      </c>
      <c r="E136" s="42"/>
    </row>
    <row r="137" spans="1:37">
      <c r="B137" s="41" t="s">
        <v>49</v>
      </c>
      <c r="C137" s="42"/>
      <c r="D137" s="45">
        <f>+E5</f>
        <v>45057</v>
      </c>
      <c r="E137" s="42"/>
    </row>
    <row r="139" spans="1:37">
      <c r="B139" s="41" t="s">
        <v>50</v>
      </c>
      <c r="D139" t="str">
        <f>+'[1]ACTA ANA'!H9</f>
        <v>CARMEN PATRICIA HENAO  MAX</v>
      </c>
    </row>
  </sheetData>
  <autoFilter ref="A8:AK129" xr:uid="{F00F8345-CECE-4655-A167-C5B8BC796591}"/>
  <mergeCells count="3">
    <mergeCell ref="A7:O7"/>
    <mergeCell ref="P7:AG7"/>
    <mergeCell ref="A131:F131"/>
  </mergeCells>
  <dataValidations count="2">
    <dataValidation type="custom" allowBlank="1" showInputMessage="1" showErrorMessage="1" sqref="Q9:Q130 Z9:Z130 AI9:AI130 AE9:AE130 X9:X130 L9:O130 F9:F130 AG9:AG130" xr:uid="{437BBAA4-0DB6-4A60-8D74-924ABD5EAF27}">
      <formula1>0</formula1>
    </dataValidation>
    <dataValidation type="custom" allowBlank="1" showInputMessage="1" showErrorMessage="1" sqref="M6" xr:uid="{333F8591-545A-4E7A-921A-FE5BE54BD1F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84E7D-0FFE-4F52-9F82-B894A2FCCBFF}">
  <dimension ref="A1:R129"/>
  <sheetViews>
    <sheetView tabSelected="1" workbookViewId="0">
      <pane ySplit="1" topLeftCell="A112" activePane="bottomLeft" state="frozen"/>
      <selection pane="bottomLeft" activeCell="K129" sqref="K129"/>
    </sheetView>
  </sheetViews>
  <sheetFormatPr defaultColWidth="11.42578125" defaultRowHeight="15"/>
  <cols>
    <col min="1" max="1" width="10.5703125" style="65" customWidth="1"/>
    <col min="2" max="2" width="11.85546875" style="66" bestFit="1" customWidth="1"/>
    <col min="3" max="3" width="11.42578125" style="66"/>
    <col min="4" max="5" width="15.28515625" style="67" customWidth="1"/>
    <col min="6" max="6" width="27" style="65" bestFit="1" customWidth="1"/>
    <col min="7" max="7" width="14.140625" style="66" customWidth="1"/>
    <col min="8" max="8" width="17.42578125" style="66" customWidth="1"/>
    <col min="9" max="9" width="19.140625" style="67" customWidth="1"/>
    <col min="10" max="10" width="11.85546875" style="67" customWidth="1"/>
    <col min="11" max="11" width="12.42578125" style="67" bestFit="1" customWidth="1"/>
    <col min="12" max="12" width="13.85546875" style="67" bestFit="1" customWidth="1"/>
    <col min="13" max="13" width="19.28515625" style="67" customWidth="1"/>
    <col min="14" max="18" width="11.5703125" style="65" bestFit="1" customWidth="1"/>
  </cols>
  <sheetData>
    <row r="1" spans="1:18" s="53" customFormat="1" ht="32.25">
      <c r="A1" s="46" t="s">
        <v>51</v>
      </c>
      <c r="B1" s="47" t="s">
        <v>52</v>
      </c>
      <c r="C1" s="47" t="s">
        <v>53</v>
      </c>
      <c r="D1" s="48" t="s">
        <v>54</v>
      </c>
      <c r="E1" s="48" t="s">
        <v>55</v>
      </c>
      <c r="F1" s="49" t="s">
        <v>56</v>
      </c>
      <c r="G1" s="50" t="s">
        <v>57</v>
      </c>
      <c r="H1" s="50" t="s">
        <v>58</v>
      </c>
      <c r="I1" s="51" t="s">
        <v>59</v>
      </c>
      <c r="J1" s="51" t="s">
        <v>60</v>
      </c>
      <c r="K1" s="51" t="s">
        <v>61</v>
      </c>
      <c r="L1" s="51" t="s">
        <v>62</v>
      </c>
      <c r="M1" s="51" t="s">
        <v>63</v>
      </c>
      <c r="N1" s="49" t="s">
        <v>64</v>
      </c>
      <c r="O1" s="49" t="s">
        <v>65</v>
      </c>
      <c r="P1" s="52" t="s">
        <v>66</v>
      </c>
      <c r="Q1" s="49" t="s">
        <v>67</v>
      </c>
      <c r="R1" s="49" t="s">
        <v>68</v>
      </c>
    </row>
    <row r="2" spans="1:18">
      <c r="A2" s="54">
        <v>710941</v>
      </c>
      <c r="B2" s="55">
        <v>40178</v>
      </c>
      <c r="C2" s="55">
        <v>39679</v>
      </c>
      <c r="D2" s="56">
        <v>147142</v>
      </c>
      <c r="E2" s="56">
        <v>147142</v>
      </c>
      <c r="F2" s="57" t="s">
        <v>69</v>
      </c>
      <c r="G2" s="58">
        <f>+VLOOKUP(A2,[2]ERRF!G:AZ,12,0)</f>
        <v>39680</v>
      </c>
      <c r="H2" s="58" t="str">
        <f>+VLOOKUP(A2,[2]ERRF!G:AZ,5,0)</f>
        <v>CC-20340296</v>
      </c>
      <c r="I2" s="60">
        <v>0</v>
      </c>
      <c r="J2" s="60">
        <v>0</v>
      </c>
      <c r="K2" s="60">
        <f>+VLOOKUP(A2,[2]ERRF!G:AZ,19,0)</f>
        <v>0</v>
      </c>
      <c r="L2" s="60">
        <f>+E2</f>
        <v>147142</v>
      </c>
      <c r="M2" s="60">
        <f>+VLOOKUP(A2,[2]ERRF!G:AZ,39,0)</f>
        <v>0</v>
      </c>
      <c r="N2" s="59" t="str">
        <f>+VLOOKUP(A2,[2]ERRF!G:AZ,7,0)</f>
        <v>NINGUNO</v>
      </c>
      <c r="O2" s="59" t="str">
        <f>+VLOOKUP(A2,[2]ERRF!G:AZ,21,0)</f>
        <v>NA</v>
      </c>
      <c r="P2" s="59" t="str">
        <f>+VLOOKUP(A2,[2]ERRF!G:AZ,20,0)</f>
        <v>NA</v>
      </c>
      <c r="Q2" s="59" t="str">
        <f>+VLOOKUP(A2,[2]ERRF!G:AZ,44,0)</f>
        <v>0</v>
      </c>
      <c r="R2" s="59">
        <v>37619</v>
      </c>
    </row>
    <row r="3" spans="1:18">
      <c r="A3" s="54">
        <v>706099</v>
      </c>
      <c r="B3" s="55">
        <v>40178</v>
      </c>
      <c r="C3" s="55">
        <v>39643</v>
      </c>
      <c r="D3" s="56">
        <v>30200</v>
      </c>
      <c r="E3" s="56">
        <v>30200</v>
      </c>
      <c r="F3" s="57" t="s">
        <v>69</v>
      </c>
      <c r="G3" s="58">
        <f>+VLOOKUP(A3,[2]ERRF!G:AZ,12,0)</f>
        <v>39645</v>
      </c>
      <c r="H3" s="58" t="str">
        <f>+VLOOKUP(A3,[2]ERRF!G:AZ,5,0)</f>
        <v>CC-20340296</v>
      </c>
      <c r="I3" s="60">
        <v>0</v>
      </c>
      <c r="J3" s="60">
        <v>0</v>
      </c>
      <c r="K3" s="60">
        <f>+VLOOKUP(A3,[2]ERRF!G:AZ,19,0)</f>
        <v>0</v>
      </c>
      <c r="L3" s="60">
        <f>+E3</f>
        <v>30200</v>
      </c>
      <c r="M3" s="60">
        <f>+VLOOKUP(A3,[2]ERRF!G:AZ,39,0)</f>
        <v>0</v>
      </c>
      <c r="N3" s="59" t="str">
        <f>+VLOOKUP(A3,[2]ERRF!G:AZ,7,0)</f>
        <v>NINGUNO</v>
      </c>
      <c r="O3" s="59" t="str">
        <f>+VLOOKUP(A3,[2]ERRF!G:AZ,21,0)</f>
        <v>NA</v>
      </c>
      <c r="P3" s="59" t="str">
        <f>+VLOOKUP(A3,[2]ERRF!G:AZ,20,0)</f>
        <v>NA</v>
      </c>
      <c r="Q3" s="59" t="str">
        <f>+VLOOKUP(A3,[2]ERRF!G:AZ,44,0)</f>
        <v>0</v>
      </c>
      <c r="R3" s="59">
        <v>36437</v>
      </c>
    </row>
    <row r="4" spans="1:18">
      <c r="A4" s="54">
        <v>1194667</v>
      </c>
      <c r="B4" s="55">
        <v>40997</v>
      </c>
      <c r="C4" s="55">
        <v>41038</v>
      </c>
      <c r="D4" s="56">
        <v>65300</v>
      </c>
      <c r="E4" s="56">
        <v>65300</v>
      </c>
      <c r="F4" s="57" t="s">
        <v>70</v>
      </c>
      <c r="G4" s="59">
        <v>0</v>
      </c>
      <c r="H4" s="59">
        <v>0</v>
      </c>
      <c r="I4" s="57">
        <f>+E4</f>
        <v>65300</v>
      </c>
      <c r="J4" s="59">
        <v>0</v>
      </c>
      <c r="K4" s="59">
        <v>0</v>
      </c>
      <c r="L4" s="59">
        <v>0</v>
      </c>
      <c r="M4" s="59">
        <v>0</v>
      </c>
      <c r="N4" s="59">
        <v>0</v>
      </c>
      <c r="O4" s="59">
        <v>0</v>
      </c>
      <c r="P4" s="59">
        <v>0</v>
      </c>
      <c r="Q4" s="59">
        <v>0</v>
      </c>
      <c r="R4" s="59">
        <v>0</v>
      </c>
    </row>
    <row r="5" spans="1:18">
      <c r="A5" s="54">
        <v>1392566</v>
      </c>
      <c r="B5" s="55">
        <v>41482</v>
      </c>
      <c r="C5" s="55">
        <v>41506</v>
      </c>
      <c r="D5" s="56">
        <v>203718</v>
      </c>
      <c r="E5" s="56">
        <v>203718</v>
      </c>
      <c r="F5" s="57" t="s">
        <v>69</v>
      </c>
      <c r="G5" s="58">
        <f>+VLOOKUP(A5,[2]ERRF!G:AZ,12,0)</f>
        <v>41563</v>
      </c>
      <c r="H5" s="58" t="str">
        <f>+VLOOKUP(A5,[2]ERRF!G:AZ,5,0)</f>
        <v>CC-45581461</v>
      </c>
      <c r="I5" s="60">
        <v>0</v>
      </c>
      <c r="J5" s="60">
        <v>0</v>
      </c>
      <c r="K5" s="60">
        <f>+VLOOKUP(A5,[2]ERRF!G:AZ,19,0)</f>
        <v>0</v>
      </c>
      <c r="L5" s="60">
        <f>+E5</f>
        <v>203718</v>
      </c>
      <c r="M5" s="60">
        <f>+VLOOKUP(A5,[2]ERRF!G:AZ,39,0)</f>
        <v>0</v>
      </c>
      <c r="N5" s="59" t="str">
        <f>+VLOOKUP(A5,[2]ERRF!G:AZ,7,0)</f>
        <v>NINGUNO</v>
      </c>
      <c r="O5" s="59"/>
      <c r="P5" s="59" t="str">
        <f>+VLOOKUP(A5,[2]ERRF!G:AZ,20,0)</f>
        <v>NA</v>
      </c>
      <c r="Q5" s="59" t="str">
        <f>+VLOOKUP(A5,[2]ERRF!G:AZ,44,0)</f>
        <v>0</v>
      </c>
      <c r="R5" s="59">
        <v>15622</v>
      </c>
    </row>
    <row r="6" spans="1:18">
      <c r="A6" s="54">
        <v>2082643</v>
      </c>
      <c r="B6" s="55">
        <v>42314</v>
      </c>
      <c r="C6" s="55">
        <v>42920</v>
      </c>
      <c r="D6" s="56">
        <v>97400</v>
      </c>
      <c r="E6" s="56">
        <v>4089</v>
      </c>
      <c r="F6" s="57" t="s">
        <v>69</v>
      </c>
      <c r="G6" s="58">
        <f>+VLOOKUP(A6,[2]ERRF!G:AZ,12,0)</f>
        <v>42998</v>
      </c>
      <c r="H6" s="58" t="str">
        <f>+VLOOKUP(A6,[2]ERRF!G:AZ,5,0)</f>
        <v>CC-1081924905</v>
      </c>
      <c r="I6" s="60">
        <v>0</v>
      </c>
      <c r="J6" s="60">
        <v>0</v>
      </c>
      <c r="K6" s="60">
        <f>+VLOOKUP(A6,[2]ERRF!G:AZ,19,0)</f>
        <v>0</v>
      </c>
      <c r="L6" s="60">
        <f>+VLOOKUP(A6,[2]ERRF!G:AZ,38,0)</f>
        <v>0</v>
      </c>
      <c r="M6" s="60">
        <f>+E6</f>
        <v>4089</v>
      </c>
      <c r="N6" s="59" t="str">
        <f>+VLOOKUP(A6,[2]ERRF!G:AZ,7,0)</f>
        <v>NINGUNO</v>
      </c>
      <c r="O6" s="59" t="str">
        <f>+VLOOKUP(A6,[2]ERRF!G:AZ,21,0)</f>
        <v>NA</v>
      </c>
      <c r="P6" s="59" t="str">
        <f>+VLOOKUP(A6,[2]ERRF!G:AZ,20,0)</f>
        <v>NA</v>
      </c>
      <c r="Q6" s="59" t="str">
        <f>+VLOOKUP(A6,[2]ERRF!G:AZ,44,0)</f>
        <v>8264</v>
      </c>
      <c r="R6" s="59" t="str">
        <f>+VLOOKUP(A6,[2]ERRF!G:AZ,46,0)</f>
        <v>0</v>
      </c>
    </row>
    <row r="7" spans="1:18">
      <c r="A7" s="54">
        <v>2391079</v>
      </c>
      <c r="B7" s="55">
        <v>42647</v>
      </c>
      <c r="C7" s="55">
        <v>42753</v>
      </c>
      <c r="D7" s="56">
        <v>95700</v>
      </c>
      <c r="E7" s="56">
        <v>14355</v>
      </c>
      <c r="F7" s="57" t="s">
        <v>69</v>
      </c>
      <c r="G7" s="58">
        <f>+VLOOKUP(A7,[2]ERRF!G:AZ,12,0)</f>
        <v>42768</v>
      </c>
      <c r="H7" s="58" t="str">
        <f>+VLOOKUP(A7,[2]ERRF!G:AZ,5,0)</f>
        <v>RC-1066748242</v>
      </c>
      <c r="I7" s="60">
        <v>0</v>
      </c>
      <c r="J7" s="60">
        <v>0</v>
      </c>
      <c r="K7" s="60">
        <f>+VLOOKUP(A7,[2]ERRF!G:AZ,19,0)</f>
        <v>0</v>
      </c>
      <c r="L7" s="60">
        <f>+VLOOKUP(A7,[2]ERRF!G:AZ,38,0)</f>
        <v>0</v>
      </c>
      <c r="M7" s="60">
        <f>+E7</f>
        <v>14355</v>
      </c>
      <c r="N7" s="59" t="str">
        <f>+VLOOKUP(A7,[2]ERRF!G:AZ,7,0)</f>
        <v>NINGUNO</v>
      </c>
      <c r="O7" s="59" t="str">
        <f>+VLOOKUP(A7,[2]ERRF!G:AZ,21,0)</f>
        <v>NA</v>
      </c>
      <c r="P7" s="59" t="str">
        <f>+VLOOKUP(A7,[2]ERRF!G:AZ,20,0)</f>
        <v>NA</v>
      </c>
      <c r="Q7" s="59" t="str">
        <f>+VLOOKUP(A7,[2]ERRF!G:AZ,44,0)</f>
        <v>5332|5332</v>
      </c>
      <c r="R7" s="59" t="str">
        <f>+VLOOKUP(A7,[2]ERRF!G:AZ,46,0)</f>
        <v>0</v>
      </c>
    </row>
    <row r="8" spans="1:18">
      <c r="A8" s="54">
        <v>2635087</v>
      </c>
      <c r="B8" s="55">
        <v>42888</v>
      </c>
      <c r="C8" s="55">
        <v>42934</v>
      </c>
      <c r="D8" s="56">
        <v>50109</v>
      </c>
      <c r="E8" s="56">
        <v>1</v>
      </c>
      <c r="F8" s="57" t="s">
        <v>69</v>
      </c>
      <c r="G8" s="58">
        <f>+VLOOKUP(A8,[2]ERRF!G:AZ,12,0)</f>
        <v>43027</v>
      </c>
      <c r="H8" s="58" t="str">
        <f>+VLOOKUP(A8,[2]ERRF!G:AZ,5,0)</f>
        <v>CC-42657981</v>
      </c>
      <c r="I8" s="60">
        <v>0</v>
      </c>
      <c r="J8" s="60">
        <v>0</v>
      </c>
      <c r="K8" s="60">
        <f>+VLOOKUP(A8,[2]ERRF!G:AZ,19,0)</f>
        <v>0</v>
      </c>
      <c r="L8" s="60">
        <f>+VLOOKUP(A8,[2]ERRF!G:AZ,38,0)</f>
        <v>0</v>
      </c>
      <c r="M8" s="60">
        <f>+E8</f>
        <v>1</v>
      </c>
      <c r="N8" s="59" t="str">
        <f>+VLOOKUP(A8,[2]ERRF!G:AZ,7,0)</f>
        <v>NINGUNO</v>
      </c>
      <c r="O8" s="59" t="str">
        <f>+VLOOKUP(A8,[2]ERRF!G:AZ,21,0)</f>
        <v>NA</v>
      </c>
      <c r="P8" s="59" t="str">
        <f>+VLOOKUP(A8,[2]ERRF!G:AZ,20,0)</f>
        <v>NA</v>
      </c>
      <c r="Q8" s="59" t="str">
        <f>+VLOOKUP(A8,[2]ERRF!G:AZ,44,0)</f>
        <v>8264</v>
      </c>
      <c r="R8" s="59" t="str">
        <f>+VLOOKUP(A8,[2]ERRF!G:AZ,46,0)</f>
        <v>0</v>
      </c>
    </row>
    <row r="9" spans="1:18">
      <c r="A9" s="54">
        <v>2638027</v>
      </c>
      <c r="B9" s="55">
        <v>42892</v>
      </c>
      <c r="C9" s="55">
        <v>42934</v>
      </c>
      <c r="D9" s="56">
        <v>51504</v>
      </c>
      <c r="E9" s="56">
        <v>1</v>
      </c>
      <c r="F9" s="57" t="s">
        <v>69</v>
      </c>
      <c r="G9" s="58">
        <f>+VLOOKUP(A9,[2]ERRF!G:AZ,12,0)</f>
        <v>43027</v>
      </c>
      <c r="H9" s="58" t="str">
        <f>+VLOOKUP(A9,[2]ERRF!G:AZ,5,0)</f>
        <v>TI-1007594367</v>
      </c>
      <c r="I9" s="60">
        <v>0</v>
      </c>
      <c r="J9" s="60">
        <v>0</v>
      </c>
      <c r="K9" s="60">
        <f>+VLOOKUP(A9,[2]ERRF!G:AZ,19,0)</f>
        <v>0</v>
      </c>
      <c r="L9" s="60">
        <f>+VLOOKUP(A9,[2]ERRF!G:AZ,38,0)</f>
        <v>0</v>
      </c>
      <c r="M9" s="60">
        <f>+E9</f>
        <v>1</v>
      </c>
      <c r="N9" s="59" t="str">
        <f>+VLOOKUP(A9,[2]ERRF!G:AZ,7,0)</f>
        <v>NINGUNO</v>
      </c>
      <c r="O9" s="59" t="str">
        <f>+VLOOKUP(A9,[2]ERRF!G:AZ,21,0)</f>
        <v>NA</v>
      </c>
      <c r="P9" s="59" t="str">
        <f>+VLOOKUP(A9,[2]ERRF!G:AZ,20,0)</f>
        <v>NA</v>
      </c>
      <c r="Q9" s="59" t="str">
        <f>+VLOOKUP(A9,[2]ERRF!G:AZ,44,0)</f>
        <v>8264</v>
      </c>
      <c r="R9" s="59" t="str">
        <f>+VLOOKUP(A9,[2]ERRF!G:AZ,46,0)</f>
        <v>0</v>
      </c>
    </row>
    <row r="10" spans="1:18">
      <c r="A10" s="54">
        <v>2806999</v>
      </c>
      <c r="B10" s="55">
        <v>43063</v>
      </c>
      <c r="C10" s="55">
        <v>43102</v>
      </c>
      <c r="D10" s="56">
        <v>2073146</v>
      </c>
      <c r="E10" s="56">
        <v>60077</v>
      </c>
      <c r="F10" s="57" t="s">
        <v>69</v>
      </c>
      <c r="G10" s="58">
        <f>+VLOOKUP(A10,[2]ERRF!G:AZ,12,0)</f>
        <v>43179</v>
      </c>
      <c r="H10" s="58" t="str">
        <f>+VLOOKUP(A10,[2]ERRF!G:AZ,5,0)</f>
        <v>CC-1083463552</v>
      </c>
      <c r="I10" s="60">
        <v>0</v>
      </c>
      <c r="J10" s="60">
        <v>0</v>
      </c>
      <c r="K10" s="60">
        <f>+VLOOKUP(A10,[2]ERRF!G:AZ,19,0)</f>
        <v>0</v>
      </c>
      <c r="L10" s="60">
        <f>+E10</f>
        <v>60077</v>
      </c>
      <c r="M10" s="60">
        <f>+VLOOKUP(A10,[2]ERRF!G:AZ,39,0)</f>
        <v>0</v>
      </c>
      <c r="N10" s="59" t="str">
        <f>+VLOOKUP(A10,[2]ERRF!G:AZ,7,0)</f>
        <v>NINGUNO</v>
      </c>
      <c r="O10" s="59" t="str">
        <f>+VLOOKUP(A10,[2]ERRF!G:AZ,21,0)</f>
        <v>NA</v>
      </c>
      <c r="P10" s="59" t="str">
        <f>+VLOOKUP(A10,[2]ERRF!G:AZ,20,0)</f>
        <v>NA</v>
      </c>
      <c r="Q10" s="59" t="str">
        <f>+VLOOKUP(A10,[2]ERRF!G:AZ,44,0)</f>
        <v>0</v>
      </c>
      <c r="R10" s="59" t="str">
        <f>+VLOOKUP(A10,[2]ERRF!G:AZ,46,0)</f>
        <v>12173</v>
      </c>
    </row>
    <row r="11" spans="1:18">
      <c r="A11" s="54">
        <v>2863225</v>
      </c>
      <c r="B11" s="55">
        <v>43123</v>
      </c>
      <c r="C11" s="55">
        <v>43157</v>
      </c>
      <c r="D11" s="56">
        <v>75000</v>
      </c>
      <c r="E11" s="56">
        <v>75000</v>
      </c>
      <c r="F11" s="57" t="s">
        <v>69</v>
      </c>
      <c r="G11" s="58">
        <f>+VLOOKUP(A11,[2]ERRF!G:AZ,12,0)</f>
        <v>43160</v>
      </c>
      <c r="H11" s="58" t="str">
        <f>+VLOOKUP(A11,[2]ERRF!G:AZ,5,0)</f>
        <v>CC-1083463552</v>
      </c>
      <c r="I11" s="60">
        <v>0</v>
      </c>
      <c r="J11" s="60">
        <v>0</v>
      </c>
      <c r="K11" s="60">
        <f>+VLOOKUP(A11,[2]ERRF!G:AZ,19,0)</f>
        <v>0</v>
      </c>
      <c r="L11" s="60">
        <f>+VLOOKUP(A11,[2]ERRF!G:AZ,38,0)</f>
        <v>75000</v>
      </c>
      <c r="M11" s="60">
        <f>+VLOOKUP(A11,[2]ERRF!G:AZ,39,0)</f>
        <v>0</v>
      </c>
      <c r="N11" s="59" t="str">
        <f>+VLOOKUP(A11,[2]ERRF!G:AZ,7,0)</f>
        <v>NINGUNO</v>
      </c>
      <c r="O11" s="59" t="str">
        <f>+VLOOKUP(A11,[2]ERRF!G:AZ,21,0)</f>
        <v>NA</v>
      </c>
      <c r="P11" s="59" t="str">
        <f>+VLOOKUP(A11,[2]ERRF!G:AZ,20,0)</f>
        <v>NA</v>
      </c>
      <c r="Q11" s="59" t="str">
        <f>+VLOOKUP(A11,[2]ERRF!G:AZ,44,0)</f>
        <v>0</v>
      </c>
      <c r="R11" s="59" t="str">
        <f>+VLOOKUP(A11,[2]ERRF!G:AZ,46,0)</f>
        <v>12173</v>
      </c>
    </row>
    <row r="12" spans="1:18">
      <c r="A12" s="54">
        <v>2960113</v>
      </c>
      <c r="B12" s="55">
        <v>43217</v>
      </c>
      <c r="C12" s="55">
        <v>43245</v>
      </c>
      <c r="D12" s="56">
        <v>1914056</v>
      </c>
      <c r="E12" s="56">
        <v>1914056</v>
      </c>
      <c r="F12" s="57" t="s">
        <v>69</v>
      </c>
      <c r="G12" s="58">
        <f>+VLOOKUP(A12,[2]ERRF!G:AZ,12,0)</f>
        <v>43271</v>
      </c>
      <c r="H12" s="58" t="str">
        <f>+VLOOKUP(A12,[2]ERRF!G:AZ,5,0)</f>
        <v>CC-1082476807</v>
      </c>
      <c r="I12" s="60">
        <v>0</v>
      </c>
      <c r="J12" s="60">
        <v>0</v>
      </c>
      <c r="K12" s="60">
        <f>+VLOOKUP(A12,[2]ERRF!G:AZ,19,0)</f>
        <v>0</v>
      </c>
      <c r="L12" s="60">
        <f>+VLOOKUP(A12,[2]ERRF!G:AZ,38,0)</f>
        <v>0</v>
      </c>
      <c r="M12" s="60">
        <f>+VLOOKUP(A12,[2]ERRF!G:AZ,39,0)</f>
        <v>1914056</v>
      </c>
      <c r="N12" s="59" t="str">
        <f>+VLOOKUP(A12,[2]ERRF!G:AZ,7,0)</f>
        <v>NINGUNO</v>
      </c>
      <c r="O12" s="59" t="str">
        <f>+VLOOKUP(A12,[2]ERRF!G:AZ,21,0)</f>
        <v>NA</v>
      </c>
      <c r="P12" s="59" t="str">
        <f>+VLOOKUP(A12,[2]ERRF!G:AZ,20,0)</f>
        <v>NA</v>
      </c>
      <c r="Q12" s="59" t="str">
        <f>+VLOOKUP(A12,[2]ERRF!G:AZ,44,0)</f>
        <v>15733</v>
      </c>
      <c r="R12" s="59" t="str">
        <f>+VLOOKUP(A12,[2]ERRF!G:AZ,46,0)</f>
        <v>0</v>
      </c>
    </row>
    <row r="13" spans="1:18">
      <c r="A13" s="54">
        <v>2984665</v>
      </c>
      <c r="B13" s="55">
        <v>43238</v>
      </c>
      <c r="C13" s="55">
        <v>43280</v>
      </c>
      <c r="D13" s="56">
        <v>537000</v>
      </c>
      <c r="E13" s="56">
        <v>162120</v>
      </c>
      <c r="F13" s="57" t="s">
        <v>69</v>
      </c>
      <c r="G13" s="58">
        <f>+VLOOKUP(A13,[2]ERRF!G:AZ,12,0)</f>
        <v>43320</v>
      </c>
      <c r="H13" s="58" t="str">
        <f>+VLOOKUP(A13,[2]ERRF!G:AZ,5,0)</f>
        <v>CC-1082476807</v>
      </c>
      <c r="I13" s="60">
        <v>0</v>
      </c>
      <c r="J13" s="60">
        <v>0</v>
      </c>
      <c r="K13" s="60">
        <f>+VLOOKUP(A13,[2]ERRF!G:AZ,19,0)</f>
        <v>0</v>
      </c>
      <c r="L13" s="60">
        <f>+VLOOKUP(A13,[2]ERRF!G:AZ,38,0)</f>
        <v>0</v>
      </c>
      <c r="M13" s="60">
        <f>+E13</f>
        <v>162120</v>
      </c>
      <c r="N13" s="59" t="str">
        <f>+VLOOKUP(A13,[2]ERRF!G:AZ,7,0)</f>
        <v>NINGUNO</v>
      </c>
      <c r="O13" s="59" t="str">
        <f>+VLOOKUP(A13,[2]ERRF!G:AZ,21,0)</f>
        <v>NA</v>
      </c>
      <c r="P13" s="59" t="str">
        <f>+VLOOKUP(A13,[2]ERRF!G:AZ,20,0)</f>
        <v>NA</v>
      </c>
      <c r="Q13" s="59" t="str">
        <f>+VLOOKUP(A13,[2]ERRF!G:AZ,44,0)</f>
        <v>15733|16359</v>
      </c>
      <c r="R13" s="59" t="str">
        <f>+VLOOKUP(A13,[2]ERRF!G:AZ,46,0)</f>
        <v>0</v>
      </c>
    </row>
    <row r="14" spans="1:18">
      <c r="A14" s="54">
        <v>2990778</v>
      </c>
      <c r="B14" s="55">
        <v>43243</v>
      </c>
      <c r="C14" s="55">
        <v>43280</v>
      </c>
      <c r="D14" s="56">
        <v>21400</v>
      </c>
      <c r="E14" s="56">
        <v>21400</v>
      </c>
      <c r="F14" s="57" t="s">
        <v>69</v>
      </c>
      <c r="G14" s="58">
        <f>+VLOOKUP(A14,[2]ERRF!G:AZ,12,0)</f>
        <v>43320</v>
      </c>
      <c r="H14" s="58" t="str">
        <f>+VLOOKUP(A14,[2]ERRF!G:AZ,5,0)</f>
        <v>CC-1051674470</v>
      </c>
      <c r="I14" s="60">
        <v>0</v>
      </c>
      <c r="J14" s="60">
        <v>0</v>
      </c>
      <c r="K14" s="60">
        <f>+VLOOKUP(A14,[2]ERRF!G:AZ,19,0)</f>
        <v>0</v>
      </c>
      <c r="L14" s="60">
        <f>+VLOOKUP(A14,[2]ERRF!G:AZ,38,0)</f>
        <v>0</v>
      </c>
      <c r="M14" s="60">
        <f>+VLOOKUP(A14,[2]ERRF!G:AZ,39,0)</f>
        <v>21400</v>
      </c>
      <c r="N14" s="59" t="str">
        <f>+VLOOKUP(A14,[2]ERRF!G:AZ,7,0)</f>
        <v>NINGUNO</v>
      </c>
      <c r="O14" s="59" t="str">
        <f>+VLOOKUP(A14,[2]ERRF!G:AZ,21,0)</f>
        <v>NA</v>
      </c>
      <c r="P14" s="59" t="str">
        <f>+VLOOKUP(A14,[2]ERRF!G:AZ,20,0)</f>
        <v>NA</v>
      </c>
      <c r="Q14" s="59" t="str">
        <f>+VLOOKUP(A14,[2]ERRF!G:AZ,44,0)</f>
        <v>15733</v>
      </c>
      <c r="R14" s="59" t="str">
        <f>+VLOOKUP(A14,[2]ERRF!G:AZ,46,0)</f>
        <v>0</v>
      </c>
    </row>
    <row r="15" spans="1:18">
      <c r="A15" s="54">
        <v>2984083</v>
      </c>
      <c r="B15" s="55">
        <v>43238</v>
      </c>
      <c r="C15" s="55">
        <v>43280</v>
      </c>
      <c r="D15" s="56">
        <v>219300</v>
      </c>
      <c r="E15" s="56">
        <v>33656</v>
      </c>
      <c r="F15" s="57" t="s">
        <v>69</v>
      </c>
      <c r="G15" s="58">
        <f>+VLOOKUP(A15,[2]ERRF!G:AZ,12,0)</f>
        <v>43320</v>
      </c>
      <c r="H15" s="58" t="str">
        <f>+VLOOKUP(A15,[2]ERRF!G:AZ,5,0)</f>
        <v>CC-33216316</v>
      </c>
      <c r="I15" s="60">
        <v>0</v>
      </c>
      <c r="J15" s="60">
        <v>0</v>
      </c>
      <c r="K15" s="60">
        <f>+VLOOKUP(A15,[2]ERRF!G:AZ,19,0)</f>
        <v>0</v>
      </c>
      <c r="L15" s="60">
        <f>+VLOOKUP(A15,[2]ERRF!G:AZ,38,0)</f>
        <v>0</v>
      </c>
      <c r="M15" s="60">
        <f>+E15</f>
        <v>33656</v>
      </c>
      <c r="N15" s="59" t="str">
        <f>+VLOOKUP(A15,[2]ERRF!G:AZ,7,0)</f>
        <v>NINGUNO</v>
      </c>
      <c r="O15" s="59" t="str">
        <f>+VLOOKUP(A15,[2]ERRF!G:AZ,21,0)</f>
        <v>NA</v>
      </c>
      <c r="P15" s="59" t="str">
        <f>+VLOOKUP(A15,[2]ERRF!G:AZ,20,0)</f>
        <v>NA</v>
      </c>
      <c r="Q15" s="59" t="str">
        <f>+VLOOKUP(A15,[2]ERRF!G:AZ,44,0)</f>
        <v>16359</v>
      </c>
      <c r="R15" s="59" t="str">
        <f>+VLOOKUP(A15,[2]ERRF!G:AZ,46,0)</f>
        <v>0</v>
      </c>
    </row>
    <row r="16" spans="1:18">
      <c r="A16" s="54">
        <v>2993671</v>
      </c>
      <c r="B16" s="55">
        <v>43244</v>
      </c>
      <c r="C16" s="55">
        <v>43266</v>
      </c>
      <c r="D16" s="56">
        <v>73852</v>
      </c>
      <c r="E16" s="56">
        <v>442</v>
      </c>
      <c r="F16" s="57" t="s">
        <v>60</v>
      </c>
      <c r="G16" s="58">
        <f>+VLOOKUP(A16,[2]ERRF!G:AZ,12,0)</f>
        <v>43313</v>
      </c>
      <c r="H16" s="58" t="str">
        <f>+VLOOKUP(A16,[2]ERRF!G:AZ,5,0)</f>
        <v>TI-1193462932</v>
      </c>
      <c r="I16" s="60">
        <v>0</v>
      </c>
      <c r="J16" s="60">
        <f>+E16</f>
        <v>442</v>
      </c>
      <c r="K16" s="60">
        <f>+VLOOKUP(A16,[2]ERRF!G:AZ,19,0)</f>
        <v>0</v>
      </c>
      <c r="L16" s="60">
        <f>+VLOOKUP(A16,[2]ERRF!G:AZ,38,0)</f>
        <v>0</v>
      </c>
      <c r="M16" s="60">
        <f>+VLOOKUP(A16,[2]ERRF!G:AZ,39,0)</f>
        <v>0</v>
      </c>
      <c r="N16" s="59" t="str">
        <f>+VLOOKUP(A16,[2]ERRF!G:AZ,7,0)</f>
        <v>USUARIO O SERVICIO CORRESPONDE A OTRO PL</v>
      </c>
      <c r="O16" s="59" t="str">
        <f>+VLOOKUP(A16,[2]ERRF!G:AZ,21,0)</f>
        <v>USUARIO NO REGISTRA EN NUESTRA BASE DE DATOS.</v>
      </c>
      <c r="P16" s="59" t="str">
        <f>+VLOOKUP(A16,[2]ERRF!G:AZ,20,0)</f>
        <v>NA</v>
      </c>
      <c r="Q16" s="59" t="str">
        <f>+VLOOKUP(A16,[2]ERRF!G:AZ,44,0)</f>
        <v>0</v>
      </c>
      <c r="R16" s="59" t="str">
        <f>+VLOOKUP(A16,[2]ERRF!G:AZ,46,0)</f>
        <v>0</v>
      </c>
    </row>
    <row r="17" spans="1:18">
      <c r="A17" s="54">
        <v>3079524</v>
      </c>
      <c r="B17" s="55">
        <v>43322</v>
      </c>
      <c r="C17" s="55">
        <v>44138</v>
      </c>
      <c r="D17" s="56">
        <v>15300</v>
      </c>
      <c r="E17" s="56">
        <v>15300</v>
      </c>
      <c r="F17" s="57" t="s">
        <v>69</v>
      </c>
      <c r="G17" s="58">
        <f>+VLOOKUP(A17,[2]ERRF!G:AZ,12,0)</f>
        <v>44242</v>
      </c>
      <c r="H17" s="58" t="str">
        <f>+VLOOKUP(A17,[2]ERRF!G:AZ,5,0)</f>
        <v>RC-1105114241</v>
      </c>
      <c r="I17" s="60">
        <v>0</v>
      </c>
      <c r="J17" s="60">
        <v>0</v>
      </c>
      <c r="K17" s="60">
        <f>+VLOOKUP(A17,[2]ERRF!G:AZ,19,0)</f>
        <v>0</v>
      </c>
      <c r="L17" s="60">
        <f>+VLOOKUP(A17,[2]ERRF!G:AZ,38,0)</f>
        <v>0</v>
      </c>
      <c r="M17" s="60">
        <f>+VLOOKUP(A17,[2]ERRF!G:AZ,39,0)</f>
        <v>15300</v>
      </c>
      <c r="N17" s="59" t="str">
        <f>+VLOOKUP(A17,[2]ERRF!G:AZ,7,0)</f>
        <v>NINGUNO</v>
      </c>
      <c r="O17" s="59" t="str">
        <f>+VLOOKUP(A17,[2]ERRF!G:AZ,21,0)</f>
        <v>NA</v>
      </c>
      <c r="P17" s="59" t="str">
        <f>+VLOOKUP(A17,[2]ERRF!G:AZ,20,0)</f>
        <v>NA</v>
      </c>
      <c r="Q17" s="59" t="str">
        <f>+VLOOKUP(A17,[2]ERRF!G:AZ,44,0)</f>
        <v>34985</v>
      </c>
      <c r="R17" s="59" t="str">
        <f>+VLOOKUP(A17,[2]ERRF!G:AZ,46,0)</f>
        <v>0</v>
      </c>
    </row>
    <row r="18" spans="1:18">
      <c r="A18" s="54">
        <v>3152331</v>
      </c>
      <c r="B18" s="55">
        <v>43386</v>
      </c>
      <c r="C18" s="55">
        <v>43430</v>
      </c>
      <c r="D18" s="56">
        <v>192776</v>
      </c>
      <c r="E18" s="56">
        <v>192776</v>
      </c>
      <c r="F18" s="57" t="s">
        <v>69</v>
      </c>
      <c r="G18" s="58">
        <f>+VLOOKUP(A18,[2]ERRF!G:AZ,12,0)</f>
        <v>43439</v>
      </c>
      <c r="H18" s="58" t="str">
        <f>+VLOOKUP(A18,[2]ERRF!G:AZ,5,0)</f>
        <v>CC-1051357405</v>
      </c>
      <c r="I18" s="60">
        <v>0</v>
      </c>
      <c r="J18" s="60">
        <v>0</v>
      </c>
      <c r="K18" s="60">
        <f>+VLOOKUP(A18,[2]ERRF!G:AZ,19,0)</f>
        <v>0</v>
      </c>
      <c r="L18" s="60">
        <f>+VLOOKUP(A18,[2]ERRF!G:AZ,38,0)</f>
        <v>0</v>
      </c>
      <c r="M18" s="60">
        <f>+VLOOKUP(A18,[2]ERRF!G:AZ,39,0)</f>
        <v>192776</v>
      </c>
      <c r="N18" s="59" t="str">
        <f>+VLOOKUP(A18,[2]ERRF!G:AZ,7,0)</f>
        <v>NINGUNO</v>
      </c>
      <c r="O18" s="59" t="str">
        <f>+VLOOKUP(A18,[2]ERRF!G:AZ,21,0)</f>
        <v>NA</v>
      </c>
      <c r="P18" s="59" t="str">
        <f>+VLOOKUP(A18,[2]ERRF!G:AZ,20,0)</f>
        <v>NA</v>
      </c>
      <c r="Q18" s="59" t="str">
        <f>+VLOOKUP(A18,[2]ERRF!G:AZ,44,0)</f>
        <v>19477</v>
      </c>
      <c r="R18" s="59" t="str">
        <f>+VLOOKUP(A18,[2]ERRF!G:AZ,46,0)</f>
        <v>0</v>
      </c>
    </row>
    <row r="19" spans="1:18">
      <c r="A19" s="54">
        <v>3162948</v>
      </c>
      <c r="B19" s="55">
        <v>43396</v>
      </c>
      <c r="C19" s="55">
        <v>43430</v>
      </c>
      <c r="D19" s="56">
        <v>160345</v>
      </c>
      <c r="E19" s="56">
        <v>2464</v>
      </c>
      <c r="F19" s="57" t="s">
        <v>69</v>
      </c>
      <c r="G19" s="58">
        <f>+VLOOKUP(A19,[2]ERRF!G:AZ,12,0)</f>
        <v>43439</v>
      </c>
      <c r="H19" s="58" t="str">
        <f>+VLOOKUP(A19,[2]ERRF!G:AZ,5,0)</f>
        <v>CC-1143263930</v>
      </c>
      <c r="I19" s="60">
        <v>0</v>
      </c>
      <c r="J19" s="60">
        <v>0</v>
      </c>
      <c r="K19" s="60">
        <f>+VLOOKUP(A19,[2]ERRF!G:AZ,19,0)</f>
        <v>0</v>
      </c>
      <c r="L19" s="60">
        <f>+VLOOKUP(A19,[2]ERRF!G:AZ,38,0)</f>
        <v>0</v>
      </c>
      <c r="M19" s="60">
        <f>+E19</f>
        <v>2464</v>
      </c>
      <c r="N19" s="59" t="str">
        <f>+VLOOKUP(A19,[2]ERRF!G:AZ,7,0)</f>
        <v>NINGUNO</v>
      </c>
      <c r="O19" s="59" t="str">
        <f>+VLOOKUP(A19,[2]ERRF!G:AZ,21,0)</f>
        <v>NA</v>
      </c>
      <c r="P19" s="59" t="str">
        <f>+VLOOKUP(A19,[2]ERRF!G:AZ,20,0)</f>
        <v>NA</v>
      </c>
      <c r="Q19" s="59" t="str">
        <f>+VLOOKUP(A19,[2]ERRF!G:AZ,44,0)</f>
        <v>19477</v>
      </c>
      <c r="R19" s="59" t="str">
        <f>+VLOOKUP(A19,[2]ERRF!G:AZ,46,0)</f>
        <v>0</v>
      </c>
    </row>
    <row r="20" spans="1:18">
      <c r="A20" s="54">
        <v>3138823</v>
      </c>
      <c r="B20" s="55">
        <v>43374</v>
      </c>
      <c r="C20" s="55">
        <v>43389</v>
      </c>
      <c r="D20" s="56">
        <v>493144</v>
      </c>
      <c r="E20" s="56">
        <v>435900</v>
      </c>
      <c r="F20" s="57" t="s">
        <v>61</v>
      </c>
      <c r="G20" s="58">
        <f>+VLOOKUP(A20,[2]ERRF!G:AZ,12,0)</f>
        <v>43393</v>
      </c>
      <c r="H20" s="58" t="str">
        <f>+VLOOKUP(A20,[2]ERRF!G:AZ,5,0)</f>
        <v>CC-33216316</v>
      </c>
      <c r="I20" s="60">
        <v>0</v>
      </c>
      <c r="J20" s="60">
        <v>0</v>
      </c>
      <c r="K20" s="60">
        <f>+VLOOKUP(A20,[2]ERRF!G:AZ,19,0)</f>
        <v>435900</v>
      </c>
      <c r="L20" s="60">
        <f>+VLOOKUP(A20,[2]ERRF!G:AZ,38,0)</f>
        <v>0</v>
      </c>
      <c r="M20" s="60">
        <v>0</v>
      </c>
      <c r="N20" s="59" t="str">
        <f>+VLOOKUP(A20,[2]ERRF!G:AZ,7,0)</f>
        <v>NINGUNO</v>
      </c>
      <c r="O20" s="59" t="str">
        <f>+VLOOKUP(A20,[2]ERRF!G:AZ,21,0)</f>
        <v>NA</v>
      </c>
      <c r="P20" s="59" t="str">
        <f>+VLOOKUP(A20,[2]ERRF!G:AZ,20,0)</f>
        <v>SE GLOSA TAC DE CRANEO NO PERTINENTE COMO AYUDA DX EN URGENCIA POR UNA CEFALEA</v>
      </c>
      <c r="Q20" s="59" t="str">
        <f>+VLOOKUP(A20,[2]ERRF!G:AZ,44,0)</f>
        <v>18812</v>
      </c>
      <c r="R20" s="59" t="str">
        <f>+VLOOKUP(A20,[2]ERRF!G:AZ,46,0)</f>
        <v>0</v>
      </c>
    </row>
    <row r="21" spans="1:18">
      <c r="A21" s="54">
        <v>3149603</v>
      </c>
      <c r="B21" s="55">
        <v>43383</v>
      </c>
      <c r="C21" s="55">
        <v>43430</v>
      </c>
      <c r="D21" s="56">
        <v>1337235</v>
      </c>
      <c r="E21" s="56">
        <v>704077</v>
      </c>
      <c r="F21" s="57" t="s">
        <v>69</v>
      </c>
      <c r="G21" s="58">
        <f>+VLOOKUP(A21,[2]ERRF!G:AZ,12,0)</f>
        <v>43439</v>
      </c>
      <c r="H21" s="58" t="str">
        <f>+VLOOKUP(A21,[2]ERRF!G:AZ,5,0)</f>
        <v>RC-1064195065</v>
      </c>
      <c r="I21" s="60">
        <v>0</v>
      </c>
      <c r="J21" s="60">
        <v>0</v>
      </c>
      <c r="K21" s="60">
        <f>+VLOOKUP(A21,[2]ERRF!G:AZ,19,0)</f>
        <v>0</v>
      </c>
      <c r="L21" s="60">
        <f>+VLOOKUP(A21,[2]ERRF!G:AZ,38,0)</f>
        <v>0</v>
      </c>
      <c r="M21" s="60">
        <f>+E21</f>
        <v>704077</v>
      </c>
      <c r="N21" s="59" t="str">
        <f>+VLOOKUP(A21,[2]ERRF!G:AZ,7,0)</f>
        <v>NINGUNO</v>
      </c>
      <c r="O21" s="59" t="str">
        <f>+VLOOKUP(A21,[2]ERRF!G:AZ,21,0)</f>
        <v>NA</v>
      </c>
      <c r="P21" s="59" t="str">
        <f>+VLOOKUP(A21,[2]ERRF!G:AZ,20,0)</f>
        <v>NA</v>
      </c>
      <c r="Q21" s="59" t="str">
        <f>+VLOOKUP(A21,[2]ERRF!G:AZ,44,0)</f>
        <v>19477|19477</v>
      </c>
      <c r="R21" s="59" t="str">
        <f>+VLOOKUP(A21,[2]ERRF!G:AZ,46,0)</f>
        <v>0</v>
      </c>
    </row>
    <row r="22" spans="1:18">
      <c r="A22" s="54">
        <v>3181291</v>
      </c>
      <c r="B22" s="55">
        <v>43413</v>
      </c>
      <c r="C22" s="55">
        <v>43430</v>
      </c>
      <c r="D22" s="56">
        <v>124200</v>
      </c>
      <c r="E22" s="56">
        <v>124200</v>
      </c>
      <c r="F22" s="57" t="s">
        <v>69</v>
      </c>
      <c r="G22" s="58">
        <f>+VLOOKUP(A22,[2]ERRF!G:AZ,12,0)</f>
        <v>43439</v>
      </c>
      <c r="H22" s="58" t="str">
        <f>+VLOOKUP(A22,[2]ERRF!G:AZ,5,0)</f>
        <v>RC-1105114241</v>
      </c>
      <c r="I22" s="60">
        <v>0</v>
      </c>
      <c r="J22" s="60">
        <v>0</v>
      </c>
      <c r="K22" s="60">
        <f>+VLOOKUP(A22,[2]ERRF!G:AZ,19,0)</f>
        <v>0</v>
      </c>
      <c r="L22" s="60">
        <f>+VLOOKUP(A22,[2]ERRF!G:AZ,38,0)</f>
        <v>0</v>
      </c>
      <c r="M22" s="60">
        <f>+VLOOKUP(A22,[2]ERRF!G:AZ,39,0)</f>
        <v>124200</v>
      </c>
      <c r="N22" s="59" t="str">
        <f>+VLOOKUP(A22,[2]ERRF!G:AZ,7,0)</f>
        <v>NINGUNO</v>
      </c>
      <c r="O22" s="59" t="str">
        <f>+VLOOKUP(A22,[2]ERRF!G:AZ,21,0)</f>
        <v>NA</v>
      </c>
      <c r="P22" s="59" t="str">
        <f>+VLOOKUP(A22,[2]ERRF!G:AZ,20,0)</f>
        <v>NA</v>
      </c>
      <c r="Q22" s="59" t="str">
        <f>+VLOOKUP(A22,[2]ERRF!G:AZ,44,0)</f>
        <v>19477</v>
      </c>
      <c r="R22" s="59" t="str">
        <f>+VLOOKUP(A22,[2]ERRF!G:AZ,46,0)</f>
        <v>0</v>
      </c>
    </row>
    <row r="23" spans="1:18">
      <c r="A23" s="54">
        <v>3200217</v>
      </c>
      <c r="B23" s="55">
        <v>43430</v>
      </c>
      <c r="C23" s="55">
        <v>44138</v>
      </c>
      <c r="D23" s="56">
        <v>56382</v>
      </c>
      <c r="E23" s="56">
        <v>56382</v>
      </c>
      <c r="F23" s="57" t="s">
        <v>69</v>
      </c>
      <c r="G23" s="58">
        <f>+VLOOKUP(A23,[2]ERRF!G:AZ,12,0)</f>
        <v>44242</v>
      </c>
      <c r="H23" s="58" t="str">
        <f>+VLOOKUP(A23,[2]ERRF!G:AZ,5,0)</f>
        <v>CC-12520736</v>
      </c>
      <c r="I23" s="60">
        <v>0</v>
      </c>
      <c r="J23" s="60">
        <v>0</v>
      </c>
      <c r="K23" s="60">
        <f>+VLOOKUP(A23,[2]ERRF!G:AZ,19,0)</f>
        <v>0</v>
      </c>
      <c r="L23" s="60">
        <f>+VLOOKUP(A23,[2]ERRF!G:AZ,38,0)</f>
        <v>0</v>
      </c>
      <c r="M23" s="60">
        <f>+VLOOKUP(A23,[2]ERRF!G:AZ,39,0)</f>
        <v>56382</v>
      </c>
      <c r="N23" s="59" t="str">
        <f>+VLOOKUP(A23,[2]ERRF!G:AZ,7,0)</f>
        <v>NINGUNO</v>
      </c>
      <c r="O23" s="59" t="str">
        <f>+VLOOKUP(A23,[2]ERRF!G:AZ,21,0)</f>
        <v>NA</v>
      </c>
      <c r="P23" s="59" t="str">
        <f>+VLOOKUP(A23,[2]ERRF!G:AZ,20,0)</f>
        <v>NA</v>
      </c>
      <c r="Q23" s="59" t="str">
        <f>+VLOOKUP(A23,[2]ERRF!G:AZ,44,0)</f>
        <v>34985</v>
      </c>
      <c r="R23" s="59" t="str">
        <f>+VLOOKUP(A23,[2]ERRF!G:AZ,46,0)</f>
        <v>0</v>
      </c>
    </row>
    <row r="24" spans="1:18">
      <c r="A24" s="54">
        <v>3228585</v>
      </c>
      <c r="B24" s="55">
        <v>43454</v>
      </c>
      <c r="C24" s="55">
        <v>44138</v>
      </c>
      <c r="D24" s="56">
        <v>5100</v>
      </c>
      <c r="E24" s="56">
        <v>5100</v>
      </c>
      <c r="F24" s="57" t="s">
        <v>69</v>
      </c>
      <c r="G24" s="58">
        <f>+VLOOKUP(A24,[2]ERRF!G:AZ,12,0)</f>
        <v>44242</v>
      </c>
      <c r="H24" s="58" t="str">
        <f>+VLOOKUP(A24,[2]ERRF!G:AZ,5,0)</f>
        <v>RC-1105114241</v>
      </c>
      <c r="I24" s="60">
        <v>0</v>
      </c>
      <c r="J24" s="60">
        <v>0</v>
      </c>
      <c r="K24" s="60">
        <f>+VLOOKUP(A24,[2]ERRF!G:AZ,19,0)</f>
        <v>0</v>
      </c>
      <c r="L24" s="60">
        <f>+VLOOKUP(A24,[2]ERRF!G:AZ,38,0)</f>
        <v>0</v>
      </c>
      <c r="M24" s="60">
        <f>+VLOOKUP(A24,[2]ERRF!G:AZ,39,0)</f>
        <v>5100</v>
      </c>
      <c r="N24" s="59" t="str">
        <f>+VLOOKUP(A24,[2]ERRF!G:AZ,7,0)</f>
        <v>NINGUNO</v>
      </c>
      <c r="O24" s="59" t="str">
        <f>+VLOOKUP(A24,[2]ERRF!G:AZ,21,0)</f>
        <v>NA</v>
      </c>
      <c r="P24" s="59" t="str">
        <f>+VLOOKUP(A24,[2]ERRF!G:AZ,20,0)</f>
        <v>NA</v>
      </c>
      <c r="Q24" s="59" t="str">
        <f>+VLOOKUP(A24,[2]ERRF!G:AZ,44,0)</f>
        <v>34985</v>
      </c>
      <c r="R24" s="59" t="str">
        <f>+VLOOKUP(A24,[2]ERRF!G:AZ,46,0)</f>
        <v>0</v>
      </c>
    </row>
    <row r="25" spans="1:18">
      <c r="A25" s="54">
        <v>3336377</v>
      </c>
      <c r="B25" s="55">
        <v>43555</v>
      </c>
      <c r="C25" s="55">
        <v>43601</v>
      </c>
      <c r="D25" s="56">
        <v>24500</v>
      </c>
      <c r="E25" s="56">
        <v>24500</v>
      </c>
      <c r="F25" s="57" t="s">
        <v>60</v>
      </c>
      <c r="G25" s="58">
        <f>+VLOOKUP(A25,[2]ERRF!G:AZ,12,0)</f>
        <v>43655</v>
      </c>
      <c r="H25" s="58" t="str">
        <f>+VLOOKUP(A25,[2]ERRF!G:AZ,5,0)</f>
        <v>CC-49695531</v>
      </c>
      <c r="I25" s="60">
        <v>0</v>
      </c>
      <c r="J25" s="60">
        <f>+E25</f>
        <v>24500</v>
      </c>
      <c r="K25" s="60">
        <f>+VLOOKUP(A25,[2]ERRF!G:AZ,19,0)</f>
        <v>0</v>
      </c>
      <c r="L25" s="60">
        <f>+VLOOKUP(A25,[2]ERRF!G:AZ,38,0)</f>
        <v>0</v>
      </c>
      <c r="M25" s="60">
        <f>+VLOOKUP(A25,[2]ERRF!G:AZ,39,0)</f>
        <v>0</v>
      </c>
      <c r="N25" s="59" t="str">
        <f>+VLOOKUP(A25,[2]ERRF!G:AZ,7,0)</f>
        <v>FACTURA NO CUMPLE REQUISITOS LEGALES</v>
      </c>
      <c r="O25" s="59" t="str">
        <f>+VLOOKUP(A25,[2]ERRF!G:AZ,21,0)</f>
        <v>SE DEVUELVE FACTURA, AFILIADO CORRESPONDE A OTRA EPS.</v>
      </c>
      <c r="P25" s="59" t="str">
        <f>+VLOOKUP(A25,[2]ERRF!G:AZ,20,0)</f>
        <v>NA</v>
      </c>
      <c r="Q25" s="59" t="str">
        <f>+VLOOKUP(A25,[2]ERRF!G:AZ,44,0)</f>
        <v>0</v>
      </c>
      <c r="R25" s="59" t="str">
        <f>+VLOOKUP(A25,[2]ERRF!G:AZ,46,0)</f>
        <v>0</v>
      </c>
    </row>
    <row r="26" spans="1:18">
      <c r="A26" s="54">
        <v>3366763</v>
      </c>
      <c r="B26" s="55">
        <v>43582</v>
      </c>
      <c r="C26" s="55">
        <v>43670</v>
      </c>
      <c r="D26" s="56">
        <v>100900</v>
      </c>
      <c r="E26" s="56">
        <v>100900</v>
      </c>
      <c r="F26" s="57" t="s">
        <v>70</v>
      </c>
      <c r="G26" s="59">
        <v>0</v>
      </c>
      <c r="H26" s="59">
        <v>0</v>
      </c>
      <c r="I26" s="57">
        <f t="shared" ref="I26:I27" si="0">+E26</f>
        <v>100900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</row>
    <row r="27" spans="1:18">
      <c r="A27" s="54">
        <v>3352995</v>
      </c>
      <c r="B27" s="55">
        <v>43568</v>
      </c>
      <c r="C27" s="55">
        <v>43670</v>
      </c>
      <c r="D27" s="56">
        <v>202629</v>
      </c>
      <c r="E27" s="56">
        <v>202629</v>
      </c>
      <c r="F27" s="57" t="s">
        <v>70</v>
      </c>
      <c r="G27" s="59">
        <v>0</v>
      </c>
      <c r="H27" s="59">
        <v>0</v>
      </c>
      <c r="I27" s="57">
        <f t="shared" si="0"/>
        <v>202629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</row>
    <row r="28" spans="1:18">
      <c r="A28" s="54">
        <v>3357827</v>
      </c>
      <c r="B28" s="55">
        <v>43573</v>
      </c>
      <c r="C28" s="55">
        <v>43601</v>
      </c>
      <c r="D28" s="56">
        <v>1512318</v>
      </c>
      <c r="E28" s="56">
        <v>686379</v>
      </c>
      <c r="F28" s="57" t="s">
        <v>69</v>
      </c>
      <c r="G28" s="58">
        <f>+VLOOKUP(A28,[2]ERRF!G:AZ,12,0)</f>
        <v>43655</v>
      </c>
      <c r="H28" s="58" t="str">
        <f>+VLOOKUP(A28,[2]ERRF!G:AZ,5,0)</f>
        <v>RC-1105114241</v>
      </c>
      <c r="I28" s="60">
        <v>0</v>
      </c>
      <c r="J28" s="60">
        <v>0</v>
      </c>
      <c r="K28" s="60">
        <f>+VLOOKUP(A28,[2]ERRF!G:AZ,19,0)</f>
        <v>0</v>
      </c>
      <c r="L28" s="60">
        <f>+VLOOKUP(A28,[2]ERRF!G:AZ,38,0)</f>
        <v>686379</v>
      </c>
      <c r="M28" s="60">
        <v>0</v>
      </c>
      <c r="N28" s="59" t="str">
        <f>+VLOOKUP(A28,[2]ERRF!G:AZ,7,0)</f>
        <v>NINGUNO</v>
      </c>
      <c r="O28" s="59" t="str">
        <f>+VLOOKUP(A28,[2]ERRF!G:AZ,21,0)</f>
        <v>NA</v>
      </c>
      <c r="P28" s="59" t="str">
        <f>+VLOOKUP(A28,[2]ERRF!G:AZ,20,0)</f>
        <v>NA</v>
      </c>
      <c r="Q28" s="59" t="str">
        <f>+VLOOKUP(A28,[2]ERRF!G:AZ,44,0)</f>
        <v>23744</v>
      </c>
      <c r="R28" s="59" t="str">
        <f>+VLOOKUP(A28,[2]ERRF!G:AZ,46,0)</f>
        <v>19167</v>
      </c>
    </row>
    <row r="29" spans="1:18">
      <c r="A29" s="54">
        <v>3370511</v>
      </c>
      <c r="B29" s="55">
        <v>43586</v>
      </c>
      <c r="C29" s="55">
        <v>43670</v>
      </c>
      <c r="D29" s="56">
        <v>33100</v>
      </c>
      <c r="E29" s="56">
        <v>33100</v>
      </c>
      <c r="F29" s="57" t="s">
        <v>70</v>
      </c>
      <c r="G29" s="59">
        <v>0</v>
      </c>
      <c r="H29" s="59">
        <v>0</v>
      </c>
      <c r="I29" s="57">
        <f>+E29</f>
        <v>33100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</row>
    <row r="30" spans="1:18">
      <c r="A30" s="54">
        <v>3399209</v>
      </c>
      <c r="B30" s="55">
        <v>43609</v>
      </c>
      <c r="C30" s="55">
        <v>43720</v>
      </c>
      <c r="D30" s="56">
        <v>44500</v>
      </c>
      <c r="E30" s="56">
        <v>44500</v>
      </c>
      <c r="F30" s="57" t="s">
        <v>69</v>
      </c>
      <c r="G30" s="58">
        <f>+VLOOKUP(A30,[2]ERRF!G:AZ,12,0)</f>
        <v>43775</v>
      </c>
      <c r="H30" s="58" t="str">
        <f>+VLOOKUP(A30,[2]ERRF!G:AZ,5,0)</f>
        <v>CC-45455232</v>
      </c>
      <c r="I30" s="60">
        <v>0</v>
      </c>
      <c r="J30" s="60">
        <v>0</v>
      </c>
      <c r="K30" s="60">
        <f>+VLOOKUP(A30,[2]ERRF!G:AZ,19,0)</f>
        <v>0</v>
      </c>
      <c r="L30" s="60">
        <f>+VLOOKUP(A30,[2]ERRF!G:AZ,38,0)</f>
        <v>44500</v>
      </c>
      <c r="M30" s="60">
        <f>+VLOOKUP(A30,[2]ERRF!G:AZ,39,0)</f>
        <v>0</v>
      </c>
      <c r="N30" s="59" t="str">
        <f>+VLOOKUP(A30,[2]ERRF!G:AZ,7,0)</f>
        <v>NINGUNO</v>
      </c>
      <c r="O30" s="59" t="str">
        <f>+VLOOKUP(A30,[2]ERRF!G:AZ,21,0)</f>
        <v>NA</v>
      </c>
      <c r="P30" s="59" t="str">
        <f>+VLOOKUP(A30,[2]ERRF!G:AZ,20,0)</f>
        <v>NA</v>
      </c>
      <c r="Q30" s="59" t="str">
        <f>+VLOOKUP(A30,[2]ERRF!G:AZ,44,0)</f>
        <v>0</v>
      </c>
      <c r="R30" s="59" t="str">
        <f>+VLOOKUP(A30,[2]ERRF!G:AZ,46,0)</f>
        <v>20811</v>
      </c>
    </row>
    <row r="31" spans="1:18">
      <c r="A31" s="54">
        <v>3397555</v>
      </c>
      <c r="B31" s="55">
        <v>43608</v>
      </c>
      <c r="C31" s="55">
        <v>43720</v>
      </c>
      <c r="D31" s="56">
        <v>46500</v>
      </c>
      <c r="E31" s="56">
        <v>46500</v>
      </c>
      <c r="F31" s="57" t="s">
        <v>69</v>
      </c>
      <c r="G31" s="58">
        <f>+VLOOKUP(A31,[2]ERRF!G:AZ,12,0)</f>
        <v>43775</v>
      </c>
      <c r="H31" s="58" t="str">
        <f>+VLOOKUP(A31,[2]ERRF!G:AZ,5,0)</f>
        <v>CC-45455232</v>
      </c>
      <c r="I31" s="60">
        <v>0</v>
      </c>
      <c r="J31" s="60">
        <v>0</v>
      </c>
      <c r="K31" s="60">
        <f>+VLOOKUP(A31,[2]ERRF!G:AZ,19,0)</f>
        <v>0</v>
      </c>
      <c r="L31" s="60">
        <f>+VLOOKUP(A31,[2]ERRF!G:AZ,38,0)</f>
        <v>46500</v>
      </c>
      <c r="M31" s="60">
        <f>+VLOOKUP(A31,[2]ERRF!G:AZ,39,0)</f>
        <v>0</v>
      </c>
      <c r="N31" s="59" t="str">
        <f>+VLOOKUP(A31,[2]ERRF!G:AZ,7,0)</f>
        <v>NINGUNO</v>
      </c>
      <c r="O31" s="59" t="str">
        <f>+VLOOKUP(A31,[2]ERRF!G:AZ,21,0)</f>
        <v>NA</v>
      </c>
      <c r="P31" s="59" t="str">
        <f>+VLOOKUP(A31,[2]ERRF!G:AZ,20,0)</f>
        <v>NA</v>
      </c>
      <c r="Q31" s="59" t="str">
        <f>+VLOOKUP(A31,[2]ERRF!G:AZ,44,0)</f>
        <v>0</v>
      </c>
      <c r="R31" s="59" t="str">
        <f>+VLOOKUP(A31,[2]ERRF!G:AZ,46,0)</f>
        <v>20811</v>
      </c>
    </row>
    <row r="32" spans="1:18">
      <c r="A32" s="54">
        <v>3386597</v>
      </c>
      <c r="B32" s="55">
        <v>43599</v>
      </c>
      <c r="C32" s="55">
        <v>43670</v>
      </c>
      <c r="D32" s="56">
        <v>56060</v>
      </c>
      <c r="E32" s="56">
        <v>56060</v>
      </c>
      <c r="F32" s="57" t="s">
        <v>70</v>
      </c>
      <c r="G32" s="59">
        <v>0</v>
      </c>
      <c r="H32" s="59">
        <v>0</v>
      </c>
      <c r="I32" s="57">
        <f>+E32</f>
        <v>56060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</row>
    <row r="33" spans="1:18">
      <c r="A33" s="54">
        <v>3404873</v>
      </c>
      <c r="B33" s="55">
        <v>43614</v>
      </c>
      <c r="C33" s="55">
        <v>43720</v>
      </c>
      <c r="D33" s="56">
        <v>79234</v>
      </c>
      <c r="E33" s="56">
        <v>79234</v>
      </c>
      <c r="F33" s="57" t="s">
        <v>69</v>
      </c>
      <c r="G33" s="58">
        <f>+VLOOKUP(A33,[2]ERRF!G:AZ,12,0)</f>
        <v>43775</v>
      </c>
      <c r="H33" s="58" t="str">
        <f>+VLOOKUP(A33,[2]ERRF!G:AZ,5,0)</f>
        <v>RC-1062681218</v>
      </c>
      <c r="I33" s="60">
        <v>0</v>
      </c>
      <c r="J33" s="60">
        <v>0</v>
      </c>
      <c r="K33" s="60">
        <f>+VLOOKUP(A33,[2]ERRF!G:AZ,19,0)</f>
        <v>0</v>
      </c>
      <c r="L33" s="60">
        <f>+VLOOKUP(A33,[2]ERRF!G:AZ,38,0)</f>
        <v>79234</v>
      </c>
      <c r="M33" s="60">
        <f>+VLOOKUP(A33,[2]ERRF!G:AZ,39,0)</f>
        <v>0</v>
      </c>
      <c r="N33" s="59" t="str">
        <f>+VLOOKUP(A33,[2]ERRF!G:AZ,7,0)</f>
        <v>NINGUNO</v>
      </c>
      <c r="O33" s="59" t="str">
        <f>+VLOOKUP(A33,[2]ERRF!G:AZ,21,0)</f>
        <v>NA</v>
      </c>
      <c r="P33" s="59" t="str">
        <f>+VLOOKUP(A33,[2]ERRF!G:AZ,20,0)</f>
        <v>NA</v>
      </c>
      <c r="Q33" s="59" t="str">
        <f>+VLOOKUP(A33,[2]ERRF!G:AZ,44,0)</f>
        <v>0</v>
      </c>
      <c r="R33" s="59" t="str">
        <f>+VLOOKUP(A33,[2]ERRF!G:AZ,46,0)</f>
        <v>20811</v>
      </c>
    </row>
    <row r="34" spans="1:18">
      <c r="A34" s="54">
        <v>3420280</v>
      </c>
      <c r="B34" s="55">
        <v>43627</v>
      </c>
      <c r="C34" s="55">
        <v>43720</v>
      </c>
      <c r="D34" s="56">
        <v>87700</v>
      </c>
      <c r="E34" s="56">
        <v>87700</v>
      </c>
      <c r="F34" s="57" t="s">
        <v>69</v>
      </c>
      <c r="G34" s="58">
        <f>+VLOOKUP(A34,[2]ERRF!G:AZ,12,0)</f>
        <v>43775</v>
      </c>
      <c r="H34" s="58" t="str">
        <f>+VLOOKUP(A34,[2]ERRF!G:AZ,5,0)</f>
        <v>CC-45455232</v>
      </c>
      <c r="I34" s="60">
        <v>0</v>
      </c>
      <c r="J34" s="60">
        <v>0</v>
      </c>
      <c r="K34" s="60">
        <f>+VLOOKUP(A34,[2]ERRF!G:AZ,19,0)</f>
        <v>0</v>
      </c>
      <c r="L34" s="60">
        <f>+VLOOKUP(A34,[2]ERRF!G:AZ,38,0)</f>
        <v>87700</v>
      </c>
      <c r="M34" s="60">
        <f>+VLOOKUP(A34,[2]ERRF!G:AZ,39,0)</f>
        <v>0</v>
      </c>
      <c r="N34" s="59" t="str">
        <f>+VLOOKUP(A34,[2]ERRF!G:AZ,7,0)</f>
        <v>NINGUNO</v>
      </c>
      <c r="O34" s="59" t="str">
        <f>+VLOOKUP(A34,[2]ERRF!G:AZ,21,0)</f>
        <v>NA</v>
      </c>
      <c r="P34" s="59" t="str">
        <f>+VLOOKUP(A34,[2]ERRF!G:AZ,20,0)</f>
        <v>NA</v>
      </c>
      <c r="Q34" s="59" t="str">
        <f>+VLOOKUP(A34,[2]ERRF!G:AZ,44,0)</f>
        <v>0</v>
      </c>
      <c r="R34" s="59" t="str">
        <f>+VLOOKUP(A34,[2]ERRF!G:AZ,46,0)</f>
        <v>20811</v>
      </c>
    </row>
    <row r="35" spans="1:18">
      <c r="A35" s="54">
        <v>3449760</v>
      </c>
      <c r="B35" s="55">
        <v>43654</v>
      </c>
      <c r="C35" s="55">
        <v>43720</v>
      </c>
      <c r="D35" s="56">
        <v>220300</v>
      </c>
      <c r="E35" s="56">
        <v>220300</v>
      </c>
      <c r="F35" s="57" t="s">
        <v>69</v>
      </c>
      <c r="G35" s="58">
        <f>+VLOOKUP(A35,[2]ERRF!G:AZ,12,0)</f>
        <v>43775</v>
      </c>
      <c r="H35" s="58" t="str">
        <f>+VLOOKUP(A35,[2]ERRF!G:AZ,5,0)</f>
        <v>RC-1052096959</v>
      </c>
      <c r="I35" s="60">
        <v>0</v>
      </c>
      <c r="J35" s="60">
        <v>0</v>
      </c>
      <c r="K35" s="60">
        <f>+VLOOKUP(A35,[2]ERRF!G:AZ,19,0)</f>
        <v>0</v>
      </c>
      <c r="L35" s="60">
        <f>+VLOOKUP(A35,[2]ERRF!G:AZ,38,0)</f>
        <v>220300</v>
      </c>
      <c r="M35" s="60">
        <f>+VLOOKUP(A35,[2]ERRF!G:AZ,39,0)</f>
        <v>0</v>
      </c>
      <c r="N35" s="59" t="str">
        <f>+VLOOKUP(A35,[2]ERRF!G:AZ,7,0)</f>
        <v>NINGUNO</v>
      </c>
      <c r="O35" s="59" t="str">
        <f>+VLOOKUP(A35,[2]ERRF!G:AZ,21,0)</f>
        <v>NA</v>
      </c>
      <c r="P35" s="59" t="str">
        <f>+VLOOKUP(A35,[2]ERRF!G:AZ,20,0)</f>
        <v>NA</v>
      </c>
      <c r="Q35" s="59" t="str">
        <f>+VLOOKUP(A35,[2]ERRF!G:AZ,44,0)</f>
        <v>0</v>
      </c>
      <c r="R35" s="59" t="str">
        <f>+VLOOKUP(A35,[2]ERRF!G:AZ,46,0)</f>
        <v>20811</v>
      </c>
    </row>
    <row r="36" spans="1:18">
      <c r="A36" s="54">
        <v>3442939</v>
      </c>
      <c r="B36" s="55">
        <v>43648</v>
      </c>
      <c r="C36" s="55">
        <v>43720</v>
      </c>
      <c r="D36" s="56">
        <v>33100</v>
      </c>
      <c r="E36" s="56">
        <v>33100</v>
      </c>
      <c r="F36" s="57" t="s">
        <v>69</v>
      </c>
      <c r="G36" s="58">
        <f>+VLOOKUP(A36,[2]ERRF!G:AZ,12,0)</f>
        <v>43775</v>
      </c>
      <c r="H36" s="58" t="str">
        <f>+VLOOKUP(A36,[2]ERRF!G:AZ,5,0)</f>
        <v>CC-45455232</v>
      </c>
      <c r="I36" s="60">
        <v>0</v>
      </c>
      <c r="J36" s="60">
        <v>0</v>
      </c>
      <c r="K36" s="60">
        <f>+VLOOKUP(A36,[2]ERRF!G:AZ,19,0)</f>
        <v>0</v>
      </c>
      <c r="L36" s="60">
        <f>+VLOOKUP(A36,[2]ERRF!G:AZ,38,0)</f>
        <v>33100</v>
      </c>
      <c r="M36" s="60">
        <f>+VLOOKUP(A36,[2]ERRF!G:AZ,39,0)</f>
        <v>0</v>
      </c>
      <c r="N36" s="59" t="str">
        <f>+VLOOKUP(A36,[2]ERRF!G:AZ,7,0)</f>
        <v>NINGUNO</v>
      </c>
      <c r="O36" s="59" t="str">
        <f>+VLOOKUP(A36,[2]ERRF!G:AZ,21,0)</f>
        <v>NA</v>
      </c>
      <c r="P36" s="59" t="str">
        <f>+VLOOKUP(A36,[2]ERRF!G:AZ,20,0)</f>
        <v>NA</v>
      </c>
      <c r="Q36" s="59" t="str">
        <f>+VLOOKUP(A36,[2]ERRF!G:AZ,44,0)</f>
        <v>0</v>
      </c>
      <c r="R36" s="59" t="str">
        <f>+VLOOKUP(A36,[2]ERRF!G:AZ,46,0)</f>
        <v>20811</v>
      </c>
    </row>
    <row r="37" spans="1:18">
      <c r="A37" s="54">
        <v>3446380</v>
      </c>
      <c r="B37" s="55">
        <v>43650</v>
      </c>
      <c r="C37" s="55">
        <v>43720</v>
      </c>
      <c r="D37" s="56">
        <v>77200</v>
      </c>
      <c r="E37" s="56">
        <v>77200</v>
      </c>
      <c r="F37" s="57" t="s">
        <v>69</v>
      </c>
      <c r="G37" s="58">
        <f>+VLOOKUP(A37,[2]ERRF!G:AZ,12,0)</f>
        <v>43775</v>
      </c>
      <c r="H37" s="58" t="str">
        <f>+VLOOKUP(A37,[2]ERRF!G:AZ,5,0)</f>
        <v>RC-1062681218</v>
      </c>
      <c r="I37" s="60">
        <v>0</v>
      </c>
      <c r="J37" s="60">
        <v>0</v>
      </c>
      <c r="K37" s="60">
        <f>+VLOOKUP(A37,[2]ERRF!G:AZ,19,0)</f>
        <v>0</v>
      </c>
      <c r="L37" s="60">
        <f>+VLOOKUP(A37,[2]ERRF!G:AZ,38,0)</f>
        <v>77200</v>
      </c>
      <c r="M37" s="60">
        <f>+VLOOKUP(A37,[2]ERRF!G:AZ,39,0)</f>
        <v>0</v>
      </c>
      <c r="N37" s="59" t="str">
        <f>+VLOOKUP(A37,[2]ERRF!G:AZ,7,0)</f>
        <v>NINGUNO</v>
      </c>
      <c r="O37" s="59" t="str">
        <f>+VLOOKUP(A37,[2]ERRF!G:AZ,21,0)</f>
        <v>NA</v>
      </c>
      <c r="P37" s="59" t="str">
        <f>+VLOOKUP(A37,[2]ERRF!G:AZ,20,0)</f>
        <v>NA</v>
      </c>
      <c r="Q37" s="59" t="str">
        <f>+VLOOKUP(A37,[2]ERRF!G:AZ,44,0)</f>
        <v>0</v>
      </c>
      <c r="R37" s="59" t="str">
        <f>+VLOOKUP(A37,[2]ERRF!G:AZ,46,0)</f>
        <v>20811</v>
      </c>
    </row>
    <row r="38" spans="1:18">
      <c r="A38" s="54">
        <v>3517004</v>
      </c>
      <c r="B38" s="55">
        <v>43707</v>
      </c>
      <c r="C38" s="55">
        <v>43866</v>
      </c>
      <c r="D38" s="56">
        <v>55110</v>
      </c>
      <c r="E38" s="56">
        <v>55110</v>
      </c>
      <c r="F38" s="57" t="s">
        <v>70</v>
      </c>
      <c r="G38" s="59">
        <v>0</v>
      </c>
      <c r="H38" s="59">
        <v>0</v>
      </c>
      <c r="I38" s="57">
        <f t="shared" ref="I38:I54" si="1">+E38</f>
        <v>55110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  <c r="O38" s="59">
        <v>0</v>
      </c>
      <c r="P38" s="59">
        <v>0</v>
      </c>
      <c r="Q38" s="59">
        <v>0</v>
      </c>
      <c r="R38" s="59">
        <v>0</v>
      </c>
    </row>
    <row r="39" spans="1:18">
      <c r="A39" s="54">
        <v>3534863</v>
      </c>
      <c r="B39" s="55">
        <v>43723</v>
      </c>
      <c r="C39" s="55">
        <v>43866</v>
      </c>
      <c r="D39" s="56">
        <v>1838401</v>
      </c>
      <c r="E39" s="56">
        <v>1838401</v>
      </c>
      <c r="F39" s="57" t="s">
        <v>70</v>
      </c>
      <c r="G39" s="59">
        <v>0</v>
      </c>
      <c r="H39" s="59">
        <v>0</v>
      </c>
      <c r="I39" s="57">
        <f t="shared" si="1"/>
        <v>1838401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</row>
    <row r="40" spans="1:18">
      <c r="A40" s="54">
        <v>3553326</v>
      </c>
      <c r="B40" s="55">
        <v>43738</v>
      </c>
      <c r="C40" s="55">
        <v>43866</v>
      </c>
      <c r="D40" s="56">
        <v>33100</v>
      </c>
      <c r="E40" s="56">
        <v>33100</v>
      </c>
      <c r="F40" s="57" t="s">
        <v>70</v>
      </c>
      <c r="G40" s="59">
        <v>0</v>
      </c>
      <c r="H40" s="59">
        <v>0</v>
      </c>
      <c r="I40" s="57">
        <f t="shared" si="1"/>
        <v>33100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  <c r="P40" s="59">
        <v>0</v>
      </c>
      <c r="Q40" s="59">
        <v>0</v>
      </c>
      <c r="R40" s="59">
        <v>0</v>
      </c>
    </row>
    <row r="41" spans="1:18">
      <c r="A41" s="54">
        <v>3547880</v>
      </c>
      <c r="B41" s="55">
        <v>43733</v>
      </c>
      <c r="C41" s="55">
        <v>43866</v>
      </c>
      <c r="D41" s="56">
        <v>58198</v>
      </c>
      <c r="E41" s="56">
        <v>58198</v>
      </c>
      <c r="F41" s="57" t="s">
        <v>70</v>
      </c>
      <c r="G41" s="59">
        <v>0</v>
      </c>
      <c r="H41" s="59">
        <v>0</v>
      </c>
      <c r="I41" s="57">
        <f t="shared" si="1"/>
        <v>58198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0</v>
      </c>
    </row>
    <row r="42" spans="1:18">
      <c r="A42" s="54">
        <v>3528666</v>
      </c>
      <c r="B42" s="55">
        <v>43717</v>
      </c>
      <c r="C42" s="55">
        <v>43866</v>
      </c>
      <c r="D42" s="56">
        <v>60985</v>
      </c>
      <c r="E42" s="56">
        <v>60985</v>
      </c>
      <c r="F42" s="57" t="s">
        <v>70</v>
      </c>
      <c r="G42" s="59">
        <v>0</v>
      </c>
      <c r="H42" s="59">
        <v>0</v>
      </c>
      <c r="I42" s="57">
        <f t="shared" si="1"/>
        <v>60985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</row>
    <row r="43" spans="1:18">
      <c r="A43" s="54">
        <v>3561346</v>
      </c>
      <c r="B43" s="55">
        <v>43745</v>
      </c>
      <c r="C43" s="55">
        <v>43866</v>
      </c>
      <c r="D43" s="56">
        <v>106409</v>
      </c>
      <c r="E43" s="56">
        <v>106409</v>
      </c>
      <c r="F43" s="57" t="s">
        <v>70</v>
      </c>
      <c r="G43" s="59">
        <v>0</v>
      </c>
      <c r="H43" s="59">
        <v>0</v>
      </c>
      <c r="I43" s="57">
        <f t="shared" si="1"/>
        <v>106409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</row>
    <row r="44" spans="1:18">
      <c r="A44" s="54">
        <v>3566006</v>
      </c>
      <c r="B44" s="55">
        <v>43747</v>
      </c>
      <c r="C44" s="55">
        <v>43866</v>
      </c>
      <c r="D44" s="56">
        <v>128086</v>
      </c>
      <c r="E44" s="56">
        <v>128086</v>
      </c>
      <c r="F44" s="57" t="s">
        <v>70</v>
      </c>
      <c r="G44" s="59">
        <v>0</v>
      </c>
      <c r="H44" s="59">
        <v>0</v>
      </c>
      <c r="I44" s="57">
        <f t="shared" si="1"/>
        <v>128086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</row>
    <row r="45" spans="1:18">
      <c r="A45" s="54">
        <v>3560677</v>
      </c>
      <c r="B45" s="55">
        <v>43743</v>
      </c>
      <c r="C45" s="55">
        <v>43866</v>
      </c>
      <c r="D45" s="56">
        <v>203100</v>
      </c>
      <c r="E45" s="56">
        <v>203100</v>
      </c>
      <c r="F45" s="57" t="s">
        <v>70</v>
      </c>
      <c r="G45" s="59">
        <v>0</v>
      </c>
      <c r="H45" s="59">
        <v>0</v>
      </c>
      <c r="I45" s="57">
        <f t="shared" si="1"/>
        <v>203100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</row>
    <row r="46" spans="1:18">
      <c r="A46" s="54">
        <v>3601857</v>
      </c>
      <c r="B46" s="55">
        <v>43783</v>
      </c>
      <c r="C46" s="55">
        <v>43866</v>
      </c>
      <c r="D46" s="56">
        <v>21600</v>
      </c>
      <c r="E46" s="56">
        <v>21600</v>
      </c>
      <c r="F46" s="57" t="s">
        <v>70</v>
      </c>
      <c r="G46" s="59">
        <v>0</v>
      </c>
      <c r="H46" s="59">
        <v>0</v>
      </c>
      <c r="I46" s="57">
        <f t="shared" si="1"/>
        <v>21600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9">
        <v>0</v>
      </c>
      <c r="Q46" s="59">
        <v>0</v>
      </c>
      <c r="R46" s="59">
        <v>0</v>
      </c>
    </row>
    <row r="47" spans="1:18">
      <c r="A47" s="54">
        <v>3589881</v>
      </c>
      <c r="B47" s="55">
        <v>43772</v>
      </c>
      <c r="C47" s="55">
        <v>43866</v>
      </c>
      <c r="D47" s="56">
        <v>271921</v>
      </c>
      <c r="E47" s="56">
        <v>271921</v>
      </c>
      <c r="F47" s="57" t="s">
        <v>70</v>
      </c>
      <c r="G47" s="59">
        <v>0</v>
      </c>
      <c r="H47" s="59">
        <v>0</v>
      </c>
      <c r="I47" s="57">
        <f t="shared" si="1"/>
        <v>271921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  <c r="Q47" s="59">
        <v>0</v>
      </c>
      <c r="R47" s="59">
        <v>0</v>
      </c>
    </row>
    <row r="48" spans="1:18">
      <c r="A48" s="54">
        <v>3609700</v>
      </c>
      <c r="B48" s="55">
        <v>43789</v>
      </c>
      <c r="C48" s="55">
        <v>43866</v>
      </c>
      <c r="D48" s="56">
        <v>33100</v>
      </c>
      <c r="E48" s="56">
        <v>33100</v>
      </c>
      <c r="F48" s="57" t="s">
        <v>70</v>
      </c>
      <c r="G48" s="59">
        <v>0</v>
      </c>
      <c r="H48" s="59">
        <v>0</v>
      </c>
      <c r="I48" s="57">
        <f t="shared" si="1"/>
        <v>33100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</row>
    <row r="49" spans="1:18">
      <c r="A49" s="54">
        <v>3603581</v>
      </c>
      <c r="B49" s="55">
        <v>43784</v>
      </c>
      <c r="C49" s="55">
        <v>43866</v>
      </c>
      <c r="D49" s="56">
        <v>5400</v>
      </c>
      <c r="E49" s="56">
        <v>5400</v>
      </c>
      <c r="F49" s="57" t="s">
        <v>70</v>
      </c>
      <c r="G49" s="59">
        <v>0</v>
      </c>
      <c r="H49" s="59">
        <v>0</v>
      </c>
      <c r="I49" s="57">
        <f t="shared" si="1"/>
        <v>5400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</row>
    <row r="50" spans="1:18">
      <c r="A50" s="54">
        <v>3629017</v>
      </c>
      <c r="B50" s="55">
        <v>43805</v>
      </c>
      <c r="C50" s="55">
        <v>43866</v>
      </c>
      <c r="D50" s="56">
        <v>27000</v>
      </c>
      <c r="E50" s="56">
        <v>27000</v>
      </c>
      <c r="F50" s="57" t="s">
        <v>70</v>
      </c>
      <c r="G50" s="59">
        <v>0</v>
      </c>
      <c r="H50" s="59">
        <v>0</v>
      </c>
      <c r="I50" s="57">
        <f t="shared" si="1"/>
        <v>27000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59">
        <v>0</v>
      </c>
      <c r="R50" s="59">
        <v>0</v>
      </c>
    </row>
    <row r="51" spans="1:18">
      <c r="A51" s="54">
        <v>3636148</v>
      </c>
      <c r="B51" s="55">
        <v>43811</v>
      </c>
      <c r="C51" s="55">
        <v>43866</v>
      </c>
      <c r="D51" s="56">
        <v>2780075</v>
      </c>
      <c r="E51" s="56">
        <v>2780075</v>
      </c>
      <c r="F51" s="57" t="s">
        <v>70</v>
      </c>
      <c r="G51" s="59">
        <v>0</v>
      </c>
      <c r="H51" s="59">
        <v>0</v>
      </c>
      <c r="I51" s="57">
        <f t="shared" si="1"/>
        <v>2780075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v>0</v>
      </c>
      <c r="P51" s="59">
        <v>0</v>
      </c>
      <c r="Q51" s="59">
        <v>0</v>
      </c>
      <c r="R51" s="59">
        <v>0</v>
      </c>
    </row>
    <row r="52" spans="1:18">
      <c r="A52" s="54">
        <v>3647603</v>
      </c>
      <c r="B52" s="55">
        <v>43822</v>
      </c>
      <c r="C52" s="55">
        <v>43866</v>
      </c>
      <c r="D52" s="56">
        <v>33100</v>
      </c>
      <c r="E52" s="56">
        <v>33100</v>
      </c>
      <c r="F52" s="57" t="s">
        <v>70</v>
      </c>
      <c r="G52" s="59">
        <v>0</v>
      </c>
      <c r="H52" s="59">
        <v>0</v>
      </c>
      <c r="I52" s="57">
        <f t="shared" si="1"/>
        <v>33100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</row>
    <row r="53" spans="1:18">
      <c r="A53" s="54">
        <v>3628271</v>
      </c>
      <c r="B53" s="55">
        <v>43804</v>
      </c>
      <c r="C53" s="55">
        <v>43866</v>
      </c>
      <c r="D53" s="56">
        <v>354400</v>
      </c>
      <c r="E53" s="56">
        <v>354400</v>
      </c>
      <c r="F53" s="57" t="s">
        <v>70</v>
      </c>
      <c r="G53" s="59">
        <v>0</v>
      </c>
      <c r="H53" s="59">
        <v>0</v>
      </c>
      <c r="I53" s="57">
        <f t="shared" si="1"/>
        <v>354400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</row>
    <row r="54" spans="1:18">
      <c r="A54" s="54">
        <v>3640826</v>
      </c>
      <c r="B54" s="55">
        <v>43816</v>
      </c>
      <c r="C54" s="55">
        <v>43866</v>
      </c>
      <c r="D54" s="56">
        <v>47700</v>
      </c>
      <c r="E54" s="56">
        <v>47700</v>
      </c>
      <c r="F54" s="57" t="s">
        <v>70</v>
      </c>
      <c r="G54" s="59">
        <v>0</v>
      </c>
      <c r="H54" s="59">
        <v>0</v>
      </c>
      <c r="I54" s="57">
        <f t="shared" si="1"/>
        <v>47700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</row>
    <row r="55" spans="1:18">
      <c r="A55" s="54">
        <v>3754558</v>
      </c>
      <c r="B55" s="55">
        <v>43919</v>
      </c>
      <c r="C55" s="55">
        <v>44138</v>
      </c>
      <c r="D55" s="56">
        <v>110771</v>
      </c>
      <c r="E55" s="56">
        <v>110771</v>
      </c>
      <c r="F55" s="57" t="s">
        <v>69</v>
      </c>
      <c r="G55" s="58">
        <f>+VLOOKUP(A55,[2]ERRF!G:AZ,12,0)</f>
        <v>44242</v>
      </c>
      <c r="H55" s="58" t="str">
        <f>+VLOOKUP(A55,[2]ERRF!G:AZ,5,0)</f>
        <v>RC-1052098959</v>
      </c>
      <c r="I55" s="60">
        <v>0</v>
      </c>
      <c r="J55" s="60">
        <v>0</v>
      </c>
      <c r="K55" s="60">
        <f>+VLOOKUP(A55,[2]ERRF!G:AZ,19,0)</f>
        <v>0</v>
      </c>
      <c r="L55" s="60">
        <f>+VLOOKUP(A55,[2]ERRF!G:AZ,38,0)</f>
        <v>0</v>
      </c>
      <c r="M55" s="60">
        <f>+VLOOKUP(A55,[2]ERRF!G:AZ,39,0)</f>
        <v>110771</v>
      </c>
      <c r="N55" s="59" t="str">
        <f>+VLOOKUP(A55,[2]ERRF!G:AZ,7,0)</f>
        <v>NINGUNO</v>
      </c>
      <c r="O55" s="59" t="str">
        <f>+VLOOKUP(A55,[2]ERRF!G:AZ,21,0)</f>
        <v>NA</v>
      </c>
      <c r="P55" s="59" t="str">
        <f>+VLOOKUP(A55,[2]ERRF!G:AZ,20,0)</f>
        <v>NA</v>
      </c>
      <c r="Q55" s="59" t="str">
        <f>+VLOOKUP(A55,[2]ERRF!G:AZ,44,0)</f>
        <v>34985</v>
      </c>
      <c r="R55" s="59" t="str">
        <f>+VLOOKUP(A55,[2]ERRF!G:AZ,46,0)</f>
        <v>0</v>
      </c>
    </row>
    <row r="56" spans="1:18">
      <c r="A56" s="54">
        <v>3769580</v>
      </c>
      <c r="B56" s="55">
        <v>43951</v>
      </c>
      <c r="C56" s="55">
        <v>44138</v>
      </c>
      <c r="D56" s="56">
        <v>17100</v>
      </c>
      <c r="E56" s="56">
        <v>17100</v>
      </c>
      <c r="F56" s="57" t="s">
        <v>69</v>
      </c>
      <c r="G56" s="58">
        <f>+VLOOKUP(A56,[2]ERRF!G:AZ,12,0)</f>
        <v>44242</v>
      </c>
      <c r="H56" s="58" t="str">
        <f>+VLOOKUP(A56,[2]ERRF!G:AZ,5,0)</f>
        <v>RC-1068441319</v>
      </c>
      <c r="I56" s="60">
        <v>0</v>
      </c>
      <c r="J56" s="60">
        <v>0</v>
      </c>
      <c r="K56" s="60">
        <f>+VLOOKUP(A56,[2]ERRF!G:AZ,19,0)</f>
        <v>0</v>
      </c>
      <c r="L56" s="60">
        <f>+VLOOKUP(A56,[2]ERRF!G:AZ,38,0)</f>
        <v>0</v>
      </c>
      <c r="M56" s="60">
        <f>+VLOOKUP(A56,[2]ERRF!G:AZ,39,0)</f>
        <v>17100</v>
      </c>
      <c r="N56" s="59" t="str">
        <f>+VLOOKUP(A56,[2]ERRF!G:AZ,7,0)</f>
        <v>NINGUNO</v>
      </c>
      <c r="O56" s="59" t="str">
        <f>+VLOOKUP(A56,[2]ERRF!G:AZ,21,0)</f>
        <v>NA</v>
      </c>
      <c r="P56" s="59" t="str">
        <f>+VLOOKUP(A56,[2]ERRF!G:AZ,20,0)</f>
        <v>NA</v>
      </c>
      <c r="Q56" s="59" t="str">
        <f>+VLOOKUP(A56,[2]ERRF!G:AZ,44,0)</f>
        <v>34985</v>
      </c>
      <c r="R56" s="59" t="str">
        <f>+VLOOKUP(A56,[2]ERRF!G:AZ,46,0)</f>
        <v>0</v>
      </c>
    </row>
    <row r="57" spans="1:18">
      <c r="A57" s="54">
        <v>3773051</v>
      </c>
      <c r="B57" s="55">
        <v>43962</v>
      </c>
      <c r="C57" s="55">
        <v>44138</v>
      </c>
      <c r="D57" s="56">
        <v>190500</v>
      </c>
      <c r="E57" s="56">
        <v>190500</v>
      </c>
      <c r="F57" s="57" t="s">
        <v>69</v>
      </c>
      <c r="G57" s="58">
        <f>+VLOOKUP(A57,[2]ERRF!G:AZ,12,0)</f>
        <v>44242</v>
      </c>
      <c r="H57" s="58" t="str">
        <f>+VLOOKUP(A57,[2]ERRF!G:AZ,5,0)</f>
        <v>CC-5385546</v>
      </c>
      <c r="I57" s="60">
        <v>0</v>
      </c>
      <c r="J57" s="60">
        <v>0</v>
      </c>
      <c r="K57" s="60">
        <f>+VLOOKUP(A57,[2]ERRF!G:AZ,19,0)</f>
        <v>0</v>
      </c>
      <c r="L57" s="60">
        <f>+VLOOKUP(A57,[2]ERRF!G:AZ,38,0)</f>
        <v>0</v>
      </c>
      <c r="M57" s="60">
        <f>+VLOOKUP(A57,[2]ERRF!G:AZ,39,0)</f>
        <v>190500</v>
      </c>
      <c r="N57" s="59" t="str">
        <f>+VLOOKUP(A57,[2]ERRF!G:AZ,7,0)</f>
        <v>NINGUNO</v>
      </c>
      <c r="O57" s="59" t="str">
        <f>+VLOOKUP(A57,[2]ERRF!G:AZ,21,0)</f>
        <v>NA</v>
      </c>
      <c r="P57" s="59" t="str">
        <f>+VLOOKUP(A57,[2]ERRF!G:AZ,20,0)</f>
        <v>NA</v>
      </c>
      <c r="Q57" s="59" t="str">
        <f>+VLOOKUP(A57,[2]ERRF!G:AZ,44,0)</f>
        <v>34985</v>
      </c>
      <c r="R57" s="59" t="str">
        <f>+VLOOKUP(A57,[2]ERRF!G:AZ,46,0)</f>
        <v>0</v>
      </c>
    </row>
    <row r="58" spans="1:18">
      <c r="A58" s="54">
        <v>3770397</v>
      </c>
      <c r="B58" s="55">
        <v>43955</v>
      </c>
      <c r="C58" s="55">
        <v>44138</v>
      </c>
      <c r="D58" s="56">
        <v>35100</v>
      </c>
      <c r="E58" s="56">
        <v>35100</v>
      </c>
      <c r="F58" s="57" t="s">
        <v>69</v>
      </c>
      <c r="G58" s="58">
        <f>+VLOOKUP(A58,[2]ERRF!G:AZ,12,0)</f>
        <v>44242</v>
      </c>
      <c r="H58" s="58" t="str">
        <f>+VLOOKUP(A58,[2]ERRF!G:AZ,5,0)</f>
        <v>CC-5385546</v>
      </c>
      <c r="I58" s="60">
        <v>0</v>
      </c>
      <c r="J58" s="60">
        <v>0</v>
      </c>
      <c r="K58" s="60">
        <f>+VLOOKUP(A58,[2]ERRF!G:AZ,19,0)</f>
        <v>0</v>
      </c>
      <c r="L58" s="60">
        <f>+VLOOKUP(A58,[2]ERRF!G:AZ,38,0)</f>
        <v>0</v>
      </c>
      <c r="M58" s="60">
        <f>+VLOOKUP(A58,[2]ERRF!G:AZ,39,0)</f>
        <v>35100</v>
      </c>
      <c r="N58" s="59" t="str">
        <f>+VLOOKUP(A58,[2]ERRF!G:AZ,7,0)</f>
        <v>NINGUNO</v>
      </c>
      <c r="O58" s="59" t="str">
        <f>+VLOOKUP(A58,[2]ERRF!G:AZ,21,0)</f>
        <v>NA</v>
      </c>
      <c r="P58" s="59" t="str">
        <f>+VLOOKUP(A58,[2]ERRF!G:AZ,20,0)</f>
        <v>NA</v>
      </c>
      <c r="Q58" s="59" t="str">
        <f>+VLOOKUP(A58,[2]ERRF!G:AZ,44,0)</f>
        <v>34985</v>
      </c>
      <c r="R58" s="59" t="str">
        <f>+VLOOKUP(A58,[2]ERRF!G:AZ,46,0)</f>
        <v>0</v>
      </c>
    </row>
    <row r="59" spans="1:18">
      <c r="A59" s="54">
        <v>3771087</v>
      </c>
      <c r="B59" s="55">
        <v>43956</v>
      </c>
      <c r="C59" s="55">
        <v>44138</v>
      </c>
      <c r="D59" s="56">
        <v>35100</v>
      </c>
      <c r="E59" s="56">
        <v>35100</v>
      </c>
      <c r="F59" s="57" t="s">
        <v>69</v>
      </c>
      <c r="G59" s="58">
        <f>+VLOOKUP(A59,[2]ERRF!G:AZ,12,0)</f>
        <v>44242</v>
      </c>
      <c r="H59" s="58" t="str">
        <f>+VLOOKUP(A59,[2]ERRF!G:AZ,5,0)</f>
        <v>CC-5385546</v>
      </c>
      <c r="I59" s="60">
        <v>0</v>
      </c>
      <c r="J59" s="60">
        <v>0</v>
      </c>
      <c r="K59" s="60">
        <f>+VLOOKUP(A59,[2]ERRF!G:AZ,19,0)</f>
        <v>0</v>
      </c>
      <c r="L59" s="60">
        <f>+VLOOKUP(A59,[2]ERRF!G:AZ,38,0)</f>
        <v>0</v>
      </c>
      <c r="M59" s="60">
        <f>+VLOOKUP(A59,[2]ERRF!G:AZ,39,0)</f>
        <v>35100</v>
      </c>
      <c r="N59" s="59" t="str">
        <f>+VLOOKUP(A59,[2]ERRF!G:AZ,7,0)</f>
        <v>NINGUNO</v>
      </c>
      <c r="O59" s="59" t="str">
        <f>+VLOOKUP(A59,[2]ERRF!G:AZ,21,0)</f>
        <v>NA</v>
      </c>
      <c r="P59" s="59" t="str">
        <f>+VLOOKUP(A59,[2]ERRF!G:AZ,20,0)</f>
        <v>NA</v>
      </c>
      <c r="Q59" s="59" t="str">
        <f>+VLOOKUP(A59,[2]ERRF!G:AZ,44,0)</f>
        <v>34985</v>
      </c>
      <c r="R59" s="59" t="str">
        <f>+VLOOKUP(A59,[2]ERRF!G:AZ,46,0)</f>
        <v>0</v>
      </c>
    </row>
    <row r="60" spans="1:18">
      <c r="A60" s="54">
        <v>3782715</v>
      </c>
      <c r="B60" s="55">
        <v>43984</v>
      </c>
      <c r="C60" s="55">
        <v>44138</v>
      </c>
      <c r="D60" s="56">
        <v>134376</v>
      </c>
      <c r="E60" s="56">
        <v>134376</v>
      </c>
      <c r="F60" s="57" t="s">
        <v>69</v>
      </c>
      <c r="G60" s="58">
        <f>+VLOOKUP(A60,[2]ERRF!G:AZ,12,0)</f>
        <v>44242</v>
      </c>
      <c r="H60" s="58" t="str">
        <f>+VLOOKUP(A60,[2]ERRF!G:AZ,5,0)</f>
        <v>CC-50935411</v>
      </c>
      <c r="I60" s="60">
        <v>0</v>
      </c>
      <c r="J60" s="60">
        <v>0</v>
      </c>
      <c r="K60" s="60">
        <f>+VLOOKUP(A60,[2]ERRF!G:AZ,19,0)</f>
        <v>0</v>
      </c>
      <c r="L60" s="60">
        <f>+VLOOKUP(A60,[2]ERRF!G:AZ,38,0)</f>
        <v>0</v>
      </c>
      <c r="M60" s="60">
        <f>+VLOOKUP(A60,[2]ERRF!G:AZ,39,0)</f>
        <v>134376</v>
      </c>
      <c r="N60" s="59" t="str">
        <f>+VLOOKUP(A60,[2]ERRF!G:AZ,7,0)</f>
        <v>NINGUNO</v>
      </c>
      <c r="O60" s="59" t="str">
        <f>+VLOOKUP(A60,[2]ERRF!G:AZ,21,0)</f>
        <v>NA</v>
      </c>
      <c r="P60" s="59" t="str">
        <f>+VLOOKUP(A60,[2]ERRF!G:AZ,20,0)</f>
        <v>NA</v>
      </c>
      <c r="Q60" s="59" t="str">
        <f>+VLOOKUP(A60,[2]ERRF!G:AZ,44,0)</f>
        <v>34985</v>
      </c>
      <c r="R60" s="59" t="str">
        <f>+VLOOKUP(A60,[2]ERRF!G:AZ,46,0)</f>
        <v>0</v>
      </c>
    </row>
    <row r="61" spans="1:18">
      <c r="A61" s="54">
        <v>3788116</v>
      </c>
      <c r="B61" s="55">
        <v>43993</v>
      </c>
      <c r="C61" s="55">
        <v>44138</v>
      </c>
      <c r="D61" s="56">
        <v>252804</v>
      </c>
      <c r="E61" s="56">
        <v>252804</v>
      </c>
      <c r="F61" s="57" t="s">
        <v>69</v>
      </c>
      <c r="G61" s="58">
        <f>+VLOOKUP(A61,[2]ERRF!G:AZ,12,0)</f>
        <v>44242</v>
      </c>
      <c r="H61" s="58" t="str">
        <f>+VLOOKUP(A61,[2]ERRF!G:AZ,5,0)</f>
        <v>CC-1082980536</v>
      </c>
      <c r="I61" s="60">
        <v>0</v>
      </c>
      <c r="J61" s="60">
        <v>0</v>
      </c>
      <c r="K61" s="60">
        <f>+VLOOKUP(A61,[2]ERRF!G:AZ,19,0)</f>
        <v>0</v>
      </c>
      <c r="L61" s="60">
        <f>+VLOOKUP(A61,[2]ERRF!G:AZ,38,0)</f>
        <v>252804</v>
      </c>
      <c r="M61" s="60">
        <f>+VLOOKUP(A61,[2]ERRF!G:AZ,39,0)</f>
        <v>0</v>
      </c>
      <c r="N61" s="59" t="str">
        <f>+VLOOKUP(A61,[2]ERRF!G:AZ,7,0)</f>
        <v>NINGUNO</v>
      </c>
      <c r="O61" s="59" t="str">
        <f>+VLOOKUP(A61,[2]ERRF!G:AZ,21,0)</f>
        <v>NA</v>
      </c>
      <c r="P61" s="59" t="str">
        <f>+VLOOKUP(A61,[2]ERRF!G:AZ,20,0)</f>
        <v>NA</v>
      </c>
      <c r="Q61" s="59" t="str">
        <f>+VLOOKUP(A61,[2]ERRF!G:AZ,44,0)</f>
        <v>0</v>
      </c>
      <c r="R61" s="59" t="str">
        <f>+VLOOKUP(A61,[2]ERRF!G:AZ,46,0)</f>
        <v>61715</v>
      </c>
    </row>
    <row r="62" spans="1:18">
      <c r="A62" s="54">
        <v>3810749</v>
      </c>
      <c r="B62" s="55">
        <v>44033</v>
      </c>
      <c r="C62" s="55">
        <v>44138</v>
      </c>
      <c r="D62" s="56">
        <v>1308735</v>
      </c>
      <c r="E62" s="56">
        <v>1308735</v>
      </c>
      <c r="F62" s="57" t="s">
        <v>69</v>
      </c>
      <c r="G62" s="58">
        <f>+VLOOKUP(A62,[2]ERRF!G:AZ,12,0)</f>
        <v>44242</v>
      </c>
      <c r="H62" s="58" t="str">
        <f>+VLOOKUP(A62,[2]ERRF!G:AZ,5,0)</f>
        <v>CC-1019106717</v>
      </c>
      <c r="I62" s="60">
        <v>0</v>
      </c>
      <c r="J62" s="60">
        <v>0</v>
      </c>
      <c r="K62" s="60">
        <f>+VLOOKUP(A62,[2]ERRF!G:AZ,19,0)</f>
        <v>0</v>
      </c>
      <c r="L62" s="60">
        <f>+VLOOKUP(A62,[2]ERRF!G:AZ,38,0)</f>
        <v>0</v>
      </c>
      <c r="M62" s="60">
        <f>+VLOOKUP(A62,[2]ERRF!G:AZ,39,0)</f>
        <v>1308735</v>
      </c>
      <c r="N62" s="59" t="str">
        <f>+VLOOKUP(A62,[2]ERRF!G:AZ,7,0)</f>
        <v>NINGUNO</v>
      </c>
      <c r="O62" s="59" t="str">
        <f>+VLOOKUP(A62,[2]ERRF!G:AZ,21,0)</f>
        <v>NA</v>
      </c>
      <c r="P62" s="59" t="str">
        <f>+VLOOKUP(A62,[2]ERRF!G:AZ,20,0)</f>
        <v>NA</v>
      </c>
      <c r="Q62" s="59" t="str">
        <f>+VLOOKUP(A62,[2]ERRF!G:AZ,44,0)</f>
        <v>34985</v>
      </c>
      <c r="R62" s="59" t="str">
        <f>+VLOOKUP(A62,[2]ERRF!G:AZ,46,0)</f>
        <v>0</v>
      </c>
    </row>
    <row r="63" spans="1:18">
      <c r="A63" s="54">
        <v>3810751</v>
      </c>
      <c r="B63" s="55">
        <v>44033</v>
      </c>
      <c r="C63" s="55">
        <v>44046</v>
      </c>
      <c r="D63" s="56">
        <v>281917</v>
      </c>
      <c r="E63" s="56">
        <v>281917</v>
      </c>
      <c r="F63" s="57" t="s">
        <v>69</v>
      </c>
      <c r="G63" s="58">
        <f>+VLOOKUP(A63,[2]ERRF!G:AZ,12,0)</f>
        <v>44112</v>
      </c>
      <c r="H63" s="58" t="str">
        <f>+VLOOKUP(A63,[2]ERRF!G:AZ,5,0)</f>
        <v>CC-1082980536</v>
      </c>
      <c r="I63" s="60">
        <v>0</v>
      </c>
      <c r="J63" s="60">
        <v>0</v>
      </c>
      <c r="K63" s="60">
        <f>+VLOOKUP(A63,[2]ERRF!G:AZ,19,0)</f>
        <v>0</v>
      </c>
      <c r="L63" s="60">
        <f>+VLOOKUP(A63,[2]ERRF!G:AZ,38,0)</f>
        <v>281917</v>
      </c>
      <c r="M63" s="60">
        <f>+VLOOKUP(A63,[2]ERRF!G:AZ,39,0)</f>
        <v>0</v>
      </c>
      <c r="N63" s="59" t="str">
        <f>+VLOOKUP(A63,[2]ERRF!G:AZ,7,0)</f>
        <v>NINGUNO</v>
      </c>
      <c r="O63" s="59" t="str">
        <f>+VLOOKUP(A63,[2]ERRF!G:AZ,21,0)</f>
        <v>NA</v>
      </c>
      <c r="P63" s="59" t="str">
        <f>+VLOOKUP(A63,[2]ERRF!G:AZ,20,0)</f>
        <v>NA</v>
      </c>
      <c r="Q63" s="59" t="str">
        <f>+VLOOKUP(A63,[2]ERRF!G:AZ,44,0)</f>
        <v>0</v>
      </c>
      <c r="R63" s="59" t="str">
        <f>+VLOOKUP(A63,[2]ERRF!G:AZ,46,0)</f>
        <v>3910</v>
      </c>
    </row>
    <row r="64" spans="1:18">
      <c r="A64" s="54">
        <v>3811538</v>
      </c>
      <c r="B64" s="55">
        <v>44034</v>
      </c>
      <c r="C64" s="55">
        <v>44138</v>
      </c>
      <c r="D64" s="56">
        <v>35100</v>
      </c>
      <c r="E64" s="56">
        <v>35100</v>
      </c>
      <c r="F64" s="57" t="s">
        <v>69</v>
      </c>
      <c r="G64" s="58">
        <f>+VLOOKUP(A64,[2]ERRF!G:AZ,12,0)</f>
        <v>44242</v>
      </c>
      <c r="H64" s="58" t="str">
        <f>+VLOOKUP(A64,[2]ERRF!G:AZ,5,0)</f>
        <v>TI-1108764451</v>
      </c>
      <c r="I64" s="60">
        <v>0</v>
      </c>
      <c r="J64" s="60">
        <v>0</v>
      </c>
      <c r="K64" s="60">
        <f>+VLOOKUP(A64,[2]ERRF!G:AZ,19,0)</f>
        <v>0</v>
      </c>
      <c r="L64" s="60">
        <f>+VLOOKUP(A64,[2]ERRF!G:AZ,38,0)</f>
        <v>0</v>
      </c>
      <c r="M64" s="60">
        <f>+VLOOKUP(A64,[2]ERRF!G:AZ,39,0)</f>
        <v>35100</v>
      </c>
      <c r="N64" s="59" t="str">
        <f>+VLOOKUP(A64,[2]ERRF!G:AZ,7,0)</f>
        <v>NINGUNO</v>
      </c>
      <c r="O64" s="59" t="str">
        <f>+VLOOKUP(A64,[2]ERRF!G:AZ,21,0)</f>
        <v>NA</v>
      </c>
      <c r="P64" s="59" t="str">
        <f>+VLOOKUP(A64,[2]ERRF!G:AZ,20,0)</f>
        <v>NA</v>
      </c>
      <c r="Q64" s="59" t="str">
        <f>+VLOOKUP(A64,[2]ERRF!G:AZ,44,0)</f>
        <v>34985</v>
      </c>
      <c r="R64" s="59" t="str">
        <f>+VLOOKUP(A64,[2]ERRF!G:AZ,46,0)</f>
        <v>0</v>
      </c>
    </row>
    <row r="65" spans="1:18">
      <c r="A65" s="54">
        <v>3826891</v>
      </c>
      <c r="B65" s="55">
        <v>44057</v>
      </c>
      <c r="C65" s="55">
        <v>44138</v>
      </c>
      <c r="D65" s="56">
        <v>50600</v>
      </c>
      <c r="E65" s="56">
        <v>50600</v>
      </c>
      <c r="F65" s="57" t="s">
        <v>69</v>
      </c>
      <c r="G65" s="58">
        <f>+VLOOKUP(A65,[2]ERRF!G:AZ,12,0)</f>
        <v>44242</v>
      </c>
      <c r="H65" s="58" t="str">
        <f>+VLOOKUP(A65,[2]ERRF!G:AZ,5,0)</f>
        <v>TI-1108764451</v>
      </c>
      <c r="I65" s="60">
        <v>0</v>
      </c>
      <c r="J65" s="60">
        <v>0</v>
      </c>
      <c r="K65" s="60">
        <f>+VLOOKUP(A65,[2]ERRF!G:AZ,19,0)</f>
        <v>0</v>
      </c>
      <c r="L65" s="60">
        <f>+VLOOKUP(A65,[2]ERRF!G:AZ,38,0)</f>
        <v>0</v>
      </c>
      <c r="M65" s="60">
        <f>+VLOOKUP(A65,[2]ERRF!G:AZ,39,0)</f>
        <v>50600</v>
      </c>
      <c r="N65" s="59" t="str">
        <f>+VLOOKUP(A65,[2]ERRF!G:AZ,7,0)</f>
        <v>NINGUNO</v>
      </c>
      <c r="O65" s="59" t="str">
        <f>+VLOOKUP(A65,[2]ERRF!G:AZ,21,0)</f>
        <v>NA</v>
      </c>
      <c r="P65" s="59" t="str">
        <f>+VLOOKUP(A65,[2]ERRF!G:AZ,20,0)</f>
        <v>NA</v>
      </c>
      <c r="Q65" s="59" t="str">
        <f>+VLOOKUP(A65,[2]ERRF!G:AZ,44,0)</f>
        <v>34985</v>
      </c>
      <c r="R65" s="59" t="str">
        <f>+VLOOKUP(A65,[2]ERRF!G:AZ,46,0)</f>
        <v>0</v>
      </c>
    </row>
    <row r="66" spans="1:18">
      <c r="A66" s="54">
        <v>3849741</v>
      </c>
      <c r="B66" s="55">
        <v>44089</v>
      </c>
      <c r="C66" s="55">
        <v>44138</v>
      </c>
      <c r="D66" s="56">
        <v>11504271</v>
      </c>
      <c r="E66" s="56">
        <v>11504271</v>
      </c>
      <c r="F66" s="57" t="s">
        <v>69</v>
      </c>
      <c r="G66" s="58">
        <f>+VLOOKUP(A66,[2]ERRF!G:AZ,12,0)</f>
        <v>44242</v>
      </c>
      <c r="H66" s="58" t="str">
        <f>+VLOOKUP(A66,[2]ERRF!G:AZ,5,0)</f>
        <v>CC-1003358874</v>
      </c>
      <c r="I66" s="60">
        <v>0</v>
      </c>
      <c r="J66" s="60">
        <v>0</v>
      </c>
      <c r="K66" s="60">
        <f>+VLOOKUP(A66,[2]ERRF!G:AZ,19,0)</f>
        <v>0</v>
      </c>
      <c r="L66" s="60">
        <f>+VLOOKUP(A66,[2]ERRF!G:AZ,38,0)</f>
        <v>0</v>
      </c>
      <c r="M66" s="60">
        <f>+VLOOKUP(A66,[2]ERRF!G:AZ,39,0)</f>
        <v>11504271</v>
      </c>
      <c r="N66" s="59" t="str">
        <f>+VLOOKUP(A66,[2]ERRF!G:AZ,7,0)</f>
        <v>NINGUNO</v>
      </c>
      <c r="O66" s="59" t="str">
        <f>+VLOOKUP(A66,[2]ERRF!G:AZ,21,0)</f>
        <v>NA</v>
      </c>
      <c r="P66" s="59" t="str">
        <f>+VLOOKUP(A66,[2]ERRF!G:AZ,20,0)</f>
        <v>NA</v>
      </c>
      <c r="Q66" s="59" t="str">
        <f>+VLOOKUP(A66,[2]ERRF!G:AZ,44,0)</f>
        <v>34985</v>
      </c>
      <c r="R66" s="59" t="str">
        <f>+VLOOKUP(A66,[2]ERRF!G:AZ,46,0)</f>
        <v>0</v>
      </c>
    </row>
    <row r="67" spans="1:18">
      <c r="A67" s="54">
        <v>3856727</v>
      </c>
      <c r="B67" s="55">
        <v>44098</v>
      </c>
      <c r="C67" s="55">
        <v>44138</v>
      </c>
      <c r="D67" s="56">
        <v>50600</v>
      </c>
      <c r="E67" s="56">
        <v>50600</v>
      </c>
      <c r="F67" s="57" t="s">
        <v>69</v>
      </c>
      <c r="G67" s="58">
        <f>+VLOOKUP(A67,[2]ERRF!G:AZ,12,0)</f>
        <v>44242</v>
      </c>
      <c r="H67" s="58" t="str">
        <f>+VLOOKUP(A67,[2]ERRF!G:AZ,5,0)</f>
        <v>TI-1108764451</v>
      </c>
      <c r="I67" s="60">
        <v>0</v>
      </c>
      <c r="J67" s="60">
        <v>0</v>
      </c>
      <c r="K67" s="60">
        <f>+VLOOKUP(A67,[2]ERRF!G:AZ,19,0)</f>
        <v>0</v>
      </c>
      <c r="L67" s="60">
        <f>+VLOOKUP(A67,[2]ERRF!G:AZ,38,0)</f>
        <v>0</v>
      </c>
      <c r="M67" s="60">
        <f>+VLOOKUP(A67,[2]ERRF!G:AZ,39,0)</f>
        <v>50600</v>
      </c>
      <c r="N67" s="59" t="str">
        <f>+VLOOKUP(A67,[2]ERRF!G:AZ,7,0)</f>
        <v>NINGUNO</v>
      </c>
      <c r="O67" s="59" t="str">
        <f>+VLOOKUP(A67,[2]ERRF!G:AZ,21,0)</f>
        <v>NA</v>
      </c>
      <c r="P67" s="59" t="str">
        <f>+VLOOKUP(A67,[2]ERRF!G:AZ,20,0)</f>
        <v>NA</v>
      </c>
      <c r="Q67" s="59" t="str">
        <f>+VLOOKUP(A67,[2]ERRF!G:AZ,44,0)</f>
        <v>34985</v>
      </c>
      <c r="R67" s="59" t="str">
        <f>+VLOOKUP(A67,[2]ERRF!G:AZ,46,0)</f>
        <v>0</v>
      </c>
    </row>
    <row r="68" spans="1:18">
      <c r="A68" s="54">
        <v>3869286</v>
      </c>
      <c r="B68" s="55">
        <v>44117</v>
      </c>
      <c r="C68" s="55">
        <v>44445</v>
      </c>
      <c r="D68" s="56">
        <v>1340600</v>
      </c>
      <c r="E68" s="56">
        <v>1340600</v>
      </c>
      <c r="F68" s="57" t="s">
        <v>70</v>
      </c>
      <c r="G68" s="59">
        <v>0</v>
      </c>
      <c r="H68" s="59">
        <v>0</v>
      </c>
      <c r="I68" s="57">
        <f t="shared" ref="I68:I122" si="2">+E68</f>
        <v>1340600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</row>
    <row r="69" spans="1:18">
      <c r="A69" s="54">
        <v>3878995</v>
      </c>
      <c r="B69" s="55">
        <v>44130</v>
      </c>
      <c r="C69" s="55">
        <v>44445</v>
      </c>
      <c r="D69" s="56">
        <v>24100</v>
      </c>
      <c r="E69" s="56">
        <v>24100</v>
      </c>
      <c r="F69" s="57" t="s">
        <v>70</v>
      </c>
      <c r="G69" s="59">
        <v>0</v>
      </c>
      <c r="H69" s="59">
        <v>0</v>
      </c>
      <c r="I69" s="57">
        <f t="shared" si="2"/>
        <v>24100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v>0</v>
      </c>
      <c r="P69" s="59">
        <v>0</v>
      </c>
      <c r="Q69" s="59">
        <v>0</v>
      </c>
      <c r="R69" s="59">
        <v>0</v>
      </c>
    </row>
    <row r="70" spans="1:18">
      <c r="A70" s="54">
        <v>3865516</v>
      </c>
      <c r="B70" s="55">
        <v>44111</v>
      </c>
      <c r="C70" s="55">
        <v>44445</v>
      </c>
      <c r="D70" s="56">
        <v>49300</v>
      </c>
      <c r="E70" s="56">
        <v>49300</v>
      </c>
      <c r="F70" s="57" t="s">
        <v>70</v>
      </c>
      <c r="G70" s="59">
        <v>0</v>
      </c>
      <c r="H70" s="59">
        <v>0</v>
      </c>
      <c r="I70" s="57">
        <f t="shared" si="2"/>
        <v>49300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</row>
    <row r="71" spans="1:18">
      <c r="A71" s="54">
        <v>3880243</v>
      </c>
      <c r="B71" s="55">
        <v>44131</v>
      </c>
      <c r="C71" s="55">
        <v>44445</v>
      </c>
      <c r="D71" s="56">
        <v>589100</v>
      </c>
      <c r="E71" s="56">
        <v>589100</v>
      </c>
      <c r="F71" s="57" t="s">
        <v>70</v>
      </c>
      <c r="G71" s="59">
        <v>0</v>
      </c>
      <c r="H71" s="59">
        <v>0</v>
      </c>
      <c r="I71" s="57">
        <f t="shared" si="2"/>
        <v>589100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</row>
    <row r="72" spans="1:18">
      <c r="A72" s="54">
        <v>3864739</v>
      </c>
      <c r="B72" s="55">
        <v>44110</v>
      </c>
      <c r="C72" s="55">
        <v>44445</v>
      </c>
      <c r="D72" s="56">
        <v>71200</v>
      </c>
      <c r="E72" s="56">
        <v>71200</v>
      </c>
      <c r="F72" s="57" t="s">
        <v>70</v>
      </c>
      <c r="G72" s="59">
        <v>0</v>
      </c>
      <c r="H72" s="59">
        <v>0</v>
      </c>
      <c r="I72" s="57">
        <f t="shared" si="2"/>
        <v>71200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</row>
    <row r="73" spans="1:18">
      <c r="A73" s="54">
        <v>3869253</v>
      </c>
      <c r="B73" s="55">
        <v>44117</v>
      </c>
      <c r="C73" s="55">
        <v>44445</v>
      </c>
      <c r="D73" s="56">
        <v>83300</v>
      </c>
      <c r="E73" s="56">
        <v>83300</v>
      </c>
      <c r="F73" s="57" t="s">
        <v>70</v>
      </c>
      <c r="G73" s="59">
        <v>0</v>
      </c>
      <c r="H73" s="59">
        <v>0</v>
      </c>
      <c r="I73" s="57">
        <f t="shared" si="2"/>
        <v>83300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</row>
    <row r="74" spans="1:18">
      <c r="A74" s="54">
        <v>3895223</v>
      </c>
      <c r="B74" s="55">
        <v>44152</v>
      </c>
      <c r="C74" s="55">
        <v>44445</v>
      </c>
      <c r="D74" s="56">
        <v>486958</v>
      </c>
      <c r="E74" s="56">
        <v>486958</v>
      </c>
      <c r="F74" s="57" t="s">
        <v>70</v>
      </c>
      <c r="G74" s="59">
        <v>0</v>
      </c>
      <c r="H74" s="59">
        <v>0</v>
      </c>
      <c r="I74" s="57">
        <f t="shared" si="2"/>
        <v>486958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</row>
    <row r="75" spans="1:18">
      <c r="A75" s="54">
        <v>3910534</v>
      </c>
      <c r="B75" s="55">
        <v>44169</v>
      </c>
      <c r="C75" s="55">
        <v>44445</v>
      </c>
      <c r="D75" s="56">
        <v>160986</v>
      </c>
      <c r="E75" s="56">
        <v>160986</v>
      </c>
      <c r="F75" s="57" t="s">
        <v>70</v>
      </c>
      <c r="G75" s="59">
        <v>0</v>
      </c>
      <c r="H75" s="59">
        <v>0</v>
      </c>
      <c r="I75" s="57">
        <f t="shared" si="2"/>
        <v>160986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</row>
    <row r="76" spans="1:18">
      <c r="A76" s="54">
        <v>4008477</v>
      </c>
      <c r="B76" s="55">
        <v>44301</v>
      </c>
      <c r="C76" s="55">
        <v>44445</v>
      </c>
      <c r="D76" s="56">
        <v>337212</v>
      </c>
      <c r="E76" s="56">
        <v>337212</v>
      </c>
      <c r="F76" s="57" t="s">
        <v>70</v>
      </c>
      <c r="G76" s="59">
        <v>0</v>
      </c>
      <c r="H76" s="59">
        <v>0</v>
      </c>
      <c r="I76" s="57">
        <f t="shared" si="2"/>
        <v>337212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v>0</v>
      </c>
      <c r="P76" s="59">
        <v>0</v>
      </c>
      <c r="Q76" s="59">
        <v>0</v>
      </c>
      <c r="R76" s="59">
        <v>0</v>
      </c>
    </row>
    <row r="77" spans="1:18">
      <c r="A77" s="54">
        <v>4004910</v>
      </c>
      <c r="B77" s="55">
        <v>44298</v>
      </c>
      <c r="C77" s="55">
        <v>44445</v>
      </c>
      <c r="D77" s="56">
        <v>903819</v>
      </c>
      <c r="E77" s="56">
        <v>903819</v>
      </c>
      <c r="F77" s="57" t="s">
        <v>70</v>
      </c>
      <c r="G77" s="59">
        <v>0</v>
      </c>
      <c r="H77" s="59">
        <v>0</v>
      </c>
      <c r="I77" s="57">
        <f t="shared" si="2"/>
        <v>903819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0</v>
      </c>
      <c r="P77" s="59">
        <v>0</v>
      </c>
      <c r="Q77" s="59">
        <v>0</v>
      </c>
      <c r="R77" s="59">
        <v>0</v>
      </c>
    </row>
    <row r="78" spans="1:18">
      <c r="A78" s="54">
        <v>4046423</v>
      </c>
      <c r="B78" s="55">
        <v>44342</v>
      </c>
      <c r="C78" s="55">
        <v>44445</v>
      </c>
      <c r="D78" s="56">
        <v>23600</v>
      </c>
      <c r="E78" s="56">
        <v>23600</v>
      </c>
      <c r="F78" s="57" t="s">
        <v>70</v>
      </c>
      <c r="G78" s="59">
        <v>0</v>
      </c>
      <c r="H78" s="59">
        <v>0</v>
      </c>
      <c r="I78" s="57">
        <f t="shared" si="2"/>
        <v>23600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0</v>
      </c>
      <c r="P78" s="59">
        <v>0</v>
      </c>
      <c r="Q78" s="59">
        <v>0</v>
      </c>
      <c r="R78" s="59">
        <v>0</v>
      </c>
    </row>
    <row r="79" spans="1:18">
      <c r="A79" s="54">
        <v>4084467</v>
      </c>
      <c r="B79" s="55">
        <v>44386</v>
      </c>
      <c r="C79" s="55">
        <v>44445</v>
      </c>
      <c r="D79" s="56">
        <v>136531</v>
      </c>
      <c r="E79" s="56">
        <v>136531</v>
      </c>
      <c r="F79" s="57" t="s">
        <v>70</v>
      </c>
      <c r="G79" s="59">
        <v>0</v>
      </c>
      <c r="H79" s="59">
        <v>0</v>
      </c>
      <c r="I79" s="57">
        <f t="shared" si="2"/>
        <v>136531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</row>
    <row r="80" spans="1:18">
      <c r="A80" s="54">
        <v>4082827</v>
      </c>
      <c r="B80" s="55">
        <v>44385</v>
      </c>
      <c r="C80" s="55">
        <v>44445</v>
      </c>
      <c r="D80" s="56">
        <v>137551</v>
      </c>
      <c r="E80" s="56">
        <v>137551</v>
      </c>
      <c r="F80" s="57" t="s">
        <v>70</v>
      </c>
      <c r="G80" s="59">
        <v>0</v>
      </c>
      <c r="H80" s="59">
        <v>0</v>
      </c>
      <c r="I80" s="57">
        <f t="shared" si="2"/>
        <v>137551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</row>
    <row r="81" spans="1:18">
      <c r="A81" s="54">
        <v>4082168</v>
      </c>
      <c r="B81" s="55">
        <v>44384</v>
      </c>
      <c r="C81" s="55">
        <v>44445</v>
      </c>
      <c r="D81" s="56">
        <v>1779141</v>
      </c>
      <c r="E81" s="56">
        <v>1779141</v>
      </c>
      <c r="F81" s="57" t="s">
        <v>70</v>
      </c>
      <c r="G81" s="59">
        <v>0</v>
      </c>
      <c r="H81" s="59">
        <v>0</v>
      </c>
      <c r="I81" s="57">
        <f t="shared" si="2"/>
        <v>1779141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</row>
    <row r="82" spans="1:18">
      <c r="A82" s="54">
        <v>4095284</v>
      </c>
      <c r="B82" s="55">
        <v>44397</v>
      </c>
      <c r="C82" s="55">
        <v>44445</v>
      </c>
      <c r="D82" s="56">
        <v>2079237</v>
      </c>
      <c r="E82" s="56">
        <v>2079237</v>
      </c>
      <c r="F82" s="57" t="s">
        <v>70</v>
      </c>
      <c r="G82" s="59">
        <v>0</v>
      </c>
      <c r="H82" s="59">
        <v>0</v>
      </c>
      <c r="I82" s="57">
        <f t="shared" si="2"/>
        <v>2079237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59">
        <v>0</v>
      </c>
    </row>
    <row r="83" spans="1:18">
      <c r="A83" s="54">
        <v>4093383</v>
      </c>
      <c r="B83" s="55">
        <v>44395</v>
      </c>
      <c r="C83" s="55">
        <v>44445</v>
      </c>
      <c r="D83" s="56">
        <v>59700</v>
      </c>
      <c r="E83" s="56">
        <v>59700</v>
      </c>
      <c r="F83" s="57" t="s">
        <v>70</v>
      </c>
      <c r="G83" s="59">
        <v>0</v>
      </c>
      <c r="H83" s="59">
        <v>0</v>
      </c>
      <c r="I83" s="57">
        <f t="shared" si="2"/>
        <v>59700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</row>
    <row r="84" spans="1:18">
      <c r="A84" s="54">
        <v>4222361</v>
      </c>
      <c r="B84" s="55">
        <v>44518</v>
      </c>
      <c r="C84" s="55">
        <v>44742</v>
      </c>
      <c r="D84" s="56">
        <v>5900</v>
      </c>
      <c r="E84" s="56">
        <v>5900</v>
      </c>
      <c r="F84" s="57" t="s">
        <v>70</v>
      </c>
      <c r="G84" s="59">
        <v>0</v>
      </c>
      <c r="H84" s="59">
        <v>0</v>
      </c>
      <c r="I84" s="57">
        <f t="shared" si="2"/>
        <v>5900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v>0</v>
      </c>
    </row>
    <row r="85" spans="1:18">
      <c r="A85" s="54">
        <v>4232874</v>
      </c>
      <c r="B85" s="55">
        <v>44526</v>
      </c>
      <c r="C85" s="55">
        <v>44742</v>
      </c>
      <c r="D85" s="56">
        <v>73908</v>
      </c>
      <c r="E85" s="56">
        <v>73908</v>
      </c>
      <c r="F85" s="57" t="s">
        <v>70</v>
      </c>
      <c r="G85" s="59">
        <v>0</v>
      </c>
      <c r="H85" s="59">
        <v>0</v>
      </c>
      <c r="I85" s="57">
        <f t="shared" si="2"/>
        <v>73908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</row>
    <row r="86" spans="1:18">
      <c r="A86" s="54">
        <v>4245257</v>
      </c>
      <c r="B86" s="55">
        <v>44538</v>
      </c>
      <c r="C86" s="55">
        <v>44742</v>
      </c>
      <c r="D86" s="56">
        <v>184181</v>
      </c>
      <c r="E86" s="56">
        <v>184181</v>
      </c>
      <c r="F86" s="57" t="s">
        <v>70</v>
      </c>
      <c r="G86" s="59">
        <v>0</v>
      </c>
      <c r="H86" s="59">
        <v>0</v>
      </c>
      <c r="I86" s="57">
        <f t="shared" si="2"/>
        <v>184181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</row>
    <row r="87" spans="1:18">
      <c r="A87" s="54">
        <v>4301425</v>
      </c>
      <c r="B87" s="55">
        <v>44610</v>
      </c>
      <c r="C87" s="55">
        <v>44910</v>
      </c>
      <c r="D87" s="56">
        <v>180806</v>
      </c>
      <c r="E87" s="56">
        <v>180806</v>
      </c>
      <c r="F87" s="57" t="s">
        <v>70</v>
      </c>
      <c r="G87" s="59">
        <v>0</v>
      </c>
      <c r="H87" s="59">
        <v>0</v>
      </c>
      <c r="I87" s="57">
        <f t="shared" si="2"/>
        <v>180806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</row>
    <row r="88" spans="1:18">
      <c r="A88" s="54">
        <v>4305630</v>
      </c>
      <c r="B88" s="55">
        <v>44616</v>
      </c>
      <c r="C88" s="55">
        <v>44910</v>
      </c>
      <c r="D88" s="56">
        <v>255400</v>
      </c>
      <c r="E88" s="56">
        <v>255400</v>
      </c>
      <c r="F88" s="57" t="s">
        <v>70</v>
      </c>
      <c r="G88" s="59">
        <v>0</v>
      </c>
      <c r="H88" s="59">
        <v>0</v>
      </c>
      <c r="I88" s="57">
        <f t="shared" si="2"/>
        <v>255400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</row>
    <row r="89" spans="1:18">
      <c r="A89" s="54">
        <v>4318235</v>
      </c>
      <c r="B89" s="55">
        <v>44630</v>
      </c>
      <c r="C89" s="55">
        <v>44774</v>
      </c>
      <c r="D89" s="56">
        <v>119775</v>
      </c>
      <c r="E89" s="56">
        <v>119775</v>
      </c>
      <c r="F89" s="57" t="s">
        <v>70</v>
      </c>
      <c r="G89" s="59">
        <v>0</v>
      </c>
      <c r="H89" s="59">
        <v>0</v>
      </c>
      <c r="I89" s="57">
        <f t="shared" si="2"/>
        <v>119775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v>0</v>
      </c>
      <c r="P89" s="59">
        <v>0</v>
      </c>
      <c r="Q89" s="59">
        <v>0</v>
      </c>
      <c r="R89" s="59">
        <v>0</v>
      </c>
    </row>
    <row r="90" spans="1:18">
      <c r="A90" s="54">
        <v>4312863</v>
      </c>
      <c r="B90" s="55">
        <v>44624</v>
      </c>
      <c r="C90" s="55">
        <v>44774</v>
      </c>
      <c r="D90" s="56">
        <v>138900</v>
      </c>
      <c r="E90" s="56">
        <v>138900</v>
      </c>
      <c r="F90" s="57" t="s">
        <v>70</v>
      </c>
      <c r="G90" s="59">
        <v>0</v>
      </c>
      <c r="H90" s="59">
        <v>0</v>
      </c>
      <c r="I90" s="57">
        <f t="shared" si="2"/>
        <v>138900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  <c r="P90" s="59">
        <v>0</v>
      </c>
      <c r="Q90" s="59">
        <v>0</v>
      </c>
      <c r="R90" s="59">
        <v>0</v>
      </c>
    </row>
    <row r="91" spans="1:18">
      <c r="A91" s="54">
        <v>4320069</v>
      </c>
      <c r="B91" s="55">
        <v>44633</v>
      </c>
      <c r="C91" s="55">
        <v>44910</v>
      </c>
      <c r="D91" s="56">
        <v>795291</v>
      </c>
      <c r="E91" s="56">
        <v>795291</v>
      </c>
      <c r="F91" s="57" t="s">
        <v>70</v>
      </c>
      <c r="G91" s="59">
        <v>0</v>
      </c>
      <c r="H91" s="59">
        <v>0</v>
      </c>
      <c r="I91" s="57">
        <f t="shared" si="2"/>
        <v>795291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0</v>
      </c>
      <c r="P91" s="59">
        <v>0</v>
      </c>
      <c r="Q91" s="59">
        <v>0</v>
      </c>
      <c r="R91" s="59">
        <v>0</v>
      </c>
    </row>
    <row r="92" spans="1:18">
      <c r="A92" s="54">
        <v>4335301</v>
      </c>
      <c r="B92" s="55">
        <v>44652</v>
      </c>
      <c r="C92" s="55">
        <v>44910</v>
      </c>
      <c r="D92" s="56">
        <v>3680315</v>
      </c>
      <c r="E92" s="56">
        <v>3680315</v>
      </c>
      <c r="F92" s="57" t="s">
        <v>70</v>
      </c>
      <c r="G92" s="59">
        <v>0</v>
      </c>
      <c r="H92" s="59">
        <v>0</v>
      </c>
      <c r="I92" s="57">
        <f t="shared" si="2"/>
        <v>3680315</v>
      </c>
      <c r="J92" s="59">
        <v>0</v>
      </c>
      <c r="K92" s="59">
        <v>0</v>
      </c>
      <c r="L92" s="59">
        <v>0</v>
      </c>
      <c r="M92" s="59">
        <v>0</v>
      </c>
      <c r="N92" s="59">
        <v>0</v>
      </c>
      <c r="O92" s="59">
        <v>0</v>
      </c>
      <c r="P92" s="59">
        <v>0</v>
      </c>
      <c r="Q92" s="59">
        <v>0</v>
      </c>
      <c r="R92" s="59">
        <v>0</v>
      </c>
    </row>
    <row r="93" spans="1:18">
      <c r="A93" s="54">
        <v>4363177</v>
      </c>
      <c r="B93" s="55">
        <v>44686</v>
      </c>
      <c r="C93" s="55">
        <v>44774</v>
      </c>
      <c r="D93" s="56">
        <v>155168</v>
      </c>
      <c r="E93" s="56">
        <v>155168</v>
      </c>
      <c r="F93" s="57" t="s">
        <v>70</v>
      </c>
      <c r="G93" s="59">
        <v>0</v>
      </c>
      <c r="H93" s="59">
        <v>0</v>
      </c>
      <c r="I93" s="57">
        <f t="shared" si="2"/>
        <v>155168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59">
        <v>0</v>
      </c>
      <c r="R93" s="59">
        <v>0</v>
      </c>
    </row>
    <row r="94" spans="1:18">
      <c r="A94" s="54">
        <v>4363170</v>
      </c>
      <c r="B94" s="55">
        <v>44686</v>
      </c>
      <c r="C94" s="55">
        <v>44774</v>
      </c>
      <c r="D94" s="56">
        <v>195300</v>
      </c>
      <c r="E94" s="56">
        <v>195300</v>
      </c>
      <c r="F94" s="57" t="s">
        <v>70</v>
      </c>
      <c r="G94" s="59">
        <v>0</v>
      </c>
      <c r="H94" s="59">
        <v>0</v>
      </c>
      <c r="I94" s="57">
        <f t="shared" si="2"/>
        <v>195300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</row>
    <row r="95" spans="1:18">
      <c r="A95" s="54">
        <v>4363164</v>
      </c>
      <c r="B95" s="55">
        <v>44686</v>
      </c>
      <c r="C95" s="55">
        <v>44774</v>
      </c>
      <c r="D95" s="56">
        <v>3635317</v>
      </c>
      <c r="E95" s="56">
        <v>3635317</v>
      </c>
      <c r="F95" s="57" t="s">
        <v>70</v>
      </c>
      <c r="G95" s="59">
        <v>0</v>
      </c>
      <c r="H95" s="59">
        <v>0</v>
      </c>
      <c r="I95" s="57">
        <f t="shared" si="2"/>
        <v>3635317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</row>
    <row r="96" spans="1:18">
      <c r="A96" s="54">
        <v>4363159</v>
      </c>
      <c r="B96" s="55">
        <v>44686</v>
      </c>
      <c r="C96" s="55">
        <v>44774</v>
      </c>
      <c r="D96" s="56">
        <v>40000</v>
      </c>
      <c r="E96" s="56">
        <v>40000</v>
      </c>
      <c r="F96" s="57" t="s">
        <v>70</v>
      </c>
      <c r="G96" s="59">
        <v>0</v>
      </c>
      <c r="H96" s="59">
        <v>0</v>
      </c>
      <c r="I96" s="57">
        <f t="shared" si="2"/>
        <v>40000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59">
        <v>0</v>
      </c>
      <c r="R96" s="59">
        <v>0</v>
      </c>
    </row>
    <row r="97" spans="1:18">
      <c r="A97" s="54">
        <v>4384362</v>
      </c>
      <c r="B97" s="55">
        <v>44710</v>
      </c>
      <c r="C97" s="55">
        <v>44910</v>
      </c>
      <c r="D97" s="56">
        <v>447098</v>
      </c>
      <c r="E97" s="56">
        <v>447098</v>
      </c>
      <c r="F97" s="57" t="s">
        <v>70</v>
      </c>
      <c r="G97" s="59">
        <v>0</v>
      </c>
      <c r="H97" s="59">
        <v>0</v>
      </c>
      <c r="I97" s="57">
        <f t="shared" si="2"/>
        <v>447098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</row>
    <row r="98" spans="1:18">
      <c r="A98" s="54">
        <v>4363180</v>
      </c>
      <c r="B98" s="55">
        <v>44686</v>
      </c>
      <c r="C98" s="55">
        <v>44774</v>
      </c>
      <c r="D98" s="56">
        <v>67637</v>
      </c>
      <c r="E98" s="56">
        <v>67637</v>
      </c>
      <c r="F98" s="57" t="s">
        <v>70</v>
      </c>
      <c r="G98" s="59">
        <v>0</v>
      </c>
      <c r="H98" s="59">
        <v>0</v>
      </c>
      <c r="I98" s="57">
        <f t="shared" si="2"/>
        <v>67637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v>0</v>
      </c>
      <c r="R98" s="59">
        <v>0</v>
      </c>
    </row>
    <row r="99" spans="1:18">
      <c r="A99" s="54">
        <v>4365188</v>
      </c>
      <c r="B99" s="55">
        <v>44690</v>
      </c>
      <c r="C99" s="55">
        <v>44910</v>
      </c>
      <c r="D99" s="56">
        <v>68167</v>
      </c>
      <c r="E99" s="56">
        <v>68167</v>
      </c>
      <c r="F99" s="57" t="s">
        <v>70</v>
      </c>
      <c r="G99" s="59">
        <v>0</v>
      </c>
      <c r="H99" s="59">
        <v>0</v>
      </c>
      <c r="I99" s="57">
        <f t="shared" si="2"/>
        <v>68167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>
        <v>0</v>
      </c>
      <c r="R99" s="59">
        <v>0</v>
      </c>
    </row>
    <row r="100" spans="1:18">
      <c r="A100" s="54">
        <v>4363199</v>
      </c>
      <c r="B100" s="55">
        <v>44686</v>
      </c>
      <c r="C100" s="55">
        <v>44774</v>
      </c>
      <c r="D100" s="56">
        <v>729915</v>
      </c>
      <c r="E100" s="56">
        <v>729915</v>
      </c>
      <c r="F100" s="57" t="s">
        <v>70</v>
      </c>
      <c r="G100" s="59">
        <v>0</v>
      </c>
      <c r="H100" s="59">
        <v>0</v>
      </c>
      <c r="I100" s="57">
        <f t="shared" si="2"/>
        <v>729915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>
        <v>0</v>
      </c>
      <c r="R100" s="59">
        <v>0</v>
      </c>
    </row>
    <row r="101" spans="1:18">
      <c r="A101" s="54">
        <v>4363158</v>
      </c>
      <c r="B101" s="55">
        <v>44686</v>
      </c>
      <c r="C101" s="55">
        <v>44774</v>
      </c>
      <c r="D101" s="56">
        <v>80922</v>
      </c>
      <c r="E101" s="56">
        <v>80922</v>
      </c>
      <c r="F101" s="57" t="s">
        <v>70</v>
      </c>
      <c r="G101" s="59">
        <v>0</v>
      </c>
      <c r="H101" s="59">
        <v>0</v>
      </c>
      <c r="I101" s="57">
        <f t="shared" si="2"/>
        <v>80922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>
        <v>0</v>
      </c>
      <c r="R101" s="59">
        <v>0</v>
      </c>
    </row>
    <row r="102" spans="1:18">
      <c r="A102" s="54">
        <v>4363144</v>
      </c>
      <c r="B102" s="55">
        <v>44686</v>
      </c>
      <c r="C102" s="55">
        <v>44774</v>
      </c>
      <c r="D102" s="56">
        <v>81100</v>
      </c>
      <c r="E102" s="56">
        <v>81100</v>
      </c>
      <c r="F102" s="57" t="s">
        <v>70</v>
      </c>
      <c r="G102" s="59">
        <v>0</v>
      </c>
      <c r="H102" s="59">
        <v>0</v>
      </c>
      <c r="I102" s="57">
        <f t="shared" si="2"/>
        <v>81100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59">
        <v>0</v>
      </c>
      <c r="R102" s="59">
        <v>0</v>
      </c>
    </row>
    <row r="103" spans="1:18">
      <c r="A103" s="54">
        <v>4363162</v>
      </c>
      <c r="B103" s="55">
        <v>44686</v>
      </c>
      <c r="C103" s="55">
        <v>44774</v>
      </c>
      <c r="D103" s="56">
        <v>959773</v>
      </c>
      <c r="E103" s="56">
        <v>959773</v>
      </c>
      <c r="F103" s="57" t="s">
        <v>70</v>
      </c>
      <c r="G103" s="59">
        <v>0</v>
      </c>
      <c r="H103" s="59">
        <v>0</v>
      </c>
      <c r="I103" s="57">
        <f t="shared" si="2"/>
        <v>959773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>
        <v>0</v>
      </c>
      <c r="R103" s="59">
        <v>0</v>
      </c>
    </row>
    <row r="104" spans="1:18">
      <c r="A104" s="54">
        <v>4386468</v>
      </c>
      <c r="B104" s="55">
        <v>44713</v>
      </c>
      <c r="C104" s="55">
        <v>44910</v>
      </c>
      <c r="D104" s="56">
        <v>19500</v>
      </c>
      <c r="E104" s="56">
        <v>19500</v>
      </c>
      <c r="F104" s="57" t="s">
        <v>70</v>
      </c>
      <c r="G104" s="59">
        <v>0</v>
      </c>
      <c r="H104" s="59">
        <v>0</v>
      </c>
      <c r="I104" s="57">
        <f t="shared" si="2"/>
        <v>19500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>
        <v>0</v>
      </c>
      <c r="R104" s="59">
        <v>0</v>
      </c>
    </row>
    <row r="105" spans="1:18">
      <c r="A105" s="54">
        <v>4395707</v>
      </c>
      <c r="B105" s="55">
        <v>44722</v>
      </c>
      <c r="C105" s="55">
        <v>44910</v>
      </c>
      <c r="D105" s="56">
        <v>65200</v>
      </c>
      <c r="E105" s="56">
        <v>65200</v>
      </c>
      <c r="F105" s="57" t="s">
        <v>70</v>
      </c>
      <c r="G105" s="59">
        <v>0</v>
      </c>
      <c r="H105" s="59">
        <v>0</v>
      </c>
      <c r="I105" s="57">
        <f t="shared" si="2"/>
        <v>65200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59">
        <v>0</v>
      </c>
      <c r="R105" s="59">
        <v>0</v>
      </c>
    </row>
    <row r="106" spans="1:18">
      <c r="A106" s="54">
        <v>4421847</v>
      </c>
      <c r="B106" s="55">
        <v>44756</v>
      </c>
      <c r="C106" s="55">
        <v>44910</v>
      </c>
      <c r="D106" s="56">
        <v>2032082</v>
      </c>
      <c r="E106" s="56">
        <v>2032082</v>
      </c>
      <c r="F106" s="57" t="s">
        <v>70</v>
      </c>
      <c r="G106" s="59">
        <v>0</v>
      </c>
      <c r="H106" s="59">
        <v>0</v>
      </c>
      <c r="I106" s="57">
        <f t="shared" si="2"/>
        <v>2032082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59">
        <v>0</v>
      </c>
      <c r="Q106" s="59">
        <v>0</v>
      </c>
      <c r="R106" s="59">
        <v>0</v>
      </c>
    </row>
    <row r="107" spans="1:18">
      <c r="A107" s="54">
        <v>4433502</v>
      </c>
      <c r="B107" s="55">
        <v>44769</v>
      </c>
      <c r="C107" s="55">
        <v>44910</v>
      </c>
      <c r="D107" s="56">
        <v>2955038</v>
      </c>
      <c r="E107" s="56">
        <v>2955038</v>
      </c>
      <c r="F107" s="57" t="s">
        <v>70</v>
      </c>
      <c r="G107" s="59">
        <v>0</v>
      </c>
      <c r="H107" s="59">
        <v>0</v>
      </c>
      <c r="I107" s="57">
        <f t="shared" si="2"/>
        <v>2955038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59">
        <v>0</v>
      </c>
      <c r="R107" s="59">
        <v>0</v>
      </c>
    </row>
    <row r="108" spans="1:18">
      <c r="A108" s="54">
        <v>4415506</v>
      </c>
      <c r="B108" s="55">
        <v>44749</v>
      </c>
      <c r="C108" s="55">
        <v>44910</v>
      </c>
      <c r="D108" s="56">
        <v>6500</v>
      </c>
      <c r="E108" s="56">
        <v>6500</v>
      </c>
      <c r="F108" s="57" t="s">
        <v>70</v>
      </c>
      <c r="G108" s="59">
        <v>0</v>
      </c>
      <c r="H108" s="59">
        <v>0</v>
      </c>
      <c r="I108" s="57">
        <f t="shared" si="2"/>
        <v>6500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59">
        <v>0</v>
      </c>
      <c r="R108" s="59">
        <v>0</v>
      </c>
    </row>
    <row r="109" spans="1:18">
      <c r="A109" s="54">
        <v>4424435</v>
      </c>
      <c r="B109" s="55">
        <v>44760</v>
      </c>
      <c r="C109" s="55">
        <v>44910</v>
      </c>
      <c r="D109" s="56">
        <v>65700</v>
      </c>
      <c r="E109" s="56">
        <v>65700</v>
      </c>
      <c r="F109" s="57" t="s">
        <v>70</v>
      </c>
      <c r="G109" s="59">
        <v>0</v>
      </c>
      <c r="H109" s="59">
        <v>0</v>
      </c>
      <c r="I109" s="57">
        <f t="shared" si="2"/>
        <v>65700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>
        <v>0</v>
      </c>
      <c r="R109" s="59">
        <v>0</v>
      </c>
    </row>
    <row r="110" spans="1:18">
      <c r="A110" s="54">
        <v>4435220</v>
      </c>
      <c r="B110" s="55">
        <v>44770</v>
      </c>
      <c r="C110" s="55">
        <v>44910</v>
      </c>
      <c r="D110" s="56">
        <v>66525</v>
      </c>
      <c r="E110" s="56">
        <v>66525</v>
      </c>
      <c r="F110" s="57" t="s">
        <v>70</v>
      </c>
      <c r="G110" s="59">
        <v>0</v>
      </c>
      <c r="H110" s="59">
        <v>0</v>
      </c>
      <c r="I110" s="57">
        <f t="shared" si="2"/>
        <v>66525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</row>
    <row r="111" spans="1:18">
      <c r="A111" s="54">
        <v>4435186</v>
      </c>
      <c r="B111" s="55">
        <v>44770</v>
      </c>
      <c r="C111" s="55">
        <v>44910</v>
      </c>
      <c r="D111" s="56">
        <v>69777</v>
      </c>
      <c r="E111" s="56">
        <v>69777</v>
      </c>
      <c r="F111" s="57" t="s">
        <v>70</v>
      </c>
      <c r="G111" s="59">
        <v>0</v>
      </c>
      <c r="H111" s="59">
        <v>0</v>
      </c>
      <c r="I111" s="57">
        <f t="shared" si="2"/>
        <v>69777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</row>
    <row r="112" spans="1:18">
      <c r="A112" s="54">
        <v>4446496</v>
      </c>
      <c r="B112" s="55">
        <v>44781</v>
      </c>
      <c r="C112" s="55">
        <v>44910</v>
      </c>
      <c r="D112" s="56">
        <v>112479</v>
      </c>
      <c r="E112" s="56">
        <v>112479</v>
      </c>
      <c r="F112" s="57" t="s">
        <v>70</v>
      </c>
      <c r="G112" s="59">
        <v>0</v>
      </c>
      <c r="H112" s="59">
        <v>0</v>
      </c>
      <c r="I112" s="57">
        <f t="shared" si="2"/>
        <v>112479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59">
        <v>0</v>
      </c>
    </row>
    <row r="113" spans="1:18">
      <c r="A113" s="54">
        <v>4453587</v>
      </c>
      <c r="B113" s="55">
        <v>44788</v>
      </c>
      <c r="C113" s="55">
        <v>44910</v>
      </c>
      <c r="D113" s="56">
        <v>1345842</v>
      </c>
      <c r="E113" s="56">
        <v>1345842</v>
      </c>
      <c r="F113" s="57" t="s">
        <v>70</v>
      </c>
      <c r="G113" s="59">
        <v>0</v>
      </c>
      <c r="H113" s="59">
        <v>0</v>
      </c>
      <c r="I113" s="57">
        <f t="shared" si="2"/>
        <v>1345842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>
        <v>0</v>
      </c>
      <c r="R113" s="59">
        <v>0</v>
      </c>
    </row>
    <row r="114" spans="1:18">
      <c r="A114" s="54">
        <v>4452927</v>
      </c>
      <c r="B114" s="55">
        <v>44785</v>
      </c>
      <c r="C114" s="55">
        <v>44910</v>
      </c>
      <c r="D114" s="56">
        <v>150941</v>
      </c>
      <c r="E114" s="56">
        <v>150941</v>
      </c>
      <c r="F114" s="57" t="s">
        <v>70</v>
      </c>
      <c r="G114" s="59">
        <v>0</v>
      </c>
      <c r="H114" s="59">
        <v>0</v>
      </c>
      <c r="I114" s="57">
        <f t="shared" si="2"/>
        <v>150941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>
        <v>0</v>
      </c>
      <c r="R114" s="59">
        <v>0</v>
      </c>
    </row>
    <row r="115" spans="1:18">
      <c r="A115" s="54">
        <v>4438436</v>
      </c>
      <c r="B115" s="55">
        <v>44774</v>
      </c>
      <c r="C115" s="55">
        <v>44910</v>
      </c>
      <c r="D115" s="56">
        <v>19500</v>
      </c>
      <c r="E115" s="56">
        <v>19500</v>
      </c>
      <c r="F115" s="57" t="s">
        <v>70</v>
      </c>
      <c r="G115" s="59">
        <v>0</v>
      </c>
      <c r="H115" s="59">
        <v>0</v>
      </c>
      <c r="I115" s="57">
        <f t="shared" si="2"/>
        <v>19500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59">
        <v>0</v>
      </c>
    </row>
    <row r="116" spans="1:18">
      <c r="A116" s="54">
        <v>4452917</v>
      </c>
      <c r="B116" s="55">
        <v>44785</v>
      </c>
      <c r="C116" s="55">
        <v>44910</v>
      </c>
      <c r="D116" s="56">
        <v>849575</v>
      </c>
      <c r="E116" s="56">
        <v>849575</v>
      </c>
      <c r="F116" s="57" t="s">
        <v>70</v>
      </c>
      <c r="G116" s="59">
        <v>0</v>
      </c>
      <c r="H116" s="59">
        <v>0</v>
      </c>
      <c r="I116" s="57">
        <f t="shared" si="2"/>
        <v>849575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59">
        <v>0</v>
      </c>
      <c r="R116" s="59">
        <v>0</v>
      </c>
    </row>
    <row r="117" spans="1:18">
      <c r="A117" s="54">
        <v>4472115</v>
      </c>
      <c r="B117" s="55">
        <v>44805</v>
      </c>
      <c r="C117" s="55">
        <v>44910</v>
      </c>
      <c r="D117" s="56">
        <v>140443</v>
      </c>
      <c r="E117" s="56">
        <v>140443</v>
      </c>
      <c r="F117" s="57" t="s">
        <v>70</v>
      </c>
      <c r="G117" s="59">
        <v>0</v>
      </c>
      <c r="H117" s="59">
        <v>0</v>
      </c>
      <c r="I117" s="57">
        <f t="shared" si="2"/>
        <v>140443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59">
        <v>0</v>
      </c>
    </row>
    <row r="118" spans="1:18">
      <c r="A118" s="54">
        <v>4482634</v>
      </c>
      <c r="B118" s="55">
        <v>44816</v>
      </c>
      <c r="C118" s="55">
        <v>44910</v>
      </c>
      <c r="D118" s="56">
        <v>19500</v>
      </c>
      <c r="E118" s="56">
        <v>19500</v>
      </c>
      <c r="F118" s="57" t="s">
        <v>70</v>
      </c>
      <c r="G118" s="59">
        <v>0</v>
      </c>
      <c r="H118" s="59">
        <v>0</v>
      </c>
      <c r="I118" s="57">
        <f t="shared" si="2"/>
        <v>19500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59">
        <v>0</v>
      </c>
      <c r="R118" s="59">
        <v>0</v>
      </c>
    </row>
    <row r="119" spans="1:18">
      <c r="A119" s="54">
        <v>4473608</v>
      </c>
      <c r="B119" s="55">
        <v>44806</v>
      </c>
      <c r="C119" s="55">
        <v>44910</v>
      </c>
      <c r="D119" s="56">
        <v>2418431</v>
      </c>
      <c r="E119" s="56">
        <v>2418431</v>
      </c>
      <c r="F119" s="57" t="s">
        <v>70</v>
      </c>
      <c r="G119" s="59">
        <v>0</v>
      </c>
      <c r="H119" s="59">
        <v>0</v>
      </c>
      <c r="I119" s="57">
        <f t="shared" si="2"/>
        <v>2418431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59">
        <v>0</v>
      </c>
      <c r="R119" s="59">
        <v>0</v>
      </c>
    </row>
    <row r="120" spans="1:18">
      <c r="A120" s="54">
        <v>4485654</v>
      </c>
      <c r="B120" s="55">
        <v>44818</v>
      </c>
      <c r="C120" s="55">
        <v>44910</v>
      </c>
      <c r="D120" s="56">
        <v>26000</v>
      </c>
      <c r="E120" s="56">
        <v>26000</v>
      </c>
      <c r="F120" s="57" t="s">
        <v>70</v>
      </c>
      <c r="G120" s="59">
        <v>0</v>
      </c>
      <c r="H120" s="59">
        <v>0</v>
      </c>
      <c r="I120" s="57">
        <f t="shared" si="2"/>
        <v>26000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0</v>
      </c>
      <c r="P120" s="59">
        <v>0</v>
      </c>
      <c r="Q120" s="59">
        <v>0</v>
      </c>
      <c r="R120" s="59">
        <v>0</v>
      </c>
    </row>
    <row r="121" spans="1:18">
      <c r="A121" s="54">
        <v>4547662</v>
      </c>
      <c r="B121" s="55">
        <v>44878</v>
      </c>
      <c r="C121" s="55">
        <v>44910</v>
      </c>
      <c r="D121" s="56">
        <v>13013995</v>
      </c>
      <c r="E121" s="56">
        <v>13013995</v>
      </c>
      <c r="F121" s="57" t="s">
        <v>70</v>
      </c>
      <c r="G121" s="59">
        <v>0</v>
      </c>
      <c r="H121" s="59">
        <v>0</v>
      </c>
      <c r="I121" s="57">
        <f t="shared" si="2"/>
        <v>13013995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0</v>
      </c>
      <c r="P121" s="59">
        <v>0</v>
      </c>
      <c r="Q121" s="59">
        <v>0</v>
      </c>
      <c r="R121" s="59">
        <v>0</v>
      </c>
    </row>
    <row r="122" spans="1:18">
      <c r="A122" s="54">
        <v>4547613</v>
      </c>
      <c r="B122" s="55">
        <v>44878</v>
      </c>
      <c r="C122" s="55">
        <v>44910</v>
      </c>
      <c r="D122" s="56">
        <v>71808</v>
      </c>
      <c r="E122" s="56">
        <v>71808</v>
      </c>
      <c r="F122" s="57" t="s">
        <v>70</v>
      </c>
      <c r="G122" s="59">
        <v>0</v>
      </c>
      <c r="H122" s="59">
        <v>0</v>
      </c>
      <c r="I122" s="57">
        <f t="shared" si="2"/>
        <v>71808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  <c r="P122" s="59">
        <v>0</v>
      </c>
      <c r="Q122" s="59">
        <v>0</v>
      </c>
      <c r="R122" s="59">
        <v>0</v>
      </c>
    </row>
    <row r="123" spans="1:18" s="64" customFormat="1" ht="12">
      <c r="A123" s="61"/>
      <c r="B123" s="62"/>
      <c r="C123" s="62"/>
      <c r="D123" s="63">
        <f>SUBTOTAL(9,D2:D122)</f>
        <v>74228053</v>
      </c>
      <c r="E123" s="63">
        <f>SUBTOTAL(9,E2:E122)</f>
        <v>69630561</v>
      </c>
      <c r="F123" s="61"/>
      <c r="G123" s="62"/>
      <c r="H123" s="62"/>
      <c r="I123" s="63">
        <f>SUBTOTAL(9,I2:I122)</f>
        <v>50121718</v>
      </c>
      <c r="J123" s="63">
        <f>SUBTOTAL(9,J2:J122)</f>
        <v>24942</v>
      </c>
      <c r="K123" s="63">
        <f>SUBTOTAL(9,K2:K122)</f>
        <v>435900</v>
      </c>
      <c r="L123" s="63">
        <f>SUBTOTAL(9,L2:L122)</f>
        <v>2325771</v>
      </c>
      <c r="M123" s="63">
        <f>SUBTOTAL(9,M2:M122)</f>
        <v>16722230</v>
      </c>
      <c r="N123" s="61"/>
      <c r="O123" s="61"/>
      <c r="P123" s="61"/>
      <c r="Q123" s="61"/>
      <c r="R123" s="61"/>
    </row>
    <row r="125" spans="1:18">
      <c r="F125" s="68" t="s">
        <v>71</v>
      </c>
      <c r="G125" s="57">
        <f>+E123</f>
        <v>69630561</v>
      </c>
      <c r="H125" s="69"/>
    </row>
    <row r="126" spans="1:18">
      <c r="F126" s="59" t="s">
        <v>59</v>
      </c>
      <c r="G126" s="57">
        <f>+I123</f>
        <v>50121718</v>
      </c>
      <c r="H126" s="69"/>
    </row>
    <row r="127" spans="1:18">
      <c r="F127" s="59" t="s">
        <v>60</v>
      </c>
      <c r="G127" s="57">
        <f>+J123</f>
        <v>24942</v>
      </c>
      <c r="H127" s="69"/>
    </row>
    <row r="128" spans="1:18">
      <c r="F128" s="59" t="s">
        <v>61</v>
      </c>
      <c r="G128" s="57">
        <f>+K123</f>
        <v>435900</v>
      </c>
      <c r="H128" s="69"/>
    </row>
    <row r="129" spans="6:8">
      <c r="F129" s="59" t="s">
        <v>72</v>
      </c>
      <c r="G129" s="57">
        <f>+L123+M123</f>
        <v>19048001</v>
      </c>
      <c r="H129" s="69"/>
    </row>
  </sheetData>
  <autoFilter ref="A1:U122" xr:uid="{AE7B562C-3A3D-42CC-967B-F5E5591D5CB6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2023-05-11T13:48:05Z</dcterms:created>
  <dcterms:modified xsi:type="dcterms:W3CDTF">2023-06-05T16:25:37Z</dcterms:modified>
  <cp:category/>
  <cp:contentStatus/>
</cp:coreProperties>
</file>