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D:\Perfil de Usuario\OneDrive - Mutual Ser E.P.S\PROCESO CONCILIACION\PROCESO CONCILIACION\2022\ATLÁNTICO\ESE CENTRO DE SALUD USIACURI - JOSE MARIA FEREZ FARAH- MAYO 2023\"/>
    </mc:Choice>
  </mc:AlternateContent>
  <xr:revisionPtr revIDLastSave="0" documentId="13_ncr:1_{527F157C-9E5F-480E-A1B6-597A3CC26170}" xr6:coauthVersionLast="47" xr6:coauthVersionMax="47" xr10:uidLastSave="{00000000-0000-0000-0000-000000000000}"/>
  <bookViews>
    <workbookView xWindow="-120" yWindow="-120" windowWidth="19440" windowHeight="15000" activeTab="1" xr2:uid="{C74C90DE-B3B3-4651-8DAD-698ABEACC8CB}"/>
  </bookViews>
  <sheets>
    <sheet name="FORMATO AIFT010" sheetId="1" r:id="rId1"/>
    <sheet name="CARTERA DEPURADA" sheetId="2" r:id="rId2"/>
  </sheets>
  <externalReferences>
    <externalReference r:id="rId3"/>
    <externalReference r:id="rId4"/>
  </externalReferences>
  <definedNames>
    <definedName name="_xlnm._FilterDatabase" localSheetId="1" hidden="1">'CARTERA DEPURADA'!$A$1:$O$317</definedName>
    <definedName name="_xlnm._FilterDatabase" localSheetId="0" hidden="1">'FORMATO AIFT010'!$A$8:$AK$324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6" i="2" l="1"/>
  <c r="G320" i="2"/>
  <c r="K318" i="2"/>
  <c r="G322" i="2" s="1"/>
  <c r="E318" i="2"/>
  <c r="D318" i="2"/>
  <c r="J317" i="2"/>
  <c r="J316" i="2"/>
  <c r="J315" i="2"/>
  <c r="J314" i="2"/>
  <c r="J313" i="2"/>
  <c r="J312" i="2"/>
  <c r="J311" i="2"/>
  <c r="O310" i="2"/>
  <c r="N310" i="2"/>
  <c r="M310" i="2"/>
  <c r="L310" i="2"/>
  <c r="I310" i="2"/>
  <c r="H310" i="2"/>
  <c r="G310" i="2"/>
  <c r="O309" i="2"/>
  <c r="N309" i="2"/>
  <c r="M309" i="2"/>
  <c r="L309" i="2"/>
  <c r="I309" i="2"/>
  <c r="H309" i="2"/>
  <c r="G309" i="2"/>
  <c r="O308" i="2"/>
  <c r="N308" i="2"/>
  <c r="M308" i="2"/>
  <c r="L308" i="2"/>
  <c r="I308" i="2"/>
  <c r="H308" i="2"/>
  <c r="G308" i="2"/>
  <c r="O307" i="2"/>
  <c r="N307" i="2"/>
  <c r="M307" i="2"/>
  <c r="L307" i="2"/>
  <c r="I307" i="2"/>
  <c r="H307" i="2"/>
  <c r="G307" i="2"/>
  <c r="O306" i="2"/>
  <c r="N306" i="2"/>
  <c r="M306" i="2"/>
  <c r="L306" i="2"/>
  <c r="I306" i="2"/>
  <c r="H306" i="2"/>
  <c r="G306" i="2"/>
  <c r="O305" i="2"/>
  <c r="N305" i="2"/>
  <c r="M305" i="2"/>
  <c r="L305" i="2"/>
  <c r="I305" i="2"/>
  <c r="H305" i="2"/>
  <c r="G305" i="2"/>
  <c r="O304" i="2"/>
  <c r="N304" i="2"/>
  <c r="M304" i="2"/>
  <c r="L304" i="2"/>
  <c r="I304" i="2"/>
  <c r="H304" i="2"/>
  <c r="G304" i="2"/>
  <c r="O303" i="2"/>
  <c r="N303" i="2"/>
  <c r="M303" i="2"/>
  <c r="L303" i="2"/>
  <c r="I303" i="2"/>
  <c r="H303" i="2"/>
  <c r="G303" i="2"/>
  <c r="O302" i="2"/>
  <c r="N302" i="2"/>
  <c r="M302" i="2"/>
  <c r="L302" i="2"/>
  <c r="I302" i="2"/>
  <c r="H302" i="2"/>
  <c r="G302" i="2"/>
  <c r="O301" i="2"/>
  <c r="N301" i="2"/>
  <c r="M301" i="2"/>
  <c r="L301" i="2"/>
  <c r="I301" i="2"/>
  <c r="H301" i="2"/>
  <c r="G301" i="2"/>
  <c r="O300" i="2"/>
  <c r="N300" i="2"/>
  <c r="M300" i="2"/>
  <c r="L300" i="2"/>
  <c r="I300" i="2"/>
  <c r="H300" i="2"/>
  <c r="G300" i="2"/>
  <c r="O299" i="2"/>
  <c r="N299" i="2"/>
  <c r="M299" i="2"/>
  <c r="L299" i="2"/>
  <c r="I299" i="2"/>
  <c r="H299" i="2"/>
  <c r="G299" i="2"/>
  <c r="O298" i="2"/>
  <c r="N298" i="2"/>
  <c r="M298" i="2"/>
  <c r="L298" i="2"/>
  <c r="I298" i="2"/>
  <c r="H298" i="2"/>
  <c r="G298" i="2"/>
  <c r="O297" i="2"/>
  <c r="N297" i="2"/>
  <c r="M297" i="2"/>
  <c r="L297" i="2"/>
  <c r="I297" i="2"/>
  <c r="H297" i="2"/>
  <c r="G297" i="2"/>
  <c r="O296" i="2"/>
  <c r="N296" i="2"/>
  <c r="M296" i="2"/>
  <c r="L296" i="2"/>
  <c r="I296" i="2"/>
  <c r="H296" i="2"/>
  <c r="G296" i="2"/>
  <c r="O295" i="2"/>
  <c r="N295" i="2"/>
  <c r="M295" i="2"/>
  <c r="L295" i="2"/>
  <c r="I295" i="2"/>
  <c r="H295" i="2"/>
  <c r="G295" i="2"/>
  <c r="O294" i="2"/>
  <c r="N294" i="2"/>
  <c r="M294" i="2"/>
  <c r="L294" i="2"/>
  <c r="I294" i="2"/>
  <c r="H294" i="2"/>
  <c r="G294" i="2"/>
  <c r="O293" i="2"/>
  <c r="N293" i="2"/>
  <c r="M293" i="2"/>
  <c r="L293" i="2"/>
  <c r="I293" i="2"/>
  <c r="H293" i="2"/>
  <c r="G293" i="2"/>
  <c r="O292" i="2"/>
  <c r="N292" i="2"/>
  <c r="M292" i="2"/>
  <c r="L292" i="2"/>
  <c r="I292" i="2"/>
  <c r="H292" i="2"/>
  <c r="G292" i="2"/>
  <c r="O291" i="2"/>
  <c r="N291" i="2"/>
  <c r="M291" i="2"/>
  <c r="L291" i="2"/>
  <c r="I291" i="2"/>
  <c r="H291" i="2"/>
  <c r="G291" i="2"/>
  <c r="O290" i="2"/>
  <c r="N290" i="2"/>
  <c r="M290" i="2"/>
  <c r="L290" i="2"/>
  <c r="I290" i="2"/>
  <c r="H290" i="2"/>
  <c r="G290" i="2"/>
  <c r="O289" i="2"/>
  <c r="N289" i="2"/>
  <c r="M289" i="2"/>
  <c r="L289" i="2"/>
  <c r="I289" i="2"/>
  <c r="H289" i="2"/>
  <c r="G289" i="2"/>
  <c r="O288" i="2"/>
  <c r="N288" i="2"/>
  <c r="M288" i="2"/>
  <c r="L288" i="2"/>
  <c r="I288" i="2"/>
  <c r="H288" i="2"/>
  <c r="G288" i="2"/>
  <c r="O287" i="2"/>
  <c r="N287" i="2"/>
  <c r="M287" i="2"/>
  <c r="L287" i="2"/>
  <c r="I287" i="2"/>
  <c r="H287" i="2"/>
  <c r="G287" i="2"/>
  <c r="O286" i="2"/>
  <c r="N286" i="2"/>
  <c r="M286" i="2"/>
  <c r="L286" i="2"/>
  <c r="I286" i="2"/>
  <c r="H286" i="2"/>
  <c r="G286" i="2"/>
  <c r="O285" i="2"/>
  <c r="N285" i="2"/>
  <c r="M285" i="2"/>
  <c r="L285" i="2"/>
  <c r="I285" i="2"/>
  <c r="H285" i="2"/>
  <c r="G285" i="2"/>
  <c r="O284" i="2"/>
  <c r="N284" i="2"/>
  <c r="M284" i="2"/>
  <c r="L284" i="2"/>
  <c r="I284" i="2"/>
  <c r="H284" i="2"/>
  <c r="G284" i="2"/>
  <c r="O283" i="2"/>
  <c r="N283" i="2"/>
  <c r="M283" i="2"/>
  <c r="L283" i="2"/>
  <c r="I283" i="2"/>
  <c r="H283" i="2"/>
  <c r="G283" i="2"/>
  <c r="O282" i="2"/>
  <c r="N282" i="2"/>
  <c r="M282" i="2"/>
  <c r="L282" i="2"/>
  <c r="I282" i="2"/>
  <c r="H282" i="2"/>
  <c r="G282" i="2"/>
  <c r="O281" i="2"/>
  <c r="N281" i="2"/>
  <c r="M281" i="2"/>
  <c r="L281" i="2"/>
  <c r="I281" i="2"/>
  <c r="H281" i="2"/>
  <c r="G281" i="2"/>
  <c r="O280" i="2"/>
  <c r="N280" i="2"/>
  <c r="M280" i="2"/>
  <c r="L280" i="2"/>
  <c r="I280" i="2"/>
  <c r="H280" i="2"/>
  <c r="G280" i="2"/>
  <c r="O279" i="2"/>
  <c r="N279" i="2"/>
  <c r="M279" i="2"/>
  <c r="L279" i="2"/>
  <c r="I279" i="2"/>
  <c r="H279" i="2"/>
  <c r="G279" i="2"/>
  <c r="O278" i="2"/>
  <c r="N278" i="2"/>
  <c r="M278" i="2"/>
  <c r="L278" i="2"/>
  <c r="I278" i="2"/>
  <c r="H278" i="2"/>
  <c r="G278" i="2"/>
  <c r="O277" i="2"/>
  <c r="N277" i="2"/>
  <c r="M277" i="2"/>
  <c r="L277" i="2"/>
  <c r="I277" i="2"/>
  <c r="H277" i="2"/>
  <c r="G277" i="2"/>
  <c r="O276" i="2"/>
  <c r="N276" i="2"/>
  <c r="M276" i="2"/>
  <c r="L276" i="2"/>
  <c r="I276" i="2"/>
  <c r="H276" i="2"/>
  <c r="G276" i="2"/>
  <c r="O275" i="2"/>
  <c r="N275" i="2"/>
  <c r="M275" i="2"/>
  <c r="L275" i="2"/>
  <c r="I275" i="2"/>
  <c r="H275" i="2"/>
  <c r="G275" i="2"/>
  <c r="O274" i="2"/>
  <c r="N274" i="2"/>
  <c r="M274" i="2"/>
  <c r="L274" i="2"/>
  <c r="I274" i="2"/>
  <c r="H274" i="2"/>
  <c r="G274" i="2"/>
  <c r="O273" i="2"/>
  <c r="N273" i="2"/>
  <c r="M273" i="2"/>
  <c r="L273" i="2"/>
  <c r="I273" i="2"/>
  <c r="H273" i="2"/>
  <c r="G273" i="2"/>
  <c r="O272" i="2"/>
  <c r="N272" i="2"/>
  <c r="M272" i="2"/>
  <c r="L272" i="2"/>
  <c r="I272" i="2"/>
  <c r="H272" i="2"/>
  <c r="G272" i="2"/>
  <c r="O271" i="2"/>
  <c r="N271" i="2"/>
  <c r="M271" i="2"/>
  <c r="L271" i="2"/>
  <c r="I271" i="2"/>
  <c r="H271" i="2"/>
  <c r="G271" i="2"/>
  <c r="O270" i="2"/>
  <c r="N270" i="2"/>
  <c r="M270" i="2"/>
  <c r="L270" i="2"/>
  <c r="I270" i="2"/>
  <c r="H270" i="2"/>
  <c r="G270" i="2"/>
  <c r="O269" i="2"/>
  <c r="N269" i="2"/>
  <c r="M269" i="2"/>
  <c r="L269" i="2"/>
  <c r="I269" i="2"/>
  <c r="H269" i="2"/>
  <c r="G269" i="2"/>
  <c r="O268" i="2"/>
  <c r="N268" i="2"/>
  <c r="M268" i="2"/>
  <c r="L268" i="2"/>
  <c r="I268" i="2"/>
  <c r="H268" i="2"/>
  <c r="G268" i="2"/>
  <c r="O267" i="2"/>
  <c r="N267" i="2"/>
  <c r="M267" i="2"/>
  <c r="L267" i="2"/>
  <c r="I267" i="2"/>
  <c r="H267" i="2"/>
  <c r="G267" i="2"/>
  <c r="O266" i="2"/>
  <c r="N266" i="2"/>
  <c r="M266" i="2"/>
  <c r="L266" i="2"/>
  <c r="I266" i="2"/>
  <c r="H266" i="2"/>
  <c r="G266" i="2"/>
  <c r="O265" i="2"/>
  <c r="N265" i="2"/>
  <c r="M265" i="2"/>
  <c r="L265" i="2"/>
  <c r="I265" i="2"/>
  <c r="H265" i="2"/>
  <c r="G265" i="2"/>
  <c r="O264" i="2"/>
  <c r="N264" i="2"/>
  <c r="M264" i="2"/>
  <c r="L264" i="2"/>
  <c r="I264" i="2"/>
  <c r="H264" i="2"/>
  <c r="G264" i="2"/>
  <c r="O263" i="2"/>
  <c r="N263" i="2"/>
  <c r="M263" i="2"/>
  <c r="L263" i="2"/>
  <c r="I263" i="2"/>
  <c r="H263" i="2"/>
  <c r="G263" i="2"/>
  <c r="O262" i="2"/>
  <c r="N262" i="2"/>
  <c r="M262" i="2"/>
  <c r="L262" i="2"/>
  <c r="I262" i="2"/>
  <c r="H262" i="2"/>
  <c r="G262" i="2"/>
  <c r="O261" i="2"/>
  <c r="N261" i="2"/>
  <c r="M261" i="2"/>
  <c r="L261" i="2"/>
  <c r="I261" i="2"/>
  <c r="H261" i="2"/>
  <c r="G261" i="2"/>
  <c r="O260" i="2"/>
  <c r="N260" i="2"/>
  <c r="M260" i="2"/>
  <c r="L260" i="2"/>
  <c r="I260" i="2"/>
  <c r="H260" i="2"/>
  <c r="G260" i="2"/>
  <c r="O259" i="2"/>
  <c r="N259" i="2"/>
  <c r="M259" i="2"/>
  <c r="L259" i="2"/>
  <c r="I259" i="2"/>
  <c r="H259" i="2"/>
  <c r="G259" i="2"/>
  <c r="O258" i="2"/>
  <c r="N258" i="2"/>
  <c r="M258" i="2"/>
  <c r="L258" i="2"/>
  <c r="I258" i="2"/>
  <c r="H258" i="2"/>
  <c r="G258" i="2"/>
  <c r="O257" i="2"/>
  <c r="N257" i="2"/>
  <c r="M257" i="2"/>
  <c r="L257" i="2"/>
  <c r="I257" i="2"/>
  <c r="H257" i="2"/>
  <c r="G257" i="2"/>
  <c r="O256" i="2"/>
  <c r="N256" i="2"/>
  <c r="M256" i="2"/>
  <c r="L256" i="2"/>
  <c r="I256" i="2"/>
  <c r="H256" i="2"/>
  <c r="G256" i="2"/>
  <c r="O255" i="2"/>
  <c r="N255" i="2"/>
  <c r="M255" i="2"/>
  <c r="L255" i="2"/>
  <c r="I255" i="2"/>
  <c r="H255" i="2"/>
  <c r="G255" i="2"/>
  <c r="O254" i="2"/>
  <c r="N254" i="2"/>
  <c r="M254" i="2"/>
  <c r="L254" i="2"/>
  <c r="I254" i="2"/>
  <c r="H254" i="2"/>
  <c r="G254" i="2"/>
  <c r="O253" i="2"/>
  <c r="N253" i="2"/>
  <c r="M253" i="2"/>
  <c r="L253" i="2"/>
  <c r="I253" i="2"/>
  <c r="H253" i="2"/>
  <c r="G253" i="2"/>
  <c r="O252" i="2"/>
  <c r="N252" i="2"/>
  <c r="M252" i="2"/>
  <c r="L252" i="2"/>
  <c r="I252" i="2"/>
  <c r="H252" i="2"/>
  <c r="G252" i="2"/>
  <c r="O251" i="2"/>
  <c r="N251" i="2"/>
  <c r="M251" i="2"/>
  <c r="L251" i="2"/>
  <c r="I251" i="2"/>
  <c r="H251" i="2"/>
  <c r="G251" i="2"/>
  <c r="O250" i="2"/>
  <c r="N250" i="2"/>
  <c r="M250" i="2"/>
  <c r="L250" i="2"/>
  <c r="I250" i="2"/>
  <c r="H250" i="2"/>
  <c r="G250" i="2"/>
  <c r="O249" i="2"/>
  <c r="N249" i="2"/>
  <c r="M249" i="2"/>
  <c r="L249" i="2"/>
  <c r="I249" i="2"/>
  <c r="H249" i="2"/>
  <c r="G249" i="2"/>
  <c r="O248" i="2"/>
  <c r="N248" i="2"/>
  <c r="M248" i="2"/>
  <c r="L248" i="2"/>
  <c r="I248" i="2"/>
  <c r="H248" i="2"/>
  <c r="G248" i="2"/>
  <c r="O247" i="2"/>
  <c r="N247" i="2"/>
  <c r="M247" i="2"/>
  <c r="L247" i="2"/>
  <c r="I247" i="2"/>
  <c r="H247" i="2"/>
  <c r="G247" i="2"/>
  <c r="O246" i="2"/>
  <c r="N246" i="2"/>
  <c r="M246" i="2"/>
  <c r="L246" i="2"/>
  <c r="I246" i="2"/>
  <c r="H246" i="2"/>
  <c r="G246" i="2"/>
  <c r="O245" i="2"/>
  <c r="N245" i="2"/>
  <c r="M245" i="2"/>
  <c r="L245" i="2"/>
  <c r="I245" i="2"/>
  <c r="H245" i="2"/>
  <c r="G245" i="2"/>
  <c r="O244" i="2"/>
  <c r="N244" i="2"/>
  <c r="M244" i="2"/>
  <c r="L244" i="2"/>
  <c r="I244" i="2"/>
  <c r="H244" i="2"/>
  <c r="G244" i="2"/>
  <c r="O243" i="2"/>
  <c r="N243" i="2"/>
  <c r="M243" i="2"/>
  <c r="L243" i="2"/>
  <c r="I243" i="2"/>
  <c r="H243" i="2"/>
  <c r="G243" i="2"/>
  <c r="O242" i="2"/>
  <c r="N242" i="2"/>
  <c r="M242" i="2"/>
  <c r="L242" i="2"/>
  <c r="I242" i="2"/>
  <c r="H242" i="2"/>
  <c r="G242" i="2"/>
  <c r="O241" i="2"/>
  <c r="N241" i="2"/>
  <c r="M241" i="2"/>
  <c r="L241" i="2"/>
  <c r="I241" i="2"/>
  <c r="H241" i="2"/>
  <c r="G241" i="2"/>
  <c r="O240" i="2"/>
  <c r="N240" i="2"/>
  <c r="M240" i="2"/>
  <c r="L240" i="2"/>
  <c r="I240" i="2"/>
  <c r="H240" i="2"/>
  <c r="G240" i="2"/>
  <c r="O239" i="2"/>
  <c r="N239" i="2"/>
  <c r="M239" i="2"/>
  <c r="L239" i="2"/>
  <c r="I239" i="2"/>
  <c r="H239" i="2"/>
  <c r="G239" i="2"/>
  <c r="O238" i="2"/>
  <c r="N238" i="2"/>
  <c r="M238" i="2"/>
  <c r="L238" i="2"/>
  <c r="I238" i="2"/>
  <c r="H238" i="2"/>
  <c r="G238" i="2"/>
  <c r="O237" i="2"/>
  <c r="N237" i="2"/>
  <c r="M237" i="2"/>
  <c r="L237" i="2"/>
  <c r="I237" i="2"/>
  <c r="H237" i="2"/>
  <c r="G237" i="2"/>
  <c r="O236" i="2"/>
  <c r="N236" i="2"/>
  <c r="M236" i="2"/>
  <c r="L236" i="2"/>
  <c r="I236" i="2"/>
  <c r="H236" i="2"/>
  <c r="G236" i="2"/>
  <c r="O235" i="2"/>
  <c r="N235" i="2"/>
  <c r="M235" i="2"/>
  <c r="L235" i="2"/>
  <c r="I235" i="2"/>
  <c r="H235" i="2"/>
  <c r="G235" i="2"/>
  <c r="O234" i="2"/>
  <c r="N234" i="2"/>
  <c r="M234" i="2"/>
  <c r="L234" i="2"/>
  <c r="I234" i="2"/>
  <c r="H234" i="2"/>
  <c r="G234" i="2"/>
  <c r="O233" i="2"/>
  <c r="N233" i="2"/>
  <c r="M233" i="2"/>
  <c r="L233" i="2"/>
  <c r="I233" i="2"/>
  <c r="H233" i="2"/>
  <c r="G233" i="2"/>
  <c r="O232" i="2"/>
  <c r="N232" i="2"/>
  <c r="M232" i="2"/>
  <c r="L232" i="2"/>
  <c r="I232" i="2"/>
  <c r="H232" i="2"/>
  <c r="G232" i="2"/>
  <c r="O231" i="2"/>
  <c r="N231" i="2"/>
  <c r="M231" i="2"/>
  <c r="L231" i="2"/>
  <c r="I231" i="2"/>
  <c r="H231" i="2"/>
  <c r="G231" i="2"/>
  <c r="O230" i="2"/>
  <c r="N230" i="2"/>
  <c r="M230" i="2"/>
  <c r="L230" i="2"/>
  <c r="I230" i="2"/>
  <c r="H230" i="2"/>
  <c r="G230" i="2"/>
  <c r="O229" i="2"/>
  <c r="N229" i="2"/>
  <c r="M229" i="2"/>
  <c r="L229" i="2"/>
  <c r="I229" i="2"/>
  <c r="H229" i="2"/>
  <c r="G229" i="2"/>
  <c r="O228" i="2"/>
  <c r="N228" i="2"/>
  <c r="M228" i="2"/>
  <c r="L228" i="2"/>
  <c r="I228" i="2"/>
  <c r="H228" i="2"/>
  <c r="G228" i="2"/>
  <c r="O227" i="2"/>
  <c r="N227" i="2"/>
  <c r="M227" i="2"/>
  <c r="L227" i="2"/>
  <c r="I227" i="2"/>
  <c r="H227" i="2"/>
  <c r="G227" i="2"/>
  <c r="O226" i="2"/>
  <c r="N226" i="2"/>
  <c r="M226" i="2"/>
  <c r="L226" i="2"/>
  <c r="I226" i="2"/>
  <c r="H226" i="2"/>
  <c r="G226" i="2"/>
  <c r="O225" i="2"/>
  <c r="N225" i="2"/>
  <c r="M225" i="2"/>
  <c r="L225" i="2"/>
  <c r="I225" i="2"/>
  <c r="H225" i="2"/>
  <c r="G225" i="2"/>
  <c r="O224" i="2"/>
  <c r="N224" i="2"/>
  <c r="M224" i="2"/>
  <c r="L224" i="2"/>
  <c r="I224" i="2"/>
  <c r="H224" i="2"/>
  <c r="G224" i="2"/>
  <c r="O223" i="2"/>
  <c r="N223" i="2"/>
  <c r="M223" i="2"/>
  <c r="L223" i="2"/>
  <c r="I223" i="2"/>
  <c r="H223" i="2"/>
  <c r="G223" i="2"/>
  <c r="O222" i="2"/>
  <c r="N222" i="2"/>
  <c r="M222" i="2"/>
  <c r="L222" i="2"/>
  <c r="I222" i="2"/>
  <c r="H222" i="2"/>
  <c r="G222" i="2"/>
  <c r="O221" i="2"/>
  <c r="N221" i="2"/>
  <c r="M221" i="2"/>
  <c r="L221" i="2"/>
  <c r="I221" i="2"/>
  <c r="H221" i="2"/>
  <c r="G221" i="2"/>
  <c r="O220" i="2"/>
  <c r="N220" i="2"/>
  <c r="M220" i="2"/>
  <c r="L220" i="2"/>
  <c r="I220" i="2"/>
  <c r="H220" i="2"/>
  <c r="G220" i="2"/>
  <c r="O219" i="2"/>
  <c r="N219" i="2"/>
  <c r="M219" i="2"/>
  <c r="L219" i="2"/>
  <c r="I219" i="2"/>
  <c r="H219" i="2"/>
  <c r="G219" i="2"/>
  <c r="O218" i="2"/>
  <c r="N218" i="2"/>
  <c r="M218" i="2"/>
  <c r="L218" i="2"/>
  <c r="I218" i="2"/>
  <c r="H218" i="2"/>
  <c r="G218" i="2"/>
  <c r="O217" i="2"/>
  <c r="N217" i="2"/>
  <c r="M217" i="2"/>
  <c r="L217" i="2"/>
  <c r="I217" i="2"/>
  <c r="H217" i="2"/>
  <c r="G217" i="2"/>
  <c r="O216" i="2"/>
  <c r="N216" i="2"/>
  <c r="M216" i="2"/>
  <c r="L216" i="2"/>
  <c r="I216" i="2"/>
  <c r="H216" i="2"/>
  <c r="G216" i="2"/>
  <c r="O215" i="2"/>
  <c r="N215" i="2"/>
  <c r="M215" i="2"/>
  <c r="L215" i="2"/>
  <c r="I215" i="2"/>
  <c r="H215" i="2"/>
  <c r="G215" i="2"/>
  <c r="O214" i="2"/>
  <c r="N214" i="2"/>
  <c r="M214" i="2"/>
  <c r="L214" i="2"/>
  <c r="I214" i="2"/>
  <c r="H214" i="2"/>
  <c r="G214" i="2"/>
  <c r="O213" i="2"/>
  <c r="N213" i="2"/>
  <c r="M213" i="2"/>
  <c r="L213" i="2"/>
  <c r="I213" i="2"/>
  <c r="H213" i="2"/>
  <c r="G213" i="2"/>
  <c r="O212" i="2"/>
  <c r="N212" i="2"/>
  <c r="M212" i="2"/>
  <c r="L212" i="2"/>
  <c r="I212" i="2"/>
  <c r="H212" i="2"/>
  <c r="G212" i="2"/>
  <c r="O211" i="2"/>
  <c r="N211" i="2"/>
  <c r="M211" i="2"/>
  <c r="L211" i="2"/>
  <c r="I211" i="2"/>
  <c r="H211" i="2"/>
  <c r="G211" i="2"/>
  <c r="O210" i="2"/>
  <c r="N210" i="2"/>
  <c r="M210" i="2"/>
  <c r="L210" i="2"/>
  <c r="I210" i="2"/>
  <c r="H210" i="2"/>
  <c r="G210" i="2"/>
  <c r="O209" i="2"/>
  <c r="N209" i="2"/>
  <c r="M209" i="2"/>
  <c r="L209" i="2"/>
  <c r="I209" i="2"/>
  <c r="H209" i="2"/>
  <c r="G209" i="2"/>
  <c r="O208" i="2"/>
  <c r="N208" i="2"/>
  <c r="M208" i="2"/>
  <c r="L208" i="2"/>
  <c r="I208" i="2"/>
  <c r="H208" i="2"/>
  <c r="G208" i="2"/>
  <c r="O207" i="2"/>
  <c r="N207" i="2"/>
  <c r="M207" i="2"/>
  <c r="L207" i="2"/>
  <c r="I207" i="2"/>
  <c r="H207" i="2"/>
  <c r="G207" i="2"/>
  <c r="O206" i="2"/>
  <c r="N206" i="2"/>
  <c r="M206" i="2"/>
  <c r="L206" i="2"/>
  <c r="I206" i="2"/>
  <c r="H206" i="2"/>
  <c r="G206" i="2"/>
  <c r="O205" i="2"/>
  <c r="N205" i="2"/>
  <c r="M205" i="2"/>
  <c r="L205" i="2"/>
  <c r="I205" i="2"/>
  <c r="H205" i="2"/>
  <c r="G205" i="2"/>
  <c r="O204" i="2"/>
  <c r="N204" i="2"/>
  <c r="M204" i="2"/>
  <c r="L204" i="2"/>
  <c r="I204" i="2"/>
  <c r="H204" i="2"/>
  <c r="G204" i="2"/>
  <c r="O203" i="2"/>
  <c r="N203" i="2"/>
  <c r="M203" i="2"/>
  <c r="L203" i="2"/>
  <c r="I203" i="2"/>
  <c r="H203" i="2"/>
  <c r="G203" i="2"/>
  <c r="O202" i="2"/>
  <c r="N202" i="2"/>
  <c r="M202" i="2"/>
  <c r="L202" i="2"/>
  <c r="I202" i="2"/>
  <c r="H202" i="2"/>
  <c r="G202" i="2"/>
  <c r="O201" i="2"/>
  <c r="N201" i="2"/>
  <c r="M201" i="2"/>
  <c r="L201" i="2"/>
  <c r="I201" i="2"/>
  <c r="H201" i="2"/>
  <c r="G201" i="2"/>
  <c r="O200" i="2"/>
  <c r="N200" i="2"/>
  <c r="M200" i="2"/>
  <c r="L200" i="2"/>
  <c r="I200" i="2"/>
  <c r="H200" i="2"/>
  <c r="G200" i="2"/>
  <c r="O199" i="2"/>
  <c r="N199" i="2"/>
  <c r="M199" i="2"/>
  <c r="L199" i="2"/>
  <c r="I199" i="2"/>
  <c r="H199" i="2"/>
  <c r="G199" i="2"/>
  <c r="O198" i="2"/>
  <c r="N198" i="2"/>
  <c r="M198" i="2"/>
  <c r="L198" i="2"/>
  <c r="I198" i="2"/>
  <c r="H198" i="2"/>
  <c r="G198" i="2"/>
  <c r="O197" i="2"/>
  <c r="N197" i="2"/>
  <c r="M197" i="2"/>
  <c r="L197" i="2"/>
  <c r="I197" i="2"/>
  <c r="H197" i="2"/>
  <c r="G197" i="2"/>
  <c r="O196" i="2"/>
  <c r="N196" i="2"/>
  <c r="M196" i="2"/>
  <c r="L196" i="2"/>
  <c r="I196" i="2"/>
  <c r="H196" i="2"/>
  <c r="G196" i="2"/>
  <c r="O195" i="2"/>
  <c r="N195" i="2"/>
  <c r="M195" i="2"/>
  <c r="L195" i="2"/>
  <c r="I195" i="2"/>
  <c r="H195" i="2"/>
  <c r="G195" i="2"/>
  <c r="O194" i="2"/>
  <c r="N194" i="2"/>
  <c r="M194" i="2"/>
  <c r="L194" i="2"/>
  <c r="I194" i="2"/>
  <c r="H194" i="2"/>
  <c r="G194" i="2"/>
  <c r="O193" i="2"/>
  <c r="N193" i="2"/>
  <c r="M193" i="2"/>
  <c r="L193" i="2"/>
  <c r="I193" i="2"/>
  <c r="H193" i="2"/>
  <c r="G193" i="2"/>
  <c r="O192" i="2"/>
  <c r="N192" i="2"/>
  <c r="M192" i="2"/>
  <c r="L192" i="2"/>
  <c r="I192" i="2"/>
  <c r="H192" i="2"/>
  <c r="G192" i="2"/>
  <c r="O191" i="2"/>
  <c r="N191" i="2"/>
  <c r="M191" i="2"/>
  <c r="L191" i="2"/>
  <c r="I191" i="2"/>
  <c r="H191" i="2"/>
  <c r="G191" i="2"/>
  <c r="O190" i="2"/>
  <c r="N190" i="2"/>
  <c r="M190" i="2"/>
  <c r="L190" i="2"/>
  <c r="I190" i="2"/>
  <c r="H190" i="2"/>
  <c r="G190" i="2"/>
  <c r="O189" i="2"/>
  <c r="N189" i="2"/>
  <c r="M189" i="2"/>
  <c r="L189" i="2"/>
  <c r="I189" i="2"/>
  <c r="H189" i="2"/>
  <c r="G189" i="2"/>
  <c r="O188" i="2"/>
  <c r="N188" i="2"/>
  <c r="M188" i="2"/>
  <c r="L188" i="2"/>
  <c r="I188" i="2"/>
  <c r="H188" i="2"/>
  <c r="G188" i="2"/>
  <c r="O187" i="2"/>
  <c r="N187" i="2"/>
  <c r="M187" i="2"/>
  <c r="L187" i="2"/>
  <c r="I187" i="2"/>
  <c r="H187" i="2"/>
  <c r="G187" i="2"/>
  <c r="O186" i="2"/>
  <c r="N186" i="2"/>
  <c r="M186" i="2"/>
  <c r="L186" i="2"/>
  <c r="I186" i="2"/>
  <c r="H186" i="2"/>
  <c r="G186" i="2"/>
  <c r="O185" i="2"/>
  <c r="N185" i="2"/>
  <c r="M185" i="2"/>
  <c r="L185" i="2"/>
  <c r="I185" i="2"/>
  <c r="H185" i="2"/>
  <c r="G185" i="2"/>
  <c r="O184" i="2"/>
  <c r="N184" i="2"/>
  <c r="M184" i="2"/>
  <c r="L184" i="2"/>
  <c r="I184" i="2"/>
  <c r="H184" i="2"/>
  <c r="G184" i="2"/>
  <c r="O183" i="2"/>
  <c r="N183" i="2"/>
  <c r="M183" i="2"/>
  <c r="L183" i="2"/>
  <c r="I183" i="2"/>
  <c r="H183" i="2"/>
  <c r="G183" i="2"/>
  <c r="O182" i="2"/>
  <c r="N182" i="2"/>
  <c r="M182" i="2"/>
  <c r="L182" i="2"/>
  <c r="I182" i="2"/>
  <c r="H182" i="2"/>
  <c r="G182" i="2"/>
  <c r="O181" i="2"/>
  <c r="N181" i="2"/>
  <c r="M181" i="2"/>
  <c r="L181" i="2"/>
  <c r="I181" i="2"/>
  <c r="H181" i="2"/>
  <c r="G181" i="2"/>
  <c r="O180" i="2"/>
  <c r="N180" i="2"/>
  <c r="M180" i="2"/>
  <c r="L180" i="2"/>
  <c r="I180" i="2"/>
  <c r="H180" i="2"/>
  <c r="G180" i="2"/>
  <c r="O179" i="2"/>
  <c r="N179" i="2"/>
  <c r="M179" i="2"/>
  <c r="L179" i="2"/>
  <c r="I179" i="2"/>
  <c r="H179" i="2"/>
  <c r="G179" i="2"/>
  <c r="O178" i="2"/>
  <c r="N178" i="2"/>
  <c r="M178" i="2"/>
  <c r="L178" i="2"/>
  <c r="I178" i="2"/>
  <c r="H178" i="2"/>
  <c r="G178" i="2"/>
  <c r="O177" i="2"/>
  <c r="N177" i="2"/>
  <c r="M177" i="2"/>
  <c r="L177" i="2"/>
  <c r="I177" i="2"/>
  <c r="H177" i="2"/>
  <c r="G177" i="2"/>
  <c r="O176" i="2"/>
  <c r="N176" i="2"/>
  <c r="M176" i="2"/>
  <c r="L176" i="2"/>
  <c r="I176" i="2"/>
  <c r="H176" i="2"/>
  <c r="G176" i="2"/>
  <c r="O175" i="2"/>
  <c r="N175" i="2"/>
  <c r="M175" i="2"/>
  <c r="L175" i="2"/>
  <c r="I175" i="2"/>
  <c r="H175" i="2"/>
  <c r="G175" i="2"/>
  <c r="O174" i="2"/>
  <c r="N174" i="2"/>
  <c r="M174" i="2"/>
  <c r="L174" i="2"/>
  <c r="I174" i="2"/>
  <c r="H174" i="2"/>
  <c r="G174" i="2"/>
  <c r="O173" i="2"/>
  <c r="N173" i="2"/>
  <c r="M173" i="2"/>
  <c r="L173" i="2"/>
  <c r="I173" i="2"/>
  <c r="H173" i="2"/>
  <c r="G173" i="2"/>
  <c r="O172" i="2"/>
  <c r="N172" i="2"/>
  <c r="M172" i="2"/>
  <c r="L172" i="2"/>
  <c r="I172" i="2"/>
  <c r="H172" i="2"/>
  <c r="G172" i="2"/>
  <c r="O171" i="2"/>
  <c r="N171" i="2"/>
  <c r="M171" i="2"/>
  <c r="L171" i="2"/>
  <c r="I171" i="2"/>
  <c r="H171" i="2"/>
  <c r="G171" i="2"/>
  <c r="O170" i="2"/>
  <c r="N170" i="2"/>
  <c r="M170" i="2"/>
  <c r="L170" i="2"/>
  <c r="I170" i="2"/>
  <c r="H170" i="2"/>
  <c r="G170" i="2"/>
  <c r="O169" i="2"/>
  <c r="N169" i="2"/>
  <c r="M169" i="2"/>
  <c r="L169" i="2"/>
  <c r="I169" i="2"/>
  <c r="H169" i="2"/>
  <c r="G169" i="2"/>
  <c r="O168" i="2"/>
  <c r="N168" i="2"/>
  <c r="M168" i="2"/>
  <c r="L168" i="2"/>
  <c r="I168" i="2"/>
  <c r="H168" i="2"/>
  <c r="G168" i="2"/>
  <c r="O167" i="2"/>
  <c r="N167" i="2"/>
  <c r="M167" i="2"/>
  <c r="L167" i="2"/>
  <c r="I167" i="2"/>
  <c r="H167" i="2"/>
  <c r="G167" i="2"/>
  <c r="O166" i="2"/>
  <c r="N166" i="2"/>
  <c r="M166" i="2"/>
  <c r="L166" i="2"/>
  <c r="I166" i="2"/>
  <c r="H166" i="2"/>
  <c r="G166" i="2"/>
  <c r="O165" i="2"/>
  <c r="N165" i="2"/>
  <c r="M165" i="2"/>
  <c r="L165" i="2"/>
  <c r="I165" i="2"/>
  <c r="H165" i="2"/>
  <c r="G165" i="2"/>
  <c r="O164" i="2"/>
  <c r="N164" i="2"/>
  <c r="M164" i="2"/>
  <c r="L164" i="2"/>
  <c r="I164" i="2"/>
  <c r="H164" i="2"/>
  <c r="G164" i="2"/>
  <c r="O163" i="2"/>
  <c r="N163" i="2"/>
  <c r="M163" i="2"/>
  <c r="L163" i="2"/>
  <c r="I163" i="2"/>
  <c r="H163" i="2"/>
  <c r="G163" i="2"/>
  <c r="O162" i="2"/>
  <c r="N162" i="2"/>
  <c r="M162" i="2"/>
  <c r="L162" i="2"/>
  <c r="I162" i="2"/>
  <c r="H162" i="2"/>
  <c r="G162" i="2"/>
  <c r="O161" i="2"/>
  <c r="N161" i="2"/>
  <c r="M161" i="2"/>
  <c r="L161" i="2"/>
  <c r="I161" i="2"/>
  <c r="H161" i="2"/>
  <c r="G161" i="2"/>
  <c r="O160" i="2"/>
  <c r="N160" i="2"/>
  <c r="M160" i="2"/>
  <c r="L160" i="2"/>
  <c r="I160" i="2"/>
  <c r="H160" i="2"/>
  <c r="G160" i="2"/>
  <c r="O159" i="2"/>
  <c r="N159" i="2"/>
  <c r="M159" i="2"/>
  <c r="L159" i="2"/>
  <c r="I159" i="2"/>
  <c r="H159" i="2"/>
  <c r="G159" i="2"/>
  <c r="O158" i="2"/>
  <c r="N158" i="2"/>
  <c r="M158" i="2"/>
  <c r="L158" i="2"/>
  <c r="I158" i="2"/>
  <c r="H158" i="2"/>
  <c r="G158" i="2"/>
  <c r="O157" i="2"/>
  <c r="N157" i="2"/>
  <c r="M157" i="2"/>
  <c r="L157" i="2"/>
  <c r="I157" i="2"/>
  <c r="H157" i="2"/>
  <c r="G157" i="2"/>
  <c r="O156" i="2"/>
  <c r="N156" i="2"/>
  <c r="M156" i="2"/>
  <c r="L156" i="2"/>
  <c r="I156" i="2"/>
  <c r="H156" i="2"/>
  <c r="G156" i="2"/>
  <c r="O155" i="2"/>
  <c r="N155" i="2"/>
  <c r="M155" i="2"/>
  <c r="L155" i="2"/>
  <c r="I155" i="2"/>
  <c r="H155" i="2"/>
  <c r="G155" i="2"/>
  <c r="O154" i="2"/>
  <c r="N154" i="2"/>
  <c r="M154" i="2"/>
  <c r="L154" i="2"/>
  <c r="I154" i="2"/>
  <c r="H154" i="2"/>
  <c r="G154" i="2"/>
  <c r="O153" i="2"/>
  <c r="N153" i="2"/>
  <c r="M153" i="2"/>
  <c r="L153" i="2"/>
  <c r="I153" i="2"/>
  <c r="H153" i="2"/>
  <c r="G153" i="2"/>
  <c r="O152" i="2"/>
  <c r="N152" i="2"/>
  <c r="M152" i="2"/>
  <c r="L152" i="2"/>
  <c r="I152" i="2"/>
  <c r="H152" i="2"/>
  <c r="G152" i="2"/>
  <c r="O151" i="2"/>
  <c r="N151" i="2"/>
  <c r="M151" i="2"/>
  <c r="L151" i="2"/>
  <c r="I151" i="2"/>
  <c r="H151" i="2"/>
  <c r="G151" i="2"/>
  <c r="O150" i="2"/>
  <c r="N150" i="2"/>
  <c r="M150" i="2"/>
  <c r="L150" i="2"/>
  <c r="I150" i="2"/>
  <c r="H150" i="2"/>
  <c r="G150" i="2"/>
  <c r="O149" i="2"/>
  <c r="N149" i="2"/>
  <c r="M149" i="2"/>
  <c r="L149" i="2"/>
  <c r="I149" i="2"/>
  <c r="H149" i="2"/>
  <c r="G149" i="2"/>
  <c r="O148" i="2"/>
  <c r="N148" i="2"/>
  <c r="M148" i="2"/>
  <c r="L148" i="2"/>
  <c r="I148" i="2"/>
  <c r="H148" i="2"/>
  <c r="G148" i="2"/>
  <c r="J147" i="2"/>
  <c r="O146" i="2"/>
  <c r="N146" i="2"/>
  <c r="M146" i="2"/>
  <c r="L146" i="2"/>
  <c r="I146" i="2"/>
  <c r="H146" i="2"/>
  <c r="G146" i="2"/>
  <c r="J145" i="2"/>
  <c r="O144" i="2"/>
  <c r="N144" i="2"/>
  <c r="M144" i="2"/>
  <c r="L144" i="2"/>
  <c r="I144" i="2"/>
  <c r="H144" i="2"/>
  <c r="G144" i="2"/>
  <c r="O143" i="2"/>
  <c r="N143" i="2"/>
  <c r="M143" i="2"/>
  <c r="L143" i="2"/>
  <c r="I143" i="2"/>
  <c r="H143" i="2"/>
  <c r="G143" i="2"/>
  <c r="O142" i="2"/>
  <c r="N142" i="2"/>
  <c r="M142" i="2"/>
  <c r="L142" i="2"/>
  <c r="I142" i="2"/>
  <c r="H142" i="2"/>
  <c r="G142" i="2"/>
  <c r="J141" i="2"/>
  <c r="O140" i="2"/>
  <c r="N140" i="2"/>
  <c r="M140" i="2"/>
  <c r="L140" i="2"/>
  <c r="I140" i="2"/>
  <c r="H140" i="2"/>
  <c r="G140" i="2"/>
  <c r="O139" i="2"/>
  <c r="N139" i="2"/>
  <c r="M139" i="2"/>
  <c r="L139" i="2"/>
  <c r="I139" i="2"/>
  <c r="H139" i="2"/>
  <c r="G139" i="2"/>
  <c r="O138" i="2"/>
  <c r="N138" i="2"/>
  <c r="M138" i="2"/>
  <c r="L138" i="2"/>
  <c r="I138" i="2"/>
  <c r="H138" i="2"/>
  <c r="G138" i="2"/>
  <c r="O137" i="2"/>
  <c r="N137" i="2"/>
  <c r="M137" i="2"/>
  <c r="L137" i="2"/>
  <c r="I137" i="2"/>
  <c r="H137" i="2"/>
  <c r="G137" i="2"/>
  <c r="O136" i="2"/>
  <c r="N136" i="2"/>
  <c r="M136" i="2"/>
  <c r="L136" i="2"/>
  <c r="I136" i="2"/>
  <c r="H136" i="2"/>
  <c r="G136" i="2"/>
  <c r="O135" i="2"/>
  <c r="N135" i="2"/>
  <c r="M135" i="2"/>
  <c r="L135" i="2"/>
  <c r="I135" i="2"/>
  <c r="H135" i="2"/>
  <c r="G135" i="2"/>
  <c r="O134" i="2"/>
  <c r="N134" i="2"/>
  <c r="M134" i="2"/>
  <c r="L134" i="2"/>
  <c r="I134" i="2"/>
  <c r="H134" i="2"/>
  <c r="G134" i="2"/>
  <c r="O133" i="2"/>
  <c r="N133" i="2"/>
  <c r="M133" i="2"/>
  <c r="L133" i="2"/>
  <c r="I133" i="2"/>
  <c r="H133" i="2"/>
  <c r="G133" i="2"/>
  <c r="O132" i="2"/>
  <c r="N132" i="2"/>
  <c r="M132" i="2"/>
  <c r="L132" i="2"/>
  <c r="I132" i="2"/>
  <c r="H132" i="2"/>
  <c r="G132" i="2"/>
  <c r="O131" i="2"/>
  <c r="N131" i="2"/>
  <c r="M131" i="2"/>
  <c r="L131" i="2"/>
  <c r="I131" i="2"/>
  <c r="H131" i="2"/>
  <c r="G131" i="2"/>
  <c r="O130" i="2"/>
  <c r="N130" i="2"/>
  <c r="M130" i="2"/>
  <c r="L130" i="2"/>
  <c r="I130" i="2"/>
  <c r="H130" i="2"/>
  <c r="G130" i="2"/>
  <c r="O129" i="2"/>
  <c r="N129" i="2"/>
  <c r="M129" i="2"/>
  <c r="L129" i="2"/>
  <c r="I129" i="2"/>
  <c r="H129" i="2"/>
  <c r="G129" i="2"/>
  <c r="O128" i="2"/>
  <c r="N128" i="2"/>
  <c r="M128" i="2"/>
  <c r="L128" i="2"/>
  <c r="I128" i="2"/>
  <c r="H128" i="2"/>
  <c r="G128" i="2"/>
  <c r="O127" i="2"/>
  <c r="N127" i="2"/>
  <c r="M127" i="2"/>
  <c r="L127" i="2"/>
  <c r="I127" i="2"/>
  <c r="H127" i="2"/>
  <c r="G127" i="2"/>
  <c r="O126" i="2"/>
  <c r="N126" i="2"/>
  <c r="M126" i="2"/>
  <c r="L126" i="2"/>
  <c r="I126" i="2"/>
  <c r="H126" i="2"/>
  <c r="G126" i="2"/>
  <c r="O125" i="2"/>
  <c r="N125" i="2"/>
  <c r="M125" i="2"/>
  <c r="L125" i="2"/>
  <c r="I125" i="2"/>
  <c r="H125" i="2"/>
  <c r="G125" i="2"/>
  <c r="O124" i="2"/>
  <c r="N124" i="2"/>
  <c r="M124" i="2"/>
  <c r="L124" i="2"/>
  <c r="I124" i="2"/>
  <c r="H124" i="2"/>
  <c r="G124" i="2"/>
  <c r="O123" i="2"/>
  <c r="N123" i="2"/>
  <c r="M123" i="2"/>
  <c r="L123" i="2"/>
  <c r="I123" i="2"/>
  <c r="H123" i="2"/>
  <c r="G123" i="2"/>
  <c r="O122" i="2"/>
  <c r="N122" i="2"/>
  <c r="M122" i="2"/>
  <c r="L122" i="2"/>
  <c r="I122" i="2"/>
  <c r="H122" i="2"/>
  <c r="G122" i="2"/>
  <c r="O121" i="2"/>
  <c r="N121" i="2"/>
  <c r="M121" i="2"/>
  <c r="L121" i="2"/>
  <c r="I121" i="2"/>
  <c r="H121" i="2"/>
  <c r="G121" i="2"/>
  <c r="O120" i="2"/>
  <c r="N120" i="2"/>
  <c r="M120" i="2"/>
  <c r="L120" i="2"/>
  <c r="I120" i="2"/>
  <c r="H120" i="2"/>
  <c r="G120" i="2"/>
  <c r="O119" i="2"/>
  <c r="N119" i="2"/>
  <c r="M119" i="2"/>
  <c r="L119" i="2"/>
  <c r="I119" i="2"/>
  <c r="H119" i="2"/>
  <c r="G119" i="2"/>
  <c r="O118" i="2"/>
  <c r="N118" i="2"/>
  <c r="M118" i="2"/>
  <c r="L118" i="2"/>
  <c r="I118" i="2"/>
  <c r="H118" i="2"/>
  <c r="G118" i="2"/>
  <c r="O117" i="2"/>
  <c r="N117" i="2"/>
  <c r="M117" i="2"/>
  <c r="L117" i="2"/>
  <c r="I117" i="2"/>
  <c r="H117" i="2"/>
  <c r="G117" i="2"/>
  <c r="O116" i="2"/>
  <c r="N116" i="2"/>
  <c r="M116" i="2"/>
  <c r="L116" i="2"/>
  <c r="I116" i="2"/>
  <c r="H116" i="2"/>
  <c r="G116" i="2"/>
  <c r="O115" i="2"/>
  <c r="N115" i="2"/>
  <c r="M115" i="2"/>
  <c r="L115" i="2"/>
  <c r="I115" i="2"/>
  <c r="H115" i="2"/>
  <c r="G115" i="2"/>
  <c r="O114" i="2"/>
  <c r="N114" i="2"/>
  <c r="M114" i="2"/>
  <c r="L114" i="2"/>
  <c r="I114" i="2"/>
  <c r="H114" i="2"/>
  <c r="G114" i="2"/>
  <c r="O113" i="2"/>
  <c r="N113" i="2"/>
  <c r="M113" i="2"/>
  <c r="L113" i="2"/>
  <c r="I113" i="2"/>
  <c r="H113" i="2"/>
  <c r="G113" i="2"/>
  <c r="O112" i="2"/>
  <c r="N112" i="2"/>
  <c r="M112" i="2"/>
  <c r="L112" i="2"/>
  <c r="I112" i="2"/>
  <c r="H112" i="2"/>
  <c r="G112" i="2"/>
  <c r="O111" i="2"/>
  <c r="N111" i="2"/>
  <c r="M111" i="2"/>
  <c r="L111" i="2"/>
  <c r="I111" i="2"/>
  <c r="H111" i="2"/>
  <c r="G111" i="2"/>
  <c r="O110" i="2"/>
  <c r="N110" i="2"/>
  <c r="M110" i="2"/>
  <c r="L110" i="2"/>
  <c r="I110" i="2"/>
  <c r="H110" i="2"/>
  <c r="G110" i="2"/>
  <c r="O109" i="2"/>
  <c r="N109" i="2"/>
  <c r="M109" i="2"/>
  <c r="L109" i="2"/>
  <c r="I109" i="2"/>
  <c r="H109" i="2"/>
  <c r="G109" i="2"/>
  <c r="O108" i="2"/>
  <c r="N108" i="2"/>
  <c r="M108" i="2"/>
  <c r="L108" i="2"/>
  <c r="I108" i="2"/>
  <c r="H108" i="2"/>
  <c r="G108" i="2"/>
  <c r="O107" i="2"/>
  <c r="N107" i="2"/>
  <c r="M107" i="2"/>
  <c r="L107" i="2"/>
  <c r="I107" i="2"/>
  <c r="H107" i="2"/>
  <c r="G107" i="2"/>
  <c r="J106" i="2"/>
  <c r="O105" i="2"/>
  <c r="N105" i="2"/>
  <c r="M105" i="2"/>
  <c r="L105" i="2"/>
  <c r="I105" i="2"/>
  <c r="H105" i="2"/>
  <c r="G105" i="2"/>
  <c r="J104" i="2"/>
  <c r="O103" i="2"/>
  <c r="N103" i="2"/>
  <c r="M103" i="2"/>
  <c r="L103" i="2"/>
  <c r="I103" i="2"/>
  <c r="H103" i="2"/>
  <c r="G103" i="2"/>
  <c r="O102" i="2"/>
  <c r="N102" i="2"/>
  <c r="M102" i="2"/>
  <c r="L102" i="2"/>
  <c r="I102" i="2"/>
  <c r="H102" i="2"/>
  <c r="G102" i="2"/>
  <c r="O101" i="2"/>
  <c r="N101" i="2"/>
  <c r="M101" i="2"/>
  <c r="L101" i="2"/>
  <c r="I101" i="2"/>
  <c r="H101" i="2"/>
  <c r="G101" i="2"/>
  <c r="O100" i="2"/>
  <c r="N100" i="2"/>
  <c r="M100" i="2"/>
  <c r="L100" i="2"/>
  <c r="I100" i="2"/>
  <c r="H100" i="2"/>
  <c r="G100" i="2"/>
  <c r="O99" i="2"/>
  <c r="N99" i="2"/>
  <c r="M99" i="2"/>
  <c r="L99" i="2"/>
  <c r="I99" i="2"/>
  <c r="H99" i="2"/>
  <c r="G99" i="2"/>
  <c r="O98" i="2"/>
  <c r="N98" i="2"/>
  <c r="M98" i="2"/>
  <c r="L98" i="2"/>
  <c r="I98" i="2"/>
  <c r="H98" i="2"/>
  <c r="G98" i="2"/>
  <c r="O97" i="2"/>
  <c r="N97" i="2"/>
  <c r="M97" i="2"/>
  <c r="L97" i="2"/>
  <c r="I97" i="2"/>
  <c r="H97" i="2"/>
  <c r="G97" i="2"/>
  <c r="O96" i="2"/>
  <c r="N96" i="2"/>
  <c r="M96" i="2"/>
  <c r="L96" i="2"/>
  <c r="I96" i="2"/>
  <c r="H96" i="2"/>
  <c r="G96" i="2"/>
  <c r="O95" i="2"/>
  <c r="N95" i="2"/>
  <c r="M95" i="2"/>
  <c r="L95" i="2"/>
  <c r="I95" i="2"/>
  <c r="H95" i="2"/>
  <c r="G95" i="2"/>
  <c r="O94" i="2"/>
  <c r="N94" i="2"/>
  <c r="M94" i="2"/>
  <c r="L94" i="2"/>
  <c r="I94" i="2"/>
  <c r="H94" i="2"/>
  <c r="G94" i="2"/>
  <c r="O93" i="2"/>
  <c r="N93" i="2"/>
  <c r="M93" i="2"/>
  <c r="L93" i="2"/>
  <c r="I93" i="2"/>
  <c r="H93" i="2"/>
  <c r="G93" i="2"/>
  <c r="O92" i="2"/>
  <c r="N92" i="2"/>
  <c r="M92" i="2"/>
  <c r="L92" i="2"/>
  <c r="I92" i="2"/>
  <c r="H92" i="2"/>
  <c r="G92" i="2"/>
  <c r="O91" i="2"/>
  <c r="N91" i="2"/>
  <c r="M91" i="2"/>
  <c r="L91" i="2"/>
  <c r="I91" i="2"/>
  <c r="H91" i="2"/>
  <c r="G91" i="2"/>
  <c r="O90" i="2"/>
  <c r="N90" i="2"/>
  <c r="M90" i="2"/>
  <c r="L90" i="2"/>
  <c r="I90" i="2"/>
  <c r="H90" i="2"/>
  <c r="G90" i="2"/>
  <c r="O89" i="2"/>
  <c r="N89" i="2"/>
  <c r="M89" i="2"/>
  <c r="L89" i="2"/>
  <c r="I89" i="2"/>
  <c r="H89" i="2"/>
  <c r="G89" i="2"/>
  <c r="J88" i="2"/>
  <c r="O87" i="2"/>
  <c r="N87" i="2"/>
  <c r="M87" i="2"/>
  <c r="L87" i="2"/>
  <c r="I87" i="2"/>
  <c r="H87" i="2"/>
  <c r="G87" i="2"/>
  <c r="O86" i="2"/>
  <c r="N86" i="2"/>
  <c r="M86" i="2"/>
  <c r="L86" i="2"/>
  <c r="I86" i="2"/>
  <c r="H86" i="2"/>
  <c r="G86" i="2"/>
  <c r="O85" i="2"/>
  <c r="N85" i="2"/>
  <c r="M85" i="2"/>
  <c r="L85" i="2"/>
  <c r="I85" i="2"/>
  <c r="H85" i="2"/>
  <c r="G85" i="2"/>
  <c r="O84" i="2"/>
  <c r="N84" i="2"/>
  <c r="M84" i="2"/>
  <c r="L84" i="2"/>
  <c r="I84" i="2"/>
  <c r="H84" i="2"/>
  <c r="G84" i="2"/>
  <c r="O83" i="2"/>
  <c r="N83" i="2"/>
  <c r="M83" i="2"/>
  <c r="L83" i="2"/>
  <c r="I83" i="2"/>
  <c r="H83" i="2"/>
  <c r="G83" i="2"/>
  <c r="O82" i="2"/>
  <c r="N82" i="2"/>
  <c r="M82" i="2"/>
  <c r="L82" i="2"/>
  <c r="I82" i="2"/>
  <c r="H82" i="2"/>
  <c r="G82" i="2"/>
  <c r="J81" i="2"/>
  <c r="O80" i="2"/>
  <c r="N80" i="2"/>
  <c r="M80" i="2"/>
  <c r="L80" i="2"/>
  <c r="I80" i="2"/>
  <c r="H80" i="2"/>
  <c r="G80" i="2"/>
  <c r="O79" i="2"/>
  <c r="N79" i="2"/>
  <c r="M79" i="2"/>
  <c r="L79" i="2"/>
  <c r="I79" i="2"/>
  <c r="H79" i="2"/>
  <c r="G79" i="2"/>
  <c r="O78" i="2"/>
  <c r="N78" i="2"/>
  <c r="M78" i="2"/>
  <c r="L78" i="2"/>
  <c r="I78" i="2"/>
  <c r="H78" i="2"/>
  <c r="G78" i="2"/>
  <c r="O77" i="2"/>
  <c r="N77" i="2"/>
  <c r="M77" i="2"/>
  <c r="L77" i="2"/>
  <c r="I77" i="2"/>
  <c r="H77" i="2"/>
  <c r="G77" i="2"/>
  <c r="O76" i="2"/>
  <c r="N76" i="2"/>
  <c r="M76" i="2"/>
  <c r="L76" i="2"/>
  <c r="I76" i="2"/>
  <c r="H76" i="2"/>
  <c r="G76" i="2"/>
  <c r="O75" i="2"/>
  <c r="N75" i="2"/>
  <c r="M75" i="2"/>
  <c r="L75" i="2"/>
  <c r="I75" i="2"/>
  <c r="H75" i="2"/>
  <c r="G75" i="2"/>
  <c r="J74" i="2"/>
  <c r="J73" i="2"/>
  <c r="J72" i="2"/>
  <c r="J71" i="2"/>
  <c r="J70" i="2"/>
  <c r="J69" i="2"/>
  <c r="J68" i="2"/>
  <c r="J67" i="2"/>
  <c r="O66" i="2"/>
  <c r="N66" i="2"/>
  <c r="M66" i="2"/>
  <c r="L66" i="2"/>
  <c r="I66" i="2"/>
  <c r="H66" i="2"/>
  <c r="G66" i="2"/>
  <c r="O65" i="2"/>
  <c r="N65" i="2"/>
  <c r="M65" i="2"/>
  <c r="L65" i="2"/>
  <c r="I65" i="2"/>
  <c r="H65" i="2"/>
  <c r="G65" i="2"/>
  <c r="O64" i="2"/>
  <c r="N64" i="2"/>
  <c r="M64" i="2"/>
  <c r="L64" i="2"/>
  <c r="I64" i="2"/>
  <c r="H64" i="2"/>
  <c r="G64" i="2"/>
  <c r="O63" i="2"/>
  <c r="N63" i="2"/>
  <c r="M63" i="2"/>
  <c r="L63" i="2"/>
  <c r="I63" i="2"/>
  <c r="H63" i="2"/>
  <c r="G63" i="2"/>
  <c r="O62" i="2"/>
  <c r="N62" i="2"/>
  <c r="M62" i="2"/>
  <c r="L62" i="2"/>
  <c r="L318" i="2" s="1"/>
  <c r="G323" i="2" s="1"/>
  <c r="I62" i="2"/>
  <c r="H62" i="2"/>
  <c r="G62" i="2"/>
  <c r="O61" i="2"/>
  <c r="N61" i="2"/>
  <c r="M61" i="2"/>
  <c r="L61" i="2"/>
  <c r="I61" i="2"/>
  <c r="H61" i="2"/>
  <c r="G61" i="2"/>
  <c r="J60" i="2"/>
  <c r="J59" i="2"/>
  <c r="J58" i="2"/>
  <c r="J57" i="2"/>
  <c r="J56" i="2"/>
  <c r="J55" i="2"/>
  <c r="J54" i="2"/>
  <c r="J53" i="2"/>
  <c r="J52" i="2"/>
  <c r="J51" i="2"/>
  <c r="J50" i="2"/>
  <c r="J49" i="2"/>
  <c r="J48" i="2"/>
  <c r="J47" i="2"/>
  <c r="J46" i="2"/>
  <c r="J45" i="2"/>
  <c r="J44" i="2"/>
  <c r="J43" i="2"/>
  <c r="J42" i="2"/>
  <c r="J41" i="2"/>
  <c r="J40" i="2"/>
  <c r="J39" i="2"/>
  <c r="J38" i="2"/>
  <c r="J37" i="2"/>
  <c r="J36" i="2"/>
  <c r="O35" i="2"/>
  <c r="N35" i="2"/>
  <c r="M35" i="2"/>
  <c r="L35" i="2"/>
  <c r="I35" i="2"/>
  <c r="H35" i="2"/>
  <c r="G35" i="2"/>
  <c r="O34" i="2"/>
  <c r="N34" i="2"/>
  <c r="M34" i="2"/>
  <c r="M318" i="2" s="1"/>
  <c r="L34" i="2"/>
  <c r="I34" i="2"/>
  <c r="I318" i="2" s="1"/>
  <c r="H34" i="2"/>
  <c r="G34" i="2"/>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5" i="2"/>
  <c r="J4" i="2"/>
  <c r="J3" i="2"/>
  <c r="J2" i="2"/>
  <c r="J318" i="2" s="1"/>
  <c r="G321" i="2" s="1"/>
  <c r="D333" i="1"/>
  <c r="D330" i="1"/>
  <c r="AF325" i="1"/>
  <c r="AD325" i="1"/>
  <c r="AC325" i="1"/>
  <c r="AB325" i="1"/>
  <c r="AA325" i="1"/>
  <c r="M325" i="1"/>
  <c r="L325" i="1"/>
  <c r="H325" i="1"/>
  <c r="AI324" i="1"/>
  <c r="AE324" i="1"/>
  <c r="Z324" i="1" s="1"/>
  <c r="X324" i="1"/>
  <c r="U324" i="1"/>
  <c r="S324" i="1"/>
  <c r="P324" i="1"/>
  <c r="R324" i="1" s="1"/>
  <c r="K324" i="1"/>
  <c r="J324" i="1"/>
  <c r="N324" i="1" s="1"/>
  <c r="I324" i="1"/>
  <c r="G324" i="1"/>
  <c r="AG324" i="1" s="1"/>
  <c r="F324" i="1"/>
  <c r="E324" i="1"/>
  <c r="D324" i="1"/>
  <c r="C324" i="1"/>
  <c r="AI323" i="1"/>
  <c r="AE323" i="1"/>
  <c r="Z323" i="1"/>
  <c r="X323" i="1"/>
  <c r="U323" i="1"/>
  <c r="S323" i="1"/>
  <c r="Q323" i="1"/>
  <c r="P323" i="1"/>
  <c r="R323" i="1" s="1"/>
  <c r="AG323" i="1" s="1"/>
  <c r="N323" i="1"/>
  <c r="O323" i="1" s="1"/>
  <c r="K323" i="1"/>
  <c r="J323" i="1"/>
  <c r="I323" i="1"/>
  <c r="G323" i="1"/>
  <c r="F323" i="1"/>
  <c r="E323" i="1"/>
  <c r="D323" i="1"/>
  <c r="C323" i="1"/>
  <c r="AI322" i="1"/>
  <c r="AE322" i="1"/>
  <c r="Z322" i="1"/>
  <c r="X322" i="1"/>
  <c r="U322" i="1"/>
  <c r="S322" i="1"/>
  <c r="Q322" i="1"/>
  <c r="P322" i="1"/>
  <c r="N322" i="1"/>
  <c r="K322" i="1"/>
  <c r="J322" i="1"/>
  <c r="I322" i="1"/>
  <c r="G322" i="1"/>
  <c r="R322" i="1" s="1"/>
  <c r="F322" i="1"/>
  <c r="E322" i="1"/>
  <c r="D322" i="1"/>
  <c r="C322" i="1"/>
  <c r="AI321" i="1"/>
  <c r="AE321" i="1"/>
  <c r="Z321" i="1"/>
  <c r="X321" i="1"/>
  <c r="U321" i="1"/>
  <c r="S321" i="1"/>
  <c r="P321" i="1"/>
  <c r="Q321" i="1" s="1"/>
  <c r="N321" i="1"/>
  <c r="K321" i="1"/>
  <c r="J321" i="1"/>
  <c r="I321" i="1"/>
  <c r="G321" i="1"/>
  <c r="F321" i="1"/>
  <c r="E321" i="1"/>
  <c r="D321" i="1"/>
  <c r="C321" i="1"/>
  <c r="AI320" i="1"/>
  <c r="AE320" i="1"/>
  <c r="X320" i="1"/>
  <c r="Z320" i="1" s="1"/>
  <c r="U320" i="1"/>
  <c r="S320" i="1"/>
  <c r="P320" i="1"/>
  <c r="K320" i="1"/>
  <c r="N320" i="1" s="1"/>
  <c r="O320" i="1" s="1"/>
  <c r="J320" i="1"/>
  <c r="I320" i="1"/>
  <c r="G320" i="1"/>
  <c r="F320" i="1"/>
  <c r="E320" i="1"/>
  <c r="D320" i="1"/>
  <c r="C320" i="1"/>
  <c r="AI319" i="1"/>
  <c r="AE319" i="1"/>
  <c r="X319" i="1"/>
  <c r="Z319" i="1" s="1"/>
  <c r="U319" i="1"/>
  <c r="S319" i="1"/>
  <c r="P319" i="1"/>
  <c r="Q319" i="1" s="1"/>
  <c r="K319" i="1"/>
  <c r="J319" i="1"/>
  <c r="N319" i="1" s="1"/>
  <c r="I319" i="1"/>
  <c r="G319" i="1"/>
  <c r="R319" i="1" s="1"/>
  <c r="F319" i="1"/>
  <c r="E319" i="1"/>
  <c r="D319" i="1"/>
  <c r="C319" i="1"/>
  <c r="AI318" i="1"/>
  <c r="AE318" i="1"/>
  <c r="Z318" i="1" s="1"/>
  <c r="X318" i="1"/>
  <c r="U318" i="1"/>
  <c r="S318" i="1"/>
  <c r="P318" i="1"/>
  <c r="Q318" i="1" s="1"/>
  <c r="N318" i="1"/>
  <c r="K318" i="1"/>
  <c r="J318" i="1"/>
  <c r="I318" i="1"/>
  <c r="G318" i="1"/>
  <c r="F318" i="1"/>
  <c r="E318" i="1"/>
  <c r="D318" i="1"/>
  <c r="C318" i="1"/>
  <c r="AI317" i="1"/>
  <c r="AE317" i="1"/>
  <c r="X317" i="1"/>
  <c r="U317" i="1"/>
  <c r="S317" i="1"/>
  <c r="P317" i="1"/>
  <c r="R317" i="1" s="1"/>
  <c r="K317" i="1"/>
  <c r="N317" i="1" s="1"/>
  <c r="O317" i="1" s="1"/>
  <c r="J317" i="1"/>
  <c r="I317" i="1"/>
  <c r="G317" i="1"/>
  <c r="F317" i="1"/>
  <c r="E317" i="1"/>
  <c r="D317" i="1"/>
  <c r="C317" i="1"/>
  <c r="AI316" i="1"/>
  <c r="AE316" i="1"/>
  <c r="X316" i="1"/>
  <c r="Z316" i="1" s="1"/>
  <c r="U316" i="1"/>
  <c r="S316" i="1"/>
  <c r="R316" i="1"/>
  <c r="P316" i="1"/>
  <c r="K316" i="1"/>
  <c r="J316" i="1"/>
  <c r="N316" i="1" s="1"/>
  <c r="I316" i="1"/>
  <c r="G316" i="1"/>
  <c r="Q316" i="1" s="1"/>
  <c r="F316" i="1"/>
  <c r="E316" i="1"/>
  <c r="D316" i="1"/>
  <c r="C316" i="1"/>
  <c r="AI315" i="1"/>
  <c r="AE315" i="1"/>
  <c r="Z315" i="1" s="1"/>
  <c r="X315" i="1"/>
  <c r="U315" i="1"/>
  <c r="S315" i="1"/>
  <c r="Q315" i="1"/>
  <c r="P315" i="1"/>
  <c r="R315" i="1" s="1"/>
  <c r="O315" i="1"/>
  <c r="N315" i="1"/>
  <c r="K315" i="1"/>
  <c r="J315" i="1"/>
  <c r="I315" i="1"/>
  <c r="G315" i="1"/>
  <c r="F315" i="1"/>
  <c r="E315" i="1"/>
  <c r="D315" i="1"/>
  <c r="C315" i="1"/>
  <c r="AI314" i="1"/>
  <c r="AE314" i="1"/>
  <c r="Z314" i="1"/>
  <c r="X314" i="1"/>
  <c r="U314" i="1"/>
  <c r="S314" i="1"/>
  <c r="R314" i="1"/>
  <c r="P314" i="1"/>
  <c r="N314" i="1"/>
  <c r="K314" i="1"/>
  <c r="J314" i="1"/>
  <c r="I314" i="1"/>
  <c r="G314" i="1"/>
  <c r="Q314" i="1" s="1"/>
  <c r="F314" i="1"/>
  <c r="E314" i="1"/>
  <c r="D314" i="1"/>
  <c r="C314" i="1"/>
  <c r="AI313" i="1"/>
  <c r="AE313" i="1"/>
  <c r="Z313" i="1" s="1"/>
  <c r="X313" i="1"/>
  <c r="U313" i="1"/>
  <c r="S313" i="1"/>
  <c r="Q313" i="1"/>
  <c r="P313" i="1"/>
  <c r="R313" i="1" s="1"/>
  <c r="K313" i="1"/>
  <c r="J313" i="1"/>
  <c r="N313" i="1" s="1"/>
  <c r="I313" i="1"/>
  <c r="G313" i="1"/>
  <c r="F313" i="1"/>
  <c r="E313" i="1"/>
  <c r="D313" i="1"/>
  <c r="C313" i="1"/>
  <c r="AI312" i="1"/>
  <c r="AE312" i="1"/>
  <c r="Z312" i="1"/>
  <c r="X312" i="1"/>
  <c r="U312" i="1"/>
  <c r="S312" i="1"/>
  <c r="P312" i="1"/>
  <c r="N312" i="1"/>
  <c r="O312" i="1" s="1"/>
  <c r="K312" i="1"/>
  <c r="J312" i="1"/>
  <c r="I312" i="1"/>
  <c r="G312" i="1"/>
  <c r="F312" i="1"/>
  <c r="E312" i="1"/>
  <c r="D312" i="1"/>
  <c r="C312" i="1"/>
  <c r="AI311" i="1"/>
  <c r="AE311" i="1"/>
  <c r="X311" i="1"/>
  <c r="Z311" i="1" s="1"/>
  <c r="U311" i="1"/>
  <c r="S311" i="1"/>
  <c r="R311" i="1"/>
  <c r="P311" i="1"/>
  <c r="K311" i="1"/>
  <c r="N311" i="1" s="1"/>
  <c r="J311" i="1"/>
  <c r="I311" i="1"/>
  <c r="G311" i="1"/>
  <c r="Q311" i="1" s="1"/>
  <c r="F311" i="1"/>
  <c r="E311" i="1"/>
  <c r="D311" i="1"/>
  <c r="C311" i="1"/>
  <c r="AI310" i="1"/>
  <c r="AE310" i="1"/>
  <c r="Z310" i="1" s="1"/>
  <c r="X310" i="1"/>
  <c r="U310" i="1"/>
  <c r="S310" i="1"/>
  <c r="R310" i="1"/>
  <c r="P310" i="1"/>
  <c r="N310" i="1"/>
  <c r="K310" i="1"/>
  <c r="J310" i="1"/>
  <c r="I310" i="1"/>
  <c r="G310" i="1"/>
  <c r="F310" i="1"/>
  <c r="E310" i="1"/>
  <c r="D310" i="1"/>
  <c r="C310" i="1"/>
  <c r="AI309" i="1"/>
  <c r="AE309" i="1"/>
  <c r="X309" i="1"/>
  <c r="U309" i="1"/>
  <c r="S309" i="1"/>
  <c r="P309" i="1"/>
  <c r="R309" i="1" s="1"/>
  <c r="O309" i="1"/>
  <c r="K309" i="1"/>
  <c r="J309" i="1"/>
  <c r="N309" i="1" s="1"/>
  <c r="I309" i="1"/>
  <c r="G309" i="1"/>
  <c r="F309" i="1"/>
  <c r="E309" i="1"/>
  <c r="D309" i="1"/>
  <c r="C309" i="1"/>
  <c r="AI308" i="1"/>
  <c r="AE308" i="1"/>
  <c r="X308" i="1"/>
  <c r="Z308" i="1" s="1"/>
  <c r="U308" i="1"/>
  <c r="S308" i="1"/>
  <c r="R308" i="1"/>
  <c r="P308" i="1"/>
  <c r="K308" i="1"/>
  <c r="J308" i="1"/>
  <c r="N308" i="1" s="1"/>
  <c r="I308" i="1"/>
  <c r="G308" i="1"/>
  <c r="Q308" i="1" s="1"/>
  <c r="F308" i="1"/>
  <c r="E308" i="1"/>
  <c r="D308" i="1"/>
  <c r="C308" i="1"/>
  <c r="AI307" i="1"/>
  <c r="AE307" i="1"/>
  <c r="Z307" i="1" s="1"/>
  <c r="X307" i="1"/>
  <c r="U307" i="1"/>
  <c r="S307" i="1"/>
  <c r="R307" i="1"/>
  <c r="Q307" i="1"/>
  <c r="P307" i="1"/>
  <c r="O307" i="1"/>
  <c r="N307" i="1"/>
  <c r="K307" i="1"/>
  <c r="J307" i="1"/>
  <c r="I307" i="1"/>
  <c r="G307" i="1"/>
  <c r="AG307" i="1" s="1"/>
  <c r="F307" i="1"/>
  <c r="E307" i="1"/>
  <c r="D307" i="1"/>
  <c r="C307" i="1"/>
  <c r="AI306" i="1"/>
  <c r="AE306" i="1"/>
  <c r="Z306" i="1"/>
  <c r="X306" i="1"/>
  <c r="U306" i="1"/>
  <c r="S306" i="1"/>
  <c r="R306" i="1"/>
  <c r="P306" i="1"/>
  <c r="N306" i="1"/>
  <c r="O306" i="1" s="1"/>
  <c r="K306" i="1"/>
  <c r="J306" i="1"/>
  <c r="I306" i="1"/>
  <c r="G306" i="1"/>
  <c r="Q306" i="1" s="1"/>
  <c r="F306" i="1"/>
  <c r="E306" i="1"/>
  <c r="D306" i="1"/>
  <c r="C306" i="1"/>
  <c r="AI305" i="1"/>
  <c r="AE305" i="1"/>
  <c r="X305" i="1"/>
  <c r="Z305" i="1" s="1"/>
  <c r="U305" i="1"/>
  <c r="S305" i="1"/>
  <c r="Q305" i="1"/>
  <c r="P305" i="1"/>
  <c r="R305" i="1" s="1"/>
  <c r="K305" i="1"/>
  <c r="J305" i="1"/>
  <c r="N305" i="1" s="1"/>
  <c r="I305" i="1"/>
  <c r="G305" i="1"/>
  <c r="F305" i="1"/>
  <c r="E305" i="1"/>
  <c r="D305" i="1"/>
  <c r="C305" i="1"/>
  <c r="AI304" i="1"/>
  <c r="AE304" i="1"/>
  <c r="Z304" i="1"/>
  <c r="X304" i="1"/>
  <c r="U304" i="1"/>
  <c r="S304" i="1"/>
  <c r="P304" i="1"/>
  <c r="N304" i="1"/>
  <c r="O304" i="1" s="1"/>
  <c r="K304" i="1"/>
  <c r="J304" i="1"/>
  <c r="I304" i="1"/>
  <c r="G304" i="1"/>
  <c r="F304" i="1"/>
  <c r="E304" i="1"/>
  <c r="D304" i="1"/>
  <c r="C304" i="1"/>
  <c r="AI303" i="1"/>
  <c r="AE303" i="1"/>
  <c r="X303" i="1"/>
  <c r="Z303" i="1" s="1"/>
  <c r="U303" i="1"/>
  <c r="S303" i="1"/>
  <c r="R303" i="1"/>
  <c r="P303" i="1"/>
  <c r="K303" i="1"/>
  <c r="N303" i="1" s="1"/>
  <c r="J303" i="1"/>
  <c r="I303" i="1"/>
  <c r="G303" i="1"/>
  <c r="Q303" i="1" s="1"/>
  <c r="F303" i="1"/>
  <c r="E303" i="1"/>
  <c r="D303" i="1"/>
  <c r="C303" i="1"/>
  <c r="AI302" i="1"/>
  <c r="AE302" i="1"/>
  <c r="Z302" i="1" s="1"/>
  <c r="X302" i="1"/>
  <c r="U302" i="1"/>
  <c r="S302" i="1"/>
  <c r="R302" i="1"/>
  <c r="P302" i="1"/>
  <c r="N302" i="1"/>
  <c r="K302" i="1"/>
  <c r="J302" i="1"/>
  <c r="I302" i="1"/>
  <c r="G302" i="1"/>
  <c r="F302" i="1"/>
  <c r="E302" i="1"/>
  <c r="D302" i="1"/>
  <c r="C302" i="1"/>
  <c r="AI301" i="1"/>
  <c r="AE301" i="1"/>
  <c r="X301" i="1"/>
  <c r="Z301" i="1" s="1"/>
  <c r="U301" i="1"/>
  <c r="S301" i="1"/>
  <c r="P301" i="1"/>
  <c r="R301" i="1" s="1"/>
  <c r="K301" i="1"/>
  <c r="J301" i="1"/>
  <c r="N301" i="1" s="1"/>
  <c r="I301" i="1"/>
  <c r="G301" i="1"/>
  <c r="F301" i="1"/>
  <c r="E301" i="1"/>
  <c r="D301" i="1"/>
  <c r="C301" i="1"/>
  <c r="AI300" i="1"/>
  <c r="AE300" i="1"/>
  <c r="X300" i="1"/>
  <c r="Z300" i="1" s="1"/>
  <c r="U300" i="1"/>
  <c r="S300" i="1"/>
  <c r="R300" i="1"/>
  <c r="P300" i="1"/>
  <c r="K300" i="1"/>
  <c r="J300" i="1"/>
  <c r="N300" i="1" s="1"/>
  <c r="I300" i="1"/>
  <c r="G300" i="1"/>
  <c r="Q300" i="1" s="1"/>
  <c r="F300" i="1"/>
  <c r="E300" i="1"/>
  <c r="D300" i="1"/>
  <c r="C300" i="1"/>
  <c r="AI299" i="1"/>
  <c r="AE299" i="1"/>
  <c r="Z299" i="1" s="1"/>
  <c r="X299" i="1"/>
  <c r="U299" i="1"/>
  <c r="S299" i="1"/>
  <c r="R299" i="1"/>
  <c r="Q299" i="1"/>
  <c r="P299" i="1"/>
  <c r="O299" i="1"/>
  <c r="N299" i="1"/>
  <c r="K299" i="1"/>
  <c r="J299" i="1"/>
  <c r="I299" i="1"/>
  <c r="G299" i="1"/>
  <c r="AG299" i="1" s="1"/>
  <c r="F299" i="1"/>
  <c r="E299" i="1"/>
  <c r="D299" i="1"/>
  <c r="C299" i="1"/>
  <c r="AI298" i="1"/>
  <c r="AE298" i="1"/>
  <c r="Z298" i="1"/>
  <c r="X298" i="1"/>
  <c r="U298" i="1"/>
  <c r="S298" i="1"/>
  <c r="R298" i="1"/>
  <c r="P298" i="1"/>
  <c r="Q298" i="1" s="1"/>
  <c r="N298" i="1"/>
  <c r="O298" i="1" s="1"/>
  <c r="K298" i="1"/>
  <c r="J298" i="1"/>
  <c r="I298" i="1"/>
  <c r="G298" i="1"/>
  <c r="F298" i="1"/>
  <c r="E298" i="1"/>
  <c r="D298" i="1"/>
  <c r="C298" i="1"/>
  <c r="AI297" i="1"/>
  <c r="AE297" i="1"/>
  <c r="X297" i="1"/>
  <c r="Z297" i="1" s="1"/>
  <c r="U297" i="1"/>
  <c r="S297" i="1"/>
  <c r="Q297" i="1"/>
  <c r="P297" i="1"/>
  <c r="R297" i="1" s="1"/>
  <c r="K297" i="1"/>
  <c r="J297" i="1"/>
  <c r="N297" i="1" s="1"/>
  <c r="I297" i="1"/>
  <c r="G297" i="1"/>
  <c r="F297" i="1"/>
  <c r="E297" i="1"/>
  <c r="D297" i="1"/>
  <c r="C297" i="1"/>
  <c r="AI296" i="1"/>
  <c r="AE296" i="1"/>
  <c r="Z296" i="1"/>
  <c r="X296" i="1"/>
  <c r="U296" i="1"/>
  <c r="S296" i="1"/>
  <c r="P296" i="1"/>
  <c r="N296" i="1"/>
  <c r="O296" i="1" s="1"/>
  <c r="K296" i="1"/>
  <c r="J296" i="1"/>
  <c r="I296" i="1"/>
  <c r="G296" i="1"/>
  <c r="F296" i="1"/>
  <c r="E296" i="1"/>
  <c r="D296" i="1"/>
  <c r="C296" i="1"/>
  <c r="AI295" i="1"/>
  <c r="AE295" i="1"/>
  <c r="X295" i="1"/>
  <c r="Z295" i="1" s="1"/>
  <c r="U295" i="1"/>
  <c r="S295" i="1"/>
  <c r="R295" i="1"/>
  <c r="P295" i="1"/>
  <c r="K295" i="1"/>
  <c r="N295" i="1" s="1"/>
  <c r="J295" i="1"/>
  <c r="I295" i="1"/>
  <c r="G295" i="1"/>
  <c r="Q295" i="1" s="1"/>
  <c r="F295" i="1"/>
  <c r="E295" i="1"/>
  <c r="D295" i="1"/>
  <c r="C295" i="1"/>
  <c r="AI294" i="1"/>
  <c r="AE294" i="1"/>
  <c r="Z294" i="1" s="1"/>
  <c r="X294" i="1"/>
  <c r="U294" i="1"/>
  <c r="S294" i="1"/>
  <c r="R294" i="1"/>
  <c r="P294" i="1"/>
  <c r="N294" i="1"/>
  <c r="K294" i="1"/>
  <c r="J294" i="1"/>
  <c r="I294" i="1"/>
  <c r="G294" i="1"/>
  <c r="F294" i="1"/>
  <c r="E294" i="1"/>
  <c r="D294" i="1"/>
  <c r="C294" i="1"/>
  <c r="AI293" i="1"/>
  <c r="AE293" i="1"/>
  <c r="X293" i="1"/>
  <c r="U293" i="1"/>
  <c r="S293" i="1"/>
  <c r="P293" i="1"/>
  <c r="R293" i="1" s="1"/>
  <c r="O293" i="1"/>
  <c r="K293" i="1"/>
  <c r="J293" i="1"/>
  <c r="N293" i="1" s="1"/>
  <c r="I293" i="1"/>
  <c r="G293" i="1"/>
  <c r="F293" i="1"/>
  <c r="E293" i="1"/>
  <c r="D293" i="1"/>
  <c r="C293" i="1"/>
  <c r="AI292" i="1"/>
  <c r="AE292" i="1"/>
  <c r="X292" i="1"/>
  <c r="Z292" i="1" s="1"/>
  <c r="U292" i="1"/>
  <c r="S292" i="1"/>
  <c r="R292" i="1"/>
  <c r="P292" i="1"/>
  <c r="K292" i="1"/>
  <c r="J292" i="1"/>
  <c r="N292" i="1" s="1"/>
  <c r="I292" i="1"/>
  <c r="G292" i="1"/>
  <c r="Q292" i="1" s="1"/>
  <c r="F292" i="1"/>
  <c r="E292" i="1"/>
  <c r="D292" i="1"/>
  <c r="C292" i="1"/>
  <c r="AI291" i="1"/>
  <c r="AE291" i="1"/>
  <c r="Z291" i="1" s="1"/>
  <c r="X291" i="1"/>
  <c r="U291" i="1"/>
  <c r="S291" i="1"/>
  <c r="R291" i="1"/>
  <c r="Q291" i="1"/>
  <c r="P291" i="1"/>
  <c r="O291" i="1"/>
  <c r="N291" i="1"/>
  <c r="K291" i="1"/>
  <c r="J291" i="1"/>
  <c r="I291" i="1"/>
  <c r="G291" i="1"/>
  <c r="F291" i="1"/>
  <c r="E291" i="1"/>
  <c r="D291" i="1"/>
  <c r="C291" i="1"/>
  <c r="AI290" i="1"/>
  <c r="AE290" i="1"/>
  <c r="Z290" i="1"/>
  <c r="X290" i="1"/>
  <c r="U290" i="1"/>
  <c r="S290" i="1"/>
  <c r="R290" i="1"/>
  <c r="P290" i="1"/>
  <c r="N290" i="1"/>
  <c r="O290" i="1" s="1"/>
  <c r="K290" i="1"/>
  <c r="J290" i="1"/>
  <c r="I290" i="1"/>
  <c r="G290" i="1"/>
  <c r="Q290" i="1" s="1"/>
  <c r="F290" i="1"/>
  <c r="E290" i="1"/>
  <c r="D290" i="1"/>
  <c r="C290" i="1"/>
  <c r="AI289" i="1"/>
  <c r="AE289" i="1"/>
  <c r="Z289" i="1" s="1"/>
  <c r="X289" i="1"/>
  <c r="U289" i="1"/>
  <c r="S289" i="1"/>
  <c r="Q289" i="1"/>
  <c r="P289" i="1"/>
  <c r="R289" i="1" s="1"/>
  <c r="K289" i="1"/>
  <c r="J289" i="1"/>
  <c r="N289" i="1" s="1"/>
  <c r="I289" i="1"/>
  <c r="G289" i="1"/>
  <c r="F289" i="1"/>
  <c r="E289" i="1"/>
  <c r="D289" i="1"/>
  <c r="C289" i="1"/>
  <c r="AI288" i="1"/>
  <c r="AE288" i="1"/>
  <c r="Z288" i="1"/>
  <c r="X288" i="1"/>
  <c r="U288" i="1"/>
  <c r="S288" i="1"/>
  <c r="P288" i="1"/>
  <c r="N288" i="1"/>
  <c r="O288" i="1" s="1"/>
  <c r="K288" i="1"/>
  <c r="J288" i="1"/>
  <c r="I288" i="1"/>
  <c r="G288" i="1"/>
  <c r="F288" i="1"/>
  <c r="E288" i="1"/>
  <c r="D288" i="1"/>
  <c r="C288" i="1"/>
  <c r="AI287" i="1"/>
  <c r="AE287" i="1"/>
  <c r="X287" i="1"/>
  <c r="Z287" i="1" s="1"/>
  <c r="U287" i="1"/>
  <c r="S287" i="1"/>
  <c r="R287" i="1"/>
  <c r="P287" i="1"/>
  <c r="K287" i="1"/>
  <c r="N287" i="1" s="1"/>
  <c r="J287" i="1"/>
  <c r="I287" i="1"/>
  <c r="G287" i="1"/>
  <c r="Q287" i="1" s="1"/>
  <c r="F287" i="1"/>
  <c r="E287" i="1"/>
  <c r="D287" i="1"/>
  <c r="C287" i="1"/>
  <c r="AI286" i="1"/>
  <c r="AE286" i="1"/>
  <c r="Z286" i="1" s="1"/>
  <c r="X286" i="1"/>
  <c r="U286" i="1"/>
  <c r="S286" i="1"/>
  <c r="R286" i="1"/>
  <c r="P286" i="1"/>
  <c r="Q286" i="1" s="1"/>
  <c r="N286" i="1"/>
  <c r="K286" i="1"/>
  <c r="J286" i="1"/>
  <c r="I286" i="1"/>
  <c r="G286" i="1"/>
  <c r="F286" i="1"/>
  <c r="E286" i="1"/>
  <c r="D286" i="1"/>
  <c r="C286" i="1"/>
  <c r="AI285" i="1"/>
  <c r="AE285" i="1"/>
  <c r="X285" i="1"/>
  <c r="U285" i="1"/>
  <c r="S285" i="1"/>
  <c r="P285" i="1"/>
  <c r="R285" i="1" s="1"/>
  <c r="K285" i="1"/>
  <c r="J285" i="1"/>
  <c r="N285" i="1" s="1"/>
  <c r="I285" i="1"/>
  <c r="G285" i="1"/>
  <c r="F285" i="1"/>
  <c r="E285" i="1"/>
  <c r="D285" i="1"/>
  <c r="C285" i="1"/>
  <c r="AI284" i="1"/>
  <c r="AE284" i="1"/>
  <c r="X284" i="1"/>
  <c r="Z284" i="1" s="1"/>
  <c r="U284" i="1"/>
  <c r="S284" i="1"/>
  <c r="R284" i="1"/>
  <c r="P284" i="1"/>
  <c r="K284" i="1"/>
  <c r="J284" i="1"/>
  <c r="N284" i="1" s="1"/>
  <c r="I284" i="1"/>
  <c r="G284" i="1"/>
  <c r="Q284" i="1" s="1"/>
  <c r="F284" i="1"/>
  <c r="E284" i="1"/>
  <c r="D284" i="1"/>
  <c r="C284" i="1"/>
  <c r="AI283" i="1"/>
  <c r="AE283" i="1"/>
  <c r="Z283" i="1" s="1"/>
  <c r="X283" i="1"/>
  <c r="U283" i="1"/>
  <c r="S283" i="1"/>
  <c r="R283" i="1"/>
  <c r="Q283" i="1"/>
  <c r="P283" i="1"/>
  <c r="O283" i="1"/>
  <c r="N283" i="1"/>
  <c r="K283" i="1"/>
  <c r="J283" i="1"/>
  <c r="I283" i="1"/>
  <c r="G283" i="1"/>
  <c r="F283" i="1"/>
  <c r="E283" i="1"/>
  <c r="D283" i="1"/>
  <c r="C283" i="1"/>
  <c r="AI282" i="1"/>
  <c r="AE282" i="1"/>
  <c r="Z282" i="1"/>
  <c r="X282" i="1"/>
  <c r="U282" i="1"/>
  <c r="S282" i="1"/>
  <c r="R282" i="1"/>
  <c r="P282" i="1"/>
  <c r="N282" i="1"/>
  <c r="O282" i="1" s="1"/>
  <c r="K282" i="1"/>
  <c r="J282" i="1"/>
  <c r="I282" i="1"/>
  <c r="G282" i="1"/>
  <c r="Q282" i="1" s="1"/>
  <c r="F282" i="1"/>
  <c r="E282" i="1"/>
  <c r="D282" i="1"/>
  <c r="C282" i="1"/>
  <c r="AI281" i="1"/>
  <c r="AE281" i="1"/>
  <c r="Z281" i="1" s="1"/>
  <c r="X281" i="1"/>
  <c r="U281" i="1"/>
  <c r="S281" i="1"/>
  <c r="Q281" i="1"/>
  <c r="P281" i="1"/>
  <c r="R281" i="1" s="1"/>
  <c r="K281" i="1"/>
  <c r="J281" i="1"/>
  <c r="N281" i="1" s="1"/>
  <c r="I281" i="1"/>
  <c r="G281" i="1"/>
  <c r="F281" i="1"/>
  <c r="E281" i="1"/>
  <c r="D281" i="1"/>
  <c r="C281" i="1"/>
  <c r="AI280" i="1"/>
  <c r="AE280" i="1"/>
  <c r="Z280" i="1"/>
  <c r="X280" i="1"/>
  <c r="U280" i="1"/>
  <c r="S280" i="1"/>
  <c r="P280" i="1"/>
  <c r="N280" i="1"/>
  <c r="O280" i="1" s="1"/>
  <c r="K280" i="1"/>
  <c r="J280" i="1"/>
  <c r="I280" i="1"/>
  <c r="G280" i="1"/>
  <c r="F280" i="1"/>
  <c r="E280" i="1"/>
  <c r="D280" i="1"/>
  <c r="C280" i="1"/>
  <c r="AI279" i="1"/>
  <c r="AE279" i="1"/>
  <c r="X279" i="1"/>
  <c r="Z279" i="1" s="1"/>
  <c r="U279" i="1"/>
  <c r="S279" i="1"/>
  <c r="R279" i="1"/>
  <c r="P279" i="1"/>
  <c r="K279" i="1"/>
  <c r="N279" i="1" s="1"/>
  <c r="J279" i="1"/>
  <c r="I279" i="1"/>
  <c r="G279" i="1"/>
  <c r="Q279" i="1" s="1"/>
  <c r="F279" i="1"/>
  <c r="E279" i="1"/>
  <c r="D279" i="1"/>
  <c r="C279" i="1"/>
  <c r="AI278" i="1"/>
  <c r="AE278" i="1"/>
  <c r="Z278" i="1" s="1"/>
  <c r="X278" i="1"/>
  <c r="U278" i="1"/>
  <c r="S278" i="1"/>
  <c r="P278" i="1"/>
  <c r="N278" i="1"/>
  <c r="K278" i="1"/>
  <c r="J278" i="1"/>
  <c r="I278" i="1"/>
  <c r="G278" i="1"/>
  <c r="O278" i="1" s="1"/>
  <c r="F278" i="1"/>
  <c r="E278" i="1"/>
  <c r="D278" i="1"/>
  <c r="C278" i="1"/>
  <c r="AI277" i="1"/>
  <c r="AE277" i="1"/>
  <c r="X277" i="1"/>
  <c r="U277" i="1"/>
  <c r="S277" i="1"/>
  <c r="P277" i="1"/>
  <c r="R277" i="1" s="1"/>
  <c r="K277" i="1"/>
  <c r="J277" i="1"/>
  <c r="I277" i="1"/>
  <c r="G277" i="1"/>
  <c r="F277" i="1"/>
  <c r="E277" i="1"/>
  <c r="D277" i="1"/>
  <c r="C277" i="1"/>
  <c r="AI276" i="1"/>
  <c r="AE276" i="1"/>
  <c r="X276" i="1"/>
  <c r="Z276" i="1" s="1"/>
  <c r="U276" i="1"/>
  <c r="S276" i="1"/>
  <c r="R276" i="1"/>
  <c r="P276" i="1"/>
  <c r="K276" i="1"/>
  <c r="J276" i="1"/>
  <c r="N276" i="1" s="1"/>
  <c r="I276" i="1"/>
  <c r="G276" i="1"/>
  <c r="F276" i="1"/>
  <c r="E276" i="1"/>
  <c r="D276" i="1"/>
  <c r="C276" i="1"/>
  <c r="AI275" i="1"/>
  <c r="AE275" i="1"/>
  <c r="Z275" i="1" s="1"/>
  <c r="X275" i="1"/>
  <c r="U275" i="1"/>
  <c r="S275" i="1"/>
  <c r="R275" i="1"/>
  <c r="P275" i="1"/>
  <c r="O275" i="1"/>
  <c r="N275" i="1"/>
  <c r="K275" i="1"/>
  <c r="J275" i="1"/>
  <c r="I275" i="1"/>
  <c r="G275" i="1"/>
  <c r="Q275" i="1" s="1"/>
  <c r="F275" i="1"/>
  <c r="E275" i="1"/>
  <c r="D275" i="1"/>
  <c r="C275" i="1"/>
  <c r="AI274" i="1"/>
  <c r="AE274" i="1"/>
  <c r="Z274" i="1" s="1"/>
  <c r="X274" i="1"/>
  <c r="U274" i="1"/>
  <c r="S274" i="1"/>
  <c r="R274" i="1"/>
  <c r="P274" i="1"/>
  <c r="Q274" i="1" s="1"/>
  <c r="K274" i="1"/>
  <c r="J274" i="1"/>
  <c r="N274" i="1" s="1"/>
  <c r="O274" i="1" s="1"/>
  <c r="I274" i="1"/>
  <c r="G274" i="1"/>
  <c r="F274" i="1"/>
  <c r="E274" i="1"/>
  <c r="D274" i="1"/>
  <c r="C274" i="1"/>
  <c r="AI273" i="1"/>
  <c r="AE273" i="1"/>
  <c r="Z273" i="1"/>
  <c r="X273" i="1"/>
  <c r="U273" i="1"/>
  <c r="S273" i="1"/>
  <c r="Q273" i="1"/>
  <c r="P273" i="1"/>
  <c r="R273" i="1" s="1"/>
  <c r="K273" i="1"/>
  <c r="J273" i="1"/>
  <c r="N273" i="1" s="1"/>
  <c r="I273" i="1"/>
  <c r="G273" i="1"/>
  <c r="F273" i="1"/>
  <c r="E273" i="1"/>
  <c r="D273" i="1"/>
  <c r="C273" i="1"/>
  <c r="AI272" i="1"/>
  <c r="AE272" i="1"/>
  <c r="Z272" i="1"/>
  <c r="X272" i="1"/>
  <c r="U272" i="1"/>
  <c r="S272" i="1"/>
  <c r="P272" i="1"/>
  <c r="R272" i="1" s="1"/>
  <c r="N272" i="1"/>
  <c r="AG272" i="1" s="1"/>
  <c r="K272" i="1"/>
  <c r="J272" i="1"/>
  <c r="I272" i="1"/>
  <c r="O272" i="1" s="1"/>
  <c r="G272" i="1"/>
  <c r="F272" i="1"/>
  <c r="E272" i="1"/>
  <c r="D272" i="1"/>
  <c r="C272" i="1"/>
  <c r="AI271" i="1"/>
  <c r="AE271" i="1"/>
  <c r="Z271" i="1"/>
  <c r="X271" i="1"/>
  <c r="U271" i="1"/>
  <c r="S271" i="1"/>
  <c r="R271" i="1"/>
  <c r="P271" i="1"/>
  <c r="Q271" i="1" s="1"/>
  <c r="K271" i="1"/>
  <c r="N271" i="1" s="1"/>
  <c r="J271" i="1"/>
  <c r="I271" i="1"/>
  <c r="G271" i="1"/>
  <c r="F271" i="1"/>
  <c r="E271" i="1"/>
  <c r="D271" i="1"/>
  <c r="C271" i="1"/>
  <c r="AI270" i="1"/>
  <c r="AE270" i="1"/>
  <c r="X270" i="1"/>
  <c r="Z270" i="1" s="1"/>
  <c r="U270" i="1"/>
  <c r="S270" i="1"/>
  <c r="P270" i="1"/>
  <c r="K270" i="1"/>
  <c r="N270" i="1" s="1"/>
  <c r="J270" i="1"/>
  <c r="I270" i="1"/>
  <c r="G270" i="1"/>
  <c r="F270" i="1"/>
  <c r="E270" i="1"/>
  <c r="D270" i="1"/>
  <c r="C270" i="1"/>
  <c r="AI269" i="1"/>
  <c r="AE269" i="1"/>
  <c r="X269" i="1"/>
  <c r="Z269" i="1" s="1"/>
  <c r="U269" i="1"/>
  <c r="S269" i="1"/>
  <c r="P269" i="1"/>
  <c r="K269" i="1"/>
  <c r="J269" i="1"/>
  <c r="I269" i="1"/>
  <c r="G269" i="1"/>
  <c r="F269" i="1"/>
  <c r="E269" i="1"/>
  <c r="D269" i="1"/>
  <c r="C269" i="1"/>
  <c r="AI268" i="1"/>
  <c r="AE268" i="1"/>
  <c r="X268" i="1"/>
  <c r="Z268" i="1" s="1"/>
  <c r="U268" i="1"/>
  <c r="S268" i="1"/>
  <c r="R268" i="1"/>
  <c r="P268" i="1"/>
  <c r="K268" i="1"/>
  <c r="J268" i="1"/>
  <c r="I268" i="1"/>
  <c r="G268" i="1"/>
  <c r="F268" i="1"/>
  <c r="E268" i="1"/>
  <c r="D268" i="1"/>
  <c r="C268" i="1"/>
  <c r="AI267" i="1"/>
  <c r="AE267" i="1"/>
  <c r="Z267" i="1" s="1"/>
  <c r="X267" i="1"/>
  <c r="U267" i="1"/>
  <c r="S267" i="1"/>
  <c r="R267" i="1"/>
  <c r="Q267" i="1"/>
  <c r="P267" i="1"/>
  <c r="O267" i="1"/>
  <c r="N267" i="1"/>
  <c r="K267" i="1"/>
  <c r="J267" i="1"/>
  <c r="I267" i="1"/>
  <c r="G267" i="1"/>
  <c r="AG267" i="1" s="1"/>
  <c r="F267" i="1"/>
  <c r="E267" i="1"/>
  <c r="D267" i="1"/>
  <c r="C267" i="1"/>
  <c r="AI266" i="1"/>
  <c r="AE266" i="1"/>
  <c r="Z266" i="1"/>
  <c r="X266" i="1"/>
  <c r="U266" i="1"/>
  <c r="S266" i="1"/>
  <c r="R266" i="1"/>
  <c r="P266" i="1"/>
  <c r="K266" i="1"/>
  <c r="J266" i="1"/>
  <c r="N266" i="1" s="1"/>
  <c r="O266" i="1" s="1"/>
  <c r="I266" i="1"/>
  <c r="G266" i="1"/>
  <c r="Q266" i="1" s="1"/>
  <c r="F266" i="1"/>
  <c r="E266" i="1"/>
  <c r="D266" i="1"/>
  <c r="C266" i="1"/>
  <c r="AI265" i="1"/>
  <c r="AE265" i="1"/>
  <c r="Z265" i="1" s="1"/>
  <c r="X265" i="1"/>
  <c r="U265" i="1"/>
  <c r="S265" i="1"/>
  <c r="Q265" i="1"/>
  <c r="P265" i="1"/>
  <c r="R265" i="1" s="1"/>
  <c r="K265" i="1"/>
  <c r="J265" i="1"/>
  <c r="N265" i="1" s="1"/>
  <c r="I265" i="1"/>
  <c r="G265" i="1"/>
  <c r="F265" i="1"/>
  <c r="E265" i="1"/>
  <c r="D265" i="1"/>
  <c r="C265" i="1"/>
  <c r="AI264" i="1"/>
  <c r="AE264" i="1"/>
  <c r="Z264" i="1"/>
  <c r="X264" i="1"/>
  <c r="U264" i="1"/>
  <c r="S264" i="1"/>
  <c r="Q264" i="1"/>
  <c r="P264" i="1"/>
  <c r="R264" i="1" s="1"/>
  <c r="N264" i="1"/>
  <c r="AG264" i="1" s="1"/>
  <c r="K264" i="1"/>
  <c r="J264" i="1"/>
  <c r="I264" i="1"/>
  <c r="O264" i="1" s="1"/>
  <c r="G264" i="1"/>
  <c r="F264" i="1"/>
  <c r="E264" i="1"/>
  <c r="D264" i="1"/>
  <c r="C264" i="1"/>
  <c r="AI263" i="1"/>
  <c r="AE263" i="1"/>
  <c r="Z263" i="1"/>
  <c r="X263" i="1"/>
  <c r="U263" i="1"/>
  <c r="S263" i="1"/>
  <c r="R263" i="1"/>
  <c r="P263" i="1"/>
  <c r="K263" i="1"/>
  <c r="N263" i="1" s="1"/>
  <c r="J263" i="1"/>
  <c r="I263" i="1"/>
  <c r="G263" i="1"/>
  <c r="Q263" i="1" s="1"/>
  <c r="F263" i="1"/>
  <c r="E263" i="1"/>
  <c r="D263" i="1"/>
  <c r="C263" i="1"/>
  <c r="AI262" i="1"/>
  <c r="AE262" i="1"/>
  <c r="Z262" i="1" s="1"/>
  <c r="X262" i="1"/>
  <c r="U262" i="1"/>
  <c r="S262" i="1"/>
  <c r="P262" i="1"/>
  <c r="N262" i="1"/>
  <c r="K262" i="1"/>
  <c r="J262" i="1"/>
  <c r="I262" i="1"/>
  <c r="G262" i="1"/>
  <c r="F262" i="1"/>
  <c r="E262" i="1"/>
  <c r="D262" i="1"/>
  <c r="C262" i="1"/>
  <c r="AI261" i="1"/>
  <c r="AE261" i="1"/>
  <c r="X261" i="1"/>
  <c r="Z261" i="1" s="1"/>
  <c r="U261" i="1"/>
  <c r="S261" i="1"/>
  <c r="P261" i="1"/>
  <c r="K261" i="1"/>
  <c r="J261" i="1"/>
  <c r="I261" i="1"/>
  <c r="G261" i="1"/>
  <c r="F261" i="1"/>
  <c r="E261" i="1"/>
  <c r="D261" i="1"/>
  <c r="C261" i="1"/>
  <c r="AI260" i="1"/>
  <c r="AE260" i="1"/>
  <c r="X260" i="1"/>
  <c r="Z260" i="1" s="1"/>
  <c r="U260" i="1"/>
  <c r="S260" i="1"/>
  <c r="R260" i="1"/>
  <c r="P260" i="1"/>
  <c r="K260" i="1"/>
  <c r="J260" i="1"/>
  <c r="I260" i="1"/>
  <c r="G260" i="1"/>
  <c r="F260" i="1"/>
  <c r="E260" i="1"/>
  <c r="D260" i="1"/>
  <c r="C260" i="1"/>
  <c r="AI259" i="1"/>
  <c r="AE259" i="1"/>
  <c r="Z259" i="1" s="1"/>
  <c r="X259" i="1"/>
  <c r="U259" i="1"/>
  <c r="S259" i="1"/>
  <c r="R259" i="1"/>
  <c r="Q259" i="1"/>
  <c r="P259" i="1"/>
  <c r="N259" i="1"/>
  <c r="K259" i="1"/>
  <c r="J259" i="1"/>
  <c r="I259" i="1"/>
  <c r="G259" i="1"/>
  <c r="F259" i="1"/>
  <c r="E259" i="1"/>
  <c r="D259" i="1"/>
  <c r="C259" i="1"/>
  <c r="AI258" i="1"/>
  <c r="AE258" i="1"/>
  <c r="Z258" i="1"/>
  <c r="X258" i="1"/>
  <c r="U258" i="1"/>
  <c r="S258" i="1"/>
  <c r="R258" i="1"/>
  <c r="P258" i="1"/>
  <c r="K258" i="1"/>
  <c r="J258" i="1"/>
  <c r="N258" i="1" s="1"/>
  <c r="O258" i="1" s="1"/>
  <c r="I258" i="1"/>
  <c r="G258" i="1"/>
  <c r="Q258" i="1" s="1"/>
  <c r="F258" i="1"/>
  <c r="E258" i="1"/>
  <c r="D258" i="1"/>
  <c r="C258" i="1"/>
  <c r="AI257" i="1"/>
  <c r="AE257" i="1"/>
  <c r="Z257" i="1" s="1"/>
  <c r="X257" i="1"/>
  <c r="U257" i="1"/>
  <c r="S257" i="1"/>
  <c r="Q257" i="1"/>
  <c r="P257" i="1"/>
  <c r="R257" i="1" s="1"/>
  <c r="K257" i="1"/>
  <c r="J257" i="1"/>
  <c r="N257" i="1" s="1"/>
  <c r="I257" i="1"/>
  <c r="G257" i="1"/>
  <c r="F257" i="1"/>
  <c r="E257" i="1"/>
  <c r="D257" i="1"/>
  <c r="C257" i="1"/>
  <c r="AI256" i="1"/>
  <c r="AE256" i="1"/>
  <c r="Z256" i="1"/>
  <c r="X256" i="1"/>
  <c r="U256" i="1"/>
  <c r="S256" i="1"/>
  <c r="P256" i="1"/>
  <c r="R256" i="1" s="1"/>
  <c r="N256" i="1"/>
  <c r="K256" i="1"/>
  <c r="J256" i="1"/>
  <c r="I256" i="1"/>
  <c r="G256" i="1"/>
  <c r="F256" i="1"/>
  <c r="E256" i="1"/>
  <c r="D256" i="1"/>
  <c r="C256" i="1"/>
  <c r="AI255" i="1"/>
  <c r="AE255" i="1"/>
  <c r="Z255" i="1"/>
  <c r="X255" i="1"/>
  <c r="U255" i="1"/>
  <c r="S255" i="1"/>
  <c r="R255" i="1"/>
  <c r="P255" i="1"/>
  <c r="K255" i="1"/>
  <c r="N255" i="1" s="1"/>
  <c r="J255" i="1"/>
  <c r="I255" i="1"/>
  <c r="G255" i="1"/>
  <c r="Q255" i="1" s="1"/>
  <c r="F255" i="1"/>
  <c r="E255" i="1"/>
  <c r="D255" i="1"/>
  <c r="C255" i="1"/>
  <c r="AI254" i="1"/>
  <c r="AE254" i="1"/>
  <c r="Z254" i="1" s="1"/>
  <c r="X254" i="1"/>
  <c r="U254" i="1"/>
  <c r="S254" i="1"/>
  <c r="P254" i="1"/>
  <c r="Q254" i="1" s="1"/>
  <c r="N254" i="1"/>
  <c r="K254" i="1"/>
  <c r="J254" i="1"/>
  <c r="I254" i="1"/>
  <c r="G254" i="1"/>
  <c r="O254" i="1" s="1"/>
  <c r="F254" i="1"/>
  <c r="E254" i="1"/>
  <c r="D254" i="1"/>
  <c r="C254" i="1"/>
  <c r="AI253" i="1"/>
  <c r="AE253" i="1"/>
  <c r="X253" i="1"/>
  <c r="Z253" i="1" s="1"/>
  <c r="U253" i="1"/>
  <c r="S253" i="1"/>
  <c r="P253" i="1"/>
  <c r="K253" i="1"/>
  <c r="J253" i="1"/>
  <c r="I253" i="1"/>
  <c r="G253" i="1"/>
  <c r="F253" i="1"/>
  <c r="E253" i="1"/>
  <c r="D253" i="1"/>
  <c r="C253" i="1"/>
  <c r="AI252" i="1"/>
  <c r="AE252" i="1"/>
  <c r="X252" i="1"/>
  <c r="Z252" i="1" s="1"/>
  <c r="U252" i="1"/>
  <c r="S252" i="1"/>
  <c r="R252" i="1"/>
  <c r="P252" i="1"/>
  <c r="K252" i="1"/>
  <c r="J252" i="1"/>
  <c r="N252" i="1" s="1"/>
  <c r="I252" i="1"/>
  <c r="G252" i="1"/>
  <c r="Q252" i="1" s="1"/>
  <c r="F252" i="1"/>
  <c r="E252" i="1"/>
  <c r="D252" i="1"/>
  <c r="C252" i="1"/>
  <c r="AI251" i="1"/>
  <c r="AE251" i="1"/>
  <c r="X251" i="1"/>
  <c r="Z251" i="1" s="1"/>
  <c r="U251" i="1"/>
  <c r="S251" i="1"/>
  <c r="R251" i="1"/>
  <c r="P251" i="1"/>
  <c r="K251" i="1"/>
  <c r="N251" i="1" s="1"/>
  <c r="O251" i="1" s="1"/>
  <c r="J251" i="1"/>
  <c r="I251" i="1"/>
  <c r="G251" i="1"/>
  <c r="Q251" i="1" s="1"/>
  <c r="F251" i="1"/>
  <c r="E251" i="1"/>
  <c r="D251" i="1"/>
  <c r="C251" i="1"/>
  <c r="AI250" i="1"/>
  <c r="AE250" i="1"/>
  <c r="Z250" i="1"/>
  <c r="X250" i="1"/>
  <c r="U250" i="1"/>
  <c r="S250" i="1"/>
  <c r="R250" i="1"/>
  <c r="P250" i="1"/>
  <c r="K250" i="1"/>
  <c r="J250" i="1"/>
  <c r="N250" i="1" s="1"/>
  <c r="O250" i="1" s="1"/>
  <c r="I250" i="1"/>
  <c r="G250" i="1"/>
  <c r="F250" i="1"/>
  <c r="E250" i="1"/>
  <c r="D250" i="1"/>
  <c r="C250" i="1"/>
  <c r="AI249" i="1"/>
  <c r="AE249" i="1"/>
  <c r="Z249" i="1" s="1"/>
  <c r="X249" i="1"/>
  <c r="U249" i="1"/>
  <c r="S249" i="1"/>
  <c r="Q249" i="1"/>
  <c r="P249" i="1"/>
  <c r="R249" i="1" s="1"/>
  <c r="O249" i="1"/>
  <c r="K249" i="1"/>
  <c r="J249" i="1"/>
  <c r="N249" i="1" s="1"/>
  <c r="I249" i="1"/>
  <c r="AG249" i="1" s="1"/>
  <c r="G249" i="1"/>
  <c r="F249" i="1"/>
  <c r="E249" i="1"/>
  <c r="D249" i="1"/>
  <c r="C249" i="1"/>
  <c r="AI248" i="1"/>
  <c r="AE248" i="1"/>
  <c r="X248" i="1"/>
  <c r="Z248" i="1" s="1"/>
  <c r="U248" i="1"/>
  <c r="S248" i="1"/>
  <c r="Q248" i="1"/>
  <c r="P248" i="1"/>
  <c r="R248" i="1" s="1"/>
  <c r="K248" i="1"/>
  <c r="N248" i="1" s="1"/>
  <c r="J248" i="1"/>
  <c r="I248" i="1"/>
  <c r="G248" i="1"/>
  <c r="O248" i="1" s="1"/>
  <c r="F248" i="1"/>
  <c r="E248" i="1"/>
  <c r="D248" i="1"/>
  <c r="C248" i="1"/>
  <c r="AI247" i="1"/>
  <c r="AE247" i="1"/>
  <c r="Z247" i="1"/>
  <c r="X247" i="1"/>
  <c r="U247" i="1"/>
  <c r="S247" i="1"/>
  <c r="R247" i="1"/>
  <c r="Q247" i="1"/>
  <c r="P247" i="1"/>
  <c r="K247" i="1"/>
  <c r="N247" i="1" s="1"/>
  <c r="J247" i="1"/>
  <c r="I247" i="1"/>
  <c r="G247" i="1"/>
  <c r="F247" i="1"/>
  <c r="E247" i="1"/>
  <c r="D247" i="1"/>
  <c r="C247" i="1"/>
  <c r="AI246" i="1"/>
  <c r="AE246" i="1"/>
  <c r="Z246" i="1"/>
  <c r="X246" i="1"/>
  <c r="U246" i="1"/>
  <c r="S246" i="1"/>
  <c r="R246" i="1"/>
  <c r="P246" i="1"/>
  <c r="N246" i="1"/>
  <c r="K246" i="1"/>
  <c r="J246" i="1"/>
  <c r="I246" i="1"/>
  <c r="G246" i="1"/>
  <c r="F246" i="1"/>
  <c r="E246" i="1"/>
  <c r="D246" i="1"/>
  <c r="C246" i="1"/>
  <c r="AI245" i="1"/>
  <c r="AE245" i="1"/>
  <c r="X245" i="1"/>
  <c r="Z245" i="1" s="1"/>
  <c r="U245" i="1"/>
  <c r="S245" i="1"/>
  <c r="P245" i="1"/>
  <c r="K245" i="1"/>
  <c r="J245" i="1"/>
  <c r="I245" i="1"/>
  <c r="G245" i="1"/>
  <c r="F245" i="1"/>
  <c r="E245" i="1"/>
  <c r="D245" i="1"/>
  <c r="C245" i="1"/>
  <c r="AI244" i="1"/>
  <c r="AE244" i="1"/>
  <c r="X244" i="1"/>
  <c r="Z244" i="1" s="1"/>
  <c r="U244" i="1"/>
  <c r="S244" i="1"/>
  <c r="P244" i="1"/>
  <c r="R244" i="1" s="1"/>
  <c r="K244" i="1"/>
  <c r="J244" i="1"/>
  <c r="N244" i="1" s="1"/>
  <c r="I244" i="1"/>
  <c r="G244" i="1"/>
  <c r="F244" i="1"/>
  <c r="E244" i="1"/>
  <c r="D244" i="1"/>
  <c r="C244" i="1"/>
  <c r="AI243" i="1"/>
  <c r="AE243" i="1"/>
  <c r="X243" i="1"/>
  <c r="Z243" i="1" s="1"/>
  <c r="U243" i="1"/>
  <c r="S243" i="1"/>
  <c r="R243" i="1"/>
  <c r="P243" i="1"/>
  <c r="K243" i="1"/>
  <c r="N243" i="1" s="1"/>
  <c r="O243" i="1" s="1"/>
  <c r="J243" i="1"/>
  <c r="I243" i="1"/>
  <c r="G243" i="1"/>
  <c r="Q243" i="1" s="1"/>
  <c r="F243" i="1"/>
  <c r="E243" i="1"/>
  <c r="D243" i="1"/>
  <c r="C243" i="1"/>
  <c r="AI242" i="1"/>
  <c r="AE242" i="1"/>
  <c r="Z242" i="1"/>
  <c r="X242" i="1"/>
  <c r="U242" i="1"/>
  <c r="S242" i="1"/>
  <c r="R242" i="1"/>
  <c r="Q242" i="1"/>
  <c r="P242" i="1"/>
  <c r="K242" i="1"/>
  <c r="J242" i="1"/>
  <c r="N242" i="1" s="1"/>
  <c r="I242" i="1"/>
  <c r="G242" i="1"/>
  <c r="F242" i="1"/>
  <c r="E242" i="1"/>
  <c r="D242" i="1"/>
  <c r="C242" i="1"/>
  <c r="AI241" i="1"/>
  <c r="AG241" i="1"/>
  <c r="AE241" i="1"/>
  <c r="Z241" i="1" s="1"/>
  <c r="X241" i="1"/>
  <c r="U241" i="1"/>
  <c r="S241" i="1"/>
  <c r="Q241" i="1"/>
  <c r="P241" i="1"/>
  <c r="R241" i="1" s="1"/>
  <c r="N241" i="1"/>
  <c r="O241" i="1" s="1"/>
  <c r="K241" i="1"/>
  <c r="J241" i="1"/>
  <c r="I241" i="1"/>
  <c r="G241" i="1"/>
  <c r="F241" i="1"/>
  <c r="E241" i="1"/>
  <c r="D241" i="1"/>
  <c r="C241" i="1"/>
  <c r="AI240" i="1"/>
  <c r="AE240" i="1"/>
  <c r="X240" i="1"/>
  <c r="Z240" i="1" s="1"/>
  <c r="U240" i="1"/>
  <c r="S240" i="1"/>
  <c r="Q240" i="1"/>
  <c r="P240" i="1"/>
  <c r="R240" i="1" s="1"/>
  <c r="N240" i="1"/>
  <c r="K240" i="1"/>
  <c r="J240" i="1"/>
  <c r="I240" i="1"/>
  <c r="G240" i="1"/>
  <c r="F240" i="1"/>
  <c r="E240" i="1"/>
  <c r="D240" i="1"/>
  <c r="C240" i="1"/>
  <c r="AI239" i="1"/>
  <c r="AE239" i="1"/>
  <c r="X239" i="1"/>
  <c r="Z239" i="1" s="1"/>
  <c r="U239" i="1"/>
  <c r="S239" i="1"/>
  <c r="P239" i="1"/>
  <c r="R239" i="1" s="1"/>
  <c r="K239" i="1"/>
  <c r="N239" i="1" s="1"/>
  <c r="AG239" i="1" s="1"/>
  <c r="J239" i="1"/>
  <c r="I239" i="1"/>
  <c r="G239" i="1"/>
  <c r="F239" i="1"/>
  <c r="E239" i="1"/>
  <c r="D239" i="1"/>
  <c r="C239" i="1"/>
  <c r="AI238" i="1"/>
  <c r="AE238" i="1"/>
  <c r="X238" i="1"/>
  <c r="Z238" i="1" s="1"/>
  <c r="U238" i="1"/>
  <c r="S238" i="1"/>
  <c r="R238" i="1"/>
  <c r="P238" i="1"/>
  <c r="Q238" i="1" s="1"/>
  <c r="N238" i="1"/>
  <c r="K238" i="1"/>
  <c r="J238" i="1"/>
  <c r="I238" i="1"/>
  <c r="O238" i="1" s="1"/>
  <c r="G238" i="1"/>
  <c r="F238" i="1"/>
  <c r="E238" i="1"/>
  <c r="D238" i="1"/>
  <c r="C238" i="1"/>
  <c r="AI237" i="1"/>
  <c r="AE237" i="1"/>
  <c r="X237" i="1"/>
  <c r="Z237" i="1" s="1"/>
  <c r="U237" i="1"/>
  <c r="S237" i="1"/>
  <c r="R237" i="1"/>
  <c r="P237" i="1"/>
  <c r="K237" i="1"/>
  <c r="J237" i="1"/>
  <c r="I237" i="1"/>
  <c r="G237" i="1"/>
  <c r="F237" i="1"/>
  <c r="E237" i="1"/>
  <c r="D237" i="1"/>
  <c r="C237" i="1"/>
  <c r="AI236" i="1"/>
  <c r="AE236" i="1"/>
  <c r="X236" i="1"/>
  <c r="U236" i="1"/>
  <c r="S236" i="1"/>
  <c r="Q236" i="1"/>
  <c r="P236" i="1"/>
  <c r="R236" i="1" s="1"/>
  <c r="K236" i="1"/>
  <c r="J236" i="1"/>
  <c r="I236" i="1"/>
  <c r="G236" i="1"/>
  <c r="F236" i="1"/>
  <c r="E236" i="1"/>
  <c r="D236" i="1"/>
  <c r="C236" i="1"/>
  <c r="AI235" i="1"/>
  <c r="AE235" i="1"/>
  <c r="X235" i="1"/>
  <c r="Z235" i="1" s="1"/>
  <c r="U235" i="1"/>
  <c r="S235" i="1"/>
  <c r="R235" i="1"/>
  <c r="Q235" i="1"/>
  <c r="P235" i="1"/>
  <c r="K235" i="1"/>
  <c r="J235" i="1"/>
  <c r="N235" i="1" s="1"/>
  <c r="I235" i="1"/>
  <c r="G235" i="1"/>
  <c r="F235" i="1"/>
  <c r="E235" i="1"/>
  <c r="D235" i="1"/>
  <c r="C235" i="1"/>
  <c r="AI234" i="1"/>
  <c r="AE234" i="1"/>
  <c r="Z234" i="1"/>
  <c r="X234" i="1"/>
  <c r="U234" i="1"/>
  <c r="S234" i="1"/>
  <c r="R234" i="1"/>
  <c r="P234" i="1"/>
  <c r="N234" i="1"/>
  <c r="K234" i="1"/>
  <c r="J234" i="1"/>
  <c r="I234" i="1"/>
  <c r="G234" i="1"/>
  <c r="Q234" i="1" s="1"/>
  <c r="F234" i="1"/>
  <c r="E234" i="1"/>
  <c r="D234" i="1"/>
  <c r="C234" i="1"/>
  <c r="AI233" i="1"/>
  <c r="AE233" i="1"/>
  <c r="Z233" i="1"/>
  <c r="X233" i="1"/>
  <c r="U233" i="1"/>
  <c r="S233" i="1"/>
  <c r="Q233" i="1"/>
  <c r="P233" i="1"/>
  <c r="R233" i="1" s="1"/>
  <c r="N233" i="1"/>
  <c r="K233" i="1"/>
  <c r="J233" i="1"/>
  <c r="I233" i="1"/>
  <c r="AG233" i="1" s="1"/>
  <c r="G233" i="1"/>
  <c r="F233" i="1"/>
  <c r="E233" i="1"/>
  <c r="D233" i="1"/>
  <c r="C233" i="1"/>
  <c r="AI232" i="1"/>
  <c r="AE232" i="1"/>
  <c r="X232" i="1"/>
  <c r="Z232" i="1" s="1"/>
  <c r="U232" i="1"/>
  <c r="S232" i="1"/>
  <c r="P232" i="1"/>
  <c r="R232" i="1" s="1"/>
  <c r="K232" i="1"/>
  <c r="N232" i="1" s="1"/>
  <c r="J232" i="1"/>
  <c r="I232" i="1"/>
  <c r="G232" i="1"/>
  <c r="O232" i="1" s="1"/>
  <c r="F232" i="1"/>
  <c r="E232" i="1"/>
  <c r="D232" i="1"/>
  <c r="C232" i="1"/>
  <c r="AI231" i="1"/>
  <c r="AE231" i="1"/>
  <c r="X231" i="1"/>
  <c r="Z231" i="1" s="1"/>
  <c r="U231" i="1"/>
  <c r="S231" i="1"/>
  <c r="P231" i="1"/>
  <c r="N231" i="1"/>
  <c r="K231" i="1"/>
  <c r="J231" i="1"/>
  <c r="I231" i="1"/>
  <c r="G231" i="1"/>
  <c r="F231" i="1"/>
  <c r="E231" i="1"/>
  <c r="D231" i="1"/>
  <c r="C231" i="1"/>
  <c r="AI230" i="1"/>
  <c r="AE230" i="1"/>
  <c r="X230" i="1"/>
  <c r="Z230" i="1" s="1"/>
  <c r="U230" i="1"/>
  <c r="S230" i="1"/>
  <c r="P230" i="1"/>
  <c r="Q230" i="1" s="1"/>
  <c r="K230" i="1"/>
  <c r="J230" i="1"/>
  <c r="N230" i="1" s="1"/>
  <c r="I230" i="1"/>
  <c r="G230" i="1"/>
  <c r="F230" i="1"/>
  <c r="E230" i="1"/>
  <c r="D230" i="1"/>
  <c r="C230" i="1"/>
  <c r="AI229" i="1"/>
  <c r="AE229" i="1"/>
  <c r="X229" i="1"/>
  <c r="Z229" i="1" s="1"/>
  <c r="U229" i="1"/>
  <c r="S229" i="1"/>
  <c r="Q229" i="1"/>
  <c r="P229" i="1"/>
  <c r="R229" i="1" s="1"/>
  <c r="K229" i="1"/>
  <c r="J229" i="1"/>
  <c r="N229" i="1" s="1"/>
  <c r="AG229" i="1" s="1"/>
  <c r="I229" i="1"/>
  <c r="G229" i="1"/>
  <c r="F229" i="1"/>
  <c r="E229" i="1"/>
  <c r="D229" i="1"/>
  <c r="C229" i="1"/>
  <c r="AI228" i="1"/>
  <c r="AE228" i="1"/>
  <c r="X228" i="1"/>
  <c r="Z228" i="1" s="1"/>
  <c r="U228" i="1"/>
  <c r="S228" i="1"/>
  <c r="R228" i="1"/>
  <c r="P228" i="1"/>
  <c r="N228" i="1"/>
  <c r="K228" i="1"/>
  <c r="J228" i="1"/>
  <c r="I228" i="1"/>
  <c r="G228" i="1"/>
  <c r="Q228" i="1" s="1"/>
  <c r="F228" i="1"/>
  <c r="E228" i="1"/>
  <c r="D228" i="1"/>
  <c r="C228" i="1"/>
  <c r="AI227" i="1"/>
  <c r="AE227" i="1"/>
  <c r="Z227" i="1"/>
  <c r="X227" i="1"/>
  <c r="U227" i="1"/>
  <c r="S227" i="1"/>
  <c r="R227" i="1"/>
  <c r="P227" i="1"/>
  <c r="N227" i="1"/>
  <c r="K227" i="1"/>
  <c r="J227" i="1"/>
  <c r="I227" i="1"/>
  <c r="G227" i="1"/>
  <c r="F227" i="1"/>
  <c r="E227" i="1"/>
  <c r="D227" i="1"/>
  <c r="C227" i="1"/>
  <c r="AI226" i="1"/>
  <c r="AE226" i="1"/>
  <c r="Z226" i="1" s="1"/>
  <c r="X226" i="1"/>
  <c r="U226" i="1"/>
  <c r="S226" i="1"/>
  <c r="P226" i="1"/>
  <c r="O226" i="1"/>
  <c r="N226" i="1"/>
  <c r="K226" i="1"/>
  <c r="J226" i="1"/>
  <c r="I226" i="1"/>
  <c r="G226" i="1"/>
  <c r="F226" i="1"/>
  <c r="E226" i="1"/>
  <c r="D226" i="1"/>
  <c r="C226" i="1"/>
  <c r="AI225" i="1"/>
  <c r="AE225" i="1"/>
  <c r="X225" i="1"/>
  <c r="Z225" i="1" s="1"/>
  <c r="U225" i="1"/>
  <c r="S225" i="1"/>
  <c r="P225" i="1"/>
  <c r="R225" i="1" s="1"/>
  <c r="K225" i="1"/>
  <c r="J225" i="1"/>
  <c r="N225" i="1" s="1"/>
  <c r="I225" i="1"/>
  <c r="G225" i="1"/>
  <c r="O225" i="1" s="1"/>
  <c r="F225" i="1"/>
  <c r="E225" i="1"/>
  <c r="D225" i="1"/>
  <c r="C225" i="1"/>
  <c r="AI224" i="1"/>
  <c r="AE224" i="1"/>
  <c r="X224" i="1"/>
  <c r="Z224" i="1" s="1"/>
  <c r="U224" i="1"/>
  <c r="S224" i="1"/>
  <c r="R224" i="1"/>
  <c r="Q224" i="1"/>
  <c r="P224" i="1"/>
  <c r="K224" i="1"/>
  <c r="N224" i="1" s="1"/>
  <c r="J224" i="1"/>
  <c r="I224" i="1"/>
  <c r="G224" i="1"/>
  <c r="F224" i="1"/>
  <c r="E224" i="1"/>
  <c r="D224" i="1"/>
  <c r="C224" i="1"/>
  <c r="AI223" i="1"/>
  <c r="AE223" i="1"/>
  <c r="Z223" i="1"/>
  <c r="X223" i="1"/>
  <c r="U223" i="1"/>
  <c r="S223" i="1"/>
  <c r="R223" i="1"/>
  <c r="P223" i="1"/>
  <c r="Q223" i="1" s="1"/>
  <c r="N223" i="1"/>
  <c r="O223" i="1" s="1"/>
  <c r="K223" i="1"/>
  <c r="J223" i="1"/>
  <c r="I223" i="1"/>
  <c r="G223" i="1"/>
  <c r="AG223" i="1" s="1"/>
  <c r="F223" i="1"/>
  <c r="E223" i="1"/>
  <c r="D223" i="1"/>
  <c r="C223" i="1"/>
  <c r="AI222" i="1"/>
  <c r="AE222" i="1"/>
  <c r="Z222" i="1" s="1"/>
  <c r="X222" i="1"/>
  <c r="U222" i="1"/>
  <c r="S222" i="1"/>
  <c r="P222" i="1"/>
  <c r="Q222" i="1" s="1"/>
  <c r="K222" i="1"/>
  <c r="J222" i="1"/>
  <c r="N222" i="1" s="1"/>
  <c r="I222" i="1"/>
  <c r="G222" i="1"/>
  <c r="F222" i="1"/>
  <c r="E222" i="1"/>
  <c r="D222" i="1"/>
  <c r="C222" i="1"/>
  <c r="AI221" i="1"/>
  <c r="AE221" i="1"/>
  <c r="X221" i="1"/>
  <c r="Z221" i="1" s="1"/>
  <c r="U221" i="1"/>
  <c r="S221" i="1"/>
  <c r="Q221" i="1"/>
  <c r="P221" i="1"/>
  <c r="R221" i="1" s="1"/>
  <c r="K221" i="1"/>
  <c r="J221" i="1"/>
  <c r="N221" i="1" s="1"/>
  <c r="AG221" i="1" s="1"/>
  <c r="I221" i="1"/>
  <c r="O221" i="1" s="1"/>
  <c r="G221" i="1"/>
  <c r="F221" i="1"/>
  <c r="E221" i="1"/>
  <c r="D221" i="1"/>
  <c r="C221" i="1"/>
  <c r="AI220" i="1"/>
  <c r="AE220" i="1"/>
  <c r="X220" i="1"/>
  <c r="Z220" i="1" s="1"/>
  <c r="U220" i="1"/>
  <c r="S220" i="1"/>
  <c r="P220" i="1"/>
  <c r="R220" i="1" s="1"/>
  <c r="K220" i="1"/>
  <c r="N220" i="1" s="1"/>
  <c r="J220" i="1"/>
  <c r="I220" i="1"/>
  <c r="G220" i="1"/>
  <c r="F220" i="1"/>
  <c r="E220" i="1"/>
  <c r="D220" i="1"/>
  <c r="C220" i="1"/>
  <c r="AI219" i="1"/>
  <c r="AE219" i="1"/>
  <c r="X219" i="1"/>
  <c r="Z219" i="1" s="1"/>
  <c r="U219" i="1"/>
  <c r="S219" i="1"/>
  <c r="R219" i="1"/>
  <c r="P219" i="1"/>
  <c r="K219" i="1"/>
  <c r="N219" i="1" s="1"/>
  <c r="J219" i="1"/>
  <c r="I219" i="1"/>
  <c r="G219" i="1"/>
  <c r="F219" i="1"/>
  <c r="E219" i="1"/>
  <c r="D219" i="1"/>
  <c r="C219" i="1"/>
  <c r="AI218" i="1"/>
  <c r="AE218" i="1"/>
  <c r="Z218" i="1" s="1"/>
  <c r="X218" i="1"/>
  <c r="U218" i="1"/>
  <c r="S218" i="1"/>
  <c r="P218" i="1"/>
  <c r="O218" i="1"/>
  <c r="N218" i="1"/>
  <c r="K218" i="1"/>
  <c r="J218" i="1"/>
  <c r="I218" i="1"/>
  <c r="G218" i="1"/>
  <c r="F218" i="1"/>
  <c r="E218" i="1"/>
  <c r="D218" i="1"/>
  <c r="C218" i="1"/>
  <c r="AI217" i="1"/>
  <c r="AE217" i="1"/>
  <c r="X217" i="1"/>
  <c r="Z217" i="1" s="1"/>
  <c r="U217" i="1"/>
  <c r="S217" i="1"/>
  <c r="P217" i="1"/>
  <c r="R217" i="1" s="1"/>
  <c r="K217" i="1"/>
  <c r="J217" i="1"/>
  <c r="N217" i="1" s="1"/>
  <c r="I217" i="1"/>
  <c r="G217" i="1"/>
  <c r="F217" i="1"/>
  <c r="E217" i="1"/>
  <c r="D217" i="1"/>
  <c r="C217" i="1"/>
  <c r="AI216" i="1"/>
  <c r="AE216" i="1"/>
  <c r="X216" i="1"/>
  <c r="Z216" i="1" s="1"/>
  <c r="U216" i="1"/>
  <c r="S216" i="1"/>
  <c r="R216" i="1"/>
  <c r="P216" i="1"/>
  <c r="K216" i="1"/>
  <c r="J216" i="1"/>
  <c r="N216" i="1" s="1"/>
  <c r="I216" i="1"/>
  <c r="G216" i="1"/>
  <c r="Q216" i="1" s="1"/>
  <c r="F216" i="1"/>
  <c r="E216" i="1"/>
  <c r="D216" i="1"/>
  <c r="C216" i="1"/>
  <c r="AI215" i="1"/>
  <c r="AE215" i="1"/>
  <c r="Z215" i="1"/>
  <c r="X215" i="1"/>
  <c r="U215" i="1"/>
  <c r="S215" i="1"/>
  <c r="P215" i="1"/>
  <c r="R215" i="1" s="1"/>
  <c r="N215" i="1"/>
  <c r="O215" i="1" s="1"/>
  <c r="K215" i="1"/>
  <c r="J215" i="1"/>
  <c r="I215" i="1"/>
  <c r="G215" i="1"/>
  <c r="F215" i="1"/>
  <c r="E215" i="1"/>
  <c r="D215" i="1"/>
  <c r="C215" i="1"/>
  <c r="AI214" i="1"/>
  <c r="AE214" i="1"/>
  <c r="X214" i="1"/>
  <c r="Z214" i="1" s="1"/>
  <c r="U214" i="1"/>
  <c r="S214" i="1"/>
  <c r="Q214" i="1"/>
  <c r="P214" i="1"/>
  <c r="R214" i="1" s="1"/>
  <c r="K214" i="1"/>
  <c r="J214" i="1"/>
  <c r="N214" i="1" s="1"/>
  <c r="I214" i="1"/>
  <c r="G214" i="1"/>
  <c r="F214" i="1"/>
  <c r="E214" i="1"/>
  <c r="D214" i="1"/>
  <c r="C214" i="1"/>
  <c r="AI213" i="1"/>
  <c r="AE213" i="1"/>
  <c r="Z213" i="1"/>
  <c r="X213" i="1"/>
  <c r="U213" i="1"/>
  <c r="S213" i="1"/>
  <c r="P213" i="1"/>
  <c r="R213" i="1" s="1"/>
  <c r="AG213" i="1" s="1"/>
  <c r="N213" i="1"/>
  <c r="K213" i="1"/>
  <c r="J213" i="1"/>
  <c r="I213" i="1"/>
  <c r="G213" i="1"/>
  <c r="O213" i="1" s="1"/>
  <c r="F213" i="1"/>
  <c r="E213" i="1"/>
  <c r="D213" i="1"/>
  <c r="C213" i="1"/>
  <c r="AI212" i="1"/>
  <c r="AE212" i="1"/>
  <c r="X212" i="1"/>
  <c r="Z212" i="1" s="1"/>
  <c r="U212" i="1"/>
  <c r="S212" i="1"/>
  <c r="P212" i="1"/>
  <c r="R212" i="1" s="1"/>
  <c r="K212" i="1"/>
  <c r="N212" i="1" s="1"/>
  <c r="J212" i="1"/>
  <c r="I212" i="1"/>
  <c r="G212" i="1"/>
  <c r="AG212" i="1" s="1"/>
  <c r="F212" i="1"/>
  <c r="E212" i="1"/>
  <c r="D212" i="1"/>
  <c r="C212" i="1"/>
  <c r="AI211" i="1"/>
  <c r="AE211" i="1"/>
  <c r="X211" i="1"/>
  <c r="Z211" i="1" s="1"/>
  <c r="U211" i="1"/>
  <c r="S211" i="1"/>
  <c r="R211" i="1"/>
  <c r="P211" i="1"/>
  <c r="K211" i="1"/>
  <c r="J211" i="1"/>
  <c r="N211" i="1" s="1"/>
  <c r="I211" i="1"/>
  <c r="G211" i="1"/>
  <c r="F211" i="1"/>
  <c r="E211" i="1"/>
  <c r="D211" i="1"/>
  <c r="C211" i="1"/>
  <c r="AI210" i="1"/>
  <c r="AE210" i="1"/>
  <c r="X210" i="1"/>
  <c r="Z210" i="1" s="1"/>
  <c r="U210" i="1"/>
  <c r="S210" i="1"/>
  <c r="P210" i="1"/>
  <c r="K210" i="1"/>
  <c r="J210" i="1"/>
  <c r="N210" i="1" s="1"/>
  <c r="O210" i="1" s="1"/>
  <c r="I210" i="1"/>
  <c r="G210" i="1"/>
  <c r="F210" i="1"/>
  <c r="E210" i="1"/>
  <c r="D210" i="1"/>
  <c r="C210" i="1"/>
  <c r="AI209" i="1"/>
  <c r="AE209" i="1"/>
  <c r="X209" i="1"/>
  <c r="Z209" i="1" s="1"/>
  <c r="U209" i="1"/>
  <c r="S209" i="1"/>
  <c r="R209" i="1"/>
  <c r="P209" i="1"/>
  <c r="K209" i="1"/>
  <c r="J209" i="1"/>
  <c r="N209" i="1" s="1"/>
  <c r="I209" i="1"/>
  <c r="G209" i="1"/>
  <c r="Q209" i="1" s="1"/>
  <c r="F209" i="1"/>
  <c r="E209" i="1"/>
  <c r="D209" i="1"/>
  <c r="C209" i="1"/>
  <c r="AI208" i="1"/>
  <c r="AE208" i="1"/>
  <c r="Z208" i="1"/>
  <c r="X208" i="1"/>
  <c r="U208" i="1"/>
  <c r="S208" i="1"/>
  <c r="R208" i="1"/>
  <c r="Q208" i="1"/>
  <c r="P208" i="1"/>
  <c r="N208" i="1"/>
  <c r="K208" i="1"/>
  <c r="J208" i="1"/>
  <c r="I208" i="1"/>
  <c r="G208" i="1"/>
  <c r="F208" i="1"/>
  <c r="E208" i="1"/>
  <c r="D208" i="1"/>
  <c r="C208" i="1"/>
  <c r="AI207" i="1"/>
  <c r="AE207" i="1"/>
  <c r="Z207" i="1" s="1"/>
  <c r="X207" i="1"/>
  <c r="U207" i="1"/>
  <c r="S207" i="1"/>
  <c r="P207" i="1"/>
  <c r="R207" i="1" s="1"/>
  <c r="O207" i="1"/>
  <c r="N207" i="1"/>
  <c r="K207" i="1"/>
  <c r="J207" i="1"/>
  <c r="I207" i="1"/>
  <c r="G207" i="1"/>
  <c r="F207" i="1"/>
  <c r="E207" i="1"/>
  <c r="D207" i="1"/>
  <c r="C207" i="1"/>
  <c r="AI206" i="1"/>
  <c r="AE206" i="1"/>
  <c r="X206" i="1"/>
  <c r="Z206" i="1" s="1"/>
  <c r="U206" i="1"/>
  <c r="S206" i="1"/>
  <c r="Q206" i="1"/>
  <c r="P206" i="1"/>
  <c r="R206" i="1" s="1"/>
  <c r="K206" i="1"/>
  <c r="J206" i="1"/>
  <c r="N206" i="1" s="1"/>
  <c r="I206" i="1"/>
  <c r="G206" i="1"/>
  <c r="F206" i="1"/>
  <c r="E206" i="1"/>
  <c r="D206" i="1"/>
  <c r="C206" i="1"/>
  <c r="AI205" i="1"/>
  <c r="AG205" i="1"/>
  <c r="AE205" i="1"/>
  <c r="Z205" i="1"/>
  <c r="X205" i="1"/>
  <c r="U205" i="1"/>
  <c r="S205" i="1"/>
  <c r="Q205" i="1"/>
  <c r="P205" i="1"/>
  <c r="R205" i="1" s="1"/>
  <c r="N205" i="1"/>
  <c r="K205" i="1"/>
  <c r="J205" i="1"/>
  <c r="I205" i="1"/>
  <c r="G205" i="1"/>
  <c r="O205" i="1" s="1"/>
  <c r="F205" i="1"/>
  <c r="E205" i="1"/>
  <c r="D205" i="1"/>
  <c r="C205" i="1"/>
  <c r="AI204" i="1"/>
  <c r="AE204" i="1"/>
  <c r="Z204" i="1"/>
  <c r="X204" i="1"/>
  <c r="U204" i="1"/>
  <c r="S204" i="1"/>
  <c r="R204" i="1"/>
  <c r="P204" i="1"/>
  <c r="N204" i="1"/>
  <c r="K204" i="1"/>
  <c r="J204" i="1"/>
  <c r="I204" i="1"/>
  <c r="G204" i="1"/>
  <c r="Q204" i="1" s="1"/>
  <c r="F204" i="1"/>
  <c r="E204" i="1"/>
  <c r="D204" i="1"/>
  <c r="C204" i="1"/>
  <c r="AI203" i="1"/>
  <c r="AE203" i="1"/>
  <c r="Z203" i="1" s="1"/>
  <c r="X203" i="1"/>
  <c r="U203" i="1"/>
  <c r="S203" i="1"/>
  <c r="R203" i="1"/>
  <c r="P203" i="1"/>
  <c r="K203" i="1"/>
  <c r="J203" i="1"/>
  <c r="N203" i="1" s="1"/>
  <c r="I203" i="1"/>
  <c r="G203" i="1"/>
  <c r="F203" i="1"/>
  <c r="E203" i="1"/>
  <c r="D203" i="1"/>
  <c r="C203" i="1"/>
  <c r="AI202" i="1"/>
  <c r="AE202" i="1"/>
  <c r="X202" i="1"/>
  <c r="Z202" i="1" s="1"/>
  <c r="U202" i="1"/>
  <c r="S202" i="1"/>
  <c r="P202" i="1"/>
  <c r="O202" i="1"/>
  <c r="K202" i="1"/>
  <c r="J202" i="1"/>
  <c r="N202" i="1" s="1"/>
  <c r="I202" i="1"/>
  <c r="G202" i="1"/>
  <c r="F202" i="1"/>
  <c r="E202" i="1"/>
  <c r="D202" i="1"/>
  <c r="C202" i="1"/>
  <c r="AI201" i="1"/>
  <c r="AE201" i="1"/>
  <c r="X201" i="1"/>
  <c r="Z201" i="1" s="1"/>
  <c r="U201" i="1"/>
  <c r="S201" i="1"/>
  <c r="R201" i="1"/>
  <c r="P201" i="1"/>
  <c r="Q201" i="1" s="1"/>
  <c r="K201" i="1"/>
  <c r="J201" i="1"/>
  <c r="I201" i="1"/>
  <c r="G201" i="1"/>
  <c r="F201" i="1"/>
  <c r="E201" i="1"/>
  <c r="D201" i="1"/>
  <c r="C201" i="1"/>
  <c r="AI200" i="1"/>
  <c r="AE200" i="1"/>
  <c r="X200" i="1"/>
  <c r="Z200" i="1" s="1"/>
  <c r="U200" i="1"/>
  <c r="S200" i="1"/>
  <c r="R200" i="1"/>
  <c r="Q200" i="1"/>
  <c r="P200" i="1"/>
  <c r="K200" i="1"/>
  <c r="N200" i="1" s="1"/>
  <c r="J200" i="1"/>
  <c r="I200" i="1"/>
  <c r="G200" i="1"/>
  <c r="F200" i="1"/>
  <c r="E200" i="1"/>
  <c r="D200" i="1"/>
  <c r="C200" i="1"/>
  <c r="AI199" i="1"/>
  <c r="AE199" i="1"/>
  <c r="Z199" i="1"/>
  <c r="X199" i="1"/>
  <c r="U199" i="1"/>
  <c r="S199" i="1"/>
  <c r="R199" i="1"/>
  <c r="P199" i="1"/>
  <c r="Q199" i="1" s="1"/>
  <c r="N199" i="1"/>
  <c r="O199" i="1" s="1"/>
  <c r="K199" i="1"/>
  <c r="J199" i="1"/>
  <c r="I199" i="1"/>
  <c r="G199" i="1"/>
  <c r="F199" i="1"/>
  <c r="E199" i="1"/>
  <c r="D199" i="1"/>
  <c r="C199" i="1"/>
  <c r="AI198" i="1"/>
  <c r="AE198" i="1"/>
  <c r="X198" i="1"/>
  <c r="Z198" i="1" s="1"/>
  <c r="U198" i="1"/>
  <c r="S198" i="1"/>
  <c r="Q198" i="1"/>
  <c r="P198" i="1"/>
  <c r="R198" i="1" s="1"/>
  <c r="K198" i="1"/>
  <c r="J198" i="1"/>
  <c r="N198" i="1" s="1"/>
  <c r="I198" i="1"/>
  <c r="G198" i="1"/>
  <c r="F198" i="1"/>
  <c r="E198" i="1"/>
  <c r="D198" i="1"/>
  <c r="C198" i="1"/>
  <c r="AI197" i="1"/>
  <c r="AG197" i="1"/>
  <c r="AE197" i="1"/>
  <c r="Z197" i="1"/>
  <c r="X197" i="1"/>
  <c r="U197" i="1"/>
  <c r="S197" i="1"/>
  <c r="P197" i="1"/>
  <c r="R197" i="1" s="1"/>
  <c r="N197" i="1"/>
  <c r="K197" i="1"/>
  <c r="J197" i="1"/>
  <c r="I197" i="1"/>
  <c r="G197" i="1"/>
  <c r="O197" i="1" s="1"/>
  <c r="F197" i="1"/>
  <c r="E197" i="1"/>
  <c r="D197" i="1"/>
  <c r="C197" i="1"/>
  <c r="AI196" i="1"/>
  <c r="AE196" i="1"/>
  <c r="X196" i="1"/>
  <c r="Z196" i="1" s="1"/>
  <c r="U196" i="1"/>
  <c r="S196" i="1"/>
  <c r="R196" i="1"/>
  <c r="Q196" i="1"/>
  <c r="P196" i="1"/>
  <c r="N196" i="1"/>
  <c r="K196" i="1"/>
  <c r="J196" i="1"/>
  <c r="I196" i="1"/>
  <c r="G196" i="1"/>
  <c r="F196" i="1"/>
  <c r="E196" i="1"/>
  <c r="D196" i="1"/>
  <c r="C196" i="1"/>
  <c r="AI195" i="1"/>
  <c r="AE195" i="1"/>
  <c r="Z195" i="1"/>
  <c r="X195" i="1"/>
  <c r="U195" i="1"/>
  <c r="S195" i="1"/>
  <c r="R195" i="1"/>
  <c r="P195" i="1"/>
  <c r="N195" i="1"/>
  <c r="K195" i="1"/>
  <c r="J195" i="1"/>
  <c r="I195" i="1"/>
  <c r="G195" i="1"/>
  <c r="F195" i="1"/>
  <c r="E195" i="1"/>
  <c r="D195" i="1"/>
  <c r="C195" i="1"/>
  <c r="AI194" i="1"/>
  <c r="AE194" i="1"/>
  <c r="X194" i="1"/>
  <c r="Z194" i="1" s="1"/>
  <c r="U194" i="1"/>
  <c r="S194" i="1"/>
  <c r="P194" i="1"/>
  <c r="O194" i="1"/>
  <c r="K194" i="1"/>
  <c r="J194" i="1"/>
  <c r="N194" i="1" s="1"/>
  <c r="I194" i="1"/>
  <c r="G194" i="1"/>
  <c r="F194" i="1"/>
  <c r="E194" i="1"/>
  <c r="D194" i="1"/>
  <c r="C194" i="1"/>
  <c r="AI193" i="1"/>
  <c r="AE193" i="1"/>
  <c r="X193" i="1"/>
  <c r="Z193" i="1" s="1"/>
  <c r="U193" i="1"/>
  <c r="S193" i="1"/>
  <c r="R193" i="1"/>
  <c r="P193" i="1"/>
  <c r="Q193" i="1" s="1"/>
  <c r="K193" i="1"/>
  <c r="J193" i="1"/>
  <c r="I193" i="1"/>
  <c r="G193" i="1"/>
  <c r="F193" i="1"/>
  <c r="E193" i="1"/>
  <c r="D193" i="1"/>
  <c r="C193" i="1"/>
  <c r="AI192" i="1"/>
  <c r="AE192" i="1"/>
  <c r="X192" i="1"/>
  <c r="Z192" i="1" s="1"/>
  <c r="U192" i="1"/>
  <c r="S192" i="1"/>
  <c r="R192" i="1"/>
  <c r="P192" i="1"/>
  <c r="K192" i="1"/>
  <c r="N192" i="1" s="1"/>
  <c r="J192" i="1"/>
  <c r="I192" i="1"/>
  <c r="G192" i="1"/>
  <c r="Q192" i="1" s="1"/>
  <c r="F192" i="1"/>
  <c r="E192" i="1"/>
  <c r="D192" i="1"/>
  <c r="C192" i="1"/>
  <c r="AI191" i="1"/>
  <c r="AE191" i="1"/>
  <c r="Z191" i="1"/>
  <c r="X191" i="1"/>
  <c r="U191" i="1"/>
  <c r="S191" i="1"/>
  <c r="R191" i="1"/>
  <c r="P191" i="1"/>
  <c r="Q191" i="1" s="1"/>
  <c r="O191" i="1"/>
  <c r="N191" i="1"/>
  <c r="K191" i="1"/>
  <c r="J191" i="1"/>
  <c r="I191" i="1"/>
  <c r="G191" i="1"/>
  <c r="AG191" i="1" s="1"/>
  <c r="F191" i="1"/>
  <c r="E191" i="1"/>
  <c r="D191" i="1"/>
  <c r="C191" i="1"/>
  <c r="AI190" i="1"/>
  <c r="AE190" i="1"/>
  <c r="X190" i="1"/>
  <c r="Z190" i="1" s="1"/>
  <c r="U190" i="1"/>
  <c r="S190" i="1"/>
  <c r="Q190" i="1"/>
  <c r="P190" i="1"/>
  <c r="R190" i="1" s="1"/>
  <c r="K190" i="1"/>
  <c r="J190" i="1"/>
  <c r="N190" i="1" s="1"/>
  <c r="I190" i="1"/>
  <c r="G190" i="1"/>
  <c r="F190" i="1"/>
  <c r="E190" i="1"/>
  <c r="D190" i="1"/>
  <c r="C190" i="1"/>
  <c r="AI189" i="1"/>
  <c r="AG189" i="1"/>
  <c r="AE189" i="1"/>
  <c r="Z189" i="1"/>
  <c r="X189" i="1"/>
  <c r="U189" i="1"/>
  <c r="S189" i="1"/>
  <c r="Q189" i="1"/>
  <c r="P189" i="1"/>
  <c r="R189" i="1" s="1"/>
  <c r="N189" i="1"/>
  <c r="K189" i="1"/>
  <c r="J189" i="1"/>
  <c r="I189" i="1"/>
  <c r="G189" i="1"/>
  <c r="O189" i="1" s="1"/>
  <c r="F189" i="1"/>
  <c r="E189" i="1"/>
  <c r="D189" i="1"/>
  <c r="C189" i="1"/>
  <c r="AI188" i="1"/>
  <c r="AE188" i="1"/>
  <c r="Z188" i="1"/>
  <c r="X188" i="1"/>
  <c r="U188" i="1"/>
  <c r="S188" i="1"/>
  <c r="R188" i="1"/>
  <c r="Q188" i="1"/>
  <c r="P188" i="1"/>
  <c r="K188" i="1"/>
  <c r="N188" i="1" s="1"/>
  <c r="J188" i="1"/>
  <c r="I188" i="1"/>
  <c r="G188" i="1"/>
  <c r="F188" i="1"/>
  <c r="E188" i="1"/>
  <c r="D188" i="1"/>
  <c r="C188" i="1"/>
  <c r="AI187" i="1"/>
  <c r="AE187" i="1"/>
  <c r="Z187" i="1"/>
  <c r="X187" i="1"/>
  <c r="U187" i="1"/>
  <c r="S187" i="1"/>
  <c r="R187" i="1"/>
  <c r="P187" i="1"/>
  <c r="Q187" i="1" s="1"/>
  <c r="N187" i="1"/>
  <c r="K187" i="1"/>
  <c r="J187" i="1"/>
  <c r="I187" i="1"/>
  <c r="G187" i="1"/>
  <c r="F187" i="1"/>
  <c r="E187" i="1"/>
  <c r="D187" i="1"/>
  <c r="C187" i="1"/>
  <c r="AI186" i="1"/>
  <c r="AE186" i="1"/>
  <c r="X186" i="1"/>
  <c r="Z186" i="1" s="1"/>
  <c r="U186" i="1"/>
  <c r="S186" i="1"/>
  <c r="P186" i="1"/>
  <c r="K186" i="1"/>
  <c r="J186" i="1"/>
  <c r="N186" i="1" s="1"/>
  <c r="O186" i="1" s="1"/>
  <c r="I186" i="1"/>
  <c r="G186" i="1"/>
  <c r="F186" i="1"/>
  <c r="E186" i="1"/>
  <c r="D186" i="1"/>
  <c r="C186" i="1"/>
  <c r="AI185" i="1"/>
  <c r="AE185" i="1"/>
  <c r="X185" i="1"/>
  <c r="Z185" i="1" s="1"/>
  <c r="U185" i="1"/>
  <c r="S185" i="1"/>
  <c r="R185" i="1"/>
  <c r="P185" i="1"/>
  <c r="Q185" i="1" s="1"/>
  <c r="K185" i="1"/>
  <c r="J185" i="1"/>
  <c r="N185" i="1" s="1"/>
  <c r="I185" i="1"/>
  <c r="G185" i="1"/>
  <c r="F185" i="1"/>
  <c r="E185" i="1"/>
  <c r="D185" i="1"/>
  <c r="C185" i="1"/>
  <c r="AI184" i="1"/>
  <c r="AE184" i="1"/>
  <c r="X184" i="1"/>
  <c r="Z184" i="1" s="1"/>
  <c r="U184" i="1"/>
  <c r="S184" i="1"/>
  <c r="R184" i="1"/>
  <c r="Q184" i="1"/>
  <c r="P184" i="1"/>
  <c r="K184" i="1"/>
  <c r="N184" i="1" s="1"/>
  <c r="J184" i="1"/>
  <c r="I184" i="1"/>
  <c r="G184" i="1"/>
  <c r="F184" i="1"/>
  <c r="E184" i="1"/>
  <c r="D184" i="1"/>
  <c r="C184" i="1"/>
  <c r="AI183" i="1"/>
  <c r="AE183" i="1"/>
  <c r="Z183" i="1" s="1"/>
  <c r="X183" i="1"/>
  <c r="U183" i="1"/>
  <c r="S183" i="1"/>
  <c r="R183" i="1"/>
  <c r="P183" i="1"/>
  <c r="Q183" i="1" s="1"/>
  <c r="O183" i="1"/>
  <c r="N183" i="1"/>
  <c r="K183" i="1"/>
  <c r="J183" i="1"/>
  <c r="I183" i="1"/>
  <c r="G183" i="1"/>
  <c r="F183" i="1"/>
  <c r="E183" i="1"/>
  <c r="D183" i="1"/>
  <c r="C183" i="1"/>
  <c r="AI182" i="1"/>
  <c r="AE182" i="1"/>
  <c r="X182" i="1"/>
  <c r="Z182" i="1" s="1"/>
  <c r="U182" i="1"/>
  <c r="S182" i="1"/>
  <c r="P182" i="1"/>
  <c r="Q182" i="1" s="1"/>
  <c r="K182" i="1"/>
  <c r="J182" i="1"/>
  <c r="N182" i="1" s="1"/>
  <c r="I182" i="1"/>
  <c r="G182" i="1"/>
  <c r="F182" i="1"/>
  <c r="E182" i="1"/>
  <c r="D182" i="1"/>
  <c r="C182" i="1"/>
  <c r="AI181" i="1"/>
  <c r="AE181" i="1"/>
  <c r="X181" i="1"/>
  <c r="Z181" i="1" s="1"/>
  <c r="AG181" i="1" s="1"/>
  <c r="U181" i="1"/>
  <c r="S181" i="1"/>
  <c r="Q181" i="1"/>
  <c r="P181" i="1"/>
  <c r="R181" i="1" s="1"/>
  <c r="N181" i="1"/>
  <c r="K181" i="1"/>
  <c r="J181" i="1"/>
  <c r="I181" i="1"/>
  <c r="G181" i="1"/>
  <c r="O181" i="1" s="1"/>
  <c r="F181" i="1"/>
  <c r="E181" i="1"/>
  <c r="D181" i="1"/>
  <c r="C181" i="1"/>
  <c r="AI180" i="1"/>
  <c r="AE180" i="1"/>
  <c r="Z180" i="1"/>
  <c r="X180" i="1"/>
  <c r="U180" i="1"/>
  <c r="S180" i="1"/>
  <c r="R180" i="1"/>
  <c r="P180" i="1"/>
  <c r="N180" i="1"/>
  <c r="K180" i="1"/>
  <c r="J180" i="1"/>
  <c r="I180" i="1"/>
  <c r="G180" i="1"/>
  <c r="Q180" i="1" s="1"/>
  <c r="F180" i="1"/>
  <c r="E180" i="1"/>
  <c r="D180" i="1"/>
  <c r="C180" i="1"/>
  <c r="AI179" i="1"/>
  <c r="AE179" i="1"/>
  <c r="Z179" i="1"/>
  <c r="X179" i="1"/>
  <c r="U179" i="1"/>
  <c r="S179" i="1"/>
  <c r="R179" i="1"/>
  <c r="P179" i="1"/>
  <c r="N179" i="1"/>
  <c r="K179" i="1"/>
  <c r="J179" i="1"/>
  <c r="I179" i="1"/>
  <c r="G179" i="1"/>
  <c r="F179" i="1"/>
  <c r="E179" i="1"/>
  <c r="D179" i="1"/>
  <c r="C179" i="1"/>
  <c r="AI178" i="1"/>
  <c r="AE178" i="1"/>
  <c r="Z178" i="1" s="1"/>
  <c r="X178" i="1"/>
  <c r="U178" i="1"/>
  <c r="S178" i="1"/>
  <c r="P178" i="1"/>
  <c r="O178" i="1"/>
  <c r="N178" i="1"/>
  <c r="K178" i="1"/>
  <c r="J178" i="1"/>
  <c r="I178" i="1"/>
  <c r="G178" i="1"/>
  <c r="F178" i="1"/>
  <c r="E178" i="1"/>
  <c r="D178" i="1"/>
  <c r="C178" i="1"/>
  <c r="AI177" i="1"/>
  <c r="AE177" i="1"/>
  <c r="X177" i="1"/>
  <c r="Z177" i="1" s="1"/>
  <c r="U177" i="1"/>
  <c r="S177" i="1"/>
  <c r="P177" i="1"/>
  <c r="R177" i="1" s="1"/>
  <c r="K177" i="1"/>
  <c r="J177" i="1"/>
  <c r="I177" i="1"/>
  <c r="G177" i="1"/>
  <c r="F177" i="1"/>
  <c r="E177" i="1"/>
  <c r="D177" i="1"/>
  <c r="C177" i="1"/>
  <c r="AI176" i="1"/>
  <c r="AE176" i="1"/>
  <c r="X176" i="1"/>
  <c r="Z176" i="1" s="1"/>
  <c r="U176" i="1"/>
  <c r="S176" i="1"/>
  <c r="R176" i="1"/>
  <c r="P176" i="1"/>
  <c r="K176" i="1"/>
  <c r="N176" i="1" s="1"/>
  <c r="J176" i="1"/>
  <c r="I176" i="1"/>
  <c r="G176" i="1"/>
  <c r="F176" i="1"/>
  <c r="E176" i="1"/>
  <c r="D176" i="1"/>
  <c r="C176" i="1"/>
  <c r="AI175" i="1"/>
  <c r="AE175" i="1"/>
  <c r="Z175" i="1"/>
  <c r="X175" i="1"/>
  <c r="U175" i="1"/>
  <c r="S175" i="1"/>
  <c r="P175" i="1"/>
  <c r="R175" i="1" s="1"/>
  <c r="N175" i="1"/>
  <c r="O175" i="1" s="1"/>
  <c r="K175" i="1"/>
  <c r="J175" i="1"/>
  <c r="I175" i="1"/>
  <c r="G175" i="1"/>
  <c r="AG175" i="1" s="1"/>
  <c r="F175" i="1"/>
  <c r="E175" i="1"/>
  <c r="D175" i="1"/>
  <c r="C175" i="1"/>
  <c r="AI174" i="1"/>
  <c r="AE174" i="1"/>
  <c r="X174" i="1"/>
  <c r="Z174" i="1" s="1"/>
  <c r="U174" i="1"/>
  <c r="S174" i="1"/>
  <c r="P174" i="1"/>
  <c r="Q174" i="1" s="1"/>
  <c r="K174" i="1"/>
  <c r="J174" i="1"/>
  <c r="N174" i="1" s="1"/>
  <c r="I174" i="1"/>
  <c r="G174" i="1"/>
  <c r="F174" i="1"/>
  <c r="E174" i="1"/>
  <c r="D174" i="1"/>
  <c r="C174" i="1"/>
  <c r="AI173" i="1"/>
  <c r="AE173" i="1"/>
  <c r="X173" i="1"/>
  <c r="Z173" i="1" s="1"/>
  <c r="U173" i="1"/>
  <c r="S173" i="1"/>
  <c r="Q173" i="1"/>
  <c r="P173" i="1"/>
  <c r="R173" i="1" s="1"/>
  <c r="K173" i="1"/>
  <c r="N173" i="1" s="1"/>
  <c r="AG173" i="1" s="1"/>
  <c r="J173" i="1"/>
  <c r="I173" i="1"/>
  <c r="G173" i="1"/>
  <c r="O173" i="1" s="1"/>
  <c r="F173" i="1"/>
  <c r="E173" i="1"/>
  <c r="D173" i="1"/>
  <c r="C173" i="1"/>
  <c r="AI172" i="1"/>
  <c r="AE172" i="1"/>
  <c r="X172" i="1"/>
  <c r="Z172" i="1" s="1"/>
  <c r="U172" i="1"/>
  <c r="S172" i="1"/>
  <c r="P172" i="1"/>
  <c r="R172" i="1" s="1"/>
  <c r="K172" i="1"/>
  <c r="N172" i="1" s="1"/>
  <c r="J172" i="1"/>
  <c r="I172" i="1"/>
  <c r="G172" i="1"/>
  <c r="F172" i="1"/>
  <c r="E172" i="1"/>
  <c r="D172" i="1"/>
  <c r="C172" i="1"/>
  <c r="AI171" i="1"/>
  <c r="AE171" i="1"/>
  <c r="Z171" i="1"/>
  <c r="X171" i="1"/>
  <c r="U171" i="1"/>
  <c r="S171" i="1"/>
  <c r="R171" i="1"/>
  <c r="P171" i="1"/>
  <c r="N171" i="1"/>
  <c r="K171" i="1"/>
  <c r="J171" i="1"/>
  <c r="I171" i="1"/>
  <c r="G171" i="1"/>
  <c r="F171" i="1"/>
  <c r="E171" i="1"/>
  <c r="D171" i="1"/>
  <c r="C171" i="1"/>
  <c r="AI170" i="1"/>
  <c r="AE170" i="1"/>
  <c r="X170" i="1"/>
  <c r="Z170" i="1" s="1"/>
  <c r="U170" i="1"/>
  <c r="S170" i="1"/>
  <c r="P170" i="1"/>
  <c r="O170" i="1"/>
  <c r="K170" i="1"/>
  <c r="N170" i="1" s="1"/>
  <c r="J170" i="1"/>
  <c r="I170" i="1"/>
  <c r="G170" i="1"/>
  <c r="F170" i="1"/>
  <c r="E170" i="1"/>
  <c r="D170" i="1"/>
  <c r="C170" i="1"/>
  <c r="AI169" i="1"/>
  <c r="AE169" i="1"/>
  <c r="X169" i="1"/>
  <c r="Z169" i="1" s="1"/>
  <c r="U169" i="1"/>
  <c r="S169" i="1"/>
  <c r="R169" i="1"/>
  <c r="P169" i="1"/>
  <c r="K169" i="1"/>
  <c r="J169" i="1"/>
  <c r="N169" i="1" s="1"/>
  <c r="I169" i="1"/>
  <c r="G169" i="1"/>
  <c r="F169" i="1"/>
  <c r="E169" i="1"/>
  <c r="D169" i="1"/>
  <c r="C169" i="1"/>
  <c r="AI168" i="1"/>
  <c r="AE168" i="1"/>
  <c r="Z168" i="1" s="1"/>
  <c r="X168" i="1"/>
  <c r="U168" i="1"/>
  <c r="S168" i="1"/>
  <c r="Q168" i="1"/>
  <c r="P168" i="1"/>
  <c r="R168" i="1" s="1"/>
  <c r="K168" i="1"/>
  <c r="J168" i="1"/>
  <c r="N168" i="1" s="1"/>
  <c r="O168" i="1" s="1"/>
  <c r="I168" i="1"/>
  <c r="AG168" i="1" s="1"/>
  <c r="G168" i="1"/>
  <c r="F168" i="1"/>
  <c r="E168" i="1"/>
  <c r="D168" i="1"/>
  <c r="C168" i="1"/>
  <c r="AI167" i="1"/>
  <c r="AE167" i="1"/>
  <c r="Z167" i="1"/>
  <c r="X167" i="1"/>
  <c r="U167" i="1"/>
  <c r="S167" i="1"/>
  <c r="P167" i="1"/>
  <c r="R167" i="1" s="1"/>
  <c r="K167" i="1"/>
  <c r="J167" i="1"/>
  <c r="N167" i="1" s="1"/>
  <c r="I167" i="1"/>
  <c r="G167" i="1"/>
  <c r="O167" i="1" s="1"/>
  <c r="F167" i="1"/>
  <c r="E167" i="1"/>
  <c r="D167" i="1"/>
  <c r="C167" i="1"/>
  <c r="AI166" i="1"/>
  <c r="AE166" i="1"/>
  <c r="X166" i="1"/>
  <c r="Z166" i="1" s="1"/>
  <c r="U166" i="1"/>
  <c r="S166" i="1"/>
  <c r="Q166" i="1"/>
  <c r="P166" i="1"/>
  <c r="R166" i="1" s="1"/>
  <c r="K166" i="1"/>
  <c r="N166" i="1" s="1"/>
  <c r="J166" i="1"/>
  <c r="I166" i="1"/>
  <c r="G166" i="1"/>
  <c r="O166" i="1" s="1"/>
  <c r="F166" i="1"/>
  <c r="E166" i="1"/>
  <c r="D166" i="1"/>
  <c r="C166" i="1"/>
  <c r="AI165" i="1"/>
  <c r="AE165" i="1"/>
  <c r="Z165" i="1"/>
  <c r="X165" i="1"/>
  <c r="U165" i="1"/>
  <c r="S165" i="1"/>
  <c r="P165" i="1"/>
  <c r="R165" i="1" s="1"/>
  <c r="N165" i="1"/>
  <c r="K165" i="1"/>
  <c r="J165" i="1"/>
  <c r="I165" i="1"/>
  <c r="G165" i="1"/>
  <c r="F165" i="1"/>
  <c r="E165" i="1"/>
  <c r="D165" i="1"/>
  <c r="C165" i="1"/>
  <c r="AI164" i="1"/>
  <c r="AE164" i="1"/>
  <c r="X164" i="1"/>
  <c r="Z164" i="1" s="1"/>
  <c r="U164" i="1"/>
  <c r="S164" i="1"/>
  <c r="P164" i="1"/>
  <c r="Q164" i="1" s="1"/>
  <c r="K164" i="1"/>
  <c r="J164" i="1"/>
  <c r="N164" i="1" s="1"/>
  <c r="I164" i="1"/>
  <c r="G164" i="1"/>
  <c r="F164" i="1"/>
  <c r="E164" i="1"/>
  <c r="D164" i="1"/>
  <c r="C164" i="1"/>
  <c r="AI163" i="1"/>
  <c r="AE163" i="1"/>
  <c r="X163" i="1"/>
  <c r="Z163" i="1" s="1"/>
  <c r="U163" i="1"/>
  <c r="S163" i="1"/>
  <c r="P163" i="1"/>
  <c r="K163" i="1"/>
  <c r="J163" i="1"/>
  <c r="N163" i="1" s="1"/>
  <c r="I163" i="1"/>
  <c r="G163" i="1"/>
  <c r="F163" i="1"/>
  <c r="E163" i="1"/>
  <c r="D163" i="1"/>
  <c r="C163" i="1"/>
  <c r="AI162" i="1"/>
  <c r="AE162" i="1"/>
  <c r="X162" i="1"/>
  <c r="Z162" i="1" s="1"/>
  <c r="U162" i="1"/>
  <c r="S162" i="1"/>
  <c r="R162" i="1"/>
  <c r="Q162" i="1"/>
  <c r="P162" i="1"/>
  <c r="K162" i="1"/>
  <c r="J162" i="1"/>
  <c r="N162" i="1" s="1"/>
  <c r="O162" i="1" s="1"/>
  <c r="I162" i="1"/>
  <c r="G162" i="1"/>
  <c r="F162" i="1"/>
  <c r="E162" i="1"/>
  <c r="D162" i="1"/>
  <c r="C162" i="1"/>
  <c r="AI161" i="1"/>
  <c r="AE161" i="1"/>
  <c r="Z161" i="1"/>
  <c r="X161" i="1"/>
  <c r="U161" i="1"/>
  <c r="S161" i="1"/>
  <c r="R161" i="1"/>
  <c r="P161" i="1"/>
  <c r="K161" i="1"/>
  <c r="J161" i="1"/>
  <c r="N161" i="1" s="1"/>
  <c r="I161" i="1"/>
  <c r="G161" i="1"/>
  <c r="F161" i="1"/>
  <c r="E161" i="1"/>
  <c r="D161" i="1"/>
  <c r="C161" i="1"/>
  <c r="AI160" i="1"/>
  <c r="AE160" i="1"/>
  <c r="Z160" i="1" s="1"/>
  <c r="X160" i="1"/>
  <c r="U160" i="1"/>
  <c r="S160" i="1"/>
  <c r="Q160" i="1"/>
  <c r="P160" i="1"/>
  <c r="R160" i="1" s="1"/>
  <c r="K160" i="1"/>
  <c r="J160" i="1"/>
  <c r="N160" i="1" s="1"/>
  <c r="O160" i="1" s="1"/>
  <c r="I160" i="1"/>
  <c r="G160" i="1"/>
  <c r="F160" i="1"/>
  <c r="E160" i="1"/>
  <c r="D160" i="1"/>
  <c r="C160" i="1"/>
  <c r="AI159" i="1"/>
  <c r="AE159" i="1"/>
  <c r="Z159" i="1"/>
  <c r="X159" i="1"/>
  <c r="U159" i="1"/>
  <c r="S159" i="1"/>
  <c r="P159" i="1"/>
  <c r="R159" i="1" s="1"/>
  <c r="K159" i="1"/>
  <c r="J159" i="1"/>
  <c r="N159" i="1" s="1"/>
  <c r="I159" i="1"/>
  <c r="G159" i="1"/>
  <c r="F159" i="1"/>
  <c r="E159" i="1"/>
  <c r="D159" i="1"/>
  <c r="C159" i="1"/>
  <c r="AI158" i="1"/>
  <c r="AE158" i="1"/>
  <c r="X158" i="1"/>
  <c r="Z158" i="1" s="1"/>
  <c r="U158" i="1"/>
  <c r="S158" i="1"/>
  <c r="Q158" i="1"/>
  <c r="P158" i="1"/>
  <c r="R158" i="1" s="1"/>
  <c r="K158" i="1"/>
  <c r="N158" i="1" s="1"/>
  <c r="J158" i="1"/>
  <c r="I158" i="1"/>
  <c r="G158" i="1"/>
  <c r="F158" i="1"/>
  <c r="E158" i="1"/>
  <c r="D158" i="1"/>
  <c r="C158" i="1"/>
  <c r="AI157" i="1"/>
  <c r="AE157" i="1"/>
  <c r="Z157" i="1"/>
  <c r="X157" i="1"/>
  <c r="U157" i="1"/>
  <c r="S157" i="1"/>
  <c r="P157" i="1"/>
  <c r="R157" i="1" s="1"/>
  <c r="N157" i="1"/>
  <c r="K157" i="1"/>
  <c r="J157" i="1"/>
  <c r="I157" i="1"/>
  <c r="G157" i="1"/>
  <c r="O157" i="1" s="1"/>
  <c r="F157" i="1"/>
  <c r="E157" i="1"/>
  <c r="D157" i="1"/>
  <c r="C157" i="1"/>
  <c r="AI156" i="1"/>
  <c r="AE156" i="1"/>
  <c r="X156" i="1"/>
  <c r="Z156" i="1" s="1"/>
  <c r="U156" i="1"/>
  <c r="S156" i="1"/>
  <c r="P156" i="1"/>
  <c r="Q156" i="1" s="1"/>
  <c r="K156" i="1"/>
  <c r="N156" i="1" s="1"/>
  <c r="J156" i="1"/>
  <c r="I156" i="1"/>
  <c r="G156" i="1"/>
  <c r="F156" i="1"/>
  <c r="E156" i="1"/>
  <c r="D156" i="1"/>
  <c r="C156" i="1"/>
  <c r="AI155" i="1"/>
  <c r="AE155" i="1"/>
  <c r="X155" i="1"/>
  <c r="Z155" i="1" s="1"/>
  <c r="U155" i="1"/>
  <c r="S155" i="1"/>
  <c r="P155" i="1"/>
  <c r="K155" i="1"/>
  <c r="J155" i="1"/>
  <c r="N155" i="1" s="1"/>
  <c r="I155" i="1"/>
  <c r="G155" i="1"/>
  <c r="O155" i="1" s="1"/>
  <c r="F155" i="1"/>
  <c r="E155" i="1"/>
  <c r="D155" i="1"/>
  <c r="C155" i="1"/>
  <c r="AI154" i="1"/>
  <c r="AE154" i="1"/>
  <c r="X154" i="1"/>
  <c r="Z154" i="1" s="1"/>
  <c r="U154" i="1"/>
  <c r="S154" i="1"/>
  <c r="Q154" i="1"/>
  <c r="P154" i="1"/>
  <c r="K154" i="1"/>
  <c r="N154" i="1" s="1"/>
  <c r="O154" i="1" s="1"/>
  <c r="J154" i="1"/>
  <c r="I154" i="1"/>
  <c r="G154" i="1"/>
  <c r="R154" i="1" s="1"/>
  <c r="F154" i="1"/>
  <c r="E154" i="1"/>
  <c r="D154" i="1"/>
  <c r="C154" i="1"/>
  <c r="AI153" i="1"/>
  <c r="AE153" i="1"/>
  <c r="Z153" i="1"/>
  <c r="X153" i="1"/>
  <c r="U153" i="1"/>
  <c r="S153" i="1"/>
  <c r="R153" i="1"/>
  <c r="P153" i="1"/>
  <c r="N153" i="1"/>
  <c r="K153" i="1"/>
  <c r="J153" i="1"/>
  <c r="I153" i="1"/>
  <c r="G153" i="1"/>
  <c r="F153" i="1"/>
  <c r="E153" i="1"/>
  <c r="D153" i="1"/>
  <c r="C153" i="1"/>
  <c r="AI152" i="1"/>
  <c r="AE152" i="1"/>
  <c r="X152" i="1"/>
  <c r="Z152" i="1" s="1"/>
  <c r="U152" i="1"/>
  <c r="S152" i="1"/>
  <c r="Q152" i="1"/>
  <c r="P152" i="1"/>
  <c r="R152" i="1" s="1"/>
  <c r="K152" i="1"/>
  <c r="J152" i="1"/>
  <c r="N152" i="1" s="1"/>
  <c r="O152" i="1" s="1"/>
  <c r="I152" i="1"/>
  <c r="G152" i="1"/>
  <c r="F152" i="1"/>
  <c r="E152" i="1"/>
  <c r="D152" i="1"/>
  <c r="C152" i="1"/>
  <c r="AI151" i="1"/>
  <c r="AE151" i="1"/>
  <c r="Z151" i="1"/>
  <c r="X151" i="1"/>
  <c r="U151" i="1"/>
  <c r="S151" i="1"/>
  <c r="P151" i="1"/>
  <c r="R151" i="1" s="1"/>
  <c r="K151" i="1"/>
  <c r="J151" i="1"/>
  <c r="N151" i="1" s="1"/>
  <c r="I151" i="1"/>
  <c r="G151" i="1"/>
  <c r="O151" i="1" s="1"/>
  <c r="F151" i="1"/>
  <c r="E151" i="1"/>
  <c r="D151" i="1"/>
  <c r="C151" i="1"/>
  <c r="AI150" i="1"/>
  <c r="AE150" i="1"/>
  <c r="X150" i="1"/>
  <c r="Z150" i="1" s="1"/>
  <c r="U150" i="1"/>
  <c r="S150" i="1"/>
  <c r="Q150" i="1"/>
  <c r="P150" i="1"/>
  <c r="R150" i="1" s="1"/>
  <c r="K150" i="1"/>
  <c r="N150" i="1" s="1"/>
  <c r="J150" i="1"/>
  <c r="I150" i="1"/>
  <c r="G150" i="1"/>
  <c r="O150" i="1" s="1"/>
  <c r="F150" i="1"/>
  <c r="E150" i="1"/>
  <c r="D150" i="1"/>
  <c r="C150" i="1"/>
  <c r="AI149" i="1"/>
  <c r="AE149" i="1"/>
  <c r="Z149" i="1"/>
  <c r="X149" i="1"/>
  <c r="U149" i="1"/>
  <c r="S149" i="1"/>
  <c r="P149" i="1"/>
  <c r="R149" i="1" s="1"/>
  <c r="N149" i="1"/>
  <c r="K149" i="1"/>
  <c r="J149" i="1"/>
  <c r="I149" i="1"/>
  <c r="G149" i="1"/>
  <c r="F149" i="1"/>
  <c r="E149" i="1"/>
  <c r="D149" i="1"/>
  <c r="C149" i="1"/>
  <c r="AI148" i="1"/>
  <c r="AE148" i="1"/>
  <c r="X148" i="1"/>
  <c r="Z148" i="1" s="1"/>
  <c r="U148" i="1"/>
  <c r="S148" i="1"/>
  <c r="P148" i="1"/>
  <c r="Q148" i="1" s="1"/>
  <c r="K148" i="1"/>
  <c r="N148" i="1" s="1"/>
  <c r="J148" i="1"/>
  <c r="I148" i="1"/>
  <c r="G148" i="1"/>
  <c r="F148" i="1"/>
  <c r="E148" i="1"/>
  <c r="D148" i="1"/>
  <c r="C148" i="1"/>
  <c r="AI147" i="1"/>
  <c r="AE147" i="1"/>
  <c r="X147" i="1"/>
  <c r="Z147" i="1" s="1"/>
  <c r="U147" i="1"/>
  <c r="S147" i="1"/>
  <c r="P147" i="1"/>
  <c r="K147" i="1"/>
  <c r="J147" i="1"/>
  <c r="N147" i="1" s="1"/>
  <c r="I147" i="1"/>
  <c r="G147" i="1"/>
  <c r="F147" i="1"/>
  <c r="E147" i="1"/>
  <c r="D147" i="1"/>
  <c r="C147" i="1"/>
  <c r="AI146" i="1"/>
  <c r="AE146" i="1"/>
  <c r="X146" i="1"/>
  <c r="Z146" i="1" s="1"/>
  <c r="U146" i="1"/>
  <c r="S146" i="1"/>
  <c r="R146" i="1"/>
  <c r="Q146" i="1"/>
  <c r="P146" i="1"/>
  <c r="K146" i="1"/>
  <c r="N146" i="1" s="1"/>
  <c r="O146" i="1" s="1"/>
  <c r="J146" i="1"/>
  <c r="I146" i="1"/>
  <c r="G146" i="1"/>
  <c r="F146" i="1"/>
  <c r="E146" i="1"/>
  <c r="D146" i="1"/>
  <c r="C146" i="1"/>
  <c r="AI145" i="1"/>
  <c r="AE145" i="1"/>
  <c r="Z145" i="1"/>
  <c r="X145" i="1"/>
  <c r="U145" i="1"/>
  <c r="S145" i="1"/>
  <c r="R145" i="1"/>
  <c r="P145" i="1"/>
  <c r="Q145" i="1" s="1"/>
  <c r="N145" i="1"/>
  <c r="K145" i="1"/>
  <c r="J145" i="1"/>
  <c r="I145" i="1"/>
  <c r="G145" i="1"/>
  <c r="F145" i="1"/>
  <c r="E145" i="1"/>
  <c r="D145" i="1"/>
  <c r="C145" i="1"/>
  <c r="AI144" i="1"/>
  <c r="AE144" i="1"/>
  <c r="X144" i="1"/>
  <c r="Z144" i="1" s="1"/>
  <c r="U144" i="1"/>
  <c r="S144" i="1"/>
  <c r="Q144" i="1"/>
  <c r="P144" i="1"/>
  <c r="R144" i="1" s="1"/>
  <c r="O144" i="1"/>
  <c r="K144" i="1"/>
  <c r="J144" i="1"/>
  <c r="N144" i="1" s="1"/>
  <c r="I144" i="1"/>
  <c r="G144" i="1"/>
  <c r="F144" i="1"/>
  <c r="E144" i="1"/>
  <c r="D144" i="1"/>
  <c r="C144" i="1"/>
  <c r="AI143" i="1"/>
  <c r="AE143" i="1"/>
  <c r="Z143" i="1"/>
  <c r="X143" i="1"/>
  <c r="U143" i="1"/>
  <c r="S143" i="1"/>
  <c r="P143" i="1"/>
  <c r="R143" i="1" s="1"/>
  <c r="K143" i="1"/>
  <c r="J143" i="1"/>
  <c r="N143" i="1" s="1"/>
  <c r="AG143" i="1" s="1"/>
  <c r="I143" i="1"/>
  <c r="G143" i="1"/>
  <c r="F143" i="1"/>
  <c r="E143" i="1"/>
  <c r="D143" i="1"/>
  <c r="C143" i="1"/>
  <c r="AI142" i="1"/>
  <c r="AE142" i="1"/>
  <c r="X142" i="1"/>
  <c r="Z142" i="1" s="1"/>
  <c r="U142" i="1"/>
  <c r="S142" i="1"/>
  <c r="Q142" i="1"/>
  <c r="P142" i="1"/>
  <c r="R142" i="1" s="1"/>
  <c r="K142" i="1"/>
  <c r="N142" i="1" s="1"/>
  <c r="J142" i="1"/>
  <c r="I142" i="1"/>
  <c r="G142" i="1"/>
  <c r="F142" i="1"/>
  <c r="E142" i="1"/>
  <c r="D142" i="1"/>
  <c r="C142" i="1"/>
  <c r="AI141" i="1"/>
  <c r="AE141" i="1"/>
  <c r="Z141" i="1"/>
  <c r="X141" i="1"/>
  <c r="U141" i="1"/>
  <c r="S141" i="1"/>
  <c r="P141" i="1"/>
  <c r="R141" i="1" s="1"/>
  <c r="N141" i="1"/>
  <c r="K141" i="1"/>
  <c r="J141" i="1"/>
  <c r="I141" i="1"/>
  <c r="G141" i="1"/>
  <c r="F141" i="1"/>
  <c r="E141" i="1"/>
  <c r="D141" i="1"/>
  <c r="C141" i="1"/>
  <c r="AI140" i="1"/>
  <c r="AE140" i="1"/>
  <c r="X140" i="1"/>
  <c r="Z140" i="1" s="1"/>
  <c r="U140" i="1"/>
  <c r="S140" i="1"/>
  <c r="P140" i="1"/>
  <c r="Q140" i="1" s="1"/>
  <c r="K140" i="1"/>
  <c r="N140" i="1" s="1"/>
  <c r="J140" i="1"/>
  <c r="I140" i="1"/>
  <c r="O140" i="1" s="1"/>
  <c r="G140" i="1"/>
  <c r="F140" i="1"/>
  <c r="E140" i="1"/>
  <c r="D140" i="1"/>
  <c r="C140" i="1"/>
  <c r="AI139" i="1"/>
  <c r="AE139" i="1"/>
  <c r="X139" i="1"/>
  <c r="Z139" i="1" s="1"/>
  <c r="U139" i="1"/>
  <c r="S139" i="1"/>
  <c r="P139" i="1"/>
  <c r="K139" i="1"/>
  <c r="J139" i="1"/>
  <c r="N139" i="1" s="1"/>
  <c r="I139" i="1"/>
  <c r="G139" i="1"/>
  <c r="O139" i="1" s="1"/>
  <c r="F139" i="1"/>
  <c r="E139" i="1"/>
  <c r="D139" i="1"/>
  <c r="C139" i="1"/>
  <c r="AI138" i="1"/>
  <c r="AE138" i="1"/>
  <c r="X138" i="1"/>
  <c r="Z138" i="1" s="1"/>
  <c r="U138" i="1"/>
  <c r="S138" i="1"/>
  <c r="R138" i="1"/>
  <c r="Q138" i="1"/>
  <c r="P138" i="1"/>
  <c r="K138" i="1"/>
  <c r="J138" i="1"/>
  <c r="N138" i="1" s="1"/>
  <c r="O138" i="1" s="1"/>
  <c r="I138" i="1"/>
  <c r="G138" i="1"/>
  <c r="F138" i="1"/>
  <c r="E138" i="1"/>
  <c r="D138" i="1"/>
  <c r="C138" i="1"/>
  <c r="AI137" i="1"/>
  <c r="AE137" i="1"/>
  <c r="Z137" i="1"/>
  <c r="X137" i="1"/>
  <c r="U137" i="1"/>
  <c r="S137" i="1"/>
  <c r="R137" i="1"/>
  <c r="P137" i="1"/>
  <c r="N137" i="1"/>
  <c r="K137" i="1"/>
  <c r="J137" i="1"/>
  <c r="I137" i="1"/>
  <c r="G137" i="1"/>
  <c r="F137" i="1"/>
  <c r="E137" i="1"/>
  <c r="D137" i="1"/>
  <c r="C137" i="1"/>
  <c r="AI136" i="1"/>
  <c r="AE136" i="1"/>
  <c r="X136" i="1"/>
  <c r="Z136" i="1" s="1"/>
  <c r="U136" i="1"/>
  <c r="S136" i="1"/>
  <c r="R136" i="1"/>
  <c r="Q136" i="1"/>
  <c r="P136" i="1"/>
  <c r="O136" i="1"/>
  <c r="K136" i="1"/>
  <c r="N136" i="1" s="1"/>
  <c r="J136" i="1"/>
  <c r="I136" i="1"/>
  <c r="G136" i="1"/>
  <c r="F136" i="1"/>
  <c r="E136" i="1"/>
  <c r="D136" i="1"/>
  <c r="C136" i="1"/>
  <c r="AI135" i="1"/>
  <c r="AE135" i="1"/>
  <c r="Z135" i="1"/>
  <c r="X135" i="1"/>
  <c r="U135" i="1"/>
  <c r="S135" i="1"/>
  <c r="P135" i="1"/>
  <c r="R135" i="1" s="1"/>
  <c r="K135" i="1"/>
  <c r="J135" i="1"/>
  <c r="N135" i="1" s="1"/>
  <c r="I135" i="1"/>
  <c r="G135" i="1"/>
  <c r="AG135" i="1" s="1"/>
  <c r="F135" i="1"/>
  <c r="E135" i="1"/>
  <c r="D135" i="1"/>
  <c r="C135" i="1"/>
  <c r="AI134" i="1"/>
  <c r="AE134" i="1"/>
  <c r="X134" i="1"/>
  <c r="Z134" i="1" s="1"/>
  <c r="U134" i="1"/>
  <c r="S134" i="1"/>
  <c r="Q134" i="1"/>
  <c r="P134" i="1"/>
  <c r="R134" i="1" s="1"/>
  <c r="K134" i="1"/>
  <c r="J134" i="1"/>
  <c r="N134" i="1" s="1"/>
  <c r="I134" i="1"/>
  <c r="G134" i="1"/>
  <c r="AG134" i="1" s="1"/>
  <c r="F134" i="1"/>
  <c r="E134" i="1"/>
  <c r="D134" i="1"/>
  <c r="C134" i="1"/>
  <c r="AI133" i="1"/>
  <c r="AE133" i="1"/>
  <c r="Z133" i="1"/>
  <c r="X133" i="1"/>
  <c r="U133" i="1"/>
  <c r="S133" i="1"/>
  <c r="P133" i="1"/>
  <c r="R133" i="1" s="1"/>
  <c r="N133" i="1"/>
  <c r="K133" i="1"/>
  <c r="J133" i="1"/>
  <c r="I133" i="1"/>
  <c r="G133" i="1"/>
  <c r="AG133" i="1" s="1"/>
  <c r="F133" i="1"/>
  <c r="E133" i="1"/>
  <c r="D133" i="1"/>
  <c r="C133" i="1"/>
  <c r="AI132" i="1"/>
  <c r="AE132" i="1"/>
  <c r="X132" i="1"/>
  <c r="Z132" i="1" s="1"/>
  <c r="U132" i="1"/>
  <c r="S132" i="1"/>
  <c r="R132" i="1"/>
  <c r="P132" i="1"/>
  <c r="K132" i="1"/>
  <c r="N132" i="1" s="1"/>
  <c r="J132" i="1"/>
  <c r="I132" i="1"/>
  <c r="G132" i="1"/>
  <c r="Q132" i="1" s="1"/>
  <c r="F132" i="1"/>
  <c r="E132" i="1"/>
  <c r="D132" i="1"/>
  <c r="C132" i="1"/>
  <c r="AI131" i="1"/>
  <c r="AE131" i="1"/>
  <c r="Z131" i="1"/>
  <c r="X131" i="1"/>
  <c r="U131" i="1"/>
  <c r="S131" i="1"/>
  <c r="P131" i="1"/>
  <c r="N131" i="1"/>
  <c r="K131" i="1"/>
  <c r="J131" i="1"/>
  <c r="I131" i="1"/>
  <c r="G131" i="1"/>
  <c r="O131" i="1" s="1"/>
  <c r="F131" i="1"/>
  <c r="E131" i="1"/>
  <c r="D131" i="1"/>
  <c r="C131" i="1"/>
  <c r="AI130" i="1"/>
  <c r="AE130" i="1"/>
  <c r="X130" i="1"/>
  <c r="Z130" i="1" s="1"/>
  <c r="U130" i="1"/>
  <c r="S130" i="1"/>
  <c r="P130" i="1"/>
  <c r="R130" i="1" s="1"/>
  <c r="K130" i="1"/>
  <c r="J130" i="1"/>
  <c r="I130" i="1"/>
  <c r="G130" i="1"/>
  <c r="F130" i="1"/>
  <c r="E130" i="1"/>
  <c r="D130" i="1"/>
  <c r="C130" i="1"/>
  <c r="AI129" i="1"/>
  <c r="AE129" i="1"/>
  <c r="X129" i="1"/>
  <c r="Z129" i="1" s="1"/>
  <c r="U129" i="1"/>
  <c r="S129" i="1"/>
  <c r="R129" i="1"/>
  <c r="P129" i="1"/>
  <c r="K129" i="1"/>
  <c r="J129" i="1"/>
  <c r="N129" i="1" s="1"/>
  <c r="I129" i="1"/>
  <c r="G129" i="1"/>
  <c r="F129" i="1"/>
  <c r="E129" i="1"/>
  <c r="D129" i="1"/>
  <c r="C129" i="1"/>
  <c r="AI128" i="1"/>
  <c r="AE128" i="1"/>
  <c r="X128" i="1"/>
  <c r="Z128" i="1" s="1"/>
  <c r="U128" i="1"/>
  <c r="S128" i="1"/>
  <c r="R128" i="1"/>
  <c r="P128" i="1"/>
  <c r="K128" i="1"/>
  <c r="N128" i="1" s="1"/>
  <c r="O128" i="1" s="1"/>
  <c r="J128" i="1"/>
  <c r="I128" i="1"/>
  <c r="G128" i="1"/>
  <c r="Q128" i="1" s="1"/>
  <c r="F128" i="1"/>
  <c r="E128" i="1"/>
  <c r="D128" i="1"/>
  <c r="C128" i="1"/>
  <c r="AI127" i="1"/>
  <c r="AE127" i="1"/>
  <c r="Z127" i="1"/>
  <c r="X127" i="1"/>
  <c r="U127" i="1"/>
  <c r="S127" i="1"/>
  <c r="R127" i="1"/>
  <c r="P127" i="1"/>
  <c r="Q127" i="1" s="1"/>
  <c r="K127" i="1"/>
  <c r="J127" i="1"/>
  <c r="N127" i="1" s="1"/>
  <c r="I127" i="1"/>
  <c r="G127" i="1"/>
  <c r="AG127" i="1" s="1"/>
  <c r="F127" i="1"/>
  <c r="E127" i="1"/>
  <c r="D127" i="1"/>
  <c r="C127" i="1"/>
  <c r="AI126" i="1"/>
  <c r="AE126" i="1"/>
  <c r="X126" i="1"/>
  <c r="Z126" i="1" s="1"/>
  <c r="U126" i="1"/>
  <c r="S126" i="1"/>
  <c r="Q126" i="1"/>
  <c r="P126" i="1"/>
  <c r="R126" i="1" s="1"/>
  <c r="K126" i="1"/>
  <c r="N126" i="1" s="1"/>
  <c r="J126" i="1"/>
  <c r="I126" i="1"/>
  <c r="O126" i="1" s="1"/>
  <c r="G126" i="1"/>
  <c r="F126" i="1"/>
  <c r="E126" i="1"/>
  <c r="D126" i="1"/>
  <c r="C126" i="1"/>
  <c r="AI125" i="1"/>
  <c r="AE125" i="1"/>
  <c r="Z125" i="1"/>
  <c r="X125" i="1"/>
  <c r="U125" i="1"/>
  <c r="S125" i="1"/>
  <c r="P125" i="1"/>
  <c r="R125" i="1" s="1"/>
  <c r="N125" i="1"/>
  <c r="K125" i="1"/>
  <c r="J125" i="1"/>
  <c r="I125" i="1"/>
  <c r="G125" i="1"/>
  <c r="F125" i="1"/>
  <c r="E125" i="1"/>
  <c r="D125" i="1"/>
  <c r="C125" i="1"/>
  <c r="AI124" i="1"/>
  <c r="AE124" i="1"/>
  <c r="X124" i="1"/>
  <c r="Z124" i="1" s="1"/>
  <c r="U124" i="1"/>
  <c r="S124" i="1"/>
  <c r="R124" i="1"/>
  <c r="Q124" i="1"/>
  <c r="P124" i="1"/>
  <c r="K124" i="1"/>
  <c r="N124" i="1" s="1"/>
  <c r="J124" i="1"/>
  <c r="I124" i="1"/>
  <c r="G124" i="1"/>
  <c r="F124" i="1"/>
  <c r="E124" i="1"/>
  <c r="D124" i="1"/>
  <c r="C124" i="1"/>
  <c r="AI123" i="1"/>
  <c r="AE123" i="1"/>
  <c r="Z123" i="1"/>
  <c r="X123" i="1"/>
  <c r="U123" i="1"/>
  <c r="S123" i="1"/>
  <c r="P123" i="1"/>
  <c r="N123" i="1"/>
  <c r="K123" i="1"/>
  <c r="J123" i="1"/>
  <c r="I123" i="1"/>
  <c r="G123" i="1"/>
  <c r="O123" i="1" s="1"/>
  <c r="F123" i="1"/>
  <c r="E123" i="1"/>
  <c r="D123" i="1"/>
  <c r="C123" i="1"/>
  <c r="AI122" i="1"/>
  <c r="AE122" i="1"/>
  <c r="X122" i="1"/>
  <c r="Z122" i="1" s="1"/>
  <c r="U122" i="1"/>
  <c r="S122" i="1"/>
  <c r="P122" i="1"/>
  <c r="R122" i="1" s="1"/>
  <c r="K122" i="1"/>
  <c r="J122" i="1"/>
  <c r="I122" i="1"/>
  <c r="G122" i="1"/>
  <c r="F122" i="1"/>
  <c r="E122" i="1"/>
  <c r="D122" i="1"/>
  <c r="C122" i="1"/>
  <c r="AI121" i="1"/>
  <c r="AE121" i="1"/>
  <c r="X121" i="1"/>
  <c r="Z121" i="1" s="1"/>
  <c r="U121" i="1"/>
  <c r="S121" i="1"/>
  <c r="R121" i="1"/>
  <c r="P121" i="1"/>
  <c r="Q121" i="1" s="1"/>
  <c r="K121" i="1"/>
  <c r="J121" i="1"/>
  <c r="N121" i="1" s="1"/>
  <c r="I121" i="1"/>
  <c r="G121" i="1"/>
  <c r="F121" i="1"/>
  <c r="E121" i="1"/>
  <c r="D121" i="1"/>
  <c r="C121" i="1"/>
  <c r="AI120" i="1"/>
  <c r="AE120" i="1"/>
  <c r="X120" i="1"/>
  <c r="Z120" i="1" s="1"/>
  <c r="U120" i="1"/>
  <c r="S120" i="1"/>
  <c r="R120" i="1"/>
  <c r="Q120" i="1"/>
  <c r="P120" i="1"/>
  <c r="O120" i="1"/>
  <c r="K120" i="1"/>
  <c r="N120" i="1" s="1"/>
  <c r="J120" i="1"/>
  <c r="I120" i="1"/>
  <c r="G120" i="1"/>
  <c r="AG120" i="1" s="1"/>
  <c r="F120" i="1"/>
  <c r="E120" i="1"/>
  <c r="D120" i="1"/>
  <c r="C120" i="1"/>
  <c r="AI119" i="1"/>
  <c r="AE119" i="1"/>
  <c r="Z119" i="1"/>
  <c r="X119" i="1"/>
  <c r="U119" i="1"/>
  <c r="S119" i="1"/>
  <c r="R119" i="1"/>
  <c r="P119" i="1"/>
  <c r="Q119" i="1" s="1"/>
  <c r="K119" i="1"/>
  <c r="J119" i="1"/>
  <c r="N119" i="1" s="1"/>
  <c r="I119" i="1"/>
  <c r="G119" i="1"/>
  <c r="F119" i="1"/>
  <c r="E119" i="1"/>
  <c r="D119" i="1"/>
  <c r="C119" i="1"/>
  <c r="AI118" i="1"/>
  <c r="AE118" i="1"/>
  <c r="X118" i="1"/>
  <c r="Z118" i="1" s="1"/>
  <c r="U118" i="1"/>
  <c r="S118" i="1"/>
  <c r="Q118" i="1"/>
  <c r="P118" i="1"/>
  <c r="R118" i="1" s="1"/>
  <c r="K118" i="1"/>
  <c r="J118" i="1"/>
  <c r="N118" i="1" s="1"/>
  <c r="O118" i="1" s="1"/>
  <c r="I118" i="1"/>
  <c r="G118" i="1"/>
  <c r="F118" i="1"/>
  <c r="E118" i="1"/>
  <c r="D118" i="1"/>
  <c r="C118" i="1"/>
  <c r="AI117" i="1"/>
  <c r="AE117" i="1"/>
  <c r="Z117" i="1"/>
  <c r="X117" i="1"/>
  <c r="U117" i="1"/>
  <c r="S117" i="1"/>
  <c r="P117" i="1"/>
  <c r="R117" i="1" s="1"/>
  <c r="N117" i="1"/>
  <c r="K117" i="1"/>
  <c r="J117" i="1"/>
  <c r="I117" i="1"/>
  <c r="G117" i="1"/>
  <c r="F117" i="1"/>
  <c r="E117" i="1"/>
  <c r="D117" i="1"/>
  <c r="C117" i="1"/>
  <c r="AI116" i="1"/>
  <c r="AE116" i="1"/>
  <c r="X116" i="1"/>
  <c r="Z116" i="1" s="1"/>
  <c r="U116" i="1"/>
  <c r="S116" i="1"/>
  <c r="Q116" i="1"/>
  <c r="P116" i="1"/>
  <c r="R116" i="1" s="1"/>
  <c r="K116" i="1"/>
  <c r="J116" i="1"/>
  <c r="N116" i="1" s="1"/>
  <c r="I116" i="1"/>
  <c r="G116" i="1"/>
  <c r="F116" i="1"/>
  <c r="E116" i="1"/>
  <c r="D116" i="1"/>
  <c r="C116" i="1"/>
  <c r="AI115" i="1"/>
  <c r="AE115" i="1"/>
  <c r="Z115" i="1"/>
  <c r="X115" i="1"/>
  <c r="U115" i="1"/>
  <c r="S115" i="1"/>
  <c r="P115" i="1"/>
  <c r="N115" i="1"/>
  <c r="K115" i="1"/>
  <c r="J115" i="1"/>
  <c r="I115" i="1"/>
  <c r="G115" i="1"/>
  <c r="O115" i="1" s="1"/>
  <c r="F115" i="1"/>
  <c r="E115" i="1"/>
  <c r="D115" i="1"/>
  <c r="C115" i="1"/>
  <c r="AI114" i="1"/>
  <c r="AE114" i="1"/>
  <c r="X114" i="1"/>
  <c r="Z114" i="1" s="1"/>
  <c r="U114" i="1"/>
  <c r="S114" i="1"/>
  <c r="P114" i="1"/>
  <c r="R114" i="1" s="1"/>
  <c r="K114" i="1"/>
  <c r="N114" i="1" s="1"/>
  <c r="J114" i="1"/>
  <c r="I114" i="1"/>
  <c r="G114" i="1"/>
  <c r="F114" i="1"/>
  <c r="E114" i="1"/>
  <c r="D114" i="1"/>
  <c r="C114" i="1"/>
  <c r="AI113" i="1"/>
  <c r="AE113" i="1"/>
  <c r="X113" i="1"/>
  <c r="Z113" i="1" s="1"/>
  <c r="U113" i="1"/>
  <c r="S113" i="1"/>
  <c r="R113" i="1"/>
  <c r="P113" i="1"/>
  <c r="Q113" i="1" s="1"/>
  <c r="K113" i="1"/>
  <c r="J113" i="1"/>
  <c r="N113" i="1" s="1"/>
  <c r="I113" i="1"/>
  <c r="G113" i="1"/>
  <c r="F113" i="1"/>
  <c r="E113" i="1"/>
  <c r="D113" i="1"/>
  <c r="C113" i="1"/>
  <c r="AI112" i="1"/>
  <c r="AE112" i="1"/>
  <c r="X112" i="1"/>
  <c r="U112" i="1"/>
  <c r="S112" i="1"/>
  <c r="P112" i="1"/>
  <c r="R112" i="1" s="1"/>
  <c r="K112" i="1"/>
  <c r="J112" i="1"/>
  <c r="N112" i="1" s="1"/>
  <c r="O112" i="1" s="1"/>
  <c r="I112" i="1"/>
  <c r="G112" i="1"/>
  <c r="F112" i="1"/>
  <c r="E112" i="1"/>
  <c r="D112" i="1"/>
  <c r="C112" i="1"/>
  <c r="AI111" i="1"/>
  <c r="AE111" i="1"/>
  <c r="X111" i="1"/>
  <c r="Z111" i="1" s="1"/>
  <c r="U111" i="1"/>
  <c r="S111" i="1"/>
  <c r="P111" i="1"/>
  <c r="R111" i="1" s="1"/>
  <c r="K111" i="1"/>
  <c r="J111" i="1"/>
  <c r="N111" i="1" s="1"/>
  <c r="I111" i="1"/>
  <c r="G111" i="1"/>
  <c r="F111" i="1"/>
  <c r="E111" i="1"/>
  <c r="D111" i="1"/>
  <c r="C111" i="1"/>
  <c r="AI110" i="1"/>
  <c r="AE110" i="1"/>
  <c r="X110" i="1"/>
  <c r="Z110" i="1" s="1"/>
  <c r="U110" i="1"/>
  <c r="S110" i="1"/>
  <c r="Q110" i="1"/>
  <c r="P110" i="1"/>
  <c r="R110" i="1" s="1"/>
  <c r="K110" i="1"/>
  <c r="J110" i="1"/>
  <c r="N110" i="1" s="1"/>
  <c r="I110" i="1"/>
  <c r="G110" i="1"/>
  <c r="O110" i="1" s="1"/>
  <c r="F110" i="1"/>
  <c r="E110" i="1"/>
  <c r="D110" i="1"/>
  <c r="C110" i="1"/>
  <c r="AI109" i="1"/>
  <c r="AE109" i="1"/>
  <c r="Z109" i="1"/>
  <c r="X109" i="1"/>
  <c r="U109" i="1"/>
  <c r="S109" i="1"/>
  <c r="P109" i="1"/>
  <c r="R109" i="1" s="1"/>
  <c r="N109" i="1"/>
  <c r="K109" i="1"/>
  <c r="J109" i="1"/>
  <c r="I109" i="1"/>
  <c r="G109" i="1"/>
  <c r="F109" i="1"/>
  <c r="E109" i="1"/>
  <c r="D109" i="1"/>
  <c r="C109" i="1"/>
  <c r="AI108" i="1"/>
  <c r="AE108" i="1"/>
  <c r="X108" i="1"/>
  <c r="Z108" i="1" s="1"/>
  <c r="U108" i="1"/>
  <c r="S108" i="1"/>
  <c r="P108" i="1"/>
  <c r="Q108" i="1" s="1"/>
  <c r="K108" i="1"/>
  <c r="N108" i="1" s="1"/>
  <c r="J108" i="1"/>
  <c r="I108" i="1"/>
  <c r="G108" i="1"/>
  <c r="F108" i="1"/>
  <c r="E108" i="1"/>
  <c r="D108" i="1"/>
  <c r="C108" i="1"/>
  <c r="AI107" i="1"/>
  <c r="AE107" i="1"/>
  <c r="X107" i="1"/>
  <c r="Z107" i="1" s="1"/>
  <c r="U107" i="1"/>
  <c r="S107" i="1"/>
  <c r="P107" i="1"/>
  <c r="K107" i="1"/>
  <c r="N107" i="1" s="1"/>
  <c r="J107" i="1"/>
  <c r="I107" i="1"/>
  <c r="G107" i="1"/>
  <c r="F107" i="1"/>
  <c r="E107" i="1"/>
  <c r="D107" i="1"/>
  <c r="C107" i="1"/>
  <c r="AI106" i="1"/>
  <c r="AE106" i="1"/>
  <c r="X106" i="1"/>
  <c r="Z106" i="1" s="1"/>
  <c r="U106" i="1"/>
  <c r="S106" i="1"/>
  <c r="P106" i="1"/>
  <c r="R106" i="1" s="1"/>
  <c r="K106" i="1"/>
  <c r="J106" i="1"/>
  <c r="I106" i="1"/>
  <c r="G106" i="1"/>
  <c r="F106" i="1"/>
  <c r="E106" i="1"/>
  <c r="D106" i="1"/>
  <c r="C106" i="1"/>
  <c r="AI105" i="1"/>
  <c r="AE105" i="1"/>
  <c r="X105" i="1"/>
  <c r="Z105" i="1" s="1"/>
  <c r="U105" i="1"/>
  <c r="S105" i="1"/>
  <c r="R105" i="1"/>
  <c r="P105" i="1"/>
  <c r="K105" i="1"/>
  <c r="J105" i="1"/>
  <c r="N105" i="1" s="1"/>
  <c r="I105" i="1"/>
  <c r="G105" i="1"/>
  <c r="F105" i="1"/>
  <c r="E105" i="1"/>
  <c r="D105" i="1"/>
  <c r="C105" i="1"/>
  <c r="AI104" i="1"/>
  <c r="AE104" i="1"/>
  <c r="X104" i="1"/>
  <c r="Z104" i="1" s="1"/>
  <c r="U104" i="1"/>
  <c r="S104" i="1"/>
  <c r="Q104" i="1"/>
  <c r="P104" i="1"/>
  <c r="R104" i="1" s="1"/>
  <c r="K104" i="1"/>
  <c r="J104" i="1"/>
  <c r="N104" i="1" s="1"/>
  <c r="O104" i="1" s="1"/>
  <c r="I104" i="1"/>
  <c r="G104" i="1"/>
  <c r="AG104" i="1" s="1"/>
  <c r="F104" i="1"/>
  <c r="E104" i="1"/>
  <c r="D104" i="1"/>
  <c r="C104" i="1"/>
  <c r="AI103" i="1"/>
  <c r="AE103" i="1"/>
  <c r="Z103" i="1"/>
  <c r="X103" i="1"/>
  <c r="U103" i="1"/>
  <c r="S103" i="1"/>
  <c r="P103" i="1"/>
  <c r="R103" i="1" s="1"/>
  <c r="K103" i="1"/>
  <c r="J103" i="1"/>
  <c r="N103" i="1" s="1"/>
  <c r="I103" i="1"/>
  <c r="G103" i="1"/>
  <c r="AG103" i="1" s="1"/>
  <c r="F103" i="1"/>
  <c r="E103" i="1"/>
  <c r="D103" i="1"/>
  <c r="C103" i="1"/>
  <c r="AI102" i="1"/>
  <c r="AE102" i="1"/>
  <c r="X102" i="1"/>
  <c r="Z102" i="1" s="1"/>
  <c r="U102" i="1"/>
  <c r="S102" i="1"/>
  <c r="Q102" i="1"/>
  <c r="P102" i="1"/>
  <c r="R102" i="1" s="1"/>
  <c r="K102" i="1"/>
  <c r="J102" i="1"/>
  <c r="N102" i="1" s="1"/>
  <c r="I102" i="1"/>
  <c r="G102" i="1"/>
  <c r="O102" i="1" s="1"/>
  <c r="F102" i="1"/>
  <c r="E102" i="1"/>
  <c r="D102" i="1"/>
  <c r="C102" i="1"/>
  <c r="AI101" i="1"/>
  <c r="AE101" i="1"/>
  <c r="Z101" i="1"/>
  <c r="X101" i="1"/>
  <c r="U101" i="1"/>
  <c r="S101" i="1"/>
  <c r="P101" i="1"/>
  <c r="R101" i="1" s="1"/>
  <c r="N101" i="1"/>
  <c r="K101" i="1"/>
  <c r="J101" i="1"/>
  <c r="I101" i="1"/>
  <c r="G101" i="1"/>
  <c r="F101" i="1"/>
  <c r="E101" i="1"/>
  <c r="D101" i="1"/>
  <c r="C101" i="1"/>
  <c r="AI100" i="1"/>
  <c r="AE100" i="1"/>
  <c r="X100" i="1"/>
  <c r="Z100" i="1" s="1"/>
  <c r="U100" i="1"/>
  <c r="S100" i="1"/>
  <c r="P100" i="1"/>
  <c r="Q100" i="1" s="1"/>
  <c r="K100" i="1"/>
  <c r="J100" i="1"/>
  <c r="N100" i="1" s="1"/>
  <c r="I100" i="1"/>
  <c r="G100" i="1"/>
  <c r="F100" i="1"/>
  <c r="E100" i="1"/>
  <c r="D100" i="1"/>
  <c r="C100" i="1"/>
  <c r="AI99" i="1"/>
  <c r="AE99" i="1"/>
  <c r="X99" i="1"/>
  <c r="Z99" i="1" s="1"/>
  <c r="U99" i="1"/>
  <c r="S99" i="1"/>
  <c r="P99" i="1"/>
  <c r="K99" i="1"/>
  <c r="N99" i="1" s="1"/>
  <c r="J99" i="1"/>
  <c r="I99" i="1"/>
  <c r="G99" i="1"/>
  <c r="F99" i="1"/>
  <c r="E99" i="1"/>
  <c r="D99" i="1"/>
  <c r="C99" i="1"/>
  <c r="AI98" i="1"/>
  <c r="AE98" i="1"/>
  <c r="X98" i="1"/>
  <c r="Z98" i="1" s="1"/>
  <c r="U98" i="1"/>
  <c r="S98" i="1"/>
  <c r="P98" i="1"/>
  <c r="R98" i="1" s="1"/>
  <c r="K98" i="1"/>
  <c r="N98" i="1" s="1"/>
  <c r="J98" i="1"/>
  <c r="I98" i="1"/>
  <c r="G98" i="1"/>
  <c r="F98" i="1"/>
  <c r="E98" i="1"/>
  <c r="D98" i="1"/>
  <c r="C98" i="1"/>
  <c r="AI97" i="1"/>
  <c r="AE97" i="1"/>
  <c r="Z97" i="1"/>
  <c r="X97" i="1"/>
  <c r="U97" i="1"/>
  <c r="S97" i="1"/>
  <c r="R97" i="1"/>
  <c r="P97" i="1"/>
  <c r="Q97" i="1" s="1"/>
  <c r="N97" i="1"/>
  <c r="K97" i="1"/>
  <c r="J97" i="1"/>
  <c r="I97" i="1"/>
  <c r="G97" i="1"/>
  <c r="F97" i="1"/>
  <c r="E97" i="1"/>
  <c r="D97" i="1"/>
  <c r="C97" i="1"/>
  <c r="AI96" i="1"/>
  <c r="AE96" i="1"/>
  <c r="X96" i="1"/>
  <c r="Z96" i="1" s="1"/>
  <c r="U96" i="1"/>
  <c r="S96" i="1"/>
  <c r="P96" i="1"/>
  <c r="R96" i="1" s="1"/>
  <c r="K96" i="1"/>
  <c r="J96" i="1"/>
  <c r="I96" i="1"/>
  <c r="G96" i="1"/>
  <c r="F96" i="1"/>
  <c r="E96" i="1"/>
  <c r="D96" i="1"/>
  <c r="C96" i="1"/>
  <c r="AI95" i="1"/>
  <c r="AE95" i="1"/>
  <c r="X95" i="1"/>
  <c r="Z95" i="1" s="1"/>
  <c r="U95" i="1"/>
  <c r="S95" i="1"/>
  <c r="R95" i="1"/>
  <c r="P95" i="1"/>
  <c r="Q95" i="1" s="1"/>
  <c r="K95" i="1"/>
  <c r="J95" i="1"/>
  <c r="N95" i="1" s="1"/>
  <c r="I95" i="1"/>
  <c r="G95" i="1"/>
  <c r="F95" i="1"/>
  <c r="E95" i="1"/>
  <c r="D95" i="1"/>
  <c r="C95" i="1"/>
  <c r="AI94" i="1"/>
  <c r="AE94" i="1"/>
  <c r="X94" i="1"/>
  <c r="U94" i="1"/>
  <c r="S94" i="1"/>
  <c r="Q94" i="1"/>
  <c r="P94" i="1"/>
  <c r="R94" i="1" s="1"/>
  <c r="K94" i="1"/>
  <c r="J94" i="1"/>
  <c r="N94" i="1" s="1"/>
  <c r="O94" i="1" s="1"/>
  <c r="I94" i="1"/>
  <c r="G94" i="1"/>
  <c r="F94" i="1"/>
  <c r="E94" i="1"/>
  <c r="D94" i="1"/>
  <c r="C94" i="1"/>
  <c r="AI93" i="1"/>
  <c r="AE93" i="1"/>
  <c r="Z93" i="1"/>
  <c r="X93" i="1"/>
  <c r="U93" i="1"/>
  <c r="S93" i="1"/>
  <c r="P93" i="1"/>
  <c r="R93" i="1" s="1"/>
  <c r="K93" i="1"/>
  <c r="J93" i="1"/>
  <c r="N93" i="1" s="1"/>
  <c r="I93" i="1"/>
  <c r="G93" i="1"/>
  <c r="F93" i="1"/>
  <c r="E93" i="1"/>
  <c r="D93" i="1"/>
  <c r="C93" i="1"/>
  <c r="AI92" i="1"/>
  <c r="AE92" i="1"/>
  <c r="X92" i="1"/>
  <c r="Z92" i="1" s="1"/>
  <c r="U92" i="1"/>
  <c r="S92" i="1"/>
  <c r="Q92" i="1"/>
  <c r="P92" i="1"/>
  <c r="R92" i="1" s="1"/>
  <c r="K92" i="1"/>
  <c r="J92" i="1"/>
  <c r="N92" i="1" s="1"/>
  <c r="I92" i="1"/>
  <c r="G92" i="1"/>
  <c r="F92" i="1"/>
  <c r="E92" i="1"/>
  <c r="D92" i="1"/>
  <c r="C92" i="1"/>
  <c r="AI91" i="1"/>
  <c r="AE91" i="1"/>
  <c r="Z91" i="1"/>
  <c r="X91" i="1"/>
  <c r="U91" i="1"/>
  <c r="S91" i="1"/>
  <c r="P91" i="1"/>
  <c r="N91" i="1"/>
  <c r="K91" i="1"/>
  <c r="J91" i="1"/>
  <c r="I91" i="1"/>
  <c r="G91" i="1"/>
  <c r="F91" i="1"/>
  <c r="E91" i="1"/>
  <c r="D91" i="1"/>
  <c r="C91" i="1"/>
  <c r="AI90" i="1"/>
  <c r="AE90" i="1"/>
  <c r="X90" i="1"/>
  <c r="Z90" i="1" s="1"/>
  <c r="U90" i="1"/>
  <c r="S90" i="1"/>
  <c r="P90" i="1"/>
  <c r="R90" i="1" s="1"/>
  <c r="K90" i="1"/>
  <c r="J90" i="1"/>
  <c r="N90" i="1" s="1"/>
  <c r="I90" i="1"/>
  <c r="G90" i="1"/>
  <c r="O90" i="1" s="1"/>
  <c r="F90" i="1"/>
  <c r="E90" i="1"/>
  <c r="D90" i="1"/>
  <c r="C90" i="1"/>
  <c r="AI89" i="1"/>
  <c r="AE89" i="1"/>
  <c r="Z89" i="1"/>
  <c r="X89" i="1"/>
  <c r="U89" i="1"/>
  <c r="S89" i="1"/>
  <c r="P89" i="1"/>
  <c r="N89" i="1"/>
  <c r="K89" i="1"/>
  <c r="J89" i="1"/>
  <c r="I89" i="1"/>
  <c r="G89" i="1"/>
  <c r="F89" i="1"/>
  <c r="E89" i="1"/>
  <c r="D89" i="1"/>
  <c r="C89" i="1"/>
  <c r="AI88" i="1"/>
  <c r="AE88" i="1"/>
  <c r="X88" i="1"/>
  <c r="Z88" i="1" s="1"/>
  <c r="U88" i="1"/>
  <c r="S88" i="1"/>
  <c r="P88" i="1"/>
  <c r="Q88" i="1" s="1"/>
  <c r="K88" i="1"/>
  <c r="J88" i="1"/>
  <c r="N88" i="1" s="1"/>
  <c r="I88" i="1"/>
  <c r="G88" i="1"/>
  <c r="R88" i="1" s="1"/>
  <c r="F88" i="1"/>
  <c r="E88" i="1"/>
  <c r="D88" i="1"/>
  <c r="C88" i="1"/>
  <c r="AI87" i="1"/>
  <c r="AE87" i="1"/>
  <c r="X87" i="1"/>
  <c r="U87" i="1"/>
  <c r="S87" i="1"/>
  <c r="P87" i="1"/>
  <c r="R87" i="1" s="1"/>
  <c r="O87" i="1"/>
  <c r="K87" i="1"/>
  <c r="J87" i="1"/>
  <c r="N87" i="1" s="1"/>
  <c r="I87" i="1"/>
  <c r="G87" i="1"/>
  <c r="F87" i="1"/>
  <c r="E87" i="1"/>
  <c r="D87" i="1"/>
  <c r="C87" i="1"/>
  <c r="AI86" i="1"/>
  <c r="AE86" i="1"/>
  <c r="Z86" i="1"/>
  <c r="X86" i="1"/>
  <c r="U86" i="1"/>
  <c r="S86" i="1"/>
  <c r="P86" i="1"/>
  <c r="R86" i="1" s="1"/>
  <c r="K86" i="1"/>
  <c r="J86" i="1"/>
  <c r="N86" i="1" s="1"/>
  <c r="I86" i="1"/>
  <c r="G86" i="1"/>
  <c r="F86" i="1"/>
  <c r="E86" i="1"/>
  <c r="D86" i="1"/>
  <c r="C86" i="1"/>
  <c r="AI85" i="1"/>
  <c r="AE85" i="1"/>
  <c r="X85" i="1"/>
  <c r="Z85" i="1" s="1"/>
  <c r="U85" i="1"/>
  <c r="S85" i="1"/>
  <c r="R85" i="1"/>
  <c r="Q85" i="1"/>
  <c r="P85" i="1"/>
  <c r="K85" i="1"/>
  <c r="J85" i="1"/>
  <c r="N85" i="1" s="1"/>
  <c r="I85" i="1"/>
  <c r="G85" i="1"/>
  <c r="F85" i="1"/>
  <c r="E85" i="1"/>
  <c r="D85" i="1"/>
  <c r="C85" i="1"/>
  <c r="AI84" i="1"/>
  <c r="AE84" i="1"/>
  <c r="Z84" i="1" s="1"/>
  <c r="X84" i="1"/>
  <c r="U84" i="1"/>
  <c r="S84" i="1"/>
  <c r="P84" i="1"/>
  <c r="R84" i="1" s="1"/>
  <c r="N84" i="1"/>
  <c r="AG84" i="1" s="1"/>
  <c r="K84" i="1"/>
  <c r="J84" i="1"/>
  <c r="I84" i="1"/>
  <c r="G84" i="1"/>
  <c r="F84" i="1"/>
  <c r="E84" i="1"/>
  <c r="D84" i="1"/>
  <c r="C84" i="1"/>
  <c r="AI83" i="1"/>
  <c r="AE83" i="1"/>
  <c r="X83" i="1"/>
  <c r="Z83" i="1" s="1"/>
  <c r="U83" i="1"/>
  <c r="S83" i="1"/>
  <c r="Q83" i="1"/>
  <c r="P83" i="1"/>
  <c r="R83" i="1" s="1"/>
  <c r="K83" i="1"/>
  <c r="J83" i="1"/>
  <c r="N83" i="1" s="1"/>
  <c r="I83" i="1"/>
  <c r="G83" i="1"/>
  <c r="F83" i="1"/>
  <c r="E83" i="1"/>
  <c r="D83" i="1"/>
  <c r="C83" i="1"/>
  <c r="AI82" i="1"/>
  <c r="AE82" i="1"/>
  <c r="X82" i="1"/>
  <c r="Z82" i="1" s="1"/>
  <c r="U82" i="1"/>
  <c r="S82" i="1"/>
  <c r="Q82" i="1"/>
  <c r="P82" i="1"/>
  <c r="R82" i="1" s="1"/>
  <c r="K82" i="1"/>
  <c r="J82" i="1"/>
  <c r="N82" i="1" s="1"/>
  <c r="I82" i="1"/>
  <c r="AG82" i="1" s="1"/>
  <c r="G82" i="1"/>
  <c r="F82" i="1"/>
  <c r="E82" i="1"/>
  <c r="D82" i="1"/>
  <c r="C82" i="1"/>
  <c r="AI81" i="1"/>
  <c r="AE81" i="1"/>
  <c r="X81" i="1"/>
  <c r="Z81" i="1" s="1"/>
  <c r="U81" i="1"/>
  <c r="S81" i="1"/>
  <c r="P81" i="1"/>
  <c r="K81" i="1"/>
  <c r="N81" i="1" s="1"/>
  <c r="J81" i="1"/>
  <c r="I81" i="1"/>
  <c r="G81" i="1"/>
  <c r="F81" i="1"/>
  <c r="E81" i="1"/>
  <c r="D81" i="1"/>
  <c r="C81" i="1"/>
  <c r="AI80" i="1"/>
  <c r="AE80" i="1"/>
  <c r="X80" i="1"/>
  <c r="Z80" i="1" s="1"/>
  <c r="U80" i="1"/>
  <c r="S80" i="1"/>
  <c r="Q80" i="1"/>
  <c r="P80" i="1"/>
  <c r="K80" i="1"/>
  <c r="J80" i="1"/>
  <c r="N80" i="1" s="1"/>
  <c r="I80" i="1"/>
  <c r="G80" i="1"/>
  <c r="R80" i="1" s="1"/>
  <c r="F80" i="1"/>
  <c r="E80" i="1"/>
  <c r="D80" i="1"/>
  <c r="C80" i="1"/>
  <c r="AI79" i="1"/>
  <c r="AE79" i="1"/>
  <c r="Z79" i="1" s="1"/>
  <c r="X79" i="1"/>
  <c r="U79" i="1"/>
  <c r="S79" i="1"/>
  <c r="R79" i="1"/>
  <c r="P79" i="1"/>
  <c r="Q79" i="1" s="1"/>
  <c r="N79" i="1"/>
  <c r="K79" i="1"/>
  <c r="J79" i="1"/>
  <c r="I79" i="1"/>
  <c r="G79" i="1"/>
  <c r="AG79" i="1" s="1"/>
  <c r="F79" i="1"/>
  <c r="E79" i="1"/>
  <c r="D79" i="1"/>
  <c r="C79" i="1"/>
  <c r="AI78" i="1"/>
  <c r="AE78" i="1"/>
  <c r="X78" i="1"/>
  <c r="Z78" i="1" s="1"/>
  <c r="U78" i="1"/>
  <c r="S78" i="1"/>
  <c r="P78" i="1"/>
  <c r="R78" i="1" s="1"/>
  <c r="O78" i="1"/>
  <c r="N78" i="1"/>
  <c r="K78" i="1"/>
  <c r="J78" i="1"/>
  <c r="I78" i="1"/>
  <c r="G78" i="1"/>
  <c r="F78" i="1"/>
  <c r="E78" i="1"/>
  <c r="D78" i="1"/>
  <c r="C78" i="1"/>
  <c r="AI77" i="1"/>
  <c r="AE77" i="1"/>
  <c r="X77" i="1"/>
  <c r="Z77" i="1" s="1"/>
  <c r="U77" i="1"/>
  <c r="S77" i="1"/>
  <c r="R77" i="1"/>
  <c r="Q77" i="1"/>
  <c r="P77" i="1"/>
  <c r="K77" i="1"/>
  <c r="J77" i="1"/>
  <c r="N77" i="1" s="1"/>
  <c r="I77" i="1"/>
  <c r="G77" i="1"/>
  <c r="F77" i="1"/>
  <c r="E77" i="1"/>
  <c r="D77" i="1"/>
  <c r="C77" i="1"/>
  <c r="AI76" i="1"/>
  <c r="AG76" i="1"/>
  <c r="AE76" i="1"/>
  <c r="Z76" i="1"/>
  <c r="X76" i="1"/>
  <c r="U76" i="1"/>
  <c r="S76" i="1"/>
  <c r="Q76" i="1"/>
  <c r="P76" i="1"/>
  <c r="R76" i="1" s="1"/>
  <c r="O76" i="1"/>
  <c r="N76" i="1"/>
  <c r="K76" i="1"/>
  <c r="J76" i="1"/>
  <c r="I76" i="1"/>
  <c r="G76" i="1"/>
  <c r="F76" i="1"/>
  <c r="E76" i="1"/>
  <c r="D76" i="1"/>
  <c r="C76" i="1"/>
  <c r="AI75" i="1"/>
  <c r="AE75" i="1"/>
  <c r="Z75" i="1"/>
  <c r="X75" i="1"/>
  <c r="U75" i="1"/>
  <c r="S75" i="1"/>
  <c r="P75" i="1"/>
  <c r="Q75" i="1" s="1"/>
  <c r="K75" i="1"/>
  <c r="N75" i="1" s="1"/>
  <c r="J75" i="1"/>
  <c r="I75" i="1"/>
  <c r="G75" i="1"/>
  <c r="R75" i="1" s="1"/>
  <c r="F75" i="1"/>
  <c r="E75" i="1"/>
  <c r="D75" i="1"/>
  <c r="C75" i="1"/>
  <c r="AI74" i="1"/>
  <c r="AE74" i="1"/>
  <c r="X74" i="1"/>
  <c r="Z74" i="1" s="1"/>
  <c r="U74" i="1"/>
  <c r="S74" i="1"/>
  <c r="AG74" i="1" s="1"/>
  <c r="R74" i="1"/>
  <c r="Q74" i="1"/>
  <c r="P74" i="1"/>
  <c r="K74" i="1"/>
  <c r="J74" i="1"/>
  <c r="N74" i="1" s="1"/>
  <c r="I74" i="1"/>
  <c r="G74" i="1"/>
  <c r="F74" i="1"/>
  <c r="E74" i="1"/>
  <c r="D74" i="1"/>
  <c r="C74" i="1"/>
  <c r="AI73" i="1"/>
  <c r="AE73" i="1"/>
  <c r="X73" i="1"/>
  <c r="Z73" i="1" s="1"/>
  <c r="U73" i="1"/>
  <c r="S73" i="1"/>
  <c r="P73" i="1"/>
  <c r="K73" i="1"/>
  <c r="N73" i="1" s="1"/>
  <c r="J73" i="1"/>
  <c r="I73" i="1"/>
  <c r="G73" i="1"/>
  <c r="F73" i="1"/>
  <c r="E73" i="1"/>
  <c r="D73" i="1"/>
  <c r="C73" i="1"/>
  <c r="AI72" i="1"/>
  <c r="AE72" i="1"/>
  <c r="X72" i="1"/>
  <c r="Z72" i="1" s="1"/>
  <c r="U72" i="1"/>
  <c r="S72" i="1"/>
  <c r="R72" i="1"/>
  <c r="P72" i="1"/>
  <c r="K72" i="1"/>
  <c r="J72" i="1"/>
  <c r="I72" i="1"/>
  <c r="G72" i="1"/>
  <c r="F72" i="1"/>
  <c r="E72" i="1"/>
  <c r="D72" i="1"/>
  <c r="C72" i="1"/>
  <c r="AI71" i="1"/>
  <c r="AE71" i="1"/>
  <c r="X71" i="1"/>
  <c r="U71" i="1"/>
  <c r="S71" i="1"/>
  <c r="R71" i="1"/>
  <c r="P71" i="1"/>
  <c r="O71" i="1"/>
  <c r="K71" i="1"/>
  <c r="J71" i="1"/>
  <c r="N71" i="1" s="1"/>
  <c r="I71" i="1"/>
  <c r="G71" i="1"/>
  <c r="Q71" i="1" s="1"/>
  <c r="F71" i="1"/>
  <c r="E71" i="1"/>
  <c r="D71" i="1"/>
  <c r="C71" i="1"/>
  <c r="AI70" i="1"/>
  <c r="AE70" i="1"/>
  <c r="X70" i="1"/>
  <c r="Z70" i="1" s="1"/>
  <c r="U70" i="1"/>
  <c r="S70" i="1"/>
  <c r="Q70" i="1"/>
  <c r="P70" i="1"/>
  <c r="R70" i="1" s="1"/>
  <c r="K70" i="1"/>
  <c r="J70" i="1"/>
  <c r="N70" i="1" s="1"/>
  <c r="O70" i="1" s="1"/>
  <c r="I70" i="1"/>
  <c r="G70" i="1"/>
  <c r="F70" i="1"/>
  <c r="E70" i="1"/>
  <c r="D70" i="1"/>
  <c r="C70" i="1"/>
  <c r="AI69" i="1"/>
  <c r="AE69" i="1"/>
  <c r="Z69" i="1"/>
  <c r="X69" i="1"/>
  <c r="U69" i="1"/>
  <c r="S69" i="1"/>
  <c r="R69" i="1"/>
  <c r="P69" i="1"/>
  <c r="K69" i="1"/>
  <c r="J69" i="1"/>
  <c r="N69" i="1" s="1"/>
  <c r="I69" i="1"/>
  <c r="G69" i="1"/>
  <c r="F69" i="1"/>
  <c r="E69" i="1"/>
  <c r="D69" i="1"/>
  <c r="C69" i="1"/>
  <c r="AI68" i="1"/>
  <c r="AE68" i="1"/>
  <c r="Z68" i="1"/>
  <c r="X68" i="1"/>
  <c r="U68" i="1"/>
  <c r="S68" i="1"/>
  <c r="Q68" i="1"/>
  <c r="P68" i="1"/>
  <c r="R68" i="1" s="1"/>
  <c r="AG68" i="1" s="1"/>
  <c r="O68" i="1"/>
  <c r="N68" i="1"/>
  <c r="K68" i="1"/>
  <c r="J68" i="1"/>
  <c r="I68" i="1"/>
  <c r="G68" i="1"/>
  <c r="F68" i="1"/>
  <c r="E68" i="1"/>
  <c r="D68" i="1"/>
  <c r="C68" i="1"/>
  <c r="AI67" i="1"/>
  <c r="AE67" i="1"/>
  <c r="Z67" i="1"/>
  <c r="X67" i="1"/>
  <c r="U67" i="1"/>
  <c r="S67" i="1"/>
  <c r="P67" i="1"/>
  <c r="R67" i="1" s="1"/>
  <c r="K67" i="1"/>
  <c r="J67" i="1"/>
  <c r="N67" i="1" s="1"/>
  <c r="I67" i="1"/>
  <c r="G67" i="1"/>
  <c r="F67" i="1"/>
  <c r="E67" i="1"/>
  <c r="D67" i="1"/>
  <c r="C67" i="1"/>
  <c r="AI66" i="1"/>
  <c r="AE66" i="1"/>
  <c r="X66" i="1"/>
  <c r="Z66" i="1" s="1"/>
  <c r="U66" i="1"/>
  <c r="S66" i="1"/>
  <c r="Q66" i="1"/>
  <c r="P66" i="1"/>
  <c r="R66" i="1" s="1"/>
  <c r="K66" i="1"/>
  <c r="N66" i="1" s="1"/>
  <c r="J66" i="1"/>
  <c r="I66" i="1"/>
  <c r="G66" i="1"/>
  <c r="F66" i="1"/>
  <c r="E66" i="1"/>
  <c r="D66" i="1"/>
  <c r="C66" i="1"/>
  <c r="AI65" i="1"/>
  <c r="AE65" i="1"/>
  <c r="X65" i="1"/>
  <c r="Z65" i="1" s="1"/>
  <c r="U65" i="1"/>
  <c r="S65" i="1"/>
  <c r="P65" i="1"/>
  <c r="K65" i="1"/>
  <c r="N65" i="1" s="1"/>
  <c r="J65" i="1"/>
  <c r="I65" i="1"/>
  <c r="G65" i="1"/>
  <c r="F65" i="1"/>
  <c r="E65" i="1"/>
  <c r="D65" i="1"/>
  <c r="C65" i="1"/>
  <c r="AI64" i="1"/>
  <c r="AE64" i="1"/>
  <c r="X64" i="1"/>
  <c r="Z64" i="1" s="1"/>
  <c r="U64" i="1"/>
  <c r="S64" i="1"/>
  <c r="R64" i="1"/>
  <c r="P64" i="1"/>
  <c r="Q64" i="1" s="1"/>
  <c r="K64" i="1"/>
  <c r="J64" i="1"/>
  <c r="I64" i="1"/>
  <c r="G64" i="1"/>
  <c r="F64" i="1"/>
  <c r="E64" i="1"/>
  <c r="D64" i="1"/>
  <c r="C64" i="1"/>
  <c r="AI63" i="1"/>
  <c r="AE63" i="1"/>
  <c r="Z63" i="1" s="1"/>
  <c r="X63" i="1"/>
  <c r="U63" i="1"/>
  <c r="S63" i="1"/>
  <c r="Q63" i="1"/>
  <c r="P63" i="1"/>
  <c r="R63" i="1" s="1"/>
  <c r="AG63" i="1" s="1"/>
  <c r="O63" i="1"/>
  <c r="N63" i="1"/>
  <c r="K63" i="1"/>
  <c r="J63" i="1"/>
  <c r="I63" i="1"/>
  <c r="G63" i="1"/>
  <c r="F63" i="1"/>
  <c r="E63" i="1"/>
  <c r="D63" i="1"/>
  <c r="C63" i="1"/>
  <c r="AI62" i="1"/>
  <c r="AE62" i="1"/>
  <c r="Z62" i="1" s="1"/>
  <c r="X62" i="1"/>
  <c r="U62" i="1"/>
  <c r="S62" i="1"/>
  <c r="P62" i="1"/>
  <c r="R62" i="1" s="1"/>
  <c r="N62" i="1"/>
  <c r="O62" i="1" s="1"/>
  <c r="K62" i="1"/>
  <c r="J62" i="1"/>
  <c r="I62" i="1"/>
  <c r="G62" i="1"/>
  <c r="F62" i="1"/>
  <c r="E62" i="1"/>
  <c r="D62" i="1"/>
  <c r="C62" i="1"/>
  <c r="AI61" i="1"/>
  <c r="AE61" i="1"/>
  <c r="X61" i="1"/>
  <c r="Z61" i="1" s="1"/>
  <c r="U61" i="1"/>
  <c r="S61" i="1"/>
  <c r="Q61" i="1"/>
  <c r="P61" i="1"/>
  <c r="K61" i="1"/>
  <c r="J61" i="1"/>
  <c r="N61" i="1" s="1"/>
  <c r="I61" i="1"/>
  <c r="G61" i="1"/>
  <c r="R61" i="1" s="1"/>
  <c r="F61" i="1"/>
  <c r="E61" i="1"/>
  <c r="D61" i="1"/>
  <c r="C61" i="1"/>
  <c r="AI60" i="1"/>
  <c r="AE60" i="1"/>
  <c r="Z60" i="1" s="1"/>
  <c r="X60" i="1"/>
  <c r="U60" i="1"/>
  <c r="S60" i="1"/>
  <c r="P60" i="1"/>
  <c r="R60" i="1" s="1"/>
  <c r="N60" i="1"/>
  <c r="K60" i="1"/>
  <c r="J60" i="1"/>
  <c r="I60" i="1"/>
  <c r="G60" i="1"/>
  <c r="F60" i="1"/>
  <c r="E60" i="1"/>
  <c r="D60" i="1"/>
  <c r="C60" i="1"/>
  <c r="AI59" i="1"/>
  <c r="AE59" i="1"/>
  <c r="X59" i="1"/>
  <c r="Z59" i="1" s="1"/>
  <c r="U59" i="1"/>
  <c r="S59" i="1"/>
  <c r="Q59" i="1"/>
  <c r="P59" i="1"/>
  <c r="R59" i="1" s="1"/>
  <c r="N59" i="1"/>
  <c r="K59" i="1"/>
  <c r="J59" i="1"/>
  <c r="I59" i="1"/>
  <c r="G59" i="1"/>
  <c r="F59" i="1"/>
  <c r="E59" i="1"/>
  <c r="D59" i="1"/>
  <c r="C59" i="1"/>
  <c r="AI58" i="1"/>
  <c r="AE58" i="1"/>
  <c r="Z58" i="1"/>
  <c r="X58" i="1"/>
  <c r="U58" i="1"/>
  <c r="S58" i="1"/>
  <c r="P58" i="1"/>
  <c r="R58" i="1" s="1"/>
  <c r="AG58" i="1" s="1"/>
  <c r="N58" i="1"/>
  <c r="K58" i="1"/>
  <c r="J58" i="1"/>
  <c r="I58" i="1"/>
  <c r="G58" i="1"/>
  <c r="F58" i="1"/>
  <c r="E58" i="1"/>
  <c r="D58" i="1"/>
  <c r="C58" i="1"/>
  <c r="AI57" i="1"/>
  <c r="AE57" i="1"/>
  <c r="X57" i="1"/>
  <c r="Z57" i="1" s="1"/>
  <c r="U57" i="1"/>
  <c r="S57" i="1"/>
  <c r="P57" i="1"/>
  <c r="K57" i="1"/>
  <c r="N57" i="1" s="1"/>
  <c r="J57" i="1"/>
  <c r="I57" i="1"/>
  <c r="G57" i="1"/>
  <c r="F57" i="1"/>
  <c r="E57" i="1"/>
  <c r="D57" i="1"/>
  <c r="C57" i="1"/>
  <c r="AI56" i="1"/>
  <c r="AE56" i="1"/>
  <c r="X56" i="1"/>
  <c r="Z56" i="1" s="1"/>
  <c r="U56" i="1"/>
  <c r="S56" i="1"/>
  <c r="R56" i="1"/>
  <c r="P56" i="1"/>
  <c r="Q56" i="1" s="1"/>
  <c r="K56" i="1"/>
  <c r="J56" i="1"/>
  <c r="I56" i="1"/>
  <c r="G56" i="1"/>
  <c r="F56" i="1"/>
  <c r="E56" i="1"/>
  <c r="D56" i="1"/>
  <c r="C56" i="1"/>
  <c r="AI55" i="1"/>
  <c r="AE55" i="1"/>
  <c r="Z55" i="1" s="1"/>
  <c r="X55" i="1"/>
  <c r="U55" i="1"/>
  <c r="S55" i="1"/>
  <c r="Q55" i="1"/>
  <c r="P55" i="1"/>
  <c r="R55" i="1" s="1"/>
  <c r="K55" i="1"/>
  <c r="N55" i="1" s="1"/>
  <c r="J55" i="1"/>
  <c r="I55" i="1"/>
  <c r="G55" i="1"/>
  <c r="F55" i="1"/>
  <c r="E55" i="1"/>
  <c r="D55" i="1"/>
  <c r="C55" i="1"/>
  <c r="AI54" i="1"/>
  <c r="AE54" i="1"/>
  <c r="X54" i="1"/>
  <c r="Z54" i="1" s="1"/>
  <c r="U54" i="1"/>
  <c r="S54" i="1"/>
  <c r="Q54" i="1"/>
  <c r="P54" i="1"/>
  <c r="R54" i="1" s="1"/>
  <c r="N54" i="1"/>
  <c r="O54" i="1" s="1"/>
  <c r="K54" i="1"/>
  <c r="J54" i="1"/>
  <c r="I54" i="1"/>
  <c r="G54" i="1"/>
  <c r="F54" i="1"/>
  <c r="E54" i="1"/>
  <c r="D54" i="1"/>
  <c r="C54" i="1"/>
  <c r="AI53" i="1"/>
  <c r="AE53" i="1"/>
  <c r="X53" i="1"/>
  <c r="Z53" i="1" s="1"/>
  <c r="U53" i="1"/>
  <c r="S53" i="1"/>
  <c r="Q53" i="1"/>
  <c r="P53" i="1"/>
  <c r="K53" i="1"/>
  <c r="J53" i="1"/>
  <c r="N53" i="1" s="1"/>
  <c r="I53" i="1"/>
  <c r="G53" i="1"/>
  <c r="R53" i="1" s="1"/>
  <c r="F53" i="1"/>
  <c r="E53" i="1"/>
  <c r="D53" i="1"/>
  <c r="C53" i="1"/>
  <c r="AI52" i="1"/>
  <c r="AE52" i="1"/>
  <c r="Z52" i="1" s="1"/>
  <c r="X52" i="1"/>
  <c r="U52" i="1"/>
  <c r="S52" i="1"/>
  <c r="P52" i="1"/>
  <c r="R52" i="1" s="1"/>
  <c r="N52" i="1"/>
  <c r="K52" i="1"/>
  <c r="J52" i="1"/>
  <c r="I52" i="1"/>
  <c r="G52" i="1"/>
  <c r="F52" i="1"/>
  <c r="E52" i="1"/>
  <c r="D52" i="1"/>
  <c r="C52" i="1"/>
  <c r="AI51" i="1"/>
  <c r="AE51" i="1"/>
  <c r="X51" i="1"/>
  <c r="Z51" i="1" s="1"/>
  <c r="U51" i="1"/>
  <c r="S51" i="1"/>
  <c r="P51" i="1"/>
  <c r="R51" i="1" s="1"/>
  <c r="N51" i="1"/>
  <c r="K51" i="1"/>
  <c r="J51" i="1"/>
  <c r="I51" i="1"/>
  <c r="G51" i="1"/>
  <c r="F51" i="1"/>
  <c r="E51" i="1"/>
  <c r="D51" i="1"/>
  <c r="C51" i="1"/>
  <c r="AI50" i="1"/>
  <c r="AE50" i="1"/>
  <c r="X50" i="1"/>
  <c r="Z50" i="1" s="1"/>
  <c r="U50" i="1"/>
  <c r="S50" i="1"/>
  <c r="R50" i="1"/>
  <c r="P50" i="1"/>
  <c r="Q50" i="1" s="1"/>
  <c r="K50" i="1"/>
  <c r="J50" i="1"/>
  <c r="N50" i="1" s="1"/>
  <c r="I50" i="1"/>
  <c r="G50" i="1"/>
  <c r="AG50" i="1" s="1"/>
  <c r="F50" i="1"/>
  <c r="E50" i="1"/>
  <c r="D50" i="1"/>
  <c r="C50" i="1"/>
  <c r="AI49" i="1"/>
  <c r="AE49" i="1"/>
  <c r="Z49" i="1"/>
  <c r="X49" i="1"/>
  <c r="U49" i="1"/>
  <c r="S49" i="1"/>
  <c r="P49" i="1"/>
  <c r="N49" i="1"/>
  <c r="O49" i="1" s="1"/>
  <c r="K49" i="1"/>
  <c r="J49" i="1"/>
  <c r="I49" i="1"/>
  <c r="G49" i="1"/>
  <c r="F49" i="1"/>
  <c r="E49" i="1"/>
  <c r="D49" i="1"/>
  <c r="C49" i="1"/>
  <c r="AI48" i="1"/>
  <c r="AE48" i="1"/>
  <c r="X48" i="1"/>
  <c r="Z48" i="1" s="1"/>
  <c r="U48" i="1"/>
  <c r="S48" i="1"/>
  <c r="P48" i="1"/>
  <c r="Q48" i="1" s="1"/>
  <c r="K48" i="1"/>
  <c r="J48" i="1"/>
  <c r="N48" i="1" s="1"/>
  <c r="I48" i="1"/>
  <c r="G48" i="1"/>
  <c r="R48" i="1" s="1"/>
  <c r="F48" i="1"/>
  <c r="E48" i="1"/>
  <c r="D48" i="1"/>
  <c r="C48" i="1"/>
  <c r="AI47" i="1"/>
  <c r="AE47" i="1"/>
  <c r="X47" i="1"/>
  <c r="U47" i="1"/>
  <c r="S47" i="1"/>
  <c r="R47" i="1"/>
  <c r="P47" i="1"/>
  <c r="Q47" i="1" s="1"/>
  <c r="K47" i="1"/>
  <c r="J47" i="1"/>
  <c r="N47" i="1" s="1"/>
  <c r="O47" i="1" s="1"/>
  <c r="I47" i="1"/>
  <c r="G47" i="1"/>
  <c r="F47" i="1"/>
  <c r="E47" i="1"/>
  <c r="D47" i="1"/>
  <c r="C47" i="1"/>
  <c r="AI46" i="1"/>
  <c r="AE46" i="1"/>
  <c r="Z46" i="1"/>
  <c r="X46" i="1"/>
  <c r="U46" i="1"/>
  <c r="S46" i="1"/>
  <c r="Q46" i="1"/>
  <c r="P46" i="1"/>
  <c r="R46" i="1" s="1"/>
  <c r="K46" i="1"/>
  <c r="N46" i="1" s="1"/>
  <c r="O46" i="1" s="1"/>
  <c r="J46" i="1"/>
  <c r="I46" i="1"/>
  <c r="G46" i="1"/>
  <c r="F46" i="1"/>
  <c r="E46" i="1"/>
  <c r="D46" i="1"/>
  <c r="C46" i="1"/>
  <c r="AI45" i="1"/>
  <c r="AE45" i="1"/>
  <c r="X45" i="1"/>
  <c r="Z45" i="1" s="1"/>
  <c r="U45" i="1"/>
  <c r="S45" i="1"/>
  <c r="R45" i="1"/>
  <c r="Q45" i="1"/>
  <c r="P45" i="1"/>
  <c r="K45" i="1"/>
  <c r="J45" i="1"/>
  <c r="N45" i="1" s="1"/>
  <c r="I45" i="1"/>
  <c r="G45" i="1"/>
  <c r="F45" i="1"/>
  <c r="E45" i="1"/>
  <c r="D45" i="1"/>
  <c r="C45" i="1"/>
  <c r="AI44" i="1"/>
  <c r="AG44" i="1"/>
  <c r="AE44" i="1"/>
  <c r="Z44" i="1"/>
  <c r="X44" i="1"/>
  <c r="U44" i="1"/>
  <c r="S44" i="1"/>
  <c r="Q44" i="1"/>
  <c r="P44" i="1"/>
  <c r="R44" i="1" s="1"/>
  <c r="O44" i="1"/>
  <c r="N44" i="1"/>
  <c r="K44" i="1"/>
  <c r="J44" i="1"/>
  <c r="I44" i="1"/>
  <c r="G44" i="1"/>
  <c r="F44" i="1"/>
  <c r="E44" i="1"/>
  <c r="D44" i="1"/>
  <c r="C44" i="1"/>
  <c r="AI43" i="1"/>
  <c r="AE43" i="1"/>
  <c r="Z43" i="1"/>
  <c r="X43" i="1"/>
  <c r="U43" i="1"/>
  <c r="S43" i="1"/>
  <c r="P43" i="1"/>
  <c r="R43" i="1" s="1"/>
  <c r="K43" i="1"/>
  <c r="N43" i="1" s="1"/>
  <c r="J43" i="1"/>
  <c r="I43" i="1"/>
  <c r="G43" i="1"/>
  <c r="F43" i="1"/>
  <c r="E43" i="1"/>
  <c r="D43" i="1"/>
  <c r="C43" i="1"/>
  <c r="AI42" i="1"/>
  <c r="AE42" i="1"/>
  <c r="X42" i="1"/>
  <c r="Z42" i="1" s="1"/>
  <c r="U42" i="1"/>
  <c r="S42" i="1"/>
  <c r="R42" i="1"/>
  <c r="Q42" i="1"/>
  <c r="P42" i="1"/>
  <c r="K42" i="1"/>
  <c r="N42" i="1" s="1"/>
  <c r="AG42" i="1" s="1"/>
  <c r="J42" i="1"/>
  <c r="I42" i="1"/>
  <c r="G42" i="1"/>
  <c r="F42" i="1"/>
  <c r="E42" i="1"/>
  <c r="D42" i="1"/>
  <c r="C42" i="1"/>
  <c r="AI41" i="1"/>
  <c r="AE41" i="1"/>
  <c r="X41" i="1"/>
  <c r="Z41" i="1" s="1"/>
  <c r="U41" i="1"/>
  <c r="S41" i="1"/>
  <c r="P41" i="1"/>
  <c r="K41" i="1"/>
  <c r="N41" i="1" s="1"/>
  <c r="J41" i="1"/>
  <c r="I41" i="1"/>
  <c r="G41" i="1"/>
  <c r="F41" i="1"/>
  <c r="E41" i="1"/>
  <c r="D41" i="1"/>
  <c r="C41" i="1"/>
  <c r="AI40" i="1"/>
  <c r="AE40" i="1"/>
  <c r="X40" i="1"/>
  <c r="Z40" i="1" s="1"/>
  <c r="U40" i="1"/>
  <c r="S40" i="1"/>
  <c r="R40" i="1"/>
  <c r="Q40" i="1"/>
  <c r="P40" i="1"/>
  <c r="K40" i="1"/>
  <c r="J40" i="1"/>
  <c r="N40" i="1" s="1"/>
  <c r="I40" i="1"/>
  <c r="G40" i="1"/>
  <c r="F40" i="1"/>
  <c r="E40" i="1"/>
  <c r="D40" i="1"/>
  <c r="C40" i="1"/>
  <c r="AI39" i="1"/>
  <c r="AE39" i="1"/>
  <c r="X39" i="1"/>
  <c r="U39" i="1"/>
  <c r="S39" i="1"/>
  <c r="P39" i="1"/>
  <c r="R39" i="1" s="1"/>
  <c r="O39" i="1"/>
  <c r="K39" i="1"/>
  <c r="J39" i="1"/>
  <c r="N39" i="1" s="1"/>
  <c r="I39" i="1"/>
  <c r="G39" i="1"/>
  <c r="F39" i="1"/>
  <c r="E39" i="1"/>
  <c r="D39" i="1"/>
  <c r="C39" i="1"/>
  <c r="AI38" i="1"/>
  <c r="AE38" i="1"/>
  <c r="Z38" i="1"/>
  <c r="X38" i="1"/>
  <c r="U38" i="1"/>
  <c r="S38" i="1"/>
  <c r="P38" i="1"/>
  <c r="R38" i="1" s="1"/>
  <c r="K38" i="1"/>
  <c r="J38" i="1"/>
  <c r="N38" i="1" s="1"/>
  <c r="O38" i="1" s="1"/>
  <c r="I38" i="1"/>
  <c r="G38" i="1"/>
  <c r="F38" i="1"/>
  <c r="E38" i="1"/>
  <c r="D38" i="1"/>
  <c r="C38" i="1"/>
  <c r="AI37" i="1"/>
  <c r="AE37" i="1"/>
  <c r="X37" i="1"/>
  <c r="Z37" i="1" s="1"/>
  <c r="U37" i="1"/>
  <c r="S37" i="1"/>
  <c r="R37" i="1"/>
  <c r="Q37" i="1"/>
  <c r="P37" i="1"/>
  <c r="K37" i="1"/>
  <c r="J37" i="1"/>
  <c r="N37" i="1" s="1"/>
  <c r="I37" i="1"/>
  <c r="G37" i="1"/>
  <c r="F37" i="1"/>
  <c r="E37" i="1"/>
  <c r="D37" i="1"/>
  <c r="C37" i="1"/>
  <c r="AI36" i="1"/>
  <c r="AE36" i="1"/>
  <c r="Z36" i="1" s="1"/>
  <c r="X36" i="1"/>
  <c r="U36" i="1"/>
  <c r="S36" i="1"/>
  <c r="P36" i="1"/>
  <c r="R36" i="1" s="1"/>
  <c r="N36" i="1"/>
  <c r="K36" i="1"/>
  <c r="J36" i="1"/>
  <c r="I36" i="1"/>
  <c r="G36" i="1"/>
  <c r="F36" i="1"/>
  <c r="E36" i="1"/>
  <c r="D36" i="1"/>
  <c r="C36" i="1"/>
  <c r="AI35" i="1"/>
  <c r="AE35" i="1"/>
  <c r="Z35" i="1"/>
  <c r="X35" i="1"/>
  <c r="U35" i="1"/>
  <c r="S35" i="1"/>
  <c r="Q35" i="1"/>
  <c r="P35" i="1"/>
  <c r="R35" i="1" s="1"/>
  <c r="K35" i="1"/>
  <c r="J35" i="1"/>
  <c r="N35" i="1" s="1"/>
  <c r="I35" i="1"/>
  <c r="G35" i="1"/>
  <c r="F35" i="1"/>
  <c r="E35" i="1"/>
  <c r="D35" i="1"/>
  <c r="C35" i="1"/>
  <c r="AI34" i="1"/>
  <c r="AE34" i="1"/>
  <c r="X34" i="1"/>
  <c r="Z34" i="1" s="1"/>
  <c r="U34" i="1"/>
  <c r="S34" i="1"/>
  <c r="Q34" i="1"/>
  <c r="P34" i="1"/>
  <c r="R34" i="1" s="1"/>
  <c r="K34" i="1"/>
  <c r="J34" i="1"/>
  <c r="N34" i="1" s="1"/>
  <c r="I34" i="1"/>
  <c r="AG34" i="1" s="1"/>
  <c r="G34" i="1"/>
  <c r="F34" i="1"/>
  <c r="E34" i="1"/>
  <c r="D34" i="1"/>
  <c r="C34" i="1"/>
  <c r="AI33" i="1"/>
  <c r="AE33" i="1"/>
  <c r="X33" i="1"/>
  <c r="Z33" i="1" s="1"/>
  <c r="U33" i="1"/>
  <c r="S33" i="1"/>
  <c r="P33" i="1"/>
  <c r="K33" i="1"/>
  <c r="N33" i="1" s="1"/>
  <c r="J33" i="1"/>
  <c r="I33" i="1"/>
  <c r="G33" i="1"/>
  <c r="F33" i="1"/>
  <c r="E33" i="1"/>
  <c r="D33" i="1"/>
  <c r="C33" i="1"/>
  <c r="AI32" i="1"/>
  <c r="AE32" i="1"/>
  <c r="X32" i="1"/>
  <c r="Z32" i="1" s="1"/>
  <c r="U32" i="1"/>
  <c r="S32" i="1"/>
  <c r="R32" i="1"/>
  <c r="P32" i="1"/>
  <c r="Q32" i="1" s="1"/>
  <c r="K32" i="1"/>
  <c r="J32" i="1"/>
  <c r="I32" i="1"/>
  <c r="G32" i="1"/>
  <c r="F32" i="1"/>
  <c r="E32" i="1"/>
  <c r="D32" i="1"/>
  <c r="C32" i="1"/>
  <c r="AI31" i="1"/>
  <c r="AE31" i="1"/>
  <c r="Z31" i="1" s="1"/>
  <c r="X31" i="1"/>
  <c r="U31" i="1"/>
  <c r="S31" i="1"/>
  <c r="Q31" i="1"/>
  <c r="P31" i="1"/>
  <c r="R31" i="1" s="1"/>
  <c r="AG31" i="1" s="1"/>
  <c r="O31" i="1"/>
  <c r="N31" i="1"/>
  <c r="K31" i="1"/>
  <c r="J31" i="1"/>
  <c r="I31" i="1"/>
  <c r="G31" i="1"/>
  <c r="F31" i="1"/>
  <c r="E31" i="1"/>
  <c r="D31" i="1"/>
  <c r="C31" i="1"/>
  <c r="AI30" i="1"/>
  <c r="AE30" i="1"/>
  <c r="Z30" i="1" s="1"/>
  <c r="X30" i="1"/>
  <c r="U30" i="1"/>
  <c r="S30" i="1"/>
  <c r="Q30" i="1"/>
  <c r="P30" i="1"/>
  <c r="R30" i="1" s="1"/>
  <c r="O30" i="1"/>
  <c r="N30" i="1"/>
  <c r="K30" i="1"/>
  <c r="J30" i="1"/>
  <c r="I30" i="1"/>
  <c r="G30" i="1"/>
  <c r="F30" i="1"/>
  <c r="E30" i="1"/>
  <c r="D30" i="1"/>
  <c r="C30" i="1"/>
  <c r="AI29" i="1"/>
  <c r="AE29" i="1"/>
  <c r="Z29" i="1"/>
  <c r="X29" i="1"/>
  <c r="U29" i="1"/>
  <c r="S29" i="1"/>
  <c r="R29" i="1"/>
  <c r="Q29" i="1"/>
  <c r="P29" i="1"/>
  <c r="K29" i="1"/>
  <c r="J29" i="1"/>
  <c r="N29" i="1" s="1"/>
  <c r="I29" i="1"/>
  <c r="G29" i="1"/>
  <c r="F29" i="1"/>
  <c r="E29" i="1"/>
  <c r="D29" i="1"/>
  <c r="C29" i="1"/>
  <c r="AI28" i="1"/>
  <c r="AE28" i="1"/>
  <c r="Z28" i="1" s="1"/>
  <c r="X28" i="1"/>
  <c r="U28" i="1"/>
  <c r="S28" i="1"/>
  <c r="P28" i="1"/>
  <c r="R28" i="1" s="1"/>
  <c r="N28" i="1"/>
  <c r="K28" i="1"/>
  <c r="J28" i="1"/>
  <c r="I28" i="1"/>
  <c r="G28" i="1"/>
  <c r="F28" i="1"/>
  <c r="E28" i="1"/>
  <c r="D28" i="1"/>
  <c r="C28" i="1"/>
  <c r="AI27" i="1"/>
  <c r="AE27" i="1"/>
  <c r="Z27" i="1"/>
  <c r="X27" i="1"/>
  <c r="U27" i="1"/>
  <c r="S27" i="1"/>
  <c r="Q27" i="1"/>
  <c r="P27" i="1"/>
  <c r="R27" i="1" s="1"/>
  <c r="K27" i="1"/>
  <c r="J27" i="1"/>
  <c r="N27" i="1" s="1"/>
  <c r="I27" i="1"/>
  <c r="G27" i="1"/>
  <c r="F27" i="1"/>
  <c r="E27" i="1"/>
  <c r="D27" i="1"/>
  <c r="C27" i="1"/>
  <c r="AI26" i="1"/>
  <c r="AE26" i="1"/>
  <c r="X26" i="1"/>
  <c r="Z26" i="1" s="1"/>
  <c r="U26" i="1"/>
  <c r="S26" i="1"/>
  <c r="Q26" i="1"/>
  <c r="P26" i="1"/>
  <c r="R26" i="1" s="1"/>
  <c r="K26" i="1"/>
  <c r="N26" i="1" s="1"/>
  <c r="J26" i="1"/>
  <c r="I26" i="1"/>
  <c r="G26" i="1"/>
  <c r="F26" i="1"/>
  <c r="E26" i="1"/>
  <c r="D26" i="1"/>
  <c r="C26" i="1"/>
  <c r="AI25" i="1"/>
  <c r="AE25" i="1"/>
  <c r="X25" i="1"/>
  <c r="Z25" i="1" s="1"/>
  <c r="U25" i="1"/>
  <c r="S25" i="1"/>
  <c r="P25" i="1"/>
  <c r="K25" i="1"/>
  <c r="N25" i="1" s="1"/>
  <c r="J25" i="1"/>
  <c r="I25" i="1"/>
  <c r="G25" i="1"/>
  <c r="F25" i="1"/>
  <c r="E25" i="1"/>
  <c r="D25" i="1"/>
  <c r="C25" i="1"/>
  <c r="AI24" i="1"/>
  <c r="AE24" i="1"/>
  <c r="X24" i="1"/>
  <c r="Z24" i="1" s="1"/>
  <c r="U24" i="1"/>
  <c r="S24" i="1"/>
  <c r="R24" i="1"/>
  <c r="P24" i="1"/>
  <c r="Q24" i="1" s="1"/>
  <c r="K24" i="1"/>
  <c r="J24" i="1"/>
  <c r="I24" i="1"/>
  <c r="G24" i="1"/>
  <c r="F24" i="1"/>
  <c r="E24" i="1"/>
  <c r="D24" i="1"/>
  <c r="C24" i="1"/>
  <c r="AI23" i="1"/>
  <c r="AE23" i="1"/>
  <c r="X23" i="1"/>
  <c r="Z23" i="1" s="1"/>
  <c r="U23" i="1"/>
  <c r="S23" i="1"/>
  <c r="Q23" i="1"/>
  <c r="P23" i="1"/>
  <c r="R23" i="1" s="1"/>
  <c r="K23" i="1"/>
  <c r="J23" i="1"/>
  <c r="N23" i="1" s="1"/>
  <c r="I23" i="1"/>
  <c r="G23" i="1"/>
  <c r="AG23" i="1" s="1"/>
  <c r="F23" i="1"/>
  <c r="E23" i="1"/>
  <c r="D23" i="1"/>
  <c r="C23" i="1"/>
  <c r="AI22" i="1"/>
  <c r="AE22" i="1"/>
  <c r="Z22" i="1" s="1"/>
  <c r="X22" i="1"/>
  <c r="U22" i="1"/>
  <c r="S22" i="1"/>
  <c r="Q22" i="1"/>
  <c r="P22" i="1"/>
  <c r="R22" i="1" s="1"/>
  <c r="N22" i="1"/>
  <c r="O22" i="1" s="1"/>
  <c r="K22" i="1"/>
  <c r="J22" i="1"/>
  <c r="I22" i="1"/>
  <c r="G22" i="1"/>
  <c r="F22" i="1"/>
  <c r="E22" i="1"/>
  <c r="D22" i="1"/>
  <c r="C22" i="1"/>
  <c r="AI21" i="1"/>
  <c r="AE21" i="1"/>
  <c r="X21" i="1"/>
  <c r="Z21" i="1" s="1"/>
  <c r="U21" i="1"/>
  <c r="S21" i="1"/>
  <c r="Q21" i="1"/>
  <c r="P21" i="1"/>
  <c r="K21" i="1"/>
  <c r="J21" i="1"/>
  <c r="N21" i="1" s="1"/>
  <c r="I21" i="1"/>
  <c r="G21" i="1"/>
  <c r="R21" i="1" s="1"/>
  <c r="F21" i="1"/>
  <c r="E21" i="1"/>
  <c r="D21" i="1"/>
  <c r="C21" i="1"/>
  <c r="AI20" i="1"/>
  <c r="AE20" i="1"/>
  <c r="Z20" i="1" s="1"/>
  <c r="X20" i="1"/>
  <c r="U20" i="1"/>
  <c r="S20" i="1"/>
  <c r="P20" i="1"/>
  <c r="R20" i="1" s="1"/>
  <c r="N20" i="1"/>
  <c r="K20" i="1"/>
  <c r="J20" i="1"/>
  <c r="I20" i="1"/>
  <c r="G20" i="1"/>
  <c r="F20" i="1"/>
  <c r="E20" i="1"/>
  <c r="D20" i="1"/>
  <c r="C20" i="1"/>
  <c r="AI19" i="1"/>
  <c r="AE19" i="1"/>
  <c r="X19" i="1"/>
  <c r="Z19" i="1" s="1"/>
  <c r="U19" i="1"/>
  <c r="S19" i="1"/>
  <c r="Q19" i="1"/>
  <c r="P19" i="1"/>
  <c r="K19" i="1"/>
  <c r="N19" i="1" s="1"/>
  <c r="J19" i="1"/>
  <c r="I19" i="1"/>
  <c r="G19" i="1"/>
  <c r="R19" i="1" s="1"/>
  <c r="F19" i="1"/>
  <c r="E19" i="1"/>
  <c r="D19" i="1"/>
  <c r="C19" i="1"/>
  <c r="AI18" i="1"/>
  <c r="AE18" i="1"/>
  <c r="Z18" i="1" s="1"/>
  <c r="X18" i="1"/>
  <c r="U18" i="1"/>
  <c r="S18" i="1"/>
  <c r="Q18" i="1"/>
  <c r="P18" i="1"/>
  <c r="N18" i="1"/>
  <c r="K18" i="1"/>
  <c r="J18" i="1"/>
  <c r="I18" i="1"/>
  <c r="G18" i="1"/>
  <c r="O18" i="1" s="1"/>
  <c r="F18" i="1"/>
  <c r="E18" i="1"/>
  <c r="D18" i="1"/>
  <c r="C18" i="1"/>
  <c r="AI17" i="1"/>
  <c r="AE17" i="1"/>
  <c r="Z17" i="1"/>
  <c r="X17" i="1"/>
  <c r="U17" i="1"/>
  <c r="S17" i="1"/>
  <c r="P17" i="1"/>
  <c r="N17" i="1"/>
  <c r="K17" i="1"/>
  <c r="J17" i="1"/>
  <c r="I17" i="1"/>
  <c r="G17" i="1"/>
  <c r="F17" i="1"/>
  <c r="E17" i="1"/>
  <c r="D17" i="1"/>
  <c r="C17" i="1"/>
  <c r="AI16" i="1"/>
  <c r="AE16" i="1"/>
  <c r="X16" i="1"/>
  <c r="Z16" i="1" s="1"/>
  <c r="U16" i="1"/>
  <c r="S16" i="1"/>
  <c r="R16" i="1"/>
  <c r="P16" i="1"/>
  <c r="Q16" i="1" s="1"/>
  <c r="K16" i="1"/>
  <c r="J16" i="1"/>
  <c r="N16" i="1" s="1"/>
  <c r="I16" i="1"/>
  <c r="G16" i="1"/>
  <c r="F16" i="1"/>
  <c r="E16" i="1"/>
  <c r="D16" i="1"/>
  <c r="C16" i="1"/>
  <c r="AI15" i="1"/>
  <c r="AE15" i="1"/>
  <c r="X15" i="1"/>
  <c r="U15" i="1"/>
  <c r="S15" i="1"/>
  <c r="P15" i="1"/>
  <c r="R15" i="1" s="1"/>
  <c r="K15" i="1"/>
  <c r="N15" i="1" s="1"/>
  <c r="J15" i="1"/>
  <c r="I15" i="1"/>
  <c r="G15" i="1"/>
  <c r="F15" i="1"/>
  <c r="E15" i="1"/>
  <c r="D15" i="1"/>
  <c r="C15" i="1"/>
  <c r="AI14" i="1"/>
  <c r="AE14" i="1"/>
  <c r="Z14" i="1"/>
  <c r="X14" i="1"/>
  <c r="U14" i="1"/>
  <c r="S14" i="1"/>
  <c r="P14" i="1"/>
  <c r="Q14" i="1" s="1"/>
  <c r="K14" i="1"/>
  <c r="J14" i="1"/>
  <c r="N14" i="1" s="1"/>
  <c r="O14" i="1" s="1"/>
  <c r="I14" i="1"/>
  <c r="G14" i="1"/>
  <c r="R14" i="1" s="1"/>
  <c r="F14" i="1"/>
  <c r="E14" i="1"/>
  <c r="D14" i="1"/>
  <c r="C14" i="1"/>
  <c r="AI13" i="1"/>
  <c r="AE13" i="1"/>
  <c r="X13" i="1"/>
  <c r="Z13" i="1" s="1"/>
  <c r="U13" i="1"/>
  <c r="S13" i="1"/>
  <c r="R13" i="1"/>
  <c r="Q13" i="1"/>
  <c r="P13" i="1"/>
  <c r="K13" i="1"/>
  <c r="J13" i="1"/>
  <c r="N13" i="1" s="1"/>
  <c r="I13" i="1"/>
  <c r="G13" i="1"/>
  <c r="F13" i="1"/>
  <c r="E13" i="1"/>
  <c r="D13" i="1"/>
  <c r="C13" i="1"/>
  <c r="AI12" i="1"/>
  <c r="AE12" i="1"/>
  <c r="Z12" i="1" s="1"/>
  <c r="X12" i="1"/>
  <c r="U12" i="1"/>
  <c r="S12" i="1"/>
  <c r="P12" i="1"/>
  <c r="R12" i="1" s="1"/>
  <c r="N12" i="1"/>
  <c r="K12" i="1"/>
  <c r="J12" i="1"/>
  <c r="I12" i="1"/>
  <c r="G12" i="1"/>
  <c r="F12" i="1"/>
  <c r="E12" i="1"/>
  <c r="D12" i="1"/>
  <c r="C12" i="1"/>
  <c r="AI11" i="1"/>
  <c r="AE11" i="1"/>
  <c r="X11" i="1"/>
  <c r="Z11" i="1" s="1"/>
  <c r="U11" i="1"/>
  <c r="S11" i="1"/>
  <c r="Q11" i="1"/>
  <c r="P11" i="1"/>
  <c r="K11" i="1"/>
  <c r="N11" i="1" s="1"/>
  <c r="J11" i="1"/>
  <c r="I11" i="1"/>
  <c r="O11" i="1" s="1"/>
  <c r="G11" i="1"/>
  <c r="F11" i="1"/>
  <c r="E11" i="1"/>
  <c r="D11" i="1"/>
  <c r="C11" i="1"/>
  <c r="A11" i="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I10" i="1"/>
  <c r="AE10" i="1"/>
  <c r="Z10" i="1"/>
  <c r="X10" i="1"/>
  <c r="U10" i="1"/>
  <c r="S10" i="1"/>
  <c r="P10" i="1"/>
  <c r="R10" i="1" s="1"/>
  <c r="K10" i="1"/>
  <c r="J10" i="1"/>
  <c r="N10" i="1" s="1"/>
  <c r="I10" i="1"/>
  <c r="G10" i="1"/>
  <c r="F10" i="1"/>
  <c r="E10" i="1"/>
  <c r="D10" i="1"/>
  <c r="C10" i="1"/>
  <c r="A10" i="1"/>
  <c r="AI9" i="1"/>
  <c r="AE9" i="1"/>
  <c r="X9" i="1"/>
  <c r="X325" i="1" s="1"/>
  <c r="U9" i="1"/>
  <c r="S9" i="1"/>
  <c r="Q9" i="1"/>
  <c r="P9" i="1"/>
  <c r="R9" i="1" s="1"/>
  <c r="K9" i="1"/>
  <c r="K325" i="1" s="1"/>
  <c r="J9" i="1"/>
  <c r="I9" i="1"/>
  <c r="G9" i="1"/>
  <c r="F9" i="1"/>
  <c r="E9" i="1"/>
  <c r="D9" i="1"/>
  <c r="C9" i="1"/>
  <c r="E4" i="1"/>
  <c r="B3" i="1"/>
  <c r="O41" i="1" l="1"/>
  <c r="O57" i="1"/>
  <c r="AG86" i="1"/>
  <c r="O86" i="1"/>
  <c r="AG163" i="1"/>
  <c r="O25" i="1"/>
  <c r="AG10" i="1"/>
  <c r="O10" i="1"/>
  <c r="AG12" i="1"/>
  <c r="AG39" i="1"/>
  <c r="AG9" i="1"/>
  <c r="O65" i="1"/>
  <c r="AG36" i="1"/>
  <c r="AG20" i="1"/>
  <c r="O81" i="1"/>
  <c r="AG81" i="1"/>
  <c r="AG26" i="1"/>
  <c r="AG52" i="1"/>
  <c r="AG28" i="1"/>
  <c r="O33" i="1"/>
  <c r="AG33" i="1"/>
  <c r="AG55" i="1"/>
  <c r="AG60" i="1"/>
  <c r="AG66" i="1"/>
  <c r="O73" i="1"/>
  <c r="AG69" i="1"/>
  <c r="O69" i="1"/>
  <c r="AG112" i="1"/>
  <c r="J325" i="1"/>
  <c r="U325" i="1"/>
  <c r="R11" i="1"/>
  <c r="R325" i="1" s="1"/>
  <c r="O12" i="1"/>
  <c r="O17" i="1"/>
  <c r="Q20" i="1"/>
  <c r="R25" i="1"/>
  <c r="AG25" i="1" s="1"/>
  <c r="Q25" i="1"/>
  <c r="R33" i="1"/>
  <c r="Q33" i="1"/>
  <c r="AG46" i="1"/>
  <c r="Q52" i="1"/>
  <c r="R57" i="1"/>
  <c r="AG57" i="1" s="1"/>
  <c r="Q57" i="1"/>
  <c r="AG59" i="1"/>
  <c r="Q60" i="1"/>
  <c r="R65" i="1"/>
  <c r="AG65" i="1" s="1"/>
  <c r="Q65" i="1"/>
  <c r="O82" i="1"/>
  <c r="O84" i="1"/>
  <c r="O89" i="1"/>
  <c r="AG90" i="1"/>
  <c r="Z112" i="1"/>
  <c r="AG129" i="1"/>
  <c r="O129" i="1"/>
  <c r="N9" i="1"/>
  <c r="Z9" i="1"/>
  <c r="Q10" i="1"/>
  <c r="Q325" i="1" s="1"/>
  <c r="Q12" i="1"/>
  <c r="Z15" i="1"/>
  <c r="AG15" i="1" s="1"/>
  <c r="AG29" i="1"/>
  <c r="O29" i="1"/>
  <c r="O32" i="1"/>
  <c r="AG37" i="1"/>
  <c r="O37" i="1"/>
  <c r="Q39" i="1"/>
  <c r="O42" i="1"/>
  <c r="Q58" i="1"/>
  <c r="O64" i="1"/>
  <c r="N72" i="1"/>
  <c r="AG72" i="1" s="1"/>
  <c r="O74" i="1"/>
  <c r="AG83" i="1"/>
  <c r="Q84" i="1"/>
  <c r="Z87" i="1"/>
  <c r="AG87" i="1" s="1"/>
  <c r="Q90" i="1"/>
  <c r="AG105" i="1"/>
  <c r="O105" i="1"/>
  <c r="R231" i="1"/>
  <c r="Q231" i="1"/>
  <c r="R17" i="1"/>
  <c r="AG17" i="1" s="1"/>
  <c r="Q17" i="1"/>
  <c r="AG51" i="1"/>
  <c r="AE325" i="1"/>
  <c r="AG16" i="1"/>
  <c r="O16" i="1"/>
  <c r="O23" i="1"/>
  <c r="AG38" i="1"/>
  <c r="R49" i="1"/>
  <c r="AG49" i="1" s="1"/>
  <c r="Q49" i="1"/>
  <c r="O55" i="1"/>
  <c r="AG70" i="1"/>
  <c r="O83" i="1"/>
  <c r="AG88" i="1"/>
  <c r="O88" i="1"/>
  <c r="R91" i="1"/>
  <c r="AG91" i="1" s="1"/>
  <c r="Q91" i="1"/>
  <c r="AG137" i="1"/>
  <c r="O137" i="1"/>
  <c r="AG140" i="1"/>
  <c r="AG171" i="1"/>
  <c r="O171" i="1"/>
  <c r="O9" i="1"/>
  <c r="O15" i="1"/>
  <c r="R18" i="1"/>
  <c r="AG18" i="1" s="1"/>
  <c r="AG21" i="1"/>
  <c r="O21" i="1"/>
  <c r="N24" i="1"/>
  <c r="AG24" i="1" s="1"/>
  <c r="O26" i="1"/>
  <c r="O28" i="1"/>
  <c r="AG30" i="1"/>
  <c r="N32" i="1"/>
  <c r="AG32" i="1" s="1"/>
  <c r="O34" i="1"/>
  <c r="O36" i="1"/>
  <c r="AG43" i="1"/>
  <c r="Z47" i="1"/>
  <c r="AG47" i="1" s="1"/>
  <c r="AG53" i="1"/>
  <c r="O53" i="1"/>
  <c r="N56" i="1"/>
  <c r="AG56" i="1" s="1"/>
  <c r="O58" i="1"/>
  <c r="AG61" i="1"/>
  <c r="O61" i="1"/>
  <c r="N64" i="1"/>
  <c r="AG64" i="1" s="1"/>
  <c r="O66" i="1"/>
  <c r="Q72" i="1"/>
  <c r="AG78" i="1"/>
  <c r="R81" i="1"/>
  <c r="Q81" i="1"/>
  <c r="AG109" i="1"/>
  <c r="R147" i="1"/>
  <c r="AG147" i="1" s="1"/>
  <c r="Q147" i="1"/>
  <c r="AG165" i="1"/>
  <c r="AG22" i="1"/>
  <c r="AG48" i="1"/>
  <c r="O48" i="1"/>
  <c r="AG54" i="1"/>
  <c r="AG62" i="1"/>
  <c r="O75" i="1"/>
  <c r="AG80" i="1"/>
  <c r="O80" i="1"/>
  <c r="R99" i="1"/>
  <c r="AG99" i="1" s="1"/>
  <c r="Q99" i="1"/>
  <c r="AG211" i="1"/>
  <c r="O211" i="1"/>
  <c r="O156" i="1"/>
  <c r="G325" i="1"/>
  <c r="AG13" i="1"/>
  <c r="O13" i="1"/>
  <c r="Q15" i="1"/>
  <c r="O20" i="1"/>
  <c r="AG27" i="1"/>
  <c r="Q28" i="1"/>
  <c r="AG35" i="1"/>
  <c r="Q36" i="1"/>
  <c r="Z39" i="1"/>
  <c r="R41" i="1"/>
  <c r="AG41" i="1" s="1"/>
  <c r="Q41" i="1"/>
  <c r="O52" i="1"/>
  <c r="O60" i="1"/>
  <c r="AG67" i="1"/>
  <c r="Q69" i="1"/>
  <c r="R73" i="1"/>
  <c r="AG73" i="1" s="1"/>
  <c r="Q73" i="1"/>
  <c r="O79" i="1"/>
  <c r="AG85" i="1"/>
  <c r="O85" i="1"/>
  <c r="Q87" i="1"/>
  <c r="N96" i="1"/>
  <c r="O96" i="1" s="1"/>
  <c r="O158" i="1"/>
  <c r="R89" i="1"/>
  <c r="AG89" i="1" s="1"/>
  <c r="Q89" i="1"/>
  <c r="I325" i="1"/>
  <c r="S325" i="1"/>
  <c r="AG40" i="1"/>
  <c r="O40" i="1"/>
  <c r="AG45" i="1"/>
  <c r="O45" i="1"/>
  <c r="O50" i="1"/>
  <c r="Z71" i="1"/>
  <c r="AG71" i="1" s="1"/>
  <c r="AG77" i="1"/>
  <c r="O77" i="1"/>
  <c r="R123" i="1"/>
  <c r="AG123" i="1" s="1"/>
  <c r="Q123" i="1"/>
  <c r="AG130" i="1"/>
  <c r="AG159" i="1"/>
  <c r="R163" i="1"/>
  <c r="Q163" i="1"/>
  <c r="AG101" i="1"/>
  <c r="N106" i="1"/>
  <c r="AG106" i="1" s="1"/>
  <c r="R107" i="1"/>
  <c r="AG107" i="1" s="1"/>
  <c r="Q107" i="1"/>
  <c r="AG111" i="1"/>
  <c r="R115" i="1"/>
  <c r="AG115" i="1" s="1"/>
  <c r="Q115" i="1"/>
  <c r="O134" i="1"/>
  <c r="AG138" i="1"/>
  <c r="AG152" i="1"/>
  <c r="AG153" i="1"/>
  <c r="O153" i="1"/>
  <c r="O169" i="1"/>
  <c r="AG169" i="1"/>
  <c r="AG14" i="1"/>
  <c r="O19" i="1"/>
  <c r="O27" i="1"/>
  <c r="O35" i="1"/>
  <c r="O43" i="1"/>
  <c r="O51" i="1"/>
  <c r="O59" i="1"/>
  <c r="O67" i="1"/>
  <c r="AG100" i="1"/>
  <c r="Q105" i="1"/>
  <c r="AG119" i="1"/>
  <c r="AG124" i="1"/>
  <c r="AG125" i="1"/>
  <c r="AG126" i="1"/>
  <c r="O130" i="1"/>
  <c r="AG149" i="1"/>
  <c r="AG157" i="1"/>
  <c r="O165" i="1"/>
  <c r="AG310" i="1"/>
  <c r="O310" i="1"/>
  <c r="AG19" i="1"/>
  <c r="Q38" i="1"/>
  <c r="Q62" i="1"/>
  <c r="AG75" i="1"/>
  <c r="Q78" i="1"/>
  <c r="Q86" i="1"/>
  <c r="AG97" i="1"/>
  <c r="O97" i="1"/>
  <c r="O99" i="1"/>
  <c r="AG117" i="1"/>
  <c r="AG118" i="1"/>
  <c r="AG121" i="1"/>
  <c r="O121" i="1"/>
  <c r="N130" i="1"/>
  <c r="Q137" i="1"/>
  <c r="AG144" i="1"/>
  <c r="AG145" i="1"/>
  <c r="O145" i="1"/>
  <c r="AG151" i="1"/>
  <c r="AG166" i="1"/>
  <c r="AG167" i="1"/>
  <c r="Q43" i="1"/>
  <c r="Q51" i="1"/>
  <c r="Q67" i="1"/>
  <c r="O91" i="1"/>
  <c r="AG93" i="1"/>
  <c r="AG95" i="1"/>
  <c r="O95" i="1"/>
  <c r="AG96" i="1"/>
  <c r="O107" i="1"/>
  <c r="AG116" i="1"/>
  <c r="O122" i="1"/>
  <c r="R131" i="1"/>
  <c r="AG131" i="1" s="1"/>
  <c r="Q131" i="1"/>
  <c r="R139" i="1"/>
  <c r="AG139" i="1" s="1"/>
  <c r="Q139" i="1"/>
  <c r="O143" i="1"/>
  <c r="AG160" i="1"/>
  <c r="AG161" i="1"/>
  <c r="O161" i="1"/>
  <c r="Q161" i="1"/>
  <c r="AG92" i="1"/>
  <c r="Z94" i="1"/>
  <c r="AG94" i="1" s="1"/>
  <c r="AG98" i="1"/>
  <c r="AG113" i="1"/>
  <c r="O113" i="1"/>
  <c r="AG114" i="1"/>
  <c r="N122" i="1"/>
  <c r="AG122" i="1" s="1"/>
  <c r="Q129" i="1"/>
  <c r="AG136" i="1"/>
  <c r="AG141" i="1"/>
  <c r="O142" i="1"/>
  <c r="AG146" i="1"/>
  <c r="O147" i="1"/>
  <c r="AG148" i="1"/>
  <c r="O148" i="1"/>
  <c r="Q153" i="1"/>
  <c r="R155" i="1"/>
  <c r="AG155" i="1" s="1"/>
  <c r="Q155" i="1"/>
  <c r="O159" i="1"/>
  <c r="AG162" i="1"/>
  <c r="O163" i="1"/>
  <c r="AG164" i="1"/>
  <c r="O164" i="1"/>
  <c r="AG231" i="1"/>
  <c r="R202" i="1"/>
  <c r="AG202" i="1" s="1"/>
  <c r="Q202" i="1"/>
  <c r="R100" i="1"/>
  <c r="AG102" i="1"/>
  <c r="R108" i="1"/>
  <c r="AG108" i="1" s="1"/>
  <c r="AG110" i="1"/>
  <c r="R140" i="1"/>
  <c r="AG142" i="1"/>
  <c r="R148" i="1"/>
  <c r="AG150" i="1"/>
  <c r="R156" i="1"/>
  <c r="AG156" i="1" s="1"/>
  <c r="AG158" i="1"/>
  <c r="R164" i="1"/>
  <c r="AG188" i="1"/>
  <c r="N193" i="1"/>
  <c r="Q203" i="1"/>
  <c r="AG206" i="1"/>
  <c r="O206" i="1"/>
  <c r="R218" i="1"/>
  <c r="AG218" i="1" s="1"/>
  <c r="Q218" i="1"/>
  <c r="R226" i="1"/>
  <c r="AG226" i="1" s="1"/>
  <c r="Q226" i="1"/>
  <c r="AG257" i="1"/>
  <c r="O257" i="1"/>
  <c r="O285" i="1"/>
  <c r="O93" i="1"/>
  <c r="O101" i="1"/>
  <c r="O109" i="1"/>
  <c r="O117" i="1"/>
  <c r="O125" i="1"/>
  <c r="AG128" i="1"/>
  <c r="O133" i="1"/>
  <c r="O141" i="1"/>
  <c r="O149" i="1"/>
  <c r="O176" i="1"/>
  <c r="AG176" i="1"/>
  <c r="AG179" i="1"/>
  <c r="O179" i="1"/>
  <c r="Q179" i="1"/>
  <c r="R194" i="1"/>
  <c r="AG194" i="1" s="1"/>
  <c r="Q194" i="1"/>
  <c r="Q195" i="1"/>
  <c r="AG199" i="1"/>
  <c r="AG215" i="1"/>
  <c r="Q262" i="1"/>
  <c r="R262" i="1"/>
  <c r="AG262" i="1" s="1"/>
  <c r="Q278" i="1"/>
  <c r="R278" i="1"/>
  <c r="AG278" i="1" s="1"/>
  <c r="AG302" i="1"/>
  <c r="O302" i="1"/>
  <c r="Q96" i="1"/>
  <c r="O98" i="1"/>
  <c r="O106" i="1"/>
  <c r="Q112" i="1"/>
  <c r="O114" i="1"/>
  <c r="AG172" i="1"/>
  <c r="AG177" i="1"/>
  <c r="R186" i="1"/>
  <c r="AG186" i="1" s="1"/>
  <c r="Q186" i="1"/>
  <c r="AG214" i="1"/>
  <c r="O216" i="1"/>
  <c r="AG216" i="1"/>
  <c r="AG219" i="1"/>
  <c r="O219" i="1"/>
  <c r="AG220" i="1"/>
  <c r="O224" i="1"/>
  <c r="AG224" i="1"/>
  <c r="AG227" i="1"/>
  <c r="O227" i="1"/>
  <c r="Q227" i="1"/>
  <c r="AG248" i="1"/>
  <c r="R253" i="1"/>
  <c r="Q253" i="1"/>
  <c r="R254" i="1"/>
  <c r="AG256" i="1"/>
  <c r="R261" i="1"/>
  <c r="Q261" i="1"/>
  <c r="Q270" i="1"/>
  <c r="R270" i="1"/>
  <c r="AG270" i="1" s="1"/>
  <c r="Q93" i="1"/>
  <c r="Q101" i="1"/>
  <c r="O103" i="1"/>
  <c r="Q109" i="1"/>
  <c r="O111" i="1"/>
  <c r="Q117" i="1"/>
  <c r="O119" i="1"/>
  <c r="Q125" i="1"/>
  <c r="O127" i="1"/>
  <c r="Q133" i="1"/>
  <c r="O135" i="1"/>
  <c r="Q141" i="1"/>
  <c r="Q149" i="1"/>
  <c r="AG154" i="1"/>
  <c r="Q157" i="1"/>
  <c r="Q165" i="1"/>
  <c r="AG183" i="1"/>
  <c r="AG198" i="1"/>
  <c r="O198" i="1"/>
  <c r="O200" i="1"/>
  <c r="AG200" i="1"/>
  <c r="AG203" i="1"/>
  <c r="O203" i="1"/>
  <c r="AG217" i="1"/>
  <c r="AG235" i="1"/>
  <c r="O235" i="1"/>
  <c r="AG246" i="1"/>
  <c r="O246" i="1"/>
  <c r="AG297" i="1"/>
  <c r="O297" i="1"/>
  <c r="O92" i="1"/>
  <c r="Q98" i="1"/>
  <c r="O100" i="1"/>
  <c r="Q106" i="1"/>
  <c r="O108" i="1"/>
  <c r="Q114" i="1"/>
  <c r="O116" i="1"/>
  <c r="Q122" i="1"/>
  <c r="O124" i="1"/>
  <c r="Q130" i="1"/>
  <c r="O132" i="1"/>
  <c r="Q169" i="1"/>
  <c r="N177" i="1"/>
  <c r="AG190" i="1"/>
  <c r="O190" i="1"/>
  <c r="O192" i="1"/>
  <c r="AG192" i="1"/>
  <c r="AG195" i="1"/>
  <c r="O195" i="1"/>
  <c r="Q211" i="1"/>
  <c r="AG225" i="1"/>
  <c r="AG232" i="1"/>
  <c r="AG238" i="1"/>
  <c r="AG289" i="1"/>
  <c r="O289" i="1"/>
  <c r="Z293" i="1"/>
  <c r="AG293" i="1" s="1"/>
  <c r="Q103" i="1"/>
  <c r="Q111" i="1"/>
  <c r="AG132" i="1"/>
  <c r="Q135" i="1"/>
  <c r="Q143" i="1"/>
  <c r="Q151" i="1"/>
  <c r="Q159" i="1"/>
  <c r="Q167" i="1"/>
  <c r="R170" i="1"/>
  <c r="AG170" i="1" s="1"/>
  <c r="Q170" i="1"/>
  <c r="Q171" i="1"/>
  <c r="O184" i="1"/>
  <c r="AG184" i="1"/>
  <c r="AG187" i="1"/>
  <c r="O187" i="1"/>
  <c r="AG193" i="1"/>
  <c r="R210" i="1"/>
  <c r="AG210" i="1" s="1"/>
  <c r="Q210" i="1"/>
  <c r="O229" i="1"/>
  <c r="O230" i="1"/>
  <c r="AG240" i="1"/>
  <c r="AG259" i="1"/>
  <c r="O259" i="1"/>
  <c r="AG274" i="1"/>
  <c r="O318" i="1"/>
  <c r="R318" i="1"/>
  <c r="AG318" i="1" s="1"/>
  <c r="Q176" i="1"/>
  <c r="R178" i="1"/>
  <c r="AG178" i="1" s="1"/>
  <c r="Q178" i="1"/>
  <c r="AG185" i="1"/>
  <c r="AG196" i="1"/>
  <c r="Q197" i="1"/>
  <c r="N201" i="1"/>
  <c r="O201" i="1" s="1"/>
  <c r="AG207" i="1"/>
  <c r="O208" i="1"/>
  <c r="AG208" i="1"/>
  <c r="Q213" i="1"/>
  <c r="Q219" i="1"/>
  <c r="R174" i="1"/>
  <c r="AG174" i="1" s="1"/>
  <c r="R182" i="1"/>
  <c r="AG182" i="1" s="1"/>
  <c r="R222" i="1"/>
  <c r="AG222" i="1" s="1"/>
  <c r="R230" i="1"/>
  <c r="AG230" i="1" s="1"/>
  <c r="O233" i="1"/>
  <c r="N236" i="1"/>
  <c r="Z236" i="1"/>
  <c r="AG242" i="1"/>
  <c r="O244" i="1"/>
  <c r="Q246" i="1"/>
  <c r="O256" i="1"/>
  <c r="N268" i="1"/>
  <c r="N269" i="1"/>
  <c r="N277" i="1"/>
  <c r="AG281" i="1"/>
  <c r="O281" i="1"/>
  <c r="Z285" i="1"/>
  <c r="AG285" i="1" s="1"/>
  <c r="AG291" i="1"/>
  <c r="AG294" i="1"/>
  <c r="O294" i="1"/>
  <c r="AG298" i="1"/>
  <c r="O172" i="1"/>
  <c r="O180" i="1"/>
  <c r="O188" i="1"/>
  <c r="O196" i="1"/>
  <c r="O204" i="1"/>
  <c r="O212" i="1"/>
  <c r="O220" i="1"/>
  <c r="O228" i="1"/>
  <c r="O234" i="1"/>
  <c r="N237" i="1"/>
  <c r="O237" i="1" s="1"/>
  <c r="O240" i="1"/>
  <c r="AG244" i="1"/>
  <c r="AG252" i="1"/>
  <c r="O252" i="1"/>
  <c r="AG265" i="1"/>
  <c r="O265" i="1"/>
  <c r="R269" i="1"/>
  <c r="Q269" i="1"/>
  <c r="AG273" i="1"/>
  <c r="O273" i="1"/>
  <c r="R280" i="1"/>
  <c r="AG280" i="1" s="1"/>
  <c r="Q280" i="1"/>
  <c r="AG305" i="1"/>
  <c r="O305" i="1"/>
  <c r="Z309" i="1"/>
  <c r="AG309" i="1" s="1"/>
  <c r="O313" i="1"/>
  <c r="O314" i="1"/>
  <c r="AG315" i="1"/>
  <c r="Z317" i="1"/>
  <c r="Q175" i="1"/>
  <c r="O177" i="1"/>
  <c r="AG180" i="1"/>
  <c r="O185" i="1"/>
  <c r="O193" i="1"/>
  <c r="AG204" i="1"/>
  <c r="Q207" i="1"/>
  <c r="O209" i="1"/>
  <c r="Q215" i="1"/>
  <c r="O217" i="1"/>
  <c r="AG228" i="1"/>
  <c r="AG243" i="1"/>
  <c r="N245" i="1"/>
  <c r="O245" i="1" s="1"/>
  <c r="Q250" i="1"/>
  <c r="AG250" i="1"/>
  <c r="AG275" i="1"/>
  <c r="R288" i="1"/>
  <c r="AG288" i="1" s="1"/>
  <c r="Q288" i="1"/>
  <c r="AG301" i="1"/>
  <c r="AG313" i="1"/>
  <c r="AG317" i="1"/>
  <c r="Q172" i="1"/>
  <c r="O174" i="1"/>
  <c r="O182" i="1"/>
  <c r="AG209" i="1"/>
  <c r="Q212" i="1"/>
  <c r="O214" i="1"/>
  <c r="Q220" i="1"/>
  <c r="O222" i="1"/>
  <c r="O231" i="1"/>
  <c r="Q239" i="1"/>
  <c r="O242" i="1"/>
  <c r="Q244" i="1"/>
  <c r="Q256" i="1"/>
  <c r="Q260" i="1"/>
  <c r="O260" i="1"/>
  <c r="O262" i="1"/>
  <c r="Q294" i="1"/>
  <c r="R296" i="1"/>
  <c r="AG296" i="1" s="1"/>
  <c r="Q296" i="1"/>
  <c r="R320" i="1"/>
  <c r="AG320" i="1" s="1"/>
  <c r="Q320" i="1"/>
  <c r="Q177" i="1"/>
  <c r="Q217" i="1"/>
  <c r="Q225" i="1"/>
  <c r="AG234" i="1"/>
  <c r="Q237" i="1"/>
  <c r="AG247" i="1"/>
  <c r="O247" i="1"/>
  <c r="N253" i="1"/>
  <c r="Q268" i="1"/>
  <c r="AG268" i="1"/>
  <c r="O268" i="1"/>
  <c r="O270" i="1"/>
  <c r="Q272" i="1"/>
  <c r="Q276" i="1"/>
  <c r="AG276" i="1"/>
  <c r="O276" i="1"/>
  <c r="Z277" i="1"/>
  <c r="O301" i="1"/>
  <c r="Q302" i="1"/>
  <c r="R304" i="1"/>
  <c r="AG304" i="1" s="1"/>
  <c r="Q304" i="1"/>
  <c r="Q232" i="1"/>
  <c r="O239" i="1"/>
  <c r="R245" i="1"/>
  <c r="Q245" i="1"/>
  <c r="AG251" i="1"/>
  <c r="AG254" i="1"/>
  <c r="N260" i="1"/>
  <c r="AG260" i="1" s="1"/>
  <c r="N261" i="1"/>
  <c r="AG271" i="1"/>
  <c r="AG283" i="1"/>
  <c r="AG286" i="1"/>
  <c r="O286" i="1"/>
  <c r="Q310" i="1"/>
  <c r="R312" i="1"/>
  <c r="AG312" i="1" s="1"/>
  <c r="Q312" i="1"/>
  <c r="R321" i="1"/>
  <c r="AG321" i="1" s="1"/>
  <c r="O322" i="1"/>
  <c r="O255" i="1"/>
  <c r="AG258" i="1"/>
  <c r="O263" i="1"/>
  <c r="AG266" i="1"/>
  <c r="O271" i="1"/>
  <c r="Q277" i="1"/>
  <c r="O279" i="1"/>
  <c r="AG282" i="1"/>
  <c r="Q285" i="1"/>
  <c r="O287" i="1"/>
  <c r="AG290" i="1"/>
  <c r="Q293" i="1"/>
  <c r="O295" i="1"/>
  <c r="Q301" i="1"/>
  <c r="O303" i="1"/>
  <c r="AG306" i="1"/>
  <c r="Q309" i="1"/>
  <c r="O311" i="1"/>
  <c r="AG314" i="1"/>
  <c r="Q317" i="1"/>
  <c r="O319" i="1"/>
  <c r="AG322" i="1"/>
  <c r="AG255" i="1"/>
  <c r="AG263" i="1"/>
  <c r="AG279" i="1"/>
  <c r="O284" i="1"/>
  <c r="AG287" i="1"/>
  <c r="O292" i="1"/>
  <c r="AG295" i="1"/>
  <c r="O300" i="1"/>
  <c r="AG303" i="1"/>
  <c r="O308" i="1"/>
  <c r="AG311" i="1"/>
  <c r="O316" i="1"/>
  <c r="AG319" i="1"/>
  <c r="O324" i="1"/>
  <c r="AG284" i="1"/>
  <c r="AG292" i="1"/>
  <c r="AG300" i="1"/>
  <c r="AG308" i="1"/>
  <c r="AG316" i="1"/>
  <c r="O321" i="1"/>
  <c r="Q324" i="1"/>
  <c r="E5" i="1"/>
  <c r="D331" i="1" s="1"/>
  <c r="AG201" i="1" l="1"/>
  <c r="AG237" i="1"/>
  <c r="AG253" i="1"/>
  <c r="O253" i="1"/>
  <c r="Z325" i="1"/>
  <c r="O56" i="1"/>
  <c r="N325" i="1"/>
  <c r="O72" i="1"/>
  <c r="AG245" i="1"/>
  <c r="AG261" i="1"/>
  <c r="O261" i="1"/>
  <c r="AG277" i="1"/>
  <c r="O277" i="1"/>
  <c r="AG236" i="1"/>
  <c r="O236" i="1"/>
  <c r="O24" i="1"/>
  <c r="O325" i="1" s="1"/>
  <c r="AG11" i="1"/>
  <c r="AG325" i="1" s="1"/>
  <c r="AG269" i="1"/>
  <c r="O26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tc={6B900477-B4D9-4370-B510-B1FC3568E3E1}</author>
    <author>tc={4823C77E-5442-491E-9CDC-017E20EAC6A6}</author>
    <author>tc={969DCA46-24B7-498D-AACB-2A280A16E565}</author>
    <author>tc={7BA45EDF-E7F0-40BF-A2CD-F1265A78D46D}</author>
    <author>tc={D896A251-CAE5-437E-9437-98C34B4D759F}</author>
    <author>tc={E422387F-C705-43A0-8656-E8B3C933D800}</author>
  </authors>
  <commentList>
    <comment ref="J8" authorId="0" shapeId="0" xr:uid="{6B900477-B4D9-4370-B510-B1FC3568E3E1}">
      <text>
        <t>[Comentario encadenado]
Su versión de Excel le permite leer este comentario encadenado; sin embargo, las ediciones que se apliquen se quitarán si el archivo se abre en una versión más reciente de Excel. Más información: https://go.microsoft.com/fwlink/?linkid=870924
Comentario:
    SUAMTORIA DE GIRO DIRECTO Y ESFUERZO PROPIO</t>
      </text>
    </comment>
    <comment ref="K8" authorId="1" shapeId="0" xr:uid="{4823C77E-5442-491E-9CDC-017E20EAC6A6}">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PAGOS (DESCUENTOS ,TESORERIA,EMBARGOS)</t>
      </text>
    </comment>
    <comment ref="R8" authorId="2" shapeId="0" xr:uid="{969DCA46-24B7-498D-AACB-2A280A16E565}">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VALORES (PRESCRITAS SALDO DE FACTURAS DE CONTRATO LIQUIDADOS Y OTROS CONCEPTOS (N/A NO RADICADAS)</t>
      </text>
    </comment>
    <comment ref="X8" authorId="3" shapeId="0" xr:uid="{7BA45EDF-E7F0-40BF-A2CD-F1265A78D46D}">
      <text>
        <t>[Comentario encadenado]
Su versión de Excel le permite leer este comentario encadenado; sin embargo, las ediciones que se apliquen se quitarán si el archivo se abre en una versión más reciente de Excel. Más información: https://go.microsoft.com/fwlink/?linkid=870924
Comentario:
    SUMATORIA DE LOS VALORES DE GLOSAS LEGALIZADAS Y GLOSAS POR CONCILIAR</t>
      </text>
    </comment>
    <comment ref="AC8" authorId="4" shapeId="0" xr:uid="{D896A251-CAE5-437E-9437-98C34B4D759F}">
      <text>
        <t>[Comentario encadenado]
Su versión de Excel le permite leer este comentario encadenado; sin embargo, las ediciones que se apliquen se quitarán si el archivo se abre en una versión más reciente de Excel. Más información: https://go.microsoft.com/fwlink/?linkid=870924
Comentario:
    VALRO INDIVIDUAL DE LA GLOSAS LEGALIZADA</t>
      </text>
    </comment>
    <comment ref="AE8" authorId="5" shapeId="0" xr:uid="{E422387F-C705-43A0-8656-E8B3C933D800}">
      <text>
        <t>[Comentario encadenado]
Su versión de Excel le permite leer este comentario encadenado; sin embargo, las ediciones que se apliquen se quitarán si el archivo se abre en una versión más reciente de Excel. Más información: https://go.microsoft.com/fwlink/?linkid=870924
Comentario:
    VALOR INDIVIDUAL DE LA GLOSAS POR COMCILIAR</t>
      </text>
    </comment>
  </commentList>
</comments>
</file>

<file path=xl/sharedStrings.xml><?xml version="1.0" encoding="utf-8"?>
<sst xmlns="http://schemas.openxmlformats.org/spreadsheetml/2006/main" count="1651" uniqueCount="76">
  <si>
    <t>FORMATO AIFT010 - Conciliación Cartera ERP – EBP</t>
  </si>
  <si>
    <t>EPS:</t>
  </si>
  <si>
    <t>MUTUAL SER EPSS</t>
  </si>
  <si>
    <t>IPS:</t>
  </si>
  <si>
    <t>FECHA DE CORTE DE CONCILIACION:</t>
  </si>
  <si>
    <t>FECHA DE CONCILIACION:</t>
  </si>
  <si>
    <t>INFORMACION ACREEDOR DE SERVICIOS Y TECNOLOGÍAS EN SALUD</t>
  </si>
  <si>
    <t>INFORMACION ERP</t>
  </si>
  <si>
    <t>No.</t>
  </si>
  <si>
    <t>MODALIDAD CONTRATACIÓN</t>
  </si>
  <si>
    <t>PREFIJO FACTURA ACREEDOR</t>
  </si>
  <si>
    <t>No. FACTURA ACREEDOR</t>
  </si>
  <si>
    <t>FECHA FACTURA ACREEDOR</t>
  </si>
  <si>
    <t>FECHA DE RADICACIÓN ACREEDOR</t>
  </si>
  <si>
    <t>VALOR FACTURA ACREEDOR A ENTIDAD</t>
  </si>
  <si>
    <t>VALOR COPAGO - CUOTA MODERADORA (SÍ Aplica)</t>
  </si>
  <si>
    <t>AJUSTES DE ACREEDOR(CONTRATOS LIQUIDADOS,PRESCRITAS Y MAYOR VALOR COBRADO)</t>
  </si>
  <si>
    <t>VALOR PAGADO EPS POR GIRO DIRECTO</t>
  </si>
  <si>
    <t>VALOR PAGADO EPS POR TERSORERIA</t>
  </si>
  <si>
    <t>VALOR PAGADO EPS POR CONCILIACION</t>
  </si>
  <si>
    <t>VALOR PAGADO EPS POR COMPRA DE CARTERA</t>
  </si>
  <si>
    <t>VALOR PAGADO POR EPS</t>
  </si>
  <si>
    <t>ACREEDOR SALDO DE FACTURA</t>
  </si>
  <si>
    <t>FACTURA ACREEDOR REG. ERP</t>
  </si>
  <si>
    <t>VALOR FACTURA REGISTRADA ERP</t>
  </si>
  <si>
    <t>VALOR FACTURAS NO RADICADAS, DESCUENTO Y AJUSTES RECOBRO</t>
  </si>
  <si>
    <t>VALOR DEVOLUCIÓN</t>
  </si>
  <si>
    <t>FECHA ULTIMA DEVOLUCIÓN</t>
  </si>
  <si>
    <t>VALOR EN AUDITORÍA</t>
  </si>
  <si>
    <t>NÚMERO DE GLOSA U OBJECIÓN</t>
  </si>
  <si>
    <t>FECHA NOTIFICACIÓN GLOSA</t>
  </si>
  <si>
    <t>VALOR GLOSADO</t>
  </si>
  <si>
    <t>FECHA RESPUESTA GLOSA</t>
  </si>
  <si>
    <t>VLR GLOSA - ACEPTADA ACREEDOR</t>
  </si>
  <si>
    <t>No. NOTA CRÉDITO ACREEDOR</t>
  </si>
  <si>
    <t>GLOSA CONCILIADA ACEPTADA EPS</t>
  </si>
  <si>
    <t>GLOSA CONCILIADA ACEPTADA POR ACREEDOR</t>
  </si>
  <si>
    <t>NÚMERO DE ACTA DE CONCILIACIÓN</t>
  </si>
  <si>
    <t>GLOSA PENDIENTE POR CONCILIAR</t>
  </si>
  <si>
    <t xml:space="preserve"> GLOSA REITERADA POR CONCILIAR </t>
  </si>
  <si>
    <t>SALDO LIBRE PARA PAGO A FECHA DE CORTE</t>
  </si>
  <si>
    <t>ACTUALMENTE PROCESO LEGAL</t>
  </si>
  <si>
    <t>OBSERVACIONES EPS</t>
  </si>
  <si>
    <t>OBSERVACIONES IPS</t>
  </si>
  <si>
    <t>EVENTO</t>
  </si>
  <si>
    <t>DD/MM/AAAA</t>
  </si>
  <si>
    <t>CAPITA</t>
  </si>
  <si>
    <t>TOTALES</t>
  </si>
  <si>
    <t>Responsable de la EPS:</t>
  </si>
  <si>
    <t>Nombres y apellidos:</t>
  </si>
  <si>
    <t>Fecha de elaboración:</t>
  </si>
  <si>
    <t>Responsable de la IPS:</t>
  </si>
  <si>
    <t>FACTURA</t>
  </si>
  <si>
    <t>Fecha</t>
  </si>
  <si>
    <t>FECHA RAD</t>
  </si>
  <si>
    <t>Vr. Neto factura</t>
  </si>
  <si>
    <t>total cartera</t>
  </si>
  <si>
    <t>ESTADO</t>
  </si>
  <si>
    <t>fecha rad mutualser</t>
  </si>
  <si>
    <t>docafiliado</t>
  </si>
  <si>
    <t>VALOR INICIAL</t>
  </si>
  <si>
    <t>NO RADICADO</t>
  </si>
  <si>
    <t>GLOSA LEGALIZADA</t>
  </si>
  <si>
    <t>CANCELADO TESORERIA</t>
  </si>
  <si>
    <t xml:space="preserve">CANCELADO GD </t>
  </si>
  <si>
    <t>COMPROBANTE GD</t>
  </si>
  <si>
    <t>COMPROBANTE TESORERIA</t>
  </si>
  <si>
    <t>NO RADICADA- TERMINOS VENCIDOS</t>
  </si>
  <si>
    <t>CANCELADA</t>
  </si>
  <si>
    <t>NO RADICADA</t>
  </si>
  <si>
    <t>GLOSA LEGALIZADA Y CANCELADA</t>
  </si>
  <si>
    <t>VALOR REPORTADO</t>
  </si>
  <si>
    <t>CANCELADO</t>
  </si>
  <si>
    <t>SALDO A FAVOR DEL PRESTADOR</t>
  </si>
  <si>
    <t>SALDO DE PAGO POR LEGALIZAR</t>
  </si>
  <si>
    <t>SALDO DESPUES DE LEGALIZACION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</si>
</sst>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d/mm/yyyy;@"/>
    <numFmt numFmtId="165" formatCode="&quot;$&quot;\ #,##0.00"/>
    <numFmt numFmtId="166" formatCode="_(* #,##0.00_);_(* \(#,##0.00\);_(*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8"/>
      <name val="Arial"/>
      <family val="2"/>
    </font>
    <font>
      <sz val="8"/>
      <name val="Arial"/>
      <family val="2"/>
    </font>
    <font>
      <sz val="11"/>
      <name val="Calibri"/>
      <family val="2"/>
      <scheme val="minor"/>
    </font>
    <font>
      <sz val="10"/>
      <name val="Arial"/>
      <family val="2"/>
    </font>
    <font>
      <sz val="9"/>
      <name val="Arial"/>
      <family val="2"/>
    </font>
    <font>
      <sz val="9"/>
      <color indexed="81"/>
      <name val="Tahoma"/>
      <charset val="1"/>
    </font>
    <font>
      <b/>
      <sz val="8"/>
      <color theme="1"/>
      <name val="Tahoma"/>
      <family val="2"/>
    </font>
    <font>
      <b/>
      <sz val="8"/>
      <name val="Tahoma"/>
      <family val="2"/>
    </font>
    <font>
      <b/>
      <sz val="9"/>
      <color theme="1"/>
      <name val="Calibri"/>
      <family val="2"/>
      <scheme val="minor"/>
    </font>
    <font>
      <sz val="8"/>
      <name val="Tahoma"/>
      <family val="2"/>
    </font>
    <font>
      <sz val="8"/>
      <color theme="1"/>
      <name val="Tahoma"/>
      <family val="2"/>
    </font>
  </fonts>
  <fills count="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4" tint="0.59999389629810485"/>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6" fontId="1" fillId="0" borderId="0" applyFont="0" applyFill="0" applyBorder="0" applyAlignment="0" applyProtection="0"/>
    <xf numFmtId="44" fontId="1" fillId="0" borderId="0" applyFont="0" applyFill="0" applyBorder="0" applyAlignment="0" applyProtection="0"/>
    <xf numFmtId="0" fontId="3" fillId="0" borderId="0"/>
    <xf numFmtId="0" fontId="7" fillId="0" borderId="0"/>
  </cellStyleXfs>
  <cellXfs count="68">
    <xf numFmtId="0" fontId="0" fillId="0" borderId="0" xfId="0"/>
    <xf numFmtId="0" fontId="2" fillId="0" borderId="0" xfId="0" applyFont="1"/>
    <xf numFmtId="164" fontId="0" fillId="0" borderId="0" xfId="0" applyNumberFormat="1"/>
    <xf numFmtId="165" fontId="0" fillId="0" borderId="0" xfId="0" applyNumberFormat="1"/>
    <xf numFmtId="14" fontId="0" fillId="0" borderId="0" xfId="0" applyNumberForma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2" borderId="4" xfId="3" applyFont="1" applyFill="1" applyBorder="1" applyAlignment="1">
      <alignment horizontal="center" vertical="center" wrapText="1"/>
    </xf>
    <xf numFmtId="3" fontId="4" fillId="2" borderId="4" xfId="1" applyNumberFormat="1" applyFont="1" applyFill="1" applyBorder="1" applyAlignment="1">
      <alignment horizontal="center" vertical="center" wrapText="1"/>
    </xf>
    <xf numFmtId="14" fontId="4" fillId="2" borderId="4" xfId="3" applyNumberFormat="1" applyFont="1" applyFill="1" applyBorder="1" applyAlignment="1">
      <alignment horizontal="center" vertical="center" wrapText="1"/>
    </xf>
    <xf numFmtId="164" fontId="4" fillId="2" borderId="4" xfId="1" applyNumberFormat="1" applyFont="1" applyFill="1" applyBorder="1" applyAlignment="1">
      <alignment horizontal="center" vertical="center" wrapText="1"/>
    </xf>
    <xf numFmtId="165" fontId="4" fillId="2" borderId="4" xfId="3" applyNumberFormat="1" applyFont="1" applyFill="1" applyBorder="1" applyAlignment="1">
      <alignment horizontal="center" vertical="center" wrapText="1"/>
    </xf>
    <xf numFmtId="165" fontId="4" fillId="2" borderId="4" xfId="1" applyNumberFormat="1" applyFont="1" applyFill="1" applyBorder="1" applyAlignment="1">
      <alignment horizontal="center" vertical="center" wrapText="1"/>
    </xf>
    <xf numFmtId="165" fontId="4" fillId="3" borderId="4" xfId="1" applyNumberFormat="1" applyFont="1" applyFill="1" applyBorder="1" applyAlignment="1">
      <alignment horizontal="center" vertical="center" wrapText="1"/>
    </xf>
    <xf numFmtId="0" fontId="4" fillId="4" borderId="4" xfId="3" applyFont="1" applyFill="1" applyBorder="1" applyAlignment="1">
      <alignment horizontal="center" vertical="center" wrapText="1"/>
    </xf>
    <xf numFmtId="3" fontId="4" fillId="4" borderId="4" xfId="3" applyNumberFormat="1" applyFont="1" applyFill="1" applyBorder="1" applyAlignment="1">
      <alignment horizontal="center" vertical="center" wrapText="1"/>
    </xf>
    <xf numFmtId="3" fontId="4" fillId="4" borderId="4" xfId="1" applyNumberFormat="1" applyFont="1" applyFill="1" applyBorder="1" applyAlignment="1">
      <alignment horizontal="center" vertical="center" wrapText="1"/>
    </xf>
    <xf numFmtId="3" fontId="4" fillId="4" borderId="5" xfId="1" applyNumberFormat="1" applyFont="1" applyFill="1" applyBorder="1" applyAlignment="1">
      <alignment horizontal="center" vertical="center" wrapText="1"/>
    </xf>
    <xf numFmtId="166" fontId="4" fillId="4" borderId="5" xfId="1" applyFont="1" applyFill="1" applyBorder="1" applyAlignment="1">
      <alignment horizontal="center" vertical="center" wrapText="1"/>
    </xf>
    <xf numFmtId="0" fontId="5" fillId="0" borderId="5" xfId="0" applyFont="1" applyBorder="1" applyAlignment="1">
      <alignment horizontal="center"/>
    </xf>
    <xf numFmtId="0" fontId="5" fillId="0" borderId="5" xfId="0" applyFont="1" applyBorder="1"/>
    <xf numFmtId="14" fontId="5" fillId="0" borderId="5" xfId="0" applyNumberFormat="1" applyFont="1" applyBorder="1" applyAlignment="1">
      <alignment horizontal="center"/>
    </xf>
    <xf numFmtId="164" fontId="5" fillId="0" borderId="5" xfId="0" applyNumberFormat="1" applyFont="1" applyBorder="1" applyAlignment="1">
      <alignment horizontal="center"/>
    </xf>
    <xf numFmtId="165" fontId="5" fillId="0" borderId="5" xfId="0" applyNumberFormat="1" applyFont="1" applyBorder="1"/>
    <xf numFmtId="165" fontId="5" fillId="0" borderId="5" xfId="1" applyNumberFormat="1" applyFont="1" applyFill="1" applyBorder="1"/>
    <xf numFmtId="165" fontId="6" fillId="0" borderId="5" xfId="0" applyNumberFormat="1" applyFont="1" applyBorder="1"/>
    <xf numFmtId="3" fontId="5" fillId="0" borderId="5" xfId="0" applyNumberFormat="1" applyFont="1" applyBorder="1"/>
    <xf numFmtId="3" fontId="5" fillId="0" borderId="5" xfId="1" applyNumberFormat="1" applyFont="1" applyFill="1" applyBorder="1"/>
    <xf numFmtId="0" fontId="6" fillId="0" borderId="5" xfId="0" applyFont="1" applyBorder="1"/>
    <xf numFmtId="3" fontId="6" fillId="0" borderId="0" xfId="0" applyNumberFormat="1" applyFont="1"/>
    <xf numFmtId="0" fontId="6" fillId="0" borderId="0" xfId="0" applyFont="1"/>
    <xf numFmtId="0" fontId="0" fillId="0" borderId="4" xfId="0" applyBorder="1" applyAlignment="1">
      <alignment horizontal="center"/>
    </xf>
    <xf numFmtId="165" fontId="0" fillId="0" borderId="4" xfId="0" applyNumberFormat="1" applyBorder="1"/>
    <xf numFmtId="0" fontId="0" fillId="0" borderId="4" xfId="0" applyBorder="1"/>
    <xf numFmtId="3" fontId="0" fillId="0" borderId="4" xfId="0" applyNumberFormat="1" applyBorder="1"/>
    <xf numFmtId="0" fontId="8" fillId="0" borderId="0" xfId="4" applyFont="1"/>
    <xf numFmtId="0" fontId="7" fillId="0" borderId="0" xfId="4"/>
    <xf numFmtId="0" fontId="8" fillId="0" borderId="0" xfId="4" applyFont="1" applyProtection="1">
      <protection locked="0"/>
    </xf>
    <xf numFmtId="0" fontId="7" fillId="0" borderId="0" xfId="4" applyAlignment="1" applyProtection="1">
      <alignment horizontal="left"/>
      <protection locked="0"/>
    </xf>
    <xf numFmtId="14" fontId="7" fillId="0" borderId="0" xfId="4" applyNumberFormat="1" applyAlignment="1" applyProtection="1">
      <alignment horizontal="left"/>
      <protection locked="0"/>
    </xf>
    <xf numFmtId="0" fontId="10" fillId="5" borderId="5" xfId="0" applyFont="1" applyFill="1" applyBorder="1" applyAlignment="1">
      <alignment wrapText="1"/>
    </xf>
    <xf numFmtId="14" fontId="10" fillId="5" borderId="5" xfId="0" applyNumberFormat="1" applyFont="1" applyFill="1" applyBorder="1" applyAlignment="1">
      <alignment wrapText="1"/>
    </xf>
    <xf numFmtId="44" fontId="10" fillId="5" borderId="5" xfId="2" applyFont="1" applyFill="1" applyBorder="1" applyAlignment="1">
      <alignment horizontal="center"/>
    </xf>
    <xf numFmtId="0" fontId="10" fillId="6" borderId="5" xfId="0" applyFont="1" applyFill="1" applyBorder="1" applyAlignment="1">
      <alignment wrapText="1"/>
    </xf>
    <xf numFmtId="14" fontId="10" fillId="6" borderId="5" xfId="0" applyNumberFormat="1" applyFont="1" applyFill="1" applyBorder="1" applyAlignment="1">
      <alignment wrapText="1"/>
    </xf>
    <xf numFmtId="44" fontId="11" fillId="6" borderId="5" xfId="2" applyFont="1" applyFill="1" applyBorder="1" applyAlignment="1">
      <alignment wrapText="1"/>
    </xf>
    <xf numFmtId="0" fontId="12" fillId="0" borderId="0" xfId="0" applyFont="1" applyAlignment="1">
      <alignment wrapText="1"/>
    </xf>
    <xf numFmtId="0" fontId="13" fillId="0" borderId="5" xfId="0" applyFont="1" applyBorder="1"/>
    <xf numFmtId="14" fontId="13" fillId="0" borderId="5" xfId="0" applyNumberFormat="1" applyFont="1" applyBorder="1"/>
    <xf numFmtId="44" fontId="13" fillId="0" borderId="5" xfId="2" applyFont="1" applyFill="1" applyBorder="1" applyAlignment="1"/>
    <xf numFmtId="44" fontId="14" fillId="0" borderId="5" xfId="0" applyNumberFormat="1" applyFont="1" applyBorder="1"/>
    <xf numFmtId="0" fontId="14" fillId="0" borderId="5" xfId="0" applyFont="1" applyBorder="1"/>
    <xf numFmtId="14" fontId="14" fillId="0" borderId="5" xfId="0" applyNumberFormat="1" applyFont="1" applyBorder="1"/>
    <xf numFmtId="44" fontId="14" fillId="0" borderId="5" xfId="2" applyFont="1" applyBorder="1" applyAlignment="1">
      <alignment horizontal="left"/>
    </xf>
    <xf numFmtId="44" fontId="14" fillId="0" borderId="5" xfId="2" applyFont="1" applyBorder="1"/>
    <xf numFmtId="0" fontId="10" fillId="3" borderId="5" xfId="0" applyFont="1" applyFill="1" applyBorder="1"/>
    <xf numFmtId="14" fontId="10" fillId="3" borderId="5" xfId="0" applyNumberFormat="1" applyFont="1" applyFill="1" applyBorder="1"/>
    <xf numFmtId="44" fontId="10" fillId="3" borderId="5" xfId="2" applyFont="1" applyFill="1" applyBorder="1"/>
    <xf numFmtId="0" fontId="12" fillId="3" borderId="5" xfId="0" applyFont="1" applyFill="1" applyBorder="1"/>
    <xf numFmtId="44" fontId="0" fillId="0" borderId="0" xfId="2" applyFont="1"/>
    <xf numFmtId="0" fontId="10" fillId="0" borderId="5" xfId="0" applyFont="1" applyBorder="1"/>
    <xf numFmtId="44" fontId="14" fillId="0" borderId="0" xfId="0" applyNumberFormat="1" applyFont="1"/>
    <xf numFmtId="0" fontId="14" fillId="0" borderId="0" xfId="0" applyFont="1"/>
    <xf numFmtId="44" fontId="0" fillId="0" borderId="5" xfId="0" applyNumberFormat="1" applyBorder="1"/>
  </cellXfs>
  <cellStyles count="5">
    <cellStyle name="Millares" xfId="1" builtinId="3"/>
    <cellStyle name="Moneda" xfId="2" builtinId="4"/>
    <cellStyle name="Normal" xfId="0" builtinId="0"/>
    <cellStyle name="Normal 2 2" xfId="3" xr:uid="{552667FC-E4AD-4FB6-A47E-C4089303853B}"/>
    <cellStyle name="Normal 4" xfId="4" xr:uid="{37B09984-0A1E-47AE-BAC6-02E08179E8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D:\Perfil%20de%20Usuario\OneDrive%20-%20Mutual%20Ser%20E.P.S\PROCESO%20CONCILIACION\PROCESO%20CONCILIACION\2022\ATL&#193;NTICO\ESE%20CENTRO%20DE%20SALUD%20USIACURI%20-%20JOSE%20MARIA%20FEREZ%20FARAH-%20MAYO%202023\SIMULADOR%20DE%20CONCILIACION%20ESE%20CENTRO%20DE%20SALUD%20USIACURI%20-%20JOSE%20MARIA%20FEREZ%20FARAH.xlsb" TargetMode="External"/><Relationship Id="rId2" Type="http://schemas.microsoft.com/office/2019/04/relationships/externalLinkLongPath" Target="SIMULADOR%20DE%20CONCILIACION%20ESE%20CENTRO%20DE%20SALUD%20USIACURI%20-%20JOSE%20MARIA%20FEREZ%20FARAH.xlsb?F202D503" TargetMode="External"/><Relationship Id="rId1" Type="http://schemas.openxmlformats.org/officeDocument/2006/relationships/externalLinkPath" Target="file:///\\F202D503\SIMULADOR%20DE%20CONCILIACION%20ESE%20CENTRO%20DE%20SALUD%20USIACURI%20-%20JOSE%20MARIA%20FEREZ%20FARAH.xlsb"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Perfil%20de%20Usuario\OneDrive%20-%20Mutual%20Ser%20E.P.S\PROCESO%20CONCILIACION\PROCESO%20CONCILIACION\2022\ATL&#193;NTICO\ESE%20CENTRO%20DE%20SALUD%20USIACURI%20-%20JOSE%20MARIA%20FEREZ%20FARAH-%20MAYO%202023\CARTERA%20DEPURADA%20ESE%20CENTRO%20DE%20SALUD%20USIACURI%20-%20JOSE%20MARIA%20FEREZ%20FARAH.xlsx" TargetMode="External"/><Relationship Id="rId2" Type="http://schemas.microsoft.com/office/2019/04/relationships/externalLinkLongPath" Target="CARTERA%20DEPURADA%20ESE%20CENTRO%20DE%20SALUD%20USIACURI%20-%20JOSE%20MARIA%20FEREZ%20FARAH.xlsx?F202D503" TargetMode="External"/><Relationship Id="rId1" Type="http://schemas.openxmlformats.org/officeDocument/2006/relationships/externalLinkPath" Target="file:///\\F202D503\CARTERA%20DEPURADA%20ESE%20CENTRO%20DE%20SALUD%20USIACURI%20-%20JOSE%20MARIA%20FEREZ%20FARA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ERRF"/>
      <sheetName val="DEPURADO"/>
      <sheetName val="FOR.AUD"/>
      <sheetName val="ACTA ANA"/>
      <sheetName val="FORMATO AIFT010"/>
      <sheetName val="030"/>
      <sheetName val="ACTA INA (LC)"/>
      <sheetName val="ACTA INA (C)"/>
      <sheetName val="ACTA REU"/>
    </sheetNames>
    <sheetDataSet>
      <sheetData sheetId="0"/>
      <sheetData sheetId="1">
        <row r="3">
          <cell r="A3">
            <v>3400</v>
          </cell>
          <cell r="B3">
            <v>3400</v>
          </cell>
          <cell r="C3">
            <v>41273</v>
          </cell>
          <cell r="D3">
            <v>41273</v>
          </cell>
          <cell r="F3">
            <v>48900</v>
          </cell>
          <cell r="G3" t="str">
            <v>NO RADICADA- TERMINOS VENCIDOS</v>
          </cell>
          <cell r="H3">
            <v>48900</v>
          </cell>
          <cell r="L3">
            <v>0</v>
          </cell>
          <cell r="P3">
            <v>0</v>
          </cell>
          <cell r="R3">
            <v>0</v>
          </cell>
        </row>
        <row r="4">
          <cell r="A4">
            <v>3411</v>
          </cell>
          <cell r="B4">
            <v>3411</v>
          </cell>
          <cell r="C4">
            <v>41430</v>
          </cell>
          <cell r="D4">
            <v>41430</v>
          </cell>
          <cell r="F4">
            <v>121400</v>
          </cell>
          <cell r="G4" t="str">
            <v>NO RADICADA- TERMINOS VENCIDOS</v>
          </cell>
          <cell r="H4">
            <v>121400</v>
          </cell>
          <cell r="L4">
            <v>0</v>
          </cell>
          <cell r="P4">
            <v>0</v>
          </cell>
          <cell r="R4">
            <v>0</v>
          </cell>
        </row>
        <row r="5">
          <cell r="A5">
            <v>3953</v>
          </cell>
          <cell r="B5">
            <v>3953</v>
          </cell>
          <cell r="C5">
            <v>41485</v>
          </cell>
          <cell r="D5">
            <v>41485</v>
          </cell>
          <cell r="F5">
            <v>127083</v>
          </cell>
          <cell r="G5" t="str">
            <v>NO RADICADA- TERMINOS VENCIDOS</v>
          </cell>
          <cell r="H5">
            <v>127083</v>
          </cell>
          <cell r="L5">
            <v>0</v>
          </cell>
          <cell r="P5">
            <v>0</v>
          </cell>
          <cell r="R5">
            <v>0</v>
          </cell>
        </row>
        <row r="6">
          <cell r="A6">
            <v>3974</v>
          </cell>
          <cell r="B6">
            <v>3974</v>
          </cell>
          <cell r="C6">
            <v>41485</v>
          </cell>
          <cell r="D6">
            <v>41485</v>
          </cell>
          <cell r="F6">
            <v>49900</v>
          </cell>
          <cell r="G6" t="str">
            <v>NO RADICADA- TERMINOS VENCIDOS</v>
          </cell>
          <cell r="H6">
            <v>49900</v>
          </cell>
          <cell r="L6">
            <v>0</v>
          </cell>
          <cell r="P6">
            <v>0</v>
          </cell>
          <cell r="R6">
            <v>0</v>
          </cell>
        </row>
        <row r="7">
          <cell r="A7">
            <v>4094</v>
          </cell>
          <cell r="B7">
            <v>4094</v>
          </cell>
          <cell r="C7">
            <v>41516</v>
          </cell>
          <cell r="D7">
            <v>41516</v>
          </cell>
          <cell r="F7">
            <v>118700</v>
          </cell>
          <cell r="G7" t="str">
            <v>NO RADICADA- TERMINOS VENCIDOS</v>
          </cell>
          <cell r="H7">
            <v>118700</v>
          </cell>
          <cell r="L7">
            <v>0</v>
          </cell>
          <cell r="P7">
            <v>0</v>
          </cell>
          <cell r="R7">
            <v>0</v>
          </cell>
        </row>
        <row r="8">
          <cell r="A8">
            <v>4051</v>
          </cell>
          <cell r="B8">
            <v>4051</v>
          </cell>
          <cell r="C8">
            <v>41516</v>
          </cell>
          <cell r="D8">
            <v>41516</v>
          </cell>
          <cell r="F8">
            <v>148100</v>
          </cell>
          <cell r="G8" t="str">
            <v>NO RADICADA- TERMINOS VENCIDOS</v>
          </cell>
          <cell r="H8">
            <v>148100</v>
          </cell>
          <cell r="L8">
            <v>0</v>
          </cell>
          <cell r="P8">
            <v>0</v>
          </cell>
          <cell r="R8">
            <v>0</v>
          </cell>
        </row>
        <row r="9">
          <cell r="A9">
            <v>4140</v>
          </cell>
          <cell r="B9">
            <v>4140</v>
          </cell>
          <cell r="C9">
            <v>41516</v>
          </cell>
          <cell r="D9">
            <v>41516</v>
          </cell>
          <cell r="F9">
            <v>190500</v>
          </cell>
          <cell r="G9" t="str">
            <v>NO RADICADA- TERMINOS VENCIDOS</v>
          </cell>
          <cell r="H9">
            <v>190500</v>
          </cell>
          <cell r="L9">
            <v>0</v>
          </cell>
          <cell r="P9">
            <v>0</v>
          </cell>
          <cell r="R9">
            <v>0</v>
          </cell>
        </row>
        <row r="10">
          <cell r="A10">
            <v>4135</v>
          </cell>
          <cell r="B10">
            <v>4135</v>
          </cell>
          <cell r="C10">
            <v>41516</v>
          </cell>
          <cell r="D10">
            <v>41516</v>
          </cell>
          <cell r="F10">
            <v>222000</v>
          </cell>
          <cell r="G10" t="str">
            <v>NO RADICADA- TERMINOS VENCIDOS</v>
          </cell>
          <cell r="H10">
            <v>222000</v>
          </cell>
          <cell r="L10">
            <v>0</v>
          </cell>
          <cell r="P10">
            <v>0</v>
          </cell>
          <cell r="R10">
            <v>0</v>
          </cell>
        </row>
        <row r="11">
          <cell r="A11">
            <v>4072</v>
          </cell>
          <cell r="B11">
            <v>4072</v>
          </cell>
          <cell r="C11">
            <v>41516</v>
          </cell>
          <cell r="D11">
            <v>41516</v>
          </cell>
          <cell r="F11">
            <v>226350</v>
          </cell>
          <cell r="G11" t="str">
            <v>NO RADICADA- TERMINOS VENCIDOS</v>
          </cell>
          <cell r="H11">
            <v>226350</v>
          </cell>
          <cell r="L11">
            <v>0</v>
          </cell>
          <cell r="P11">
            <v>0</v>
          </cell>
          <cell r="R11">
            <v>0</v>
          </cell>
        </row>
        <row r="12">
          <cell r="A12">
            <v>4069</v>
          </cell>
          <cell r="B12">
            <v>4069</v>
          </cell>
          <cell r="C12">
            <v>41516</v>
          </cell>
          <cell r="D12">
            <v>41516</v>
          </cell>
          <cell r="F12">
            <v>86750</v>
          </cell>
          <cell r="G12" t="str">
            <v>NO RADICADA- TERMINOS VENCIDOS</v>
          </cell>
          <cell r="H12">
            <v>86750</v>
          </cell>
          <cell r="L12">
            <v>0</v>
          </cell>
          <cell r="P12">
            <v>0</v>
          </cell>
          <cell r="R12">
            <v>0</v>
          </cell>
        </row>
        <row r="13">
          <cell r="A13">
            <v>4158</v>
          </cell>
          <cell r="B13">
            <v>4158</v>
          </cell>
          <cell r="C13">
            <v>41547</v>
          </cell>
          <cell r="D13">
            <v>41547</v>
          </cell>
          <cell r="F13">
            <v>149600</v>
          </cell>
          <cell r="G13" t="str">
            <v>NO RADICADA- TERMINOS VENCIDOS</v>
          </cell>
          <cell r="H13">
            <v>149600</v>
          </cell>
          <cell r="L13">
            <v>0</v>
          </cell>
          <cell r="P13">
            <v>0</v>
          </cell>
          <cell r="R13">
            <v>0</v>
          </cell>
        </row>
        <row r="14">
          <cell r="A14">
            <v>4317</v>
          </cell>
          <cell r="B14">
            <v>4317</v>
          </cell>
          <cell r="C14">
            <v>41577</v>
          </cell>
          <cell r="D14">
            <v>41577</v>
          </cell>
          <cell r="F14">
            <v>133900</v>
          </cell>
          <cell r="G14" t="str">
            <v>NO RADICADA- TERMINOS VENCIDOS</v>
          </cell>
          <cell r="H14">
            <v>133900</v>
          </cell>
          <cell r="L14">
            <v>0</v>
          </cell>
          <cell r="P14">
            <v>0</v>
          </cell>
          <cell r="R14">
            <v>0</v>
          </cell>
        </row>
        <row r="15">
          <cell r="A15">
            <v>4227</v>
          </cell>
          <cell r="B15">
            <v>4227</v>
          </cell>
          <cell r="C15">
            <v>41577</v>
          </cell>
          <cell r="D15">
            <v>41577</v>
          </cell>
          <cell r="F15">
            <v>152300</v>
          </cell>
          <cell r="G15" t="str">
            <v>NO RADICADA- TERMINOS VENCIDOS</v>
          </cell>
          <cell r="H15">
            <v>152300</v>
          </cell>
          <cell r="L15">
            <v>0</v>
          </cell>
          <cell r="P15">
            <v>0</v>
          </cell>
          <cell r="R15">
            <v>0</v>
          </cell>
        </row>
        <row r="16">
          <cell r="A16">
            <v>4357</v>
          </cell>
          <cell r="B16">
            <v>4357</v>
          </cell>
          <cell r="C16">
            <v>41577</v>
          </cell>
          <cell r="D16">
            <v>41577</v>
          </cell>
          <cell r="F16">
            <v>45400</v>
          </cell>
          <cell r="G16" t="str">
            <v>NO RADICADA- TERMINOS VENCIDOS</v>
          </cell>
          <cell r="H16">
            <v>45400</v>
          </cell>
          <cell r="L16">
            <v>0</v>
          </cell>
          <cell r="P16">
            <v>0</v>
          </cell>
          <cell r="R16">
            <v>0</v>
          </cell>
        </row>
        <row r="17">
          <cell r="A17">
            <v>4330</v>
          </cell>
          <cell r="B17">
            <v>4330</v>
          </cell>
          <cell r="C17">
            <v>41577</v>
          </cell>
          <cell r="D17">
            <v>41577</v>
          </cell>
          <cell r="F17">
            <v>47200</v>
          </cell>
          <cell r="G17" t="str">
            <v>NO RADICADA- TERMINOS VENCIDOS</v>
          </cell>
          <cell r="H17">
            <v>47200</v>
          </cell>
          <cell r="L17">
            <v>0</v>
          </cell>
          <cell r="P17">
            <v>0</v>
          </cell>
          <cell r="R17">
            <v>0</v>
          </cell>
        </row>
        <row r="18">
          <cell r="A18">
            <v>4356</v>
          </cell>
          <cell r="B18">
            <v>4356</v>
          </cell>
          <cell r="C18">
            <v>41577</v>
          </cell>
          <cell r="D18">
            <v>41577</v>
          </cell>
          <cell r="F18">
            <v>58200</v>
          </cell>
          <cell r="G18" t="str">
            <v>NO RADICADA- TERMINOS VENCIDOS</v>
          </cell>
          <cell r="H18">
            <v>58200</v>
          </cell>
          <cell r="L18">
            <v>0</v>
          </cell>
          <cell r="P18">
            <v>0</v>
          </cell>
          <cell r="R18">
            <v>0</v>
          </cell>
        </row>
        <row r="19">
          <cell r="A19">
            <v>4333</v>
          </cell>
          <cell r="B19">
            <v>4333</v>
          </cell>
          <cell r="C19">
            <v>41577</v>
          </cell>
          <cell r="D19">
            <v>41577</v>
          </cell>
          <cell r="F19">
            <v>92450</v>
          </cell>
          <cell r="G19" t="str">
            <v>NO RADICADA- TERMINOS VENCIDOS</v>
          </cell>
          <cell r="H19">
            <v>92450</v>
          </cell>
          <cell r="L19">
            <v>0</v>
          </cell>
          <cell r="P19">
            <v>0</v>
          </cell>
          <cell r="R19">
            <v>0</v>
          </cell>
        </row>
        <row r="20">
          <cell r="A20">
            <v>4311</v>
          </cell>
          <cell r="B20">
            <v>4311</v>
          </cell>
          <cell r="C20">
            <v>41577</v>
          </cell>
          <cell r="D20">
            <v>41577</v>
          </cell>
          <cell r="F20">
            <v>94800</v>
          </cell>
          <cell r="G20" t="str">
            <v>NO RADICADA- TERMINOS VENCIDOS</v>
          </cell>
          <cell r="H20">
            <v>94800</v>
          </cell>
          <cell r="L20">
            <v>0</v>
          </cell>
          <cell r="P20">
            <v>0</v>
          </cell>
          <cell r="R20">
            <v>0</v>
          </cell>
        </row>
        <row r="21">
          <cell r="A21">
            <v>4513</v>
          </cell>
          <cell r="B21">
            <v>4513</v>
          </cell>
          <cell r="C21">
            <v>41728</v>
          </cell>
          <cell r="D21">
            <v>41728</v>
          </cell>
          <cell r="F21">
            <v>87828</v>
          </cell>
          <cell r="G21" t="str">
            <v>NO RADICADA- TERMINOS VENCIDOS</v>
          </cell>
          <cell r="H21">
            <v>87828</v>
          </cell>
          <cell r="L21">
            <v>0</v>
          </cell>
          <cell r="P21">
            <v>0</v>
          </cell>
          <cell r="R21">
            <v>0</v>
          </cell>
        </row>
        <row r="22">
          <cell r="A22">
            <v>4581</v>
          </cell>
          <cell r="B22">
            <v>4581</v>
          </cell>
          <cell r="C22">
            <v>41759</v>
          </cell>
          <cell r="D22">
            <v>41759</v>
          </cell>
          <cell r="F22">
            <v>128273</v>
          </cell>
          <cell r="G22" t="str">
            <v>NO RADICADA- TERMINOS VENCIDOS</v>
          </cell>
          <cell r="H22">
            <v>128273</v>
          </cell>
          <cell r="L22">
            <v>0</v>
          </cell>
          <cell r="P22">
            <v>0</v>
          </cell>
          <cell r="R22">
            <v>0</v>
          </cell>
        </row>
        <row r="23">
          <cell r="A23">
            <v>4571</v>
          </cell>
          <cell r="B23">
            <v>4571</v>
          </cell>
          <cell r="C23">
            <v>41759</v>
          </cell>
          <cell r="D23">
            <v>41759</v>
          </cell>
          <cell r="F23">
            <v>44900</v>
          </cell>
          <cell r="G23" t="str">
            <v>NO RADICADA- TERMINOS VENCIDOS</v>
          </cell>
          <cell r="H23">
            <v>44900</v>
          </cell>
          <cell r="L23">
            <v>0</v>
          </cell>
          <cell r="P23">
            <v>0</v>
          </cell>
          <cell r="R23">
            <v>0</v>
          </cell>
        </row>
        <row r="24">
          <cell r="A24">
            <v>4597</v>
          </cell>
          <cell r="B24">
            <v>4597</v>
          </cell>
          <cell r="C24">
            <v>41759</v>
          </cell>
          <cell r="D24">
            <v>41759</v>
          </cell>
          <cell r="F24">
            <v>93100</v>
          </cell>
          <cell r="G24" t="str">
            <v>NO RADICADA- TERMINOS VENCIDOS</v>
          </cell>
          <cell r="H24">
            <v>93100</v>
          </cell>
          <cell r="L24">
            <v>0</v>
          </cell>
          <cell r="P24">
            <v>0</v>
          </cell>
          <cell r="R24">
            <v>0</v>
          </cell>
        </row>
        <row r="25">
          <cell r="A25">
            <v>4742</v>
          </cell>
          <cell r="B25">
            <v>4742</v>
          </cell>
          <cell r="C25">
            <v>41820</v>
          </cell>
          <cell r="D25">
            <v>41820</v>
          </cell>
          <cell r="F25">
            <v>39000</v>
          </cell>
          <cell r="G25" t="str">
            <v>NO RADICADA- TERMINOS VENCIDOS</v>
          </cell>
          <cell r="H25">
            <v>39000</v>
          </cell>
          <cell r="L25">
            <v>0</v>
          </cell>
          <cell r="P25">
            <v>0</v>
          </cell>
          <cell r="R25">
            <v>0</v>
          </cell>
        </row>
        <row r="26">
          <cell r="A26">
            <v>4699</v>
          </cell>
          <cell r="B26">
            <v>4699</v>
          </cell>
          <cell r="C26">
            <v>41820</v>
          </cell>
          <cell r="D26">
            <v>41820</v>
          </cell>
          <cell r="F26">
            <v>73636</v>
          </cell>
          <cell r="G26" t="str">
            <v>NO RADICADA- TERMINOS VENCIDOS</v>
          </cell>
          <cell r="H26">
            <v>73636</v>
          </cell>
          <cell r="L26">
            <v>0</v>
          </cell>
          <cell r="P26">
            <v>0</v>
          </cell>
          <cell r="R26">
            <v>0</v>
          </cell>
        </row>
        <row r="27">
          <cell r="A27">
            <v>4890</v>
          </cell>
          <cell r="B27">
            <v>4890</v>
          </cell>
          <cell r="C27">
            <v>41912</v>
          </cell>
          <cell r="D27">
            <v>41912</v>
          </cell>
          <cell r="F27">
            <v>118964</v>
          </cell>
          <cell r="G27" t="str">
            <v>NO RADICADA- TERMINOS VENCIDOS</v>
          </cell>
          <cell r="H27">
            <v>118964</v>
          </cell>
          <cell r="L27">
            <v>0</v>
          </cell>
          <cell r="P27">
            <v>0</v>
          </cell>
          <cell r="R27">
            <v>0</v>
          </cell>
        </row>
        <row r="28">
          <cell r="A28">
            <v>4914</v>
          </cell>
          <cell r="B28">
            <v>4914</v>
          </cell>
          <cell r="C28">
            <v>41912</v>
          </cell>
          <cell r="D28">
            <v>41912</v>
          </cell>
          <cell r="F28">
            <v>149600</v>
          </cell>
          <cell r="G28" t="str">
            <v>NO RADICADA- TERMINOS VENCIDOS</v>
          </cell>
          <cell r="H28">
            <v>149600</v>
          </cell>
          <cell r="L28">
            <v>0</v>
          </cell>
          <cell r="P28">
            <v>0</v>
          </cell>
          <cell r="R28">
            <v>0</v>
          </cell>
        </row>
        <row r="29">
          <cell r="A29">
            <v>4915</v>
          </cell>
          <cell r="B29">
            <v>4915</v>
          </cell>
          <cell r="C29">
            <v>41912</v>
          </cell>
          <cell r="D29">
            <v>41912</v>
          </cell>
          <cell r="F29">
            <v>53728</v>
          </cell>
          <cell r="G29" t="str">
            <v>NO RADICADA- TERMINOS VENCIDOS</v>
          </cell>
          <cell r="H29">
            <v>53728</v>
          </cell>
          <cell r="L29">
            <v>0</v>
          </cell>
          <cell r="P29">
            <v>0</v>
          </cell>
          <cell r="R29">
            <v>0</v>
          </cell>
        </row>
        <row r="30">
          <cell r="A30">
            <v>4913</v>
          </cell>
          <cell r="B30">
            <v>4913</v>
          </cell>
          <cell r="C30">
            <v>41912</v>
          </cell>
          <cell r="D30">
            <v>41912</v>
          </cell>
          <cell r="F30">
            <v>99746</v>
          </cell>
          <cell r="G30" t="str">
            <v>NO RADICADA- TERMINOS VENCIDOS</v>
          </cell>
          <cell r="H30">
            <v>99746</v>
          </cell>
          <cell r="L30">
            <v>0</v>
          </cell>
          <cell r="P30">
            <v>0</v>
          </cell>
          <cell r="R30">
            <v>0</v>
          </cell>
        </row>
        <row r="31">
          <cell r="A31">
            <v>4965</v>
          </cell>
          <cell r="B31">
            <v>4965</v>
          </cell>
          <cell r="C31">
            <v>41943</v>
          </cell>
          <cell r="D31">
            <v>41943</v>
          </cell>
          <cell r="F31">
            <v>193300</v>
          </cell>
          <cell r="G31" t="str">
            <v>NO RADICADA- TERMINOS VENCIDOS</v>
          </cell>
          <cell r="H31">
            <v>193300</v>
          </cell>
          <cell r="L31">
            <v>0</v>
          </cell>
          <cell r="P31">
            <v>0</v>
          </cell>
          <cell r="R31">
            <v>0</v>
          </cell>
        </row>
        <row r="32">
          <cell r="A32">
            <v>4985</v>
          </cell>
          <cell r="B32">
            <v>4985</v>
          </cell>
          <cell r="C32">
            <v>41973</v>
          </cell>
          <cell r="D32">
            <v>41973</v>
          </cell>
          <cell r="F32">
            <v>48300</v>
          </cell>
          <cell r="G32" t="str">
            <v>NO RADICADA- TERMINOS VENCIDOS</v>
          </cell>
          <cell r="H32">
            <v>48300</v>
          </cell>
          <cell r="L32">
            <v>0</v>
          </cell>
          <cell r="P32">
            <v>0</v>
          </cell>
          <cell r="R32">
            <v>0</v>
          </cell>
        </row>
        <row r="33">
          <cell r="A33">
            <v>4993</v>
          </cell>
          <cell r="B33">
            <v>4993</v>
          </cell>
          <cell r="C33">
            <v>41973</v>
          </cell>
          <cell r="D33">
            <v>41973</v>
          </cell>
          <cell r="F33">
            <v>90500</v>
          </cell>
          <cell r="G33" t="str">
            <v>NO RADICADA- TERMINOS VENCIDOS</v>
          </cell>
          <cell r="H33">
            <v>90500</v>
          </cell>
          <cell r="L33">
            <v>0</v>
          </cell>
          <cell r="P33">
            <v>0</v>
          </cell>
          <cell r="R33">
            <v>0</v>
          </cell>
        </row>
        <row r="34">
          <cell r="A34">
            <v>5165</v>
          </cell>
          <cell r="B34">
            <v>5165</v>
          </cell>
          <cell r="C34">
            <v>42063</v>
          </cell>
          <cell r="D34">
            <v>42063</v>
          </cell>
          <cell r="F34">
            <v>90800</v>
          </cell>
          <cell r="G34" t="str">
            <v>NO RADICADA- TERMINOS VENCIDOS</v>
          </cell>
          <cell r="H34">
            <v>90800</v>
          </cell>
          <cell r="L34">
            <v>0</v>
          </cell>
          <cell r="P34">
            <v>0</v>
          </cell>
          <cell r="R34">
            <v>0</v>
          </cell>
        </row>
        <row r="35">
          <cell r="A35">
            <v>5228</v>
          </cell>
          <cell r="B35">
            <v>5228</v>
          </cell>
          <cell r="C35">
            <v>42093</v>
          </cell>
          <cell r="D35">
            <v>42093</v>
          </cell>
          <cell r="F35">
            <v>120706</v>
          </cell>
          <cell r="G35" t="str">
            <v>CANCELADA</v>
          </cell>
          <cell r="H35">
            <v>0</v>
          </cell>
          <cell r="L35">
            <v>0</v>
          </cell>
          <cell r="P35">
            <v>120706</v>
          </cell>
          <cell r="R35">
            <v>0</v>
          </cell>
        </row>
        <row r="36">
          <cell r="A36">
            <v>5202</v>
          </cell>
          <cell r="B36">
            <v>5202</v>
          </cell>
          <cell r="C36">
            <v>42093</v>
          </cell>
          <cell r="D36">
            <v>42093</v>
          </cell>
          <cell r="F36">
            <v>80200</v>
          </cell>
          <cell r="G36" t="str">
            <v>CANCELADA</v>
          </cell>
          <cell r="H36">
            <v>0</v>
          </cell>
          <cell r="L36">
            <v>0</v>
          </cell>
          <cell r="P36">
            <v>80200</v>
          </cell>
          <cell r="R36">
            <v>0</v>
          </cell>
        </row>
        <row r="37">
          <cell r="A37">
            <v>5302</v>
          </cell>
          <cell r="B37">
            <v>5302</v>
          </cell>
          <cell r="C37">
            <v>42124</v>
          </cell>
          <cell r="D37">
            <v>42124</v>
          </cell>
          <cell r="F37">
            <v>148100</v>
          </cell>
          <cell r="G37" t="str">
            <v>NO RADICADA- TERMINOS VENCIDOS</v>
          </cell>
          <cell r="H37">
            <v>148100</v>
          </cell>
          <cell r="L37">
            <v>0</v>
          </cell>
          <cell r="P37">
            <v>0</v>
          </cell>
          <cell r="R37">
            <v>0</v>
          </cell>
        </row>
        <row r="38">
          <cell r="A38">
            <v>5293</v>
          </cell>
          <cell r="B38">
            <v>5293</v>
          </cell>
          <cell r="C38">
            <v>42124</v>
          </cell>
          <cell r="D38">
            <v>42124</v>
          </cell>
          <cell r="F38">
            <v>45180</v>
          </cell>
          <cell r="G38" t="str">
            <v>NO RADICADA- TERMINOS VENCIDOS</v>
          </cell>
          <cell r="H38">
            <v>45180</v>
          </cell>
          <cell r="L38">
            <v>0</v>
          </cell>
          <cell r="P38">
            <v>0</v>
          </cell>
          <cell r="R38">
            <v>0</v>
          </cell>
        </row>
        <row r="39">
          <cell r="A39">
            <v>5335</v>
          </cell>
          <cell r="B39">
            <v>5335</v>
          </cell>
          <cell r="C39">
            <v>42124</v>
          </cell>
          <cell r="D39">
            <v>42124</v>
          </cell>
          <cell r="F39">
            <v>47080</v>
          </cell>
          <cell r="G39" t="str">
            <v>NO RADICADA- TERMINOS VENCIDOS</v>
          </cell>
          <cell r="H39">
            <v>47080</v>
          </cell>
          <cell r="L39">
            <v>0</v>
          </cell>
          <cell r="P39">
            <v>0</v>
          </cell>
          <cell r="R39">
            <v>0</v>
          </cell>
        </row>
        <row r="40">
          <cell r="A40">
            <v>5428</v>
          </cell>
          <cell r="B40">
            <v>5428</v>
          </cell>
          <cell r="C40">
            <v>42154</v>
          </cell>
          <cell r="D40">
            <v>42154</v>
          </cell>
          <cell r="F40">
            <v>112600</v>
          </cell>
          <cell r="G40" t="str">
            <v>NO RADICADA- TERMINOS VENCIDOS</v>
          </cell>
          <cell r="H40">
            <v>112600</v>
          </cell>
          <cell r="L40">
            <v>0</v>
          </cell>
          <cell r="P40">
            <v>0</v>
          </cell>
          <cell r="R40">
            <v>0</v>
          </cell>
        </row>
        <row r="41">
          <cell r="A41">
            <v>5410</v>
          </cell>
          <cell r="B41">
            <v>5410</v>
          </cell>
          <cell r="C41">
            <v>42154</v>
          </cell>
          <cell r="D41">
            <v>42154</v>
          </cell>
          <cell r="F41">
            <v>117300</v>
          </cell>
          <cell r="G41" t="str">
            <v>NO RADICADA- TERMINOS VENCIDOS</v>
          </cell>
          <cell r="H41">
            <v>117300</v>
          </cell>
          <cell r="L41">
            <v>0</v>
          </cell>
          <cell r="P41">
            <v>0</v>
          </cell>
          <cell r="R41">
            <v>0</v>
          </cell>
        </row>
        <row r="42">
          <cell r="A42">
            <v>5429</v>
          </cell>
          <cell r="B42">
            <v>5429</v>
          </cell>
          <cell r="C42">
            <v>42154</v>
          </cell>
          <cell r="D42">
            <v>42154</v>
          </cell>
          <cell r="F42">
            <v>124900</v>
          </cell>
          <cell r="G42" t="str">
            <v>NO RADICADA- TERMINOS VENCIDOS</v>
          </cell>
          <cell r="H42">
            <v>124900</v>
          </cell>
          <cell r="L42">
            <v>0</v>
          </cell>
          <cell r="P42">
            <v>0</v>
          </cell>
          <cell r="R42">
            <v>0</v>
          </cell>
        </row>
        <row r="43">
          <cell r="A43">
            <v>5398</v>
          </cell>
          <cell r="B43">
            <v>5398</v>
          </cell>
          <cell r="C43">
            <v>42154</v>
          </cell>
          <cell r="D43">
            <v>42154</v>
          </cell>
          <cell r="F43">
            <v>56400</v>
          </cell>
          <cell r="G43" t="str">
            <v>NO RADICADA- TERMINOS VENCIDOS</v>
          </cell>
          <cell r="H43">
            <v>56400</v>
          </cell>
          <cell r="L43">
            <v>0</v>
          </cell>
          <cell r="P43">
            <v>0</v>
          </cell>
          <cell r="R43">
            <v>0</v>
          </cell>
        </row>
        <row r="44">
          <cell r="A44">
            <v>5445</v>
          </cell>
          <cell r="B44">
            <v>5445</v>
          </cell>
          <cell r="C44">
            <v>42185</v>
          </cell>
          <cell r="D44">
            <v>42185</v>
          </cell>
          <cell r="F44">
            <v>128400</v>
          </cell>
          <cell r="G44" t="str">
            <v>NO RADICADA- TERMINOS VENCIDOS</v>
          </cell>
          <cell r="H44">
            <v>128400</v>
          </cell>
          <cell r="L44">
            <v>0</v>
          </cell>
          <cell r="P44">
            <v>0</v>
          </cell>
          <cell r="R44">
            <v>0</v>
          </cell>
        </row>
        <row r="45">
          <cell r="A45">
            <v>5478</v>
          </cell>
          <cell r="B45">
            <v>5478</v>
          </cell>
          <cell r="C45">
            <v>42185</v>
          </cell>
          <cell r="D45">
            <v>42185</v>
          </cell>
          <cell r="F45">
            <v>50132</v>
          </cell>
          <cell r="G45" t="str">
            <v>NO RADICADA- TERMINOS VENCIDOS</v>
          </cell>
          <cell r="H45">
            <v>50132</v>
          </cell>
          <cell r="L45">
            <v>0</v>
          </cell>
          <cell r="P45">
            <v>0</v>
          </cell>
          <cell r="R45">
            <v>0</v>
          </cell>
        </row>
        <row r="46">
          <cell r="A46">
            <v>5471</v>
          </cell>
          <cell r="B46">
            <v>5471</v>
          </cell>
          <cell r="C46">
            <v>42185</v>
          </cell>
          <cell r="D46">
            <v>42185</v>
          </cell>
          <cell r="F46">
            <v>51200</v>
          </cell>
          <cell r="G46" t="str">
            <v>NO RADICADA- TERMINOS VENCIDOS</v>
          </cell>
          <cell r="H46">
            <v>51200</v>
          </cell>
          <cell r="L46">
            <v>0</v>
          </cell>
          <cell r="P46">
            <v>0</v>
          </cell>
          <cell r="R46">
            <v>0</v>
          </cell>
        </row>
        <row r="47">
          <cell r="A47">
            <v>5535</v>
          </cell>
          <cell r="B47">
            <v>5535</v>
          </cell>
          <cell r="C47">
            <v>42215</v>
          </cell>
          <cell r="D47">
            <v>42215</v>
          </cell>
          <cell r="F47">
            <v>121064</v>
          </cell>
          <cell r="G47" t="str">
            <v>NO RADICADA- TERMINOS VENCIDOS</v>
          </cell>
          <cell r="H47">
            <v>121064</v>
          </cell>
          <cell r="L47">
            <v>0</v>
          </cell>
          <cell r="P47">
            <v>0</v>
          </cell>
          <cell r="R47">
            <v>0</v>
          </cell>
        </row>
        <row r="48">
          <cell r="A48">
            <v>5548</v>
          </cell>
          <cell r="B48">
            <v>5548</v>
          </cell>
          <cell r="C48">
            <v>42215</v>
          </cell>
          <cell r="D48">
            <v>42215</v>
          </cell>
          <cell r="F48">
            <v>136500</v>
          </cell>
          <cell r="G48" t="str">
            <v>NO RADICADA- TERMINOS VENCIDOS</v>
          </cell>
          <cell r="H48">
            <v>136500</v>
          </cell>
          <cell r="L48">
            <v>0</v>
          </cell>
          <cell r="P48">
            <v>0</v>
          </cell>
          <cell r="R48">
            <v>0</v>
          </cell>
        </row>
        <row r="49">
          <cell r="A49">
            <v>5679</v>
          </cell>
          <cell r="B49">
            <v>5679</v>
          </cell>
          <cell r="C49">
            <v>42246</v>
          </cell>
          <cell r="D49">
            <v>42246</v>
          </cell>
          <cell r="F49">
            <v>199024</v>
          </cell>
          <cell r="G49" t="str">
            <v>NO RADICADA- TERMINOS VENCIDOS</v>
          </cell>
          <cell r="H49">
            <v>199024</v>
          </cell>
          <cell r="L49">
            <v>0</v>
          </cell>
          <cell r="P49">
            <v>0</v>
          </cell>
          <cell r="R49">
            <v>0</v>
          </cell>
        </row>
        <row r="50">
          <cell r="A50">
            <v>5654</v>
          </cell>
          <cell r="B50">
            <v>5654</v>
          </cell>
          <cell r="C50">
            <v>42246</v>
          </cell>
          <cell r="D50">
            <v>42246</v>
          </cell>
          <cell r="F50">
            <v>52197</v>
          </cell>
          <cell r="G50" t="str">
            <v>NO RADICADA- TERMINOS VENCIDOS</v>
          </cell>
          <cell r="H50">
            <v>52197</v>
          </cell>
          <cell r="L50">
            <v>0</v>
          </cell>
          <cell r="P50">
            <v>0</v>
          </cell>
          <cell r="R50">
            <v>0</v>
          </cell>
        </row>
        <row r="51">
          <cell r="A51">
            <v>5614</v>
          </cell>
          <cell r="B51">
            <v>5614</v>
          </cell>
          <cell r="C51">
            <v>42246</v>
          </cell>
          <cell r="D51">
            <v>42246</v>
          </cell>
          <cell r="F51">
            <v>78017</v>
          </cell>
          <cell r="G51" t="str">
            <v>NO RADICADA- TERMINOS VENCIDOS</v>
          </cell>
          <cell r="H51">
            <v>78017</v>
          </cell>
          <cell r="L51">
            <v>0</v>
          </cell>
          <cell r="P51">
            <v>0</v>
          </cell>
          <cell r="R51">
            <v>0</v>
          </cell>
        </row>
        <row r="52">
          <cell r="A52">
            <v>5616</v>
          </cell>
          <cell r="B52">
            <v>5616</v>
          </cell>
          <cell r="C52">
            <v>42246</v>
          </cell>
          <cell r="D52">
            <v>42246</v>
          </cell>
          <cell r="F52">
            <v>90908</v>
          </cell>
          <cell r="G52" t="str">
            <v>NO RADICADA- TERMINOS VENCIDOS</v>
          </cell>
          <cell r="H52">
            <v>90908</v>
          </cell>
          <cell r="L52">
            <v>0</v>
          </cell>
          <cell r="P52">
            <v>0</v>
          </cell>
          <cell r="R52">
            <v>0</v>
          </cell>
        </row>
        <row r="53">
          <cell r="A53">
            <v>5595</v>
          </cell>
          <cell r="B53">
            <v>5595</v>
          </cell>
          <cell r="C53">
            <v>42246</v>
          </cell>
          <cell r="D53">
            <v>42246</v>
          </cell>
          <cell r="F53">
            <v>91138</v>
          </cell>
          <cell r="G53" t="str">
            <v>NO RADICADA- TERMINOS VENCIDOS</v>
          </cell>
          <cell r="H53">
            <v>91138</v>
          </cell>
          <cell r="L53">
            <v>0</v>
          </cell>
          <cell r="P53">
            <v>0</v>
          </cell>
          <cell r="R53">
            <v>0</v>
          </cell>
        </row>
        <row r="54">
          <cell r="A54">
            <v>5650</v>
          </cell>
          <cell r="B54">
            <v>5650</v>
          </cell>
          <cell r="C54">
            <v>42246</v>
          </cell>
          <cell r="D54">
            <v>42246</v>
          </cell>
          <cell r="F54">
            <v>97409</v>
          </cell>
          <cell r="G54" t="str">
            <v>NO RADICADA- TERMINOS VENCIDOS</v>
          </cell>
          <cell r="H54">
            <v>97409</v>
          </cell>
          <cell r="L54">
            <v>0</v>
          </cell>
          <cell r="P54">
            <v>0</v>
          </cell>
          <cell r="R54">
            <v>0</v>
          </cell>
        </row>
        <row r="55">
          <cell r="A55">
            <v>5688</v>
          </cell>
          <cell r="B55">
            <v>5688</v>
          </cell>
          <cell r="C55">
            <v>42277</v>
          </cell>
          <cell r="D55">
            <v>42277</v>
          </cell>
          <cell r="F55">
            <v>107050</v>
          </cell>
          <cell r="G55" t="str">
            <v>NO RADICADA- TERMINOS VENCIDOS</v>
          </cell>
          <cell r="H55">
            <v>107050</v>
          </cell>
          <cell r="L55">
            <v>0</v>
          </cell>
          <cell r="P55">
            <v>0</v>
          </cell>
          <cell r="R55">
            <v>0</v>
          </cell>
        </row>
        <row r="56">
          <cell r="A56">
            <v>5720</v>
          </cell>
          <cell r="B56">
            <v>5720</v>
          </cell>
          <cell r="C56">
            <v>42277</v>
          </cell>
          <cell r="D56">
            <v>42277</v>
          </cell>
          <cell r="F56">
            <v>109040</v>
          </cell>
          <cell r="G56" t="str">
            <v>NO RADICADA- TERMINOS VENCIDOS</v>
          </cell>
          <cell r="H56">
            <v>109040</v>
          </cell>
          <cell r="L56">
            <v>0</v>
          </cell>
          <cell r="P56">
            <v>0</v>
          </cell>
          <cell r="R56">
            <v>0</v>
          </cell>
        </row>
        <row r="57">
          <cell r="A57">
            <v>5779</v>
          </cell>
          <cell r="B57">
            <v>5779</v>
          </cell>
          <cell r="C57">
            <v>42277</v>
          </cell>
          <cell r="D57">
            <v>42277</v>
          </cell>
          <cell r="F57">
            <v>170145</v>
          </cell>
          <cell r="G57" t="str">
            <v>NO RADICADA- TERMINOS VENCIDOS</v>
          </cell>
          <cell r="H57">
            <v>170145</v>
          </cell>
          <cell r="L57">
            <v>0</v>
          </cell>
          <cell r="P57">
            <v>0</v>
          </cell>
          <cell r="R57">
            <v>0</v>
          </cell>
        </row>
        <row r="58">
          <cell r="A58">
            <v>5771</v>
          </cell>
          <cell r="B58">
            <v>5771</v>
          </cell>
          <cell r="C58">
            <v>42277</v>
          </cell>
          <cell r="D58">
            <v>42277</v>
          </cell>
          <cell r="F58">
            <v>78118</v>
          </cell>
          <cell r="G58" t="str">
            <v>NO RADICADA- TERMINOS VENCIDOS</v>
          </cell>
          <cell r="H58">
            <v>78118</v>
          </cell>
          <cell r="L58">
            <v>0</v>
          </cell>
          <cell r="P58">
            <v>0</v>
          </cell>
          <cell r="R58">
            <v>0</v>
          </cell>
        </row>
        <row r="59">
          <cell r="A59">
            <v>5745</v>
          </cell>
          <cell r="B59">
            <v>5745</v>
          </cell>
          <cell r="C59">
            <v>42277</v>
          </cell>
          <cell r="D59">
            <v>42277</v>
          </cell>
          <cell r="F59">
            <v>98328</v>
          </cell>
          <cell r="G59" t="str">
            <v>NO RADICADA- TERMINOS VENCIDOS</v>
          </cell>
          <cell r="H59">
            <v>98328</v>
          </cell>
          <cell r="L59">
            <v>0</v>
          </cell>
          <cell r="P59">
            <v>0</v>
          </cell>
          <cell r="R59">
            <v>0</v>
          </cell>
        </row>
        <row r="60">
          <cell r="A60">
            <v>5795</v>
          </cell>
          <cell r="B60">
            <v>5795</v>
          </cell>
          <cell r="C60">
            <v>42278</v>
          </cell>
          <cell r="D60">
            <v>42278</v>
          </cell>
          <cell r="F60">
            <v>92799</v>
          </cell>
          <cell r="G60" t="str">
            <v>NO RADICADA- TERMINOS VENCIDOS</v>
          </cell>
          <cell r="H60">
            <v>92799</v>
          </cell>
          <cell r="L60">
            <v>0</v>
          </cell>
          <cell r="P60">
            <v>0</v>
          </cell>
          <cell r="R60">
            <v>0</v>
          </cell>
        </row>
        <row r="61">
          <cell r="A61">
            <v>5925</v>
          </cell>
          <cell r="B61">
            <v>5925</v>
          </cell>
          <cell r="C61">
            <v>42309</v>
          </cell>
          <cell r="D61">
            <v>42309</v>
          </cell>
          <cell r="F61">
            <v>55954</v>
          </cell>
          <cell r="G61" t="str">
            <v>NO RADICADA- TERMINOS VENCIDOS</v>
          </cell>
          <cell r="H61">
            <v>55954</v>
          </cell>
          <cell r="L61">
            <v>0</v>
          </cell>
          <cell r="P61">
            <v>0</v>
          </cell>
          <cell r="R61">
            <v>0</v>
          </cell>
        </row>
        <row r="62">
          <cell r="A62">
            <v>6088</v>
          </cell>
          <cell r="B62">
            <v>6088</v>
          </cell>
          <cell r="C62">
            <v>42370</v>
          </cell>
          <cell r="D62">
            <v>42370</v>
          </cell>
          <cell r="F62">
            <v>60093</v>
          </cell>
          <cell r="G62" t="str">
            <v>NO RADICADA- TERMINOS VENCIDOS</v>
          </cell>
          <cell r="H62">
            <v>60093</v>
          </cell>
          <cell r="L62">
            <v>0</v>
          </cell>
          <cell r="P62">
            <v>0</v>
          </cell>
          <cell r="R62">
            <v>0</v>
          </cell>
        </row>
        <row r="63">
          <cell r="A63">
            <v>6153</v>
          </cell>
          <cell r="B63">
            <v>6153</v>
          </cell>
          <cell r="C63">
            <v>42401</v>
          </cell>
          <cell r="D63">
            <v>42401</v>
          </cell>
          <cell r="F63">
            <v>126781</v>
          </cell>
          <cell r="G63" t="str">
            <v>CANCELADA</v>
          </cell>
          <cell r="H63">
            <v>0</v>
          </cell>
          <cell r="L63">
            <v>0</v>
          </cell>
          <cell r="P63">
            <v>126781</v>
          </cell>
          <cell r="R63">
            <v>0</v>
          </cell>
        </row>
        <row r="64">
          <cell r="A64">
            <v>6229</v>
          </cell>
          <cell r="B64">
            <v>6229</v>
          </cell>
          <cell r="C64">
            <v>42430</v>
          </cell>
          <cell r="D64">
            <v>42430</v>
          </cell>
          <cell r="F64">
            <v>50253</v>
          </cell>
          <cell r="G64" t="str">
            <v>CANCELADA</v>
          </cell>
          <cell r="H64">
            <v>0</v>
          </cell>
          <cell r="L64">
            <v>0</v>
          </cell>
          <cell r="P64">
            <v>50253</v>
          </cell>
          <cell r="R64">
            <v>0</v>
          </cell>
        </row>
        <row r="65">
          <cell r="A65">
            <v>6193</v>
          </cell>
          <cell r="B65">
            <v>6193</v>
          </cell>
          <cell r="C65">
            <v>42430</v>
          </cell>
          <cell r="D65">
            <v>42430</v>
          </cell>
          <cell r="F65">
            <v>55078</v>
          </cell>
          <cell r="G65" t="str">
            <v>CANCELADA</v>
          </cell>
          <cell r="H65">
            <v>0</v>
          </cell>
          <cell r="L65">
            <v>0</v>
          </cell>
          <cell r="P65">
            <v>55078</v>
          </cell>
          <cell r="R65">
            <v>0</v>
          </cell>
        </row>
        <row r="66">
          <cell r="A66">
            <v>6240</v>
          </cell>
          <cell r="B66">
            <v>6240</v>
          </cell>
          <cell r="C66">
            <v>42430</v>
          </cell>
          <cell r="D66">
            <v>42430</v>
          </cell>
          <cell r="F66">
            <v>55130</v>
          </cell>
          <cell r="G66" t="str">
            <v>CANCELADA</v>
          </cell>
          <cell r="H66">
            <v>0</v>
          </cell>
          <cell r="L66">
            <v>0</v>
          </cell>
          <cell r="P66">
            <v>55130</v>
          </cell>
          <cell r="R66">
            <v>0</v>
          </cell>
        </row>
        <row r="67">
          <cell r="A67">
            <v>6266</v>
          </cell>
          <cell r="B67">
            <v>6266</v>
          </cell>
          <cell r="C67">
            <v>42430</v>
          </cell>
          <cell r="D67">
            <v>42430</v>
          </cell>
          <cell r="F67">
            <v>56698</v>
          </cell>
          <cell r="G67" t="str">
            <v>CANCELADA</v>
          </cell>
          <cell r="H67">
            <v>0</v>
          </cell>
          <cell r="L67">
            <v>0</v>
          </cell>
          <cell r="P67">
            <v>56698</v>
          </cell>
          <cell r="R67">
            <v>0</v>
          </cell>
        </row>
        <row r="68">
          <cell r="A68">
            <v>7262</v>
          </cell>
          <cell r="B68">
            <v>7262</v>
          </cell>
          <cell r="C68">
            <v>42740</v>
          </cell>
          <cell r="D68">
            <v>42740</v>
          </cell>
          <cell r="F68">
            <v>174610</v>
          </cell>
          <cell r="G68" t="str">
            <v>NO RADICADA</v>
          </cell>
          <cell r="H68">
            <v>174610</v>
          </cell>
          <cell r="L68">
            <v>0</v>
          </cell>
          <cell r="P68">
            <v>0</v>
          </cell>
          <cell r="R68">
            <v>0</v>
          </cell>
        </row>
        <row r="69">
          <cell r="A69">
            <v>7311</v>
          </cell>
          <cell r="B69">
            <v>7311</v>
          </cell>
          <cell r="C69">
            <v>42759</v>
          </cell>
          <cell r="D69">
            <v>42759</v>
          </cell>
          <cell r="F69">
            <v>268979</v>
          </cell>
          <cell r="G69" t="str">
            <v>NO RADICADA</v>
          </cell>
          <cell r="H69">
            <v>268979</v>
          </cell>
          <cell r="L69">
            <v>0</v>
          </cell>
          <cell r="P69">
            <v>0</v>
          </cell>
          <cell r="R69">
            <v>0</v>
          </cell>
        </row>
        <row r="70">
          <cell r="A70">
            <v>7426</v>
          </cell>
          <cell r="B70">
            <v>7426</v>
          </cell>
          <cell r="C70">
            <v>42795</v>
          </cell>
          <cell r="D70">
            <v>42795</v>
          </cell>
          <cell r="F70">
            <v>104124</v>
          </cell>
          <cell r="G70" t="str">
            <v>NO RADICADA</v>
          </cell>
          <cell r="H70">
            <v>104124</v>
          </cell>
          <cell r="L70">
            <v>0</v>
          </cell>
          <cell r="P70">
            <v>0</v>
          </cell>
          <cell r="R70">
            <v>0</v>
          </cell>
        </row>
        <row r="71">
          <cell r="A71">
            <v>7425</v>
          </cell>
          <cell r="B71">
            <v>7425</v>
          </cell>
          <cell r="C71">
            <v>42795</v>
          </cell>
          <cell r="D71">
            <v>42795</v>
          </cell>
          <cell r="F71">
            <v>112563</v>
          </cell>
          <cell r="G71" t="str">
            <v>NO RADICADA</v>
          </cell>
          <cell r="H71">
            <v>112563</v>
          </cell>
          <cell r="L71">
            <v>0</v>
          </cell>
          <cell r="P71">
            <v>0</v>
          </cell>
          <cell r="R71">
            <v>0</v>
          </cell>
        </row>
        <row r="72">
          <cell r="A72">
            <v>7493</v>
          </cell>
          <cell r="B72">
            <v>7493</v>
          </cell>
          <cell r="C72">
            <v>42809</v>
          </cell>
          <cell r="D72">
            <v>42809</v>
          </cell>
          <cell r="F72">
            <v>294199</v>
          </cell>
          <cell r="G72" t="str">
            <v>NO RADICADA</v>
          </cell>
          <cell r="H72">
            <v>294199</v>
          </cell>
          <cell r="L72">
            <v>0</v>
          </cell>
          <cell r="P72">
            <v>0</v>
          </cell>
          <cell r="R72">
            <v>0</v>
          </cell>
        </row>
        <row r="73">
          <cell r="A73">
            <v>7421</v>
          </cell>
          <cell r="B73">
            <v>7421</v>
          </cell>
          <cell r="C73">
            <v>42795</v>
          </cell>
          <cell r="D73">
            <v>42795</v>
          </cell>
          <cell r="F73">
            <v>388614</v>
          </cell>
          <cell r="G73" t="str">
            <v>NO RADICADA</v>
          </cell>
          <cell r="H73">
            <v>388614</v>
          </cell>
          <cell r="L73">
            <v>0</v>
          </cell>
          <cell r="P73">
            <v>0</v>
          </cell>
          <cell r="R73">
            <v>0</v>
          </cell>
        </row>
        <row r="74">
          <cell r="A74">
            <v>7478</v>
          </cell>
          <cell r="B74">
            <v>7478</v>
          </cell>
          <cell r="C74">
            <v>42805</v>
          </cell>
          <cell r="D74">
            <v>42805</v>
          </cell>
          <cell r="F74">
            <v>45261</v>
          </cell>
          <cell r="G74" t="str">
            <v>NO RADICADA</v>
          </cell>
          <cell r="H74">
            <v>45261</v>
          </cell>
          <cell r="L74">
            <v>0</v>
          </cell>
          <cell r="P74">
            <v>0</v>
          </cell>
          <cell r="R74">
            <v>0</v>
          </cell>
        </row>
        <row r="75">
          <cell r="A75">
            <v>7446</v>
          </cell>
          <cell r="B75">
            <v>7446</v>
          </cell>
          <cell r="C75">
            <v>42800</v>
          </cell>
          <cell r="D75">
            <v>42800</v>
          </cell>
          <cell r="F75">
            <v>55372</v>
          </cell>
          <cell r="G75" t="str">
            <v>NO RADICADA</v>
          </cell>
          <cell r="H75">
            <v>55372</v>
          </cell>
          <cell r="L75">
            <v>0</v>
          </cell>
          <cell r="P75">
            <v>0</v>
          </cell>
          <cell r="R75">
            <v>0</v>
          </cell>
        </row>
        <row r="76">
          <cell r="A76">
            <v>7633</v>
          </cell>
          <cell r="B76">
            <v>7633</v>
          </cell>
          <cell r="C76">
            <v>42847</v>
          </cell>
          <cell r="D76">
            <v>42847</v>
          </cell>
          <cell r="F76">
            <v>108656</v>
          </cell>
          <cell r="G76" t="str">
            <v>GLOSA LEGALIZADA Y CANCELADA</v>
          </cell>
          <cell r="H76">
            <v>0</v>
          </cell>
          <cell r="L76">
            <v>108650</v>
          </cell>
          <cell r="P76">
            <v>0</v>
          </cell>
          <cell r="R76">
            <v>6</v>
          </cell>
        </row>
        <row r="77">
          <cell r="A77">
            <v>7582</v>
          </cell>
          <cell r="B77">
            <v>7582</v>
          </cell>
          <cell r="C77">
            <v>42842</v>
          </cell>
          <cell r="D77">
            <v>42842</v>
          </cell>
          <cell r="F77">
            <v>111446</v>
          </cell>
          <cell r="G77" t="str">
            <v>GLOSA LEGALIZADA Y CANCELADA</v>
          </cell>
          <cell r="H77">
            <v>0</v>
          </cell>
          <cell r="L77">
            <v>51895</v>
          </cell>
          <cell r="P77">
            <v>0</v>
          </cell>
          <cell r="R77">
            <v>59551</v>
          </cell>
        </row>
        <row r="78">
          <cell r="A78">
            <v>7613</v>
          </cell>
          <cell r="B78">
            <v>7613</v>
          </cell>
          <cell r="C78">
            <v>42845</v>
          </cell>
          <cell r="D78">
            <v>42845</v>
          </cell>
          <cell r="F78">
            <v>121345</v>
          </cell>
          <cell r="G78" t="str">
            <v>GLOSA LEGALIZADA Y CANCELADA</v>
          </cell>
          <cell r="H78">
            <v>0</v>
          </cell>
          <cell r="L78">
            <v>51895</v>
          </cell>
          <cell r="P78">
            <v>0</v>
          </cell>
          <cell r="R78">
            <v>69450</v>
          </cell>
        </row>
        <row r="79">
          <cell r="A79">
            <v>7634</v>
          </cell>
          <cell r="B79">
            <v>7634</v>
          </cell>
          <cell r="C79">
            <v>42847</v>
          </cell>
          <cell r="D79">
            <v>42847</v>
          </cell>
          <cell r="F79">
            <v>147476</v>
          </cell>
          <cell r="G79" t="str">
            <v>GLOSA LEGALIZADA Y CANCELADA</v>
          </cell>
          <cell r="H79">
            <v>0</v>
          </cell>
          <cell r="L79">
            <v>95179</v>
          </cell>
          <cell r="P79">
            <v>0</v>
          </cell>
          <cell r="R79">
            <v>52297</v>
          </cell>
        </row>
        <row r="80">
          <cell r="A80">
            <v>7606</v>
          </cell>
          <cell r="B80">
            <v>7606</v>
          </cell>
          <cell r="C80">
            <v>42845</v>
          </cell>
          <cell r="D80">
            <v>42845</v>
          </cell>
          <cell r="F80">
            <v>263425</v>
          </cell>
          <cell r="G80" t="str">
            <v>CANCELADA</v>
          </cell>
          <cell r="H80">
            <v>0</v>
          </cell>
          <cell r="L80">
            <v>0</v>
          </cell>
          <cell r="P80">
            <v>220390</v>
          </cell>
          <cell r="R80">
            <v>43035</v>
          </cell>
        </row>
        <row r="81">
          <cell r="A81">
            <v>7571</v>
          </cell>
          <cell r="B81">
            <v>7571</v>
          </cell>
          <cell r="C81">
            <v>42837</v>
          </cell>
          <cell r="D81">
            <v>42837</v>
          </cell>
          <cell r="F81">
            <v>297068</v>
          </cell>
          <cell r="G81" t="str">
            <v>CANCELADA</v>
          </cell>
          <cell r="H81">
            <v>0</v>
          </cell>
          <cell r="L81">
            <v>0</v>
          </cell>
          <cell r="P81">
            <v>297068</v>
          </cell>
          <cell r="R81">
            <v>0</v>
          </cell>
        </row>
        <row r="82">
          <cell r="A82">
            <v>7564</v>
          </cell>
          <cell r="B82">
            <v>7564</v>
          </cell>
          <cell r="C82">
            <v>42837</v>
          </cell>
          <cell r="D82">
            <v>42837</v>
          </cell>
          <cell r="F82">
            <v>83395</v>
          </cell>
          <cell r="G82" t="str">
            <v>NO RADICADA</v>
          </cell>
          <cell r="H82">
            <v>83395</v>
          </cell>
          <cell r="L82">
            <v>0</v>
          </cell>
          <cell r="P82">
            <v>0</v>
          </cell>
          <cell r="R82">
            <v>0</v>
          </cell>
        </row>
        <row r="83">
          <cell r="A83">
            <v>7761</v>
          </cell>
          <cell r="B83">
            <v>7761</v>
          </cell>
          <cell r="C83">
            <v>42886</v>
          </cell>
          <cell r="D83">
            <v>42886</v>
          </cell>
          <cell r="F83">
            <v>147360</v>
          </cell>
          <cell r="G83" t="str">
            <v>GLOSA LEGALIZADA Y CANCELADA</v>
          </cell>
          <cell r="H83">
            <v>0</v>
          </cell>
          <cell r="L83">
            <v>26827</v>
          </cell>
          <cell r="P83">
            <v>120533</v>
          </cell>
          <cell r="R83">
            <v>0</v>
          </cell>
        </row>
        <row r="84">
          <cell r="A84">
            <v>7762</v>
          </cell>
          <cell r="B84">
            <v>7762</v>
          </cell>
          <cell r="C84">
            <v>42886</v>
          </cell>
          <cell r="D84">
            <v>42886</v>
          </cell>
          <cell r="F84">
            <v>160533</v>
          </cell>
          <cell r="G84" t="str">
            <v>CANCELADA</v>
          </cell>
          <cell r="H84">
            <v>0</v>
          </cell>
          <cell r="L84">
            <v>0</v>
          </cell>
          <cell r="P84">
            <v>105818</v>
          </cell>
          <cell r="R84">
            <v>54715</v>
          </cell>
        </row>
        <row r="85">
          <cell r="A85">
            <v>7693</v>
          </cell>
          <cell r="B85">
            <v>7693</v>
          </cell>
          <cell r="C85">
            <v>42871</v>
          </cell>
          <cell r="D85">
            <v>42871</v>
          </cell>
          <cell r="F85">
            <v>83645</v>
          </cell>
          <cell r="G85" t="str">
            <v>CANCELADA</v>
          </cell>
          <cell r="H85">
            <v>0</v>
          </cell>
          <cell r="L85">
            <v>0</v>
          </cell>
          <cell r="P85">
            <v>0</v>
          </cell>
          <cell r="R85">
            <v>83645</v>
          </cell>
        </row>
        <row r="86">
          <cell r="A86">
            <v>7787</v>
          </cell>
          <cell r="B86">
            <v>7787</v>
          </cell>
          <cell r="C86">
            <v>42893</v>
          </cell>
          <cell r="D86">
            <v>42893</v>
          </cell>
          <cell r="F86">
            <v>107121</v>
          </cell>
          <cell r="G86" t="str">
            <v>CANCELADA</v>
          </cell>
          <cell r="H86">
            <v>0</v>
          </cell>
          <cell r="L86">
            <v>0</v>
          </cell>
          <cell r="P86">
            <v>0</v>
          </cell>
          <cell r="R86">
            <v>107121</v>
          </cell>
        </row>
        <row r="87">
          <cell r="A87">
            <v>7840</v>
          </cell>
          <cell r="B87">
            <v>7840</v>
          </cell>
          <cell r="C87">
            <v>42902</v>
          </cell>
          <cell r="D87">
            <v>42902</v>
          </cell>
          <cell r="F87">
            <v>110361</v>
          </cell>
          <cell r="G87" t="str">
            <v>CANCELADA</v>
          </cell>
          <cell r="H87">
            <v>0</v>
          </cell>
          <cell r="L87">
            <v>0</v>
          </cell>
          <cell r="P87">
            <v>0</v>
          </cell>
          <cell r="R87">
            <v>110361</v>
          </cell>
        </row>
        <row r="88">
          <cell r="A88">
            <v>7765</v>
          </cell>
          <cell r="B88">
            <v>7765</v>
          </cell>
          <cell r="C88">
            <v>42891</v>
          </cell>
          <cell r="D88">
            <v>42891</v>
          </cell>
          <cell r="F88">
            <v>51792</v>
          </cell>
          <cell r="G88" t="str">
            <v>CANCELADA</v>
          </cell>
          <cell r="H88">
            <v>0</v>
          </cell>
          <cell r="L88">
            <v>0</v>
          </cell>
          <cell r="P88">
            <v>0</v>
          </cell>
          <cell r="R88">
            <v>51792</v>
          </cell>
        </row>
        <row r="89">
          <cell r="A89">
            <v>7891</v>
          </cell>
          <cell r="B89">
            <v>7891</v>
          </cell>
          <cell r="C89">
            <v>42915</v>
          </cell>
          <cell r="D89">
            <v>42915</v>
          </cell>
          <cell r="F89">
            <v>92867</v>
          </cell>
          <cell r="G89" t="str">
            <v>NO RADICADA</v>
          </cell>
          <cell r="H89">
            <v>92867</v>
          </cell>
          <cell r="L89">
            <v>0</v>
          </cell>
          <cell r="P89">
            <v>0</v>
          </cell>
          <cell r="R89">
            <v>0</v>
          </cell>
        </row>
        <row r="90">
          <cell r="A90">
            <v>7816</v>
          </cell>
          <cell r="B90">
            <v>7816</v>
          </cell>
          <cell r="C90">
            <v>42898</v>
          </cell>
          <cell r="D90">
            <v>42898</v>
          </cell>
          <cell r="F90">
            <v>99155</v>
          </cell>
          <cell r="G90" t="str">
            <v>CANCELADA</v>
          </cell>
          <cell r="H90">
            <v>0</v>
          </cell>
          <cell r="L90">
            <v>0</v>
          </cell>
          <cell r="P90">
            <v>0</v>
          </cell>
          <cell r="R90">
            <v>99155</v>
          </cell>
        </row>
        <row r="91">
          <cell r="A91">
            <v>7939</v>
          </cell>
          <cell r="B91">
            <v>7939</v>
          </cell>
          <cell r="C91">
            <v>42926</v>
          </cell>
          <cell r="D91">
            <v>42957</v>
          </cell>
          <cell r="F91">
            <v>107161</v>
          </cell>
          <cell r="G91" t="str">
            <v>GLOSA LEGALIZADA Y CANCELADA</v>
          </cell>
          <cell r="H91">
            <v>0</v>
          </cell>
          <cell r="L91">
            <v>56150</v>
          </cell>
          <cell r="P91">
            <v>0</v>
          </cell>
          <cell r="R91">
            <v>51011</v>
          </cell>
        </row>
        <row r="92">
          <cell r="A92">
            <v>7969</v>
          </cell>
          <cell r="B92">
            <v>7969</v>
          </cell>
          <cell r="C92">
            <v>42933</v>
          </cell>
          <cell r="D92">
            <v>42957</v>
          </cell>
          <cell r="F92">
            <v>112250</v>
          </cell>
          <cell r="G92" t="str">
            <v>CANCELADA</v>
          </cell>
          <cell r="H92">
            <v>0</v>
          </cell>
          <cell r="L92">
            <v>0</v>
          </cell>
          <cell r="P92">
            <v>111184</v>
          </cell>
          <cell r="R92">
            <v>1066</v>
          </cell>
        </row>
        <row r="93">
          <cell r="A93">
            <v>7930</v>
          </cell>
          <cell r="B93">
            <v>7930</v>
          </cell>
          <cell r="C93">
            <v>42923</v>
          </cell>
          <cell r="D93">
            <v>42957</v>
          </cell>
          <cell r="F93">
            <v>67325</v>
          </cell>
          <cell r="G93" t="str">
            <v>CANCELADA</v>
          </cell>
          <cell r="H93">
            <v>0</v>
          </cell>
          <cell r="L93">
            <v>0</v>
          </cell>
          <cell r="P93">
            <v>0</v>
          </cell>
          <cell r="R93">
            <v>67325</v>
          </cell>
        </row>
        <row r="94">
          <cell r="A94">
            <v>8068</v>
          </cell>
          <cell r="B94">
            <v>8068</v>
          </cell>
          <cell r="C94">
            <v>42957</v>
          </cell>
          <cell r="D94">
            <v>42957</v>
          </cell>
          <cell r="F94">
            <v>105818</v>
          </cell>
          <cell r="G94" t="str">
            <v>CANCELADA</v>
          </cell>
          <cell r="H94">
            <v>0</v>
          </cell>
          <cell r="L94">
            <v>0</v>
          </cell>
          <cell r="P94">
            <v>0</v>
          </cell>
          <cell r="R94">
            <v>105818</v>
          </cell>
        </row>
        <row r="95">
          <cell r="A95">
            <v>8168</v>
          </cell>
          <cell r="B95">
            <v>8168</v>
          </cell>
          <cell r="C95">
            <v>43003</v>
          </cell>
          <cell r="D95">
            <v>43003</v>
          </cell>
          <cell r="F95">
            <v>126897</v>
          </cell>
          <cell r="G95" t="str">
            <v>GLOSA LEGALIZADA Y CANCELADA</v>
          </cell>
          <cell r="H95">
            <v>0</v>
          </cell>
          <cell r="L95">
            <v>59795</v>
          </cell>
          <cell r="P95">
            <v>67102</v>
          </cell>
          <cell r="R95">
            <v>0</v>
          </cell>
        </row>
        <row r="96">
          <cell r="A96">
            <v>8153</v>
          </cell>
          <cell r="B96">
            <v>8153</v>
          </cell>
          <cell r="C96">
            <v>42993</v>
          </cell>
          <cell r="D96">
            <v>42993</v>
          </cell>
          <cell r="F96">
            <v>168687</v>
          </cell>
          <cell r="G96" t="str">
            <v>CANCELADA</v>
          </cell>
          <cell r="H96">
            <v>0</v>
          </cell>
          <cell r="L96">
            <v>0</v>
          </cell>
          <cell r="P96">
            <v>112537</v>
          </cell>
          <cell r="R96">
            <v>56150</v>
          </cell>
        </row>
        <row r="97">
          <cell r="A97">
            <v>8184</v>
          </cell>
          <cell r="B97">
            <v>8184</v>
          </cell>
          <cell r="C97">
            <v>43003</v>
          </cell>
          <cell r="D97">
            <v>43003</v>
          </cell>
          <cell r="F97">
            <v>217143</v>
          </cell>
          <cell r="G97" t="str">
            <v>GLOSA LEGALIZADA Y CANCELADA</v>
          </cell>
          <cell r="H97">
            <v>0</v>
          </cell>
          <cell r="L97">
            <v>33763</v>
          </cell>
          <cell r="P97">
            <v>183380</v>
          </cell>
          <cell r="R97">
            <v>0</v>
          </cell>
        </row>
        <row r="98">
          <cell r="A98">
            <v>8131</v>
          </cell>
          <cell r="B98">
            <v>8131</v>
          </cell>
          <cell r="C98">
            <v>42986</v>
          </cell>
          <cell r="D98">
            <v>42986</v>
          </cell>
          <cell r="F98">
            <v>55908</v>
          </cell>
          <cell r="G98" t="str">
            <v>CANCELADA</v>
          </cell>
          <cell r="H98">
            <v>0</v>
          </cell>
          <cell r="L98">
            <v>0</v>
          </cell>
          <cell r="P98">
            <v>55908</v>
          </cell>
          <cell r="R98">
            <v>0</v>
          </cell>
        </row>
        <row r="99">
          <cell r="A99">
            <v>8531</v>
          </cell>
          <cell r="B99">
            <v>8531</v>
          </cell>
          <cell r="C99">
            <v>43122</v>
          </cell>
          <cell r="D99">
            <v>43122</v>
          </cell>
          <cell r="F99">
            <v>106319</v>
          </cell>
          <cell r="G99" t="str">
            <v>CANCELADA</v>
          </cell>
          <cell r="H99">
            <v>0</v>
          </cell>
          <cell r="L99">
            <v>0</v>
          </cell>
          <cell r="P99">
            <v>106319</v>
          </cell>
          <cell r="R99">
            <v>0</v>
          </cell>
        </row>
        <row r="100">
          <cell r="A100">
            <v>8530</v>
          </cell>
          <cell r="B100">
            <v>8530</v>
          </cell>
          <cell r="C100">
            <v>43122</v>
          </cell>
          <cell r="D100">
            <v>43122</v>
          </cell>
          <cell r="F100">
            <v>149337</v>
          </cell>
          <cell r="G100" t="str">
            <v>CANCELADA</v>
          </cell>
          <cell r="H100">
            <v>0</v>
          </cell>
          <cell r="L100">
            <v>0</v>
          </cell>
          <cell r="P100">
            <v>149337</v>
          </cell>
          <cell r="R100">
            <v>0</v>
          </cell>
        </row>
        <row r="101">
          <cell r="A101">
            <v>8542</v>
          </cell>
          <cell r="B101">
            <v>8542</v>
          </cell>
          <cell r="C101">
            <v>43127</v>
          </cell>
          <cell r="D101">
            <v>43127</v>
          </cell>
          <cell r="F101">
            <v>77429</v>
          </cell>
          <cell r="G101" t="str">
            <v>CANCELADA</v>
          </cell>
          <cell r="H101">
            <v>0</v>
          </cell>
          <cell r="L101">
            <v>0</v>
          </cell>
          <cell r="P101">
            <v>77429</v>
          </cell>
          <cell r="R101">
            <v>0</v>
          </cell>
        </row>
        <row r="102">
          <cell r="A102">
            <v>8613</v>
          </cell>
          <cell r="B102">
            <v>8613</v>
          </cell>
          <cell r="C102">
            <v>43159</v>
          </cell>
          <cell r="D102">
            <v>43159</v>
          </cell>
          <cell r="F102">
            <v>115695</v>
          </cell>
          <cell r="G102" t="str">
            <v>CANCELADA</v>
          </cell>
          <cell r="H102">
            <v>0</v>
          </cell>
          <cell r="L102">
            <v>0</v>
          </cell>
          <cell r="P102">
            <v>115695</v>
          </cell>
          <cell r="R102">
            <v>0</v>
          </cell>
        </row>
        <row r="103">
          <cell r="A103">
            <v>8583</v>
          </cell>
          <cell r="B103">
            <v>8583</v>
          </cell>
          <cell r="C103">
            <v>43152</v>
          </cell>
          <cell r="D103">
            <v>43152</v>
          </cell>
          <cell r="F103">
            <v>118994</v>
          </cell>
          <cell r="G103" t="str">
            <v>CANCELADA</v>
          </cell>
          <cell r="H103">
            <v>0</v>
          </cell>
          <cell r="L103">
            <v>0</v>
          </cell>
          <cell r="P103">
            <v>118994</v>
          </cell>
          <cell r="R103">
            <v>0</v>
          </cell>
        </row>
        <row r="104">
          <cell r="A104">
            <v>8679</v>
          </cell>
          <cell r="B104">
            <v>8679</v>
          </cell>
          <cell r="C104">
            <v>43172</v>
          </cell>
          <cell r="D104">
            <v>43172</v>
          </cell>
          <cell r="F104">
            <v>118368</v>
          </cell>
          <cell r="G104" t="str">
            <v>CANCELADA</v>
          </cell>
          <cell r="H104">
            <v>0</v>
          </cell>
          <cell r="L104">
            <v>0</v>
          </cell>
          <cell r="P104">
            <v>118368</v>
          </cell>
          <cell r="R104">
            <v>0</v>
          </cell>
        </row>
        <row r="105">
          <cell r="A105">
            <v>8733</v>
          </cell>
          <cell r="B105">
            <v>8733</v>
          </cell>
          <cell r="C105">
            <v>43190</v>
          </cell>
          <cell r="D105">
            <v>43190</v>
          </cell>
          <cell r="F105">
            <v>123474</v>
          </cell>
          <cell r="G105" t="str">
            <v>NO RADICADA</v>
          </cell>
          <cell r="H105">
            <v>123474</v>
          </cell>
          <cell r="L105">
            <v>0</v>
          </cell>
          <cell r="P105">
            <v>0</v>
          </cell>
          <cell r="R105">
            <v>0</v>
          </cell>
        </row>
        <row r="106">
          <cell r="A106">
            <v>8686</v>
          </cell>
          <cell r="B106">
            <v>8686</v>
          </cell>
          <cell r="C106">
            <v>43173</v>
          </cell>
          <cell r="D106">
            <v>43173</v>
          </cell>
          <cell r="F106">
            <v>156317</v>
          </cell>
          <cell r="G106" t="str">
            <v>GLOSA LEGALIZADA Y CANCELADA</v>
          </cell>
          <cell r="H106">
            <v>0</v>
          </cell>
          <cell r="L106">
            <v>8117</v>
          </cell>
          <cell r="P106">
            <v>148200</v>
          </cell>
          <cell r="R106">
            <v>0</v>
          </cell>
        </row>
        <row r="107">
          <cell r="A107">
            <v>8723</v>
          </cell>
          <cell r="B107">
            <v>8723</v>
          </cell>
          <cell r="C107">
            <v>43186</v>
          </cell>
          <cell r="D107">
            <v>43186</v>
          </cell>
          <cell r="F107">
            <v>51861</v>
          </cell>
          <cell r="G107" t="str">
            <v>NO RADICADA</v>
          </cell>
          <cell r="H107">
            <v>51861</v>
          </cell>
          <cell r="L107">
            <v>0</v>
          </cell>
          <cell r="P107">
            <v>0</v>
          </cell>
          <cell r="R107">
            <v>0</v>
          </cell>
        </row>
        <row r="108">
          <cell r="A108">
            <v>8698</v>
          </cell>
          <cell r="B108">
            <v>8698</v>
          </cell>
          <cell r="C108">
            <v>43179</v>
          </cell>
          <cell r="D108">
            <v>43179</v>
          </cell>
          <cell r="F108">
            <v>65534</v>
          </cell>
          <cell r="G108" t="str">
            <v>CANCELADA</v>
          </cell>
          <cell r="H108">
            <v>0</v>
          </cell>
          <cell r="L108">
            <v>0</v>
          </cell>
          <cell r="P108">
            <v>65534</v>
          </cell>
          <cell r="R108">
            <v>0</v>
          </cell>
        </row>
        <row r="109">
          <cell r="A109">
            <v>8700</v>
          </cell>
          <cell r="B109">
            <v>8700</v>
          </cell>
          <cell r="C109">
            <v>43181</v>
          </cell>
          <cell r="D109">
            <v>43181</v>
          </cell>
          <cell r="F109">
            <v>9808</v>
          </cell>
          <cell r="G109" t="str">
            <v>GLOSA LEGALIZADA Y CANCELADA</v>
          </cell>
          <cell r="H109">
            <v>0</v>
          </cell>
          <cell r="L109">
            <v>9808</v>
          </cell>
          <cell r="P109">
            <v>0</v>
          </cell>
          <cell r="R109">
            <v>0</v>
          </cell>
        </row>
        <row r="110">
          <cell r="A110">
            <v>8701</v>
          </cell>
          <cell r="B110">
            <v>8701</v>
          </cell>
          <cell r="C110">
            <v>43181</v>
          </cell>
          <cell r="D110">
            <v>43181</v>
          </cell>
          <cell r="F110">
            <v>9808</v>
          </cell>
          <cell r="G110" t="str">
            <v>GLOSA LEGALIZADA Y CANCELADA</v>
          </cell>
          <cell r="H110">
            <v>0</v>
          </cell>
          <cell r="L110">
            <v>9808</v>
          </cell>
          <cell r="P110">
            <v>0</v>
          </cell>
          <cell r="R110">
            <v>0</v>
          </cell>
        </row>
        <row r="111">
          <cell r="A111">
            <v>8806</v>
          </cell>
          <cell r="B111">
            <v>8806</v>
          </cell>
          <cell r="C111">
            <v>43220</v>
          </cell>
          <cell r="D111">
            <v>43220</v>
          </cell>
          <cell r="F111">
            <v>118788</v>
          </cell>
          <cell r="G111" t="str">
            <v>CANCELADA</v>
          </cell>
          <cell r="H111">
            <v>0</v>
          </cell>
          <cell r="L111">
            <v>0</v>
          </cell>
          <cell r="P111">
            <v>118788</v>
          </cell>
          <cell r="R111">
            <v>0</v>
          </cell>
        </row>
        <row r="112">
          <cell r="A112">
            <v>8792</v>
          </cell>
          <cell r="B112">
            <v>8792</v>
          </cell>
          <cell r="C112">
            <v>43213</v>
          </cell>
          <cell r="D112">
            <v>43213</v>
          </cell>
          <cell r="F112">
            <v>162136</v>
          </cell>
          <cell r="G112" t="str">
            <v>CANCELADA</v>
          </cell>
          <cell r="H112">
            <v>0</v>
          </cell>
          <cell r="L112">
            <v>0</v>
          </cell>
          <cell r="P112">
            <v>162136</v>
          </cell>
          <cell r="R112">
            <v>0</v>
          </cell>
        </row>
        <row r="113">
          <cell r="A113">
            <v>8802</v>
          </cell>
          <cell r="B113">
            <v>8802</v>
          </cell>
          <cell r="C113">
            <v>43216</v>
          </cell>
          <cell r="D113">
            <v>43216</v>
          </cell>
          <cell r="F113">
            <v>9808</v>
          </cell>
          <cell r="G113" t="str">
            <v>GLOSA LEGALIZADA Y CANCELADA</v>
          </cell>
          <cell r="H113">
            <v>0</v>
          </cell>
          <cell r="L113">
            <v>9808</v>
          </cell>
          <cell r="P113">
            <v>0</v>
          </cell>
          <cell r="R113">
            <v>0</v>
          </cell>
        </row>
        <row r="114">
          <cell r="A114">
            <v>8803</v>
          </cell>
          <cell r="B114">
            <v>8803</v>
          </cell>
          <cell r="C114">
            <v>43216</v>
          </cell>
          <cell r="D114">
            <v>43216</v>
          </cell>
          <cell r="F114">
            <v>9808</v>
          </cell>
          <cell r="G114" t="str">
            <v>GLOSA LEGALIZADA Y CANCELADA</v>
          </cell>
          <cell r="H114">
            <v>0</v>
          </cell>
          <cell r="L114">
            <v>9808</v>
          </cell>
          <cell r="P114">
            <v>0</v>
          </cell>
          <cell r="R114">
            <v>0</v>
          </cell>
        </row>
        <row r="115">
          <cell r="A115">
            <v>8924</v>
          </cell>
          <cell r="B115">
            <v>8924</v>
          </cell>
          <cell r="C115">
            <v>43244</v>
          </cell>
          <cell r="D115">
            <v>43244</v>
          </cell>
          <cell r="F115">
            <v>121480</v>
          </cell>
          <cell r="G115" t="str">
            <v>CANCELADA</v>
          </cell>
          <cell r="H115">
            <v>0</v>
          </cell>
          <cell r="L115">
            <v>0</v>
          </cell>
          <cell r="P115">
            <v>121480</v>
          </cell>
          <cell r="R115">
            <v>0</v>
          </cell>
        </row>
        <row r="116">
          <cell r="A116">
            <v>8898</v>
          </cell>
          <cell r="B116">
            <v>8898</v>
          </cell>
          <cell r="C116">
            <v>43241</v>
          </cell>
          <cell r="D116">
            <v>43241</v>
          </cell>
          <cell r="F116">
            <v>53900</v>
          </cell>
          <cell r="G116" t="str">
            <v>CANCELADA</v>
          </cell>
          <cell r="H116">
            <v>0</v>
          </cell>
          <cell r="L116">
            <v>0</v>
          </cell>
          <cell r="P116">
            <v>53900</v>
          </cell>
          <cell r="R116">
            <v>0</v>
          </cell>
        </row>
        <row r="117">
          <cell r="A117">
            <v>8965</v>
          </cell>
          <cell r="B117">
            <v>8965</v>
          </cell>
          <cell r="C117">
            <v>43251</v>
          </cell>
          <cell r="D117">
            <v>43251</v>
          </cell>
          <cell r="F117">
            <v>59722</v>
          </cell>
          <cell r="G117" t="str">
            <v>CANCELADA</v>
          </cell>
          <cell r="H117">
            <v>0</v>
          </cell>
          <cell r="L117">
            <v>0</v>
          </cell>
          <cell r="P117">
            <v>59722</v>
          </cell>
          <cell r="R117">
            <v>0</v>
          </cell>
        </row>
        <row r="118">
          <cell r="A118">
            <v>8911</v>
          </cell>
          <cell r="B118">
            <v>8911</v>
          </cell>
          <cell r="C118">
            <v>43241</v>
          </cell>
          <cell r="D118">
            <v>43241</v>
          </cell>
          <cell r="F118">
            <v>61575</v>
          </cell>
          <cell r="G118" t="str">
            <v>CANCELADA</v>
          </cell>
          <cell r="H118">
            <v>0</v>
          </cell>
          <cell r="L118">
            <v>0</v>
          </cell>
          <cell r="P118">
            <v>61575</v>
          </cell>
          <cell r="R118">
            <v>0</v>
          </cell>
        </row>
        <row r="119">
          <cell r="A119">
            <v>8951</v>
          </cell>
          <cell r="B119">
            <v>8951</v>
          </cell>
          <cell r="C119">
            <v>43251</v>
          </cell>
          <cell r="D119">
            <v>43251</v>
          </cell>
          <cell r="F119">
            <v>9808</v>
          </cell>
          <cell r="G119" t="str">
            <v>CANCELADA</v>
          </cell>
          <cell r="H119">
            <v>0</v>
          </cell>
          <cell r="L119">
            <v>0</v>
          </cell>
          <cell r="P119">
            <v>9808</v>
          </cell>
          <cell r="R119">
            <v>0</v>
          </cell>
        </row>
        <row r="120">
          <cell r="A120">
            <v>9077</v>
          </cell>
          <cell r="B120">
            <v>9077</v>
          </cell>
          <cell r="C120">
            <v>43276</v>
          </cell>
          <cell r="D120">
            <v>43276</v>
          </cell>
          <cell r="F120">
            <v>113948</v>
          </cell>
          <cell r="G120" t="str">
            <v>CANCELADA</v>
          </cell>
          <cell r="H120">
            <v>0</v>
          </cell>
          <cell r="L120">
            <v>0</v>
          </cell>
          <cell r="P120">
            <v>113948</v>
          </cell>
          <cell r="R120">
            <v>0</v>
          </cell>
        </row>
        <row r="121">
          <cell r="A121">
            <v>9037</v>
          </cell>
          <cell r="B121">
            <v>9037</v>
          </cell>
          <cell r="C121">
            <v>43272</v>
          </cell>
          <cell r="D121">
            <v>43272</v>
          </cell>
          <cell r="F121">
            <v>120539</v>
          </cell>
          <cell r="G121" t="str">
            <v>CANCELADA</v>
          </cell>
          <cell r="H121">
            <v>0</v>
          </cell>
          <cell r="L121">
            <v>0</v>
          </cell>
          <cell r="P121">
            <v>120539</v>
          </cell>
          <cell r="R121">
            <v>0</v>
          </cell>
        </row>
        <row r="122">
          <cell r="A122">
            <v>9046</v>
          </cell>
          <cell r="B122">
            <v>9046</v>
          </cell>
          <cell r="C122">
            <v>43272</v>
          </cell>
          <cell r="D122">
            <v>43272</v>
          </cell>
          <cell r="F122">
            <v>121905</v>
          </cell>
          <cell r="G122" t="str">
            <v>CANCELADA</v>
          </cell>
          <cell r="H122">
            <v>0</v>
          </cell>
          <cell r="L122">
            <v>0</v>
          </cell>
          <cell r="P122">
            <v>121905</v>
          </cell>
          <cell r="R122">
            <v>0</v>
          </cell>
        </row>
        <row r="123">
          <cell r="A123">
            <v>9049</v>
          </cell>
          <cell r="B123">
            <v>9049</v>
          </cell>
          <cell r="C123">
            <v>43272</v>
          </cell>
          <cell r="D123">
            <v>43272</v>
          </cell>
          <cell r="F123">
            <v>129803</v>
          </cell>
          <cell r="G123" t="str">
            <v>CANCELADA</v>
          </cell>
          <cell r="H123">
            <v>0</v>
          </cell>
          <cell r="L123">
            <v>0</v>
          </cell>
          <cell r="P123">
            <v>129803</v>
          </cell>
          <cell r="R123">
            <v>0</v>
          </cell>
        </row>
        <row r="124">
          <cell r="A124">
            <v>9098</v>
          </cell>
          <cell r="B124">
            <v>9098</v>
          </cell>
          <cell r="C124">
            <v>43279</v>
          </cell>
          <cell r="D124">
            <v>43279</v>
          </cell>
          <cell r="F124">
            <v>148237</v>
          </cell>
          <cell r="G124" t="str">
            <v>CANCELADA</v>
          </cell>
          <cell r="H124">
            <v>0</v>
          </cell>
          <cell r="L124">
            <v>0</v>
          </cell>
          <cell r="P124">
            <v>148237</v>
          </cell>
          <cell r="R124">
            <v>0</v>
          </cell>
        </row>
        <row r="125">
          <cell r="A125">
            <v>9097</v>
          </cell>
          <cell r="B125">
            <v>9097</v>
          </cell>
          <cell r="C125">
            <v>43279</v>
          </cell>
          <cell r="D125">
            <v>43279</v>
          </cell>
          <cell r="F125">
            <v>174738</v>
          </cell>
          <cell r="G125" t="str">
            <v>CANCELADA</v>
          </cell>
          <cell r="H125">
            <v>0</v>
          </cell>
          <cell r="L125">
            <v>0</v>
          </cell>
          <cell r="P125">
            <v>174738</v>
          </cell>
          <cell r="R125">
            <v>0</v>
          </cell>
        </row>
        <row r="126">
          <cell r="A126">
            <v>9054</v>
          </cell>
          <cell r="B126">
            <v>9054</v>
          </cell>
          <cell r="C126">
            <v>43273</v>
          </cell>
          <cell r="D126">
            <v>43273</v>
          </cell>
          <cell r="F126">
            <v>65556</v>
          </cell>
          <cell r="G126" t="str">
            <v>CANCELADA</v>
          </cell>
          <cell r="H126">
            <v>0</v>
          </cell>
          <cell r="L126">
            <v>0</v>
          </cell>
          <cell r="P126">
            <v>65556</v>
          </cell>
          <cell r="R126">
            <v>0</v>
          </cell>
        </row>
        <row r="127">
          <cell r="A127">
            <v>9094</v>
          </cell>
          <cell r="B127">
            <v>9094</v>
          </cell>
          <cell r="C127">
            <v>43278</v>
          </cell>
          <cell r="D127">
            <v>43278</v>
          </cell>
          <cell r="F127">
            <v>84417</v>
          </cell>
          <cell r="G127" t="str">
            <v>CANCELADA</v>
          </cell>
          <cell r="H127">
            <v>0</v>
          </cell>
          <cell r="L127">
            <v>0</v>
          </cell>
          <cell r="P127">
            <v>84417</v>
          </cell>
          <cell r="R127">
            <v>0</v>
          </cell>
        </row>
        <row r="128">
          <cell r="A128">
            <v>9093</v>
          </cell>
          <cell r="B128">
            <v>9093</v>
          </cell>
          <cell r="C128">
            <v>43277</v>
          </cell>
          <cell r="D128">
            <v>43277</v>
          </cell>
          <cell r="F128">
            <v>9808</v>
          </cell>
          <cell r="G128" t="str">
            <v>CANCELADA</v>
          </cell>
          <cell r="H128">
            <v>0</v>
          </cell>
          <cell r="L128">
            <v>0</v>
          </cell>
          <cell r="P128">
            <v>9808</v>
          </cell>
          <cell r="R128">
            <v>0</v>
          </cell>
        </row>
        <row r="129">
          <cell r="A129">
            <v>9184</v>
          </cell>
          <cell r="B129">
            <v>9184</v>
          </cell>
          <cell r="C129">
            <v>43304</v>
          </cell>
          <cell r="D129">
            <v>43304</v>
          </cell>
          <cell r="F129">
            <v>113323</v>
          </cell>
          <cell r="G129" t="str">
            <v>GLOSA LEGALIZADA Y CANCELADA</v>
          </cell>
          <cell r="H129">
            <v>0</v>
          </cell>
          <cell r="L129">
            <v>113323</v>
          </cell>
          <cell r="P129">
            <v>0</v>
          </cell>
          <cell r="R129">
            <v>0</v>
          </cell>
        </row>
        <row r="130">
          <cell r="A130">
            <v>9126</v>
          </cell>
          <cell r="B130">
            <v>9126</v>
          </cell>
          <cell r="C130">
            <v>43287</v>
          </cell>
          <cell r="D130">
            <v>43287</v>
          </cell>
          <cell r="F130">
            <v>115207</v>
          </cell>
          <cell r="G130" t="str">
            <v>CANCELADA</v>
          </cell>
          <cell r="H130">
            <v>0</v>
          </cell>
          <cell r="L130">
            <v>0</v>
          </cell>
          <cell r="P130">
            <v>115207</v>
          </cell>
          <cell r="R130">
            <v>0</v>
          </cell>
        </row>
        <row r="131">
          <cell r="A131">
            <v>9202</v>
          </cell>
          <cell r="B131">
            <v>9202</v>
          </cell>
          <cell r="C131">
            <v>43304</v>
          </cell>
          <cell r="D131">
            <v>43304</v>
          </cell>
          <cell r="F131">
            <v>118260</v>
          </cell>
          <cell r="G131" t="str">
            <v>GLOSA LEGALIZADA Y CANCELADA</v>
          </cell>
          <cell r="H131">
            <v>0</v>
          </cell>
          <cell r="L131">
            <v>118260</v>
          </cell>
          <cell r="P131">
            <v>0</v>
          </cell>
          <cell r="R131">
            <v>0</v>
          </cell>
        </row>
        <row r="132">
          <cell r="A132">
            <v>9168</v>
          </cell>
          <cell r="B132">
            <v>9168</v>
          </cell>
          <cell r="C132">
            <v>43304</v>
          </cell>
          <cell r="D132">
            <v>43304</v>
          </cell>
          <cell r="F132">
            <v>118993</v>
          </cell>
          <cell r="G132" t="str">
            <v>CANCELADA</v>
          </cell>
          <cell r="H132">
            <v>0</v>
          </cell>
          <cell r="L132">
            <v>0</v>
          </cell>
          <cell r="P132">
            <v>118993</v>
          </cell>
          <cell r="R132">
            <v>0</v>
          </cell>
        </row>
        <row r="133">
          <cell r="A133">
            <v>9147</v>
          </cell>
          <cell r="B133">
            <v>9147</v>
          </cell>
          <cell r="C133">
            <v>43299</v>
          </cell>
          <cell r="D133">
            <v>43299</v>
          </cell>
          <cell r="F133">
            <v>125507</v>
          </cell>
          <cell r="G133" t="str">
            <v>CANCELADA</v>
          </cell>
          <cell r="H133">
            <v>0</v>
          </cell>
          <cell r="L133">
            <v>0</v>
          </cell>
          <cell r="P133">
            <v>0</v>
          </cell>
          <cell r="R133">
            <v>125507</v>
          </cell>
        </row>
        <row r="134">
          <cell r="A134">
            <v>9172</v>
          </cell>
          <cell r="B134">
            <v>9172</v>
          </cell>
          <cell r="C134">
            <v>43304</v>
          </cell>
          <cell r="D134">
            <v>43304</v>
          </cell>
          <cell r="F134">
            <v>126418</v>
          </cell>
          <cell r="G134" t="str">
            <v>CANCELADA</v>
          </cell>
          <cell r="H134">
            <v>0</v>
          </cell>
          <cell r="L134">
            <v>0</v>
          </cell>
          <cell r="P134">
            <v>0</v>
          </cell>
          <cell r="R134">
            <v>126418</v>
          </cell>
        </row>
        <row r="135">
          <cell r="A135">
            <v>9173</v>
          </cell>
          <cell r="B135">
            <v>9173</v>
          </cell>
          <cell r="C135">
            <v>43304</v>
          </cell>
          <cell r="D135">
            <v>43304</v>
          </cell>
          <cell r="F135">
            <v>136972</v>
          </cell>
          <cell r="G135" t="str">
            <v>GLOSA LEGALIZADA Y CANCELADA</v>
          </cell>
          <cell r="H135">
            <v>0</v>
          </cell>
          <cell r="L135">
            <v>59463</v>
          </cell>
          <cell r="P135">
            <v>0</v>
          </cell>
          <cell r="R135">
            <v>77509</v>
          </cell>
        </row>
        <row r="136">
          <cell r="A136">
            <v>9221</v>
          </cell>
          <cell r="B136">
            <v>9221</v>
          </cell>
          <cell r="C136">
            <v>43307</v>
          </cell>
          <cell r="D136">
            <v>43307</v>
          </cell>
          <cell r="F136">
            <v>52557</v>
          </cell>
          <cell r="G136" t="str">
            <v>CANCELADA</v>
          </cell>
          <cell r="H136">
            <v>0</v>
          </cell>
          <cell r="L136">
            <v>0</v>
          </cell>
          <cell r="P136">
            <v>0</v>
          </cell>
          <cell r="R136">
            <v>52557</v>
          </cell>
        </row>
        <row r="137">
          <cell r="A137">
            <v>9217</v>
          </cell>
          <cell r="B137">
            <v>9217</v>
          </cell>
          <cell r="C137">
            <v>43306</v>
          </cell>
          <cell r="D137">
            <v>43306</v>
          </cell>
          <cell r="F137">
            <v>55361</v>
          </cell>
          <cell r="G137" t="str">
            <v>GLOSA LEGALIZADA Y CANCELADA</v>
          </cell>
          <cell r="H137">
            <v>0</v>
          </cell>
          <cell r="L137">
            <v>55361</v>
          </cell>
          <cell r="P137">
            <v>0</v>
          </cell>
          <cell r="R137">
            <v>0</v>
          </cell>
        </row>
        <row r="138">
          <cell r="A138">
            <v>9271</v>
          </cell>
          <cell r="B138">
            <v>9271</v>
          </cell>
          <cell r="C138">
            <v>43322</v>
          </cell>
          <cell r="D138">
            <v>43322</v>
          </cell>
          <cell r="F138">
            <v>120259</v>
          </cell>
          <cell r="G138" t="str">
            <v>CANCELADA</v>
          </cell>
          <cell r="H138">
            <v>0</v>
          </cell>
          <cell r="L138">
            <v>0</v>
          </cell>
          <cell r="P138">
            <v>0</v>
          </cell>
          <cell r="R138">
            <v>120259</v>
          </cell>
        </row>
        <row r="139">
          <cell r="A139">
            <v>9252</v>
          </cell>
          <cell r="B139">
            <v>9252</v>
          </cell>
          <cell r="C139">
            <v>43318</v>
          </cell>
          <cell r="D139">
            <v>43318</v>
          </cell>
          <cell r="F139">
            <v>128224</v>
          </cell>
          <cell r="G139" t="str">
            <v>CANCELADA</v>
          </cell>
          <cell r="H139">
            <v>0</v>
          </cell>
          <cell r="L139">
            <v>0</v>
          </cell>
          <cell r="P139">
            <v>128224</v>
          </cell>
          <cell r="R139">
            <v>0</v>
          </cell>
        </row>
        <row r="140">
          <cell r="A140">
            <v>9333</v>
          </cell>
          <cell r="B140">
            <v>9333</v>
          </cell>
          <cell r="C140">
            <v>43340</v>
          </cell>
          <cell r="D140">
            <v>43340</v>
          </cell>
          <cell r="F140">
            <v>180259</v>
          </cell>
          <cell r="G140" t="str">
            <v>CANCELADA</v>
          </cell>
          <cell r="H140">
            <v>0</v>
          </cell>
          <cell r="L140">
            <v>0</v>
          </cell>
          <cell r="P140">
            <v>0</v>
          </cell>
          <cell r="R140">
            <v>180259</v>
          </cell>
        </row>
        <row r="141">
          <cell r="A141">
            <v>9250</v>
          </cell>
          <cell r="B141">
            <v>9250</v>
          </cell>
          <cell r="C141">
            <v>43313</v>
          </cell>
          <cell r="D141">
            <v>43313</v>
          </cell>
          <cell r="F141">
            <v>367718</v>
          </cell>
          <cell r="G141" t="str">
            <v>CANCELADA</v>
          </cell>
          <cell r="H141">
            <v>0</v>
          </cell>
          <cell r="L141">
            <v>0</v>
          </cell>
          <cell r="P141">
            <v>0</v>
          </cell>
          <cell r="R141">
            <v>367718</v>
          </cell>
        </row>
        <row r="142">
          <cell r="A142">
            <v>9344</v>
          </cell>
          <cell r="B142">
            <v>9344</v>
          </cell>
          <cell r="C142">
            <v>43340</v>
          </cell>
          <cell r="D142">
            <v>43340</v>
          </cell>
          <cell r="F142">
            <v>9808</v>
          </cell>
          <cell r="G142" t="str">
            <v>NO RADICADA</v>
          </cell>
          <cell r="H142">
            <v>9808</v>
          </cell>
          <cell r="L142">
            <v>0</v>
          </cell>
          <cell r="P142">
            <v>0</v>
          </cell>
          <cell r="R142">
            <v>0</v>
          </cell>
        </row>
        <row r="143">
          <cell r="A143">
            <v>9418</v>
          </cell>
          <cell r="B143">
            <v>9418</v>
          </cell>
          <cell r="C143">
            <v>43362</v>
          </cell>
          <cell r="D143">
            <v>43362</v>
          </cell>
          <cell r="F143">
            <v>120190</v>
          </cell>
          <cell r="G143" t="str">
            <v>CANCELADA</v>
          </cell>
          <cell r="H143">
            <v>0</v>
          </cell>
          <cell r="L143">
            <v>0</v>
          </cell>
          <cell r="P143">
            <v>120190</v>
          </cell>
          <cell r="R143">
            <v>0</v>
          </cell>
        </row>
        <row r="144">
          <cell r="A144">
            <v>9444</v>
          </cell>
          <cell r="B144">
            <v>9444</v>
          </cell>
          <cell r="C144">
            <v>43369</v>
          </cell>
          <cell r="D144">
            <v>43369</v>
          </cell>
          <cell r="F144">
            <v>124486</v>
          </cell>
          <cell r="G144" t="str">
            <v>CANCELADA</v>
          </cell>
          <cell r="H144">
            <v>0</v>
          </cell>
          <cell r="L144">
            <v>0</v>
          </cell>
          <cell r="P144">
            <v>124486</v>
          </cell>
          <cell r="R144">
            <v>0</v>
          </cell>
        </row>
        <row r="145">
          <cell r="A145">
            <v>9371</v>
          </cell>
          <cell r="B145">
            <v>9371</v>
          </cell>
          <cell r="C145">
            <v>43348</v>
          </cell>
          <cell r="D145">
            <v>43348</v>
          </cell>
          <cell r="F145">
            <v>216002</v>
          </cell>
          <cell r="G145" t="str">
            <v>CANCELADA</v>
          </cell>
          <cell r="H145">
            <v>0</v>
          </cell>
          <cell r="L145">
            <v>0</v>
          </cell>
          <cell r="P145">
            <v>216002</v>
          </cell>
          <cell r="R145">
            <v>0</v>
          </cell>
        </row>
        <row r="146">
          <cell r="A146">
            <v>9414</v>
          </cell>
          <cell r="B146">
            <v>9414</v>
          </cell>
          <cell r="C146">
            <v>43360</v>
          </cell>
          <cell r="D146">
            <v>43360</v>
          </cell>
          <cell r="F146">
            <v>31598</v>
          </cell>
          <cell r="G146" t="str">
            <v>NO RADICADA</v>
          </cell>
          <cell r="H146">
            <v>31598</v>
          </cell>
          <cell r="L146">
            <v>0</v>
          </cell>
          <cell r="P146">
            <v>0</v>
          </cell>
          <cell r="R146">
            <v>0</v>
          </cell>
        </row>
        <row r="147">
          <cell r="A147">
            <v>9446</v>
          </cell>
          <cell r="B147">
            <v>9446</v>
          </cell>
          <cell r="C147">
            <v>43370</v>
          </cell>
          <cell r="D147">
            <v>43370</v>
          </cell>
          <cell r="F147">
            <v>473991</v>
          </cell>
          <cell r="G147" t="str">
            <v>GLOSA LEGALIZADA Y CANCELADA</v>
          </cell>
          <cell r="H147">
            <v>0</v>
          </cell>
          <cell r="L147">
            <v>170686</v>
          </cell>
          <cell r="P147">
            <v>303305</v>
          </cell>
          <cell r="R147">
            <v>0</v>
          </cell>
        </row>
        <row r="148">
          <cell r="A148">
            <v>9392</v>
          </cell>
          <cell r="B148">
            <v>9392</v>
          </cell>
          <cell r="C148">
            <v>43355</v>
          </cell>
          <cell r="D148">
            <v>43355</v>
          </cell>
          <cell r="F148">
            <v>48930</v>
          </cell>
          <cell r="G148" t="str">
            <v>NO RADICADA</v>
          </cell>
          <cell r="H148">
            <v>48930</v>
          </cell>
          <cell r="L148">
            <v>0</v>
          </cell>
          <cell r="P148">
            <v>0</v>
          </cell>
          <cell r="R148">
            <v>0</v>
          </cell>
        </row>
        <row r="149">
          <cell r="A149">
            <v>9480</v>
          </cell>
          <cell r="B149">
            <v>9480</v>
          </cell>
          <cell r="C149">
            <v>43381</v>
          </cell>
          <cell r="D149">
            <v>43381</v>
          </cell>
          <cell r="F149">
            <v>122064</v>
          </cell>
          <cell r="G149" t="str">
            <v>GLOSA LEGALIZADA Y CANCELADA</v>
          </cell>
          <cell r="H149">
            <v>0</v>
          </cell>
          <cell r="L149">
            <v>60024</v>
          </cell>
          <cell r="P149">
            <v>62040</v>
          </cell>
          <cell r="R149">
            <v>0</v>
          </cell>
        </row>
        <row r="150">
          <cell r="A150">
            <v>9489</v>
          </cell>
          <cell r="B150">
            <v>9489</v>
          </cell>
          <cell r="C150">
            <v>43382</v>
          </cell>
          <cell r="D150">
            <v>43382</v>
          </cell>
          <cell r="F150">
            <v>124363</v>
          </cell>
          <cell r="G150" t="str">
            <v>GLOSA LEGALIZADA Y CANCELADA</v>
          </cell>
          <cell r="H150">
            <v>0</v>
          </cell>
          <cell r="L150">
            <v>1124</v>
          </cell>
          <cell r="P150">
            <v>123239</v>
          </cell>
          <cell r="R150">
            <v>0</v>
          </cell>
        </row>
        <row r="151">
          <cell r="A151">
            <v>9497</v>
          </cell>
          <cell r="B151">
            <v>9497</v>
          </cell>
          <cell r="C151">
            <v>43383</v>
          </cell>
          <cell r="D151">
            <v>43383</v>
          </cell>
          <cell r="F151">
            <v>315770</v>
          </cell>
          <cell r="G151" t="str">
            <v>GLOSA LEGALIZADA Y CANCELADA</v>
          </cell>
          <cell r="H151">
            <v>0</v>
          </cell>
          <cell r="L151">
            <v>154504</v>
          </cell>
          <cell r="P151">
            <v>161266</v>
          </cell>
          <cell r="R151">
            <v>0</v>
          </cell>
        </row>
        <row r="152">
          <cell r="A152">
            <v>9641</v>
          </cell>
          <cell r="B152">
            <v>9641</v>
          </cell>
          <cell r="C152">
            <v>43433</v>
          </cell>
          <cell r="D152">
            <v>43433</v>
          </cell>
          <cell r="F152">
            <v>118328</v>
          </cell>
          <cell r="G152" t="str">
            <v>GLOSA LEGALIZADA Y CANCELADA</v>
          </cell>
          <cell r="H152">
            <v>0</v>
          </cell>
          <cell r="L152">
            <v>1124</v>
          </cell>
          <cell r="P152">
            <v>117204</v>
          </cell>
          <cell r="R152">
            <v>0</v>
          </cell>
        </row>
        <row r="153">
          <cell r="A153">
            <v>9605</v>
          </cell>
          <cell r="B153">
            <v>9605</v>
          </cell>
          <cell r="C153">
            <v>43419</v>
          </cell>
          <cell r="D153">
            <v>43419</v>
          </cell>
          <cell r="F153">
            <v>126044</v>
          </cell>
          <cell r="G153" t="str">
            <v>GLOSA LEGALIZADA Y CANCELADA</v>
          </cell>
          <cell r="H153">
            <v>0</v>
          </cell>
          <cell r="L153">
            <v>1124</v>
          </cell>
          <cell r="P153">
            <v>124920</v>
          </cell>
          <cell r="R153">
            <v>0</v>
          </cell>
        </row>
        <row r="154">
          <cell r="A154">
            <v>9635</v>
          </cell>
          <cell r="B154">
            <v>9635</v>
          </cell>
          <cell r="C154">
            <v>43431</v>
          </cell>
          <cell r="D154">
            <v>43431</v>
          </cell>
          <cell r="F154">
            <v>128193</v>
          </cell>
          <cell r="G154" t="str">
            <v>GLOSA LEGALIZADA Y CANCELADA</v>
          </cell>
          <cell r="H154">
            <v>0</v>
          </cell>
          <cell r="L154">
            <v>1124</v>
          </cell>
          <cell r="P154">
            <v>127069</v>
          </cell>
          <cell r="R154">
            <v>0</v>
          </cell>
        </row>
        <row r="155">
          <cell r="A155">
            <v>9696</v>
          </cell>
          <cell r="B155">
            <v>9696</v>
          </cell>
          <cell r="C155">
            <v>43454</v>
          </cell>
          <cell r="D155">
            <v>43454</v>
          </cell>
          <cell r="F155">
            <v>113316</v>
          </cell>
          <cell r="G155" t="str">
            <v>CANCELADA</v>
          </cell>
          <cell r="H155">
            <v>0</v>
          </cell>
          <cell r="L155">
            <v>0</v>
          </cell>
          <cell r="P155">
            <v>0</v>
          </cell>
          <cell r="R155">
            <v>113316</v>
          </cell>
        </row>
        <row r="156">
          <cell r="A156">
            <v>9730</v>
          </cell>
          <cell r="B156">
            <v>9730</v>
          </cell>
          <cell r="C156">
            <v>43461</v>
          </cell>
          <cell r="D156">
            <v>43461</v>
          </cell>
          <cell r="F156">
            <v>113323</v>
          </cell>
          <cell r="G156" t="str">
            <v>GLOSA LEGALIZADA Y CANCELADA</v>
          </cell>
          <cell r="H156">
            <v>0</v>
          </cell>
          <cell r="L156">
            <v>59463</v>
          </cell>
          <cell r="P156">
            <v>0</v>
          </cell>
          <cell r="R156">
            <v>53860</v>
          </cell>
        </row>
        <row r="157">
          <cell r="A157">
            <v>9735</v>
          </cell>
          <cell r="B157">
            <v>9735</v>
          </cell>
          <cell r="C157">
            <v>43465</v>
          </cell>
          <cell r="D157">
            <v>43465</v>
          </cell>
          <cell r="F157">
            <v>114504</v>
          </cell>
          <cell r="G157" t="str">
            <v>CANCELADA</v>
          </cell>
          <cell r="H157">
            <v>0</v>
          </cell>
          <cell r="L157">
            <v>0</v>
          </cell>
          <cell r="P157">
            <v>0</v>
          </cell>
          <cell r="R157">
            <v>114504</v>
          </cell>
        </row>
        <row r="158">
          <cell r="A158">
            <v>9740</v>
          </cell>
          <cell r="B158">
            <v>9740</v>
          </cell>
          <cell r="C158">
            <v>43465</v>
          </cell>
          <cell r="D158">
            <v>43465</v>
          </cell>
          <cell r="F158">
            <v>118800</v>
          </cell>
          <cell r="G158" t="str">
            <v>CANCELADA</v>
          </cell>
          <cell r="H158">
            <v>0</v>
          </cell>
          <cell r="L158">
            <v>0</v>
          </cell>
          <cell r="P158">
            <v>118800</v>
          </cell>
          <cell r="R158">
            <v>0</v>
          </cell>
        </row>
        <row r="159">
          <cell r="A159">
            <v>9665</v>
          </cell>
          <cell r="B159">
            <v>9665</v>
          </cell>
          <cell r="C159">
            <v>43444</v>
          </cell>
          <cell r="D159">
            <v>43444</v>
          </cell>
          <cell r="F159">
            <v>125722</v>
          </cell>
          <cell r="G159" t="str">
            <v>GLOSA LEGALIZADA Y CANCELADA</v>
          </cell>
          <cell r="H159">
            <v>0</v>
          </cell>
          <cell r="L159">
            <v>59686</v>
          </cell>
          <cell r="P159">
            <v>0</v>
          </cell>
          <cell r="R159">
            <v>66036</v>
          </cell>
        </row>
        <row r="160">
          <cell r="A160">
            <v>9683</v>
          </cell>
          <cell r="B160">
            <v>9683</v>
          </cell>
          <cell r="C160">
            <v>43447</v>
          </cell>
          <cell r="D160">
            <v>43447</v>
          </cell>
          <cell r="F160">
            <v>188849</v>
          </cell>
          <cell r="G160" t="str">
            <v>GLOSA LEGALIZADA Y CANCELADA</v>
          </cell>
          <cell r="H160">
            <v>0</v>
          </cell>
          <cell r="L160">
            <v>7155</v>
          </cell>
          <cell r="P160">
            <v>0</v>
          </cell>
          <cell r="R160">
            <v>181694</v>
          </cell>
        </row>
        <row r="161">
          <cell r="A161">
            <v>9745</v>
          </cell>
          <cell r="B161">
            <v>9745</v>
          </cell>
          <cell r="C161">
            <v>43465</v>
          </cell>
          <cell r="D161">
            <v>43465</v>
          </cell>
          <cell r="F161">
            <v>207954</v>
          </cell>
          <cell r="G161" t="str">
            <v>CANCELADA</v>
          </cell>
          <cell r="H161">
            <v>0</v>
          </cell>
          <cell r="L161">
            <v>0</v>
          </cell>
          <cell r="P161">
            <v>0</v>
          </cell>
          <cell r="R161">
            <v>207954</v>
          </cell>
        </row>
        <row r="162">
          <cell r="A162">
            <v>9670</v>
          </cell>
          <cell r="B162">
            <v>9670</v>
          </cell>
          <cell r="C162">
            <v>43444</v>
          </cell>
          <cell r="D162">
            <v>43444</v>
          </cell>
          <cell r="F162">
            <v>52023</v>
          </cell>
          <cell r="G162" t="str">
            <v>CANCELADA</v>
          </cell>
          <cell r="H162">
            <v>0</v>
          </cell>
          <cell r="L162">
            <v>0</v>
          </cell>
          <cell r="P162">
            <v>0</v>
          </cell>
          <cell r="R162">
            <v>52023</v>
          </cell>
        </row>
        <row r="163">
          <cell r="A163">
            <v>9695</v>
          </cell>
          <cell r="B163">
            <v>9695</v>
          </cell>
          <cell r="C163">
            <v>43454</v>
          </cell>
          <cell r="D163">
            <v>43454</v>
          </cell>
          <cell r="F163">
            <v>58267</v>
          </cell>
          <cell r="G163" t="str">
            <v>CANCELADA</v>
          </cell>
          <cell r="H163">
            <v>0</v>
          </cell>
          <cell r="L163">
            <v>0</v>
          </cell>
          <cell r="P163">
            <v>0</v>
          </cell>
          <cell r="R163">
            <v>58267</v>
          </cell>
        </row>
        <row r="164">
          <cell r="A164">
            <v>10140</v>
          </cell>
          <cell r="B164">
            <v>10140</v>
          </cell>
          <cell r="C164">
            <v>43577</v>
          </cell>
          <cell r="D164">
            <v>43577</v>
          </cell>
          <cell r="F164">
            <v>107771</v>
          </cell>
          <cell r="G164" t="str">
            <v>CANCELADA</v>
          </cell>
          <cell r="H164">
            <v>0</v>
          </cell>
          <cell r="L164">
            <v>0</v>
          </cell>
          <cell r="P164">
            <v>0</v>
          </cell>
          <cell r="R164">
            <v>107771</v>
          </cell>
        </row>
        <row r="165">
          <cell r="A165">
            <v>10079</v>
          </cell>
          <cell r="B165">
            <v>10079</v>
          </cell>
          <cell r="C165">
            <v>43570</v>
          </cell>
          <cell r="D165">
            <v>43570</v>
          </cell>
          <cell r="F165">
            <v>118861</v>
          </cell>
          <cell r="G165" t="str">
            <v>CANCELADA</v>
          </cell>
          <cell r="H165">
            <v>0</v>
          </cell>
          <cell r="L165">
            <v>0</v>
          </cell>
          <cell r="P165">
            <v>118861</v>
          </cell>
          <cell r="R165">
            <v>0</v>
          </cell>
        </row>
        <row r="166">
          <cell r="A166">
            <v>10172</v>
          </cell>
          <cell r="B166">
            <v>10172</v>
          </cell>
          <cell r="C166">
            <v>43584</v>
          </cell>
          <cell r="D166">
            <v>43584</v>
          </cell>
          <cell r="F166">
            <v>120798</v>
          </cell>
          <cell r="G166" t="str">
            <v>CANCELADA</v>
          </cell>
          <cell r="H166">
            <v>0</v>
          </cell>
          <cell r="L166">
            <v>0</v>
          </cell>
          <cell r="P166">
            <v>0</v>
          </cell>
          <cell r="R166">
            <v>120798</v>
          </cell>
        </row>
        <row r="167">
          <cell r="A167">
            <v>10082</v>
          </cell>
          <cell r="B167">
            <v>10082</v>
          </cell>
          <cell r="C167">
            <v>43570</v>
          </cell>
          <cell r="D167">
            <v>43570</v>
          </cell>
          <cell r="F167">
            <v>123093</v>
          </cell>
          <cell r="G167" t="str">
            <v>CANCELADA</v>
          </cell>
          <cell r="H167">
            <v>0</v>
          </cell>
          <cell r="L167">
            <v>0</v>
          </cell>
          <cell r="P167">
            <v>0</v>
          </cell>
          <cell r="R167">
            <v>123093</v>
          </cell>
        </row>
        <row r="168">
          <cell r="A168">
            <v>10167</v>
          </cell>
          <cell r="B168">
            <v>10167</v>
          </cell>
          <cell r="C168">
            <v>43581</v>
          </cell>
          <cell r="D168">
            <v>43581</v>
          </cell>
          <cell r="F168">
            <v>155715</v>
          </cell>
          <cell r="G168" t="str">
            <v>CANCELADA</v>
          </cell>
          <cell r="H168">
            <v>0</v>
          </cell>
          <cell r="L168">
            <v>0</v>
          </cell>
          <cell r="P168">
            <v>0</v>
          </cell>
          <cell r="R168">
            <v>155715</v>
          </cell>
        </row>
        <row r="169">
          <cell r="A169">
            <v>10164</v>
          </cell>
          <cell r="B169">
            <v>10164</v>
          </cell>
          <cell r="C169">
            <v>43581</v>
          </cell>
          <cell r="D169">
            <v>43581</v>
          </cell>
          <cell r="F169">
            <v>178061</v>
          </cell>
          <cell r="G169" t="str">
            <v>CANCELADA</v>
          </cell>
          <cell r="H169">
            <v>0</v>
          </cell>
          <cell r="L169">
            <v>0</v>
          </cell>
          <cell r="P169">
            <v>0</v>
          </cell>
          <cell r="R169">
            <v>178061</v>
          </cell>
        </row>
        <row r="170">
          <cell r="A170">
            <v>10080</v>
          </cell>
          <cell r="B170">
            <v>10080</v>
          </cell>
          <cell r="C170">
            <v>43570</v>
          </cell>
          <cell r="D170">
            <v>43570</v>
          </cell>
          <cell r="F170">
            <v>214326</v>
          </cell>
          <cell r="G170" t="str">
            <v>CANCELADA</v>
          </cell>
          <cell r="H170">
            <v>0</v>
          </cell>
          <cell r="L170">
            <v>0</v>
          </cell>
          <cell r="P170">
            <v>0</v>
          </cell>
          <cell r="R170">
            <v>214326</v>
          </cell>
        </row>
        <row r="171">
          <cell r="A171">
            <v>10094</v>
          </cell>
          <cell r="B171">
            <v>10094</v>
          </cell>
          <cell r="C171">
            <v>43570</v>
          </cell>
          <cell r="D171">
            <v>43570</v>
          </cell>
          <cell r="F171">
            <v>214544</v>
          </cell>
          <cell r="G171" t="str">
            <v>CANCELADA</v>
          </cell>
          <cell r="H171">
            <v>0</v>
          </cell>
          <cell r="L171">
            <v>0</v>
          </cell>
          <cell r="P171">
            <v>0</v>
          </cell>
          <cell r="R171">
            <v>214544</v>
          </cell>
        </row>
        <row r="172">
          <cell r="A172">
            <v>10107</v>
          </cell>
          <cell r="B172">
            <v>10107</v>
          </cell>
          <cell r="C172">
            <v>43570</v>
          </cell>
          <cell r="D172">
            <v>43570</v>
          </cell>
          <cell r="F172">
            <v>215014</v>
          </cell>
          <cell r="G172" t="str">
            <v>CANCELADA</v>
          </cell>
          <cell r="H172">
            <v>0</v>
          </cell>
          <cell r="L172">
            <v>0</v>
          </cell>
          <cell r="P172">
            <v>0</v>
          </cell>
          <cell r="R172">
            <v>215014</v>
          </cell>
        </row>
        <row r="173">
          <cell r="A173">
            <v>10114</v>
          </cell>
          <cell r="B173">
            <v>10114</v>
          </cell>
          <cell r="C173">
            <v>43571</v>
          </cell>
          <cell r="D173">
            <v>43571</v>
          </cell>
          <cell r="F173">
            <v>279609</v>
          </cell>
          <cell r="G173" t="str">
            <v>CANCELADA</v>
          </cell>
          <cell r="H173">
            <v>0</v>
          </cell>
          <cell r="L173">
            <v>0</v>
          </cell>
          <cell r="P173">
            <v>279609</v>
          </cell>
          <cell r="R173">
            <v>0</v>
          </cell>
        </row>
        <row r="174">
          <cell r="A174">
            <v>10131</v>
          </cell>
          <cell r="B174">
            <v>10131</v>
          </cell>
          <cell r="C174">
            <v>43577</v>
          </cell>
          <cell r="D174">
            <v>43577</v>
          </cell>
          <cell r="F174">
            <v>66212</v>
          </cell>
          <cell r="G174" t="str">
            <v>CANCELADA</v>
          </cell>
          <cell r="H174">
            <v>0</v>
          </cell>
          <cell r="L174">
            <v>0</v>
          </cell>
          <cell r="P174">
            <v>0</v>
          </cell>
          <cell r="R174">
            <v>66212</v>
          </cell>
        </row>
        <row r="175">
          <cell r="A175">
            <v>10254</v>
          </cell>
          <cell r="B175">
            <v>10254</v>
          </cell>
          <cell r="C175">
            <v>43600</v>
          </cell>
          <cell r="D175">
            <v>43600</v>
          </cell>
          <cell r="F175">
            <v>100979</v>
          </cell>
          <cell r="G175" t="str">
            <v>CANCELADA</v>
          </cell>
          <cell r="H175">
            <v>0</v>
          </cell>
          <cell r="L175">
            <v>0</v>
          </cell>
          <cell r="P175">
            <v>0</v>
          </cell>
          <cell r="R175">
            <v>100979</v>
          </cell>
        </row>
        <row r="176">
          <cell r="A176">
            <v>10281</v>
          </cell>
          <cell r="B176">
            <v>10281</v>
          </cell>
          <cell r="C176">
            <v>43608</v>
          </cell>
          <cell r="D176">
            <v>43608</v>
          </cell>
          <cell r="F176">
            <v>125048</v>
          </cell>
          <cell r="G176" t="str">
            <v>CANCELADA</v>
          </cell>
          <cell r="H176">
            <v>0</v>
          </cell>
          <cell r="L176">
            <v>0</v>
          </cell>
          <cell r="P176">
            <v>125048</v>
          </cell>
          <cell r="R176">
            <v>0</v>
          </cell>
        </row>
        <row r="177">
          <cell r="A177">
            <v>10282</v>
          </cell>
          <cell r="B177">
            <v>10282</v>
          </cell>
          <cell r="C177">
            <v>43608</v>
          </cell>
          <cell r="D177">
            <v>43608</v>
          </cell>
          <cell r="F177">
            <v>133706</v>
          </cell>
          <cell r="G177" t="str">
            <v>CANCELADA</v>
          </cell>
          <cell r="H177">
            <v>0</v>
          </cell>
          <cell r="L177">
            <v>0</v>
          </cell>
          <cell r="P177">
            <v>133706</v>
          </cell>
          <cell r="R177">
            <v>0</v>
          </cell>
        </row>
        <row r="178">
          <cell r="A178">
            <v>10251</v>
          </cell>
          <cell r="B178">
            <v>10251</v>
          </cell>
          <cell r="C178">
            <v>43599</v>
          </cell>
          <cell r="D178">
            <v>43599</v>
          </cell>
          <cell r="F178">
            <v>141467</v>
          </cell>
          <cell r="G178" t="str">
            <v>CANCELADA</v>
          </cell>
          <cell r="H178">
            <v>0</v>
          </cell>
          <cell r="L178">
            <v>0</v>
          </cell>
          <cell r="P178">
            <v>0</v>
          </cell>
          <cell r="R178">
            <v>141467</v>
          </cell>
        </row>
        <row r="179">
          <cell r="A179">
            <v>10212</v>
          </cell>
          <cell r="B179">
            <v>10212</v>
          </cell>
          <cell r="C179">
            <v>43595</v>
          </cell>
          <cell r="D179">
            <v>43595</v>
          </cell>
          <cell r="F179">
            <v>161345</v>
          </cell>
          <cell r="G179" t="str">
            <v>CANCELADA</v>
          </cell>
          <cell r="H179">
            <v>0</v>
          </cell>
          <cell r="L179">
            <v>0</v>
          </cell>
          <cell r="P179">
            <v>0</v>
          </cell>
          <cell r="R179">
            <v>161345</v>
          </cell>
        </row>
        <row r="180">
          <cell r="A180">
            <v>10208</v>
          </cell>
          <cell r="B180">
            <v>10208</v>
          </cell>
          <cell r="C180">
            <v>43595</v>
          </cell>
          <cell r="D180">
            <v>43595</v>
          </cell>
          <cell r="F180">
            <v>162708</v>
          </cell>
          <cell r="G180" t="str">
            <v>CANCELADA</v>
          </cell>
          <cell r="H180">
            <v>0</v>
          </cell>
          <cell r="L180">
            <v>0</v>
          </cell>
          <cell r="P180">
            <v>0</v>
          </cell>
          <cell r="R180">
            <v>162708</v>
          </cell>
        </row>
        <row r="181">
          <cell r="A181">
            <v>10274</v>
          </cell>
          <cell r="B181">
            <v>10274</v>
          </cell>
          <cell r="C181">
            <v>43607</v>
          </cell>
          <cell r="D181">
            <v>43607</v>
          </cell>
          <cell r="F181">
            <v>190908</v>
          </cell>
          <cell r="G181" t="str">
            <v>CANCELADA</v>
          </cell>
          <cell r="H181">
            <v>0</v>
          </cell>
          <cell r="L181">
            <v>0</v>
          </cell>
          <cell r="P181">
            <v>0</v>
          </cell>
          <cell r="R181">
            <v>190908</v>
          </cell>
        </row>
        <row r="182">
          <cell r="A182">
            <v>10231</v>
          </cell>
          <cell r="B182">
            <v>10231</v>
          </cell>
          <cell r="C182">
            <v>43599</v>
          </cell>
          <cell r="D182">
            <v>43599</v>
          </cell>
          <cell r="F182">
            <v>204140</v>
          </cell>
          <cell r="G182" t="str">
            <v>CANCELADA</v>
          </cell>
          <cell r="H182">
            <v>0</v>
          </cell>
          <cell r="L182">
            <v>0</v>
          </cell>
          <cell r="P182">
            <v>0</v>
          </cell>
          <cell r="R182">
            <v>204140</v>
          </cell>
        </row>
        <row r="183">
          <cell r="A183">
            <v>10297</v>
          </cell>
          <cell r="B183">
            <v>10297</v>
          </cell>
          <cell r="C183">
            <v>43615</v>
          </cell>
          <cell r="D183">
            <v>43615</v>
          </cell>
          <cell r="F183">
            <v>69828</v>
          </cell>
          <cell r="G183" t="str">
            <v>CANCELADA</v>
          </cell>
          <cell r="H183">
            <v>0</v>
          </cell>
          <cell r="L183">
            <v>0</v>
          </cell>
          <cell r="P183">
            <v>0</v>
          </cell>
          <cell r="R183">
            <v>69828</v>
          </cell>
        </row>
        <row r="184">
          <cell r="A184">
            <v>10275</v>
          </cell>
          <cell r="B184">
            <v>10275</v>
          </cell>
          <cell r="C184">
            <v>43607</v>
          </cell>
          <cell r="D184">
            <v>43607</v>
          </cell>
          <cell r="F184">
            <v>71163</v>
          </cell>
          <cell r="G184" t="str">
            <v>CANCELADA</v>
          </cell>
          <cell r="H184">
            <v>0</v>
          </cell>
          <cell r="L184">
            <v>0</v>
          </cell>
          <cell r="P184">
            <v>0</v>
          </cell>
          <cell r="R184">
            <v>71163</v>
          </cell>
        </row>
        <row r="185">
          <cell r="A185">
            <v>10411</v>
          </cell>
          <cell r="B185">
            <v>10411</v>
          </cell>
          <cell r="C185">
            <v>43643</v>
          </cell>
          <cell r="D185">
            <v>43643</v>
          </cell>
          <cell r="F185">
            <v>112972</v>
          </cell>
          <cell r="G185" t="str">
            <v>CANCELADA</v>
          </cell>
          <cell r="H185">
            <v>0</v>
          </cell>
          <cell r="L185">
            <v>0</v>
          </cell>
          <cell r="P185">
            <v>16946</v>
          </cell>
          <cell r="R185">
            <v>96026</v>
          </cell>
        </row>
        <row r="186">
          <cell r="A186">
            <v>10381</v>
          </cell>
          <cell r="B186">
            <v>10381</v>
          </cell>
          <cell r="C186">
            <v>43642</v>
          </cell>
          <cell r="D186">
            <v>43642</v>
          </cell>
          <cell r="F186">
            <v>154519</v>
          </cell>
          <cell r="G186" t="str">
            <v>CANCELADA</v>
          </cell>
          <cell r="H186">
            <v>0</v>
          </cell>
          <cell r="L186">
            <v>0</v>
          </cell>
          <cell r="P186">
            <v>154519</v>
          </cell>
          <cell r="R186">
            <v>0</v>
          </cell>
        </row>
        <row r="187">
          <cell r="A187">
            <v>10378</v>
          </cell>
          <cell r="B187">
            <v>10378</v>
          </cell>
          <cell r="C187">
            <v>43642</v>
          </cell>
          <cell r="D187">
            <v>43642</v>
          </cell>
          <cell r="F187">
            <v>186625</v>
          </cell>
          <cell r="G187" t="str">
            <v>CANCELADA</v>
          </cell>
          <cell r="H187">
            <v>0</v>
          </cell>
          <cell r="L187">
            <v>0</v>
          </cell>
          <cell r="P187">
            <v>186625</v>
          </cell>
          <cell r="R187">
            <v>0</v>
          </cell>
        </row>
        <row r="188">
          <cell r="A188">
            <v>10325</v>
          </cell>
          <cell r="B188">
            <v>10325</v>
          </cell>
          <cell r="C188">
            <v>43627</v>
          </cell>
          <cell r="D188">
            <v>43627</v>
          </cell>
          <cell r="F188">
            <v>242059</v>
          </cell>
          <cell r="G188" t="str">
            <v>CANCELADA</v>
          </cell>
          <cell r="H188">
            <v>0</v>
          </cell>
          <cell r="L188">
            <v>0</v>
          </cell>
          <cell r="P188">
            <v>242059</v>
          </cell>
          <cell r="R188">
            <v>0</v>
          </cell>
        </row>
        <row r="189">
          <cell r="A189">
            <v>10417</v>
          </cell>
          <cell r="B189">
            <v>10417</v>
          </cell>
          <cell r="C189">
            <v>43643</v>
          </cell>
          <cell r="D189">
            <v>43643</v>
          </cell>
          <cell r="F189">
            <v>365352</v>
          </cell>
          <cell r="G189" t="str">
            <v>CANCELADA</v>
          </cell>
          <cell r="H189">
            <v>0</v>
          </cell>
          <cell r="L189">
            <v>0</v>
          </cell>
          <cell r="P189">
            <v>63916</v>
          </cell>
          <cell r="R189">
            <v>301436</v>
          </cell>
        </row>
        <row r="190">
          <cell r="A190">
            <v>10404</v>
          </cell>
          <cell r="B190">
            <v>10404</v>
          </cell>
          <cell r="C190">
            <v>43642</v>
          </cell>
          <cell r="D190">
            <v>43642</v>
          </cell>
          <cell r="F190">
            <v>71569</v>
          </cell>
          <cell r="G190" t="str">
            <v>CANCELADA</v>
          </cell>
          <cell r="H190">
            <v>0</v>
          </cell>
          <cell r="L190">
            <v>0</v>
          </cell>
          <cell r="P190">
            <v>71569</v>
          </cell>
          <cell r="R190">
            <v>0</v>
          </cell>
        </row>
        <row r="191">
          <cell r="A191">
            <v>10505</v>
          </cell>
          <cell r="B191">
            <v>10505</v>
          </cell>
          <cell r="C191">
            <v>43669</v>
          </cell>
          <cell r="D191">
            <v>43669</v>
          </cell>
          <cell r="F191">
            <v>120601</v>
          </cell>
          <cell r="G191" t="str">
            <v>CANCELADA</v>
          </cell>
          <cell r="H191">
            <v>0</v>
          </cell>
          <cell r="L191">
            <v>0</v>
          </cell>
          <cell r="P191">
            <v>0</v>
          </cell>
          <cell r="R191">
            <v>120601</v>
          </cell>
        </row>
        <row r="192">
          <cell r="A192">
            <v>10470</v>
          </cell>
          <cell r="B192">
            <v>10470</v>
          </cell>
          <cell r="C192">
            <v>43656</v>
          </cell>
          <cell r="D192">
            <v>43656</v>
          </cell>
          <cell r="F192">
            <v>125413</v>
          </cell>
          <cell r="G192" t="str">
            <v>CANCELADA</v>
          </cell>
          <cell r="H192">
            <v>0</v>
          </cell>
          <cell r="L192">
            <v>0</v>
          </cell>
          <cell r="P192">
            <v>0</v>
          </cell>
          <cell r="R192">
            <v>125413</v>
          </cell>
        </row>
        <row r="193">
          <cell r="A193">
            <v>10525</v>
          </cell>
          <cell r="B193">
            <v>10525</v>
          </cell>
          <cell r="C193">
            <v>43670</v>
          </cell>
          <cell r="D193">
            <v>43670</v>
          </cell>
          <cell r="F193">
            <v>134842</v>
          </cell>
          <cell r="G193" t="str">
            <v>CANCELADA</v>
          </cell>
          <cell r="H193">
            <v>0</v>
          </cell>
          <cell r="L193">
            <v>0</v>
          </cell>
          <cell r="P193">
            <v>0</v>
          </cell>
          <cell r="R193">
            <v>134842</v>
          </cell>
        </row>
        <row r="194">
          <cell r="A194">
            <v>10542</v>
          </cell>
          <cell r="B194">
            <v>10542</v>
          </cell>
          <cell r="C194">
            <v>43676</v>
          </cell>
          <cell r="D194">
            <v>43676</v>
          </cell>
          <cell r="F194">
            <v>178121</v>
          </cell>
          <cell r="G194" t="str">
            <v>CANCELADA</v>
          </cell>
          <cell r="H194">
            <v>0</v>
          </cell>
          <cell r="L194">
            <v>0</v>
          </cell>
          <cell r="P194">
            <v>0</v>
          </cell>
          <cell r="R194">
            <v>178121</v>
          </cell>
        </row>
        <row r="195">
          <cell r="A195">
            <v>10457</v>
          </cell>
          <cell r="B195">
            <v>10457</v>
          </cell>
          <cell r="C195">
            <v>43656</v>
          </cell>
          <cell r="D195">
            <v>43656</v>
          </cell>
          <cell r="F195">
            <v>77725</v>
          </cell>
          <cell r="G195" t="str">
            <v>CANCELADA</v>
          </cell>
          <cell r="H195">
            <v>0</v>
          </cell>
          <cell r="L195">
            <v>0</v>
          </cell>
          <cell r="P195">
            <v>0</v>
          </cell>
          <cell r="R195">
            <v>77725</v>
          </cell>
        </row>
        <row r="196">
          <cell r="A196">
            <v>10572</v>
          </cell>
          <cell r="B196">
            <v>10572</v>
          </cell>
          <cell r="C196">
            <v>43687</v>
          </cell>
          <cell r="D196">
            <v>43687</v>
          </cell>
          <cell r="F196">
            <v>122709</v>
          </cell>
          <cell r="G196" t="str">
            <v>CANCELADA</v>
          </cell>
          <cell r="H196">
            <v>0</v>
          </cell>
          <cell r="L196">
            <v>0</v>
          </cell>
          <cell r="P196">
            <v>0</v>
          </cell>
          <cell r="R196">
            <v>122709</v>
          </cell>
        </row>
        <row r="197">
          <cell r="A197">
            <v>10596</v>
          </cell>
          <cell r="B197">
            <v>10596</v>
          </cell>
          <cell r="C197">
            <v>43692</v>
          </cell>
          <cell r="D197">
            <v>43692</v>
          </cell>
          <cell r="F197">
            <v>131714</v>
          </cell>
          <cell r="G197" t="str">
            <v>CANCELADA</v>
          </cell>
          <cell r="H197">
            <v>0</v>
          </cell>
          <cell r="L197">
            <v>0</v>
          </cell>
          <cell r="P197">
            <v>0</v>
          </cell>
          <cell r="R197">
            <v>131714</v>
          </cell>
        </row>
        <row r="198">
          <cell r="A198">
            <v>10644</v>
          </cell>
          <cell r="B198">
            <v>10644</v>
          </cell>
          <cell r="C198">
            <v>43704</v>
          </cell>
          <cell r="D198">
            <v>43704</v>
          </cell>
          <cell r="F198">
            <v>139987</v>
          </cell>
          <cell r="G198" t="str">
            <v>CANCELADA</v>
          </cell>
          <cell r="H198">
            <v>0</v>
          </cell>
          <cell r="L198">
            <v>0</v>
          </cell>
          <cell r="P198">
            <v>0</v>
          </cell>
          <cell r="R198">
            <v>139987</v>
          </cell>
        </row>
        <row r="199">
          <cell r="A199">
            <v>10574</v>
          </cell>
          <cell r="B199">
            <v>10574</v>
          </cell>
          <cell r="C199">
            <v>43687</v>
          </cell>
          <cell r="D199">
            <v>43687</v>
          </cell>
          <cell r="F199">
            <v>167957</v>
          </cell>
          <cell r="G199" t="str">
            <v>CANCELADA</v>
          </cell>
          <cell r="H199">
            <v>0</v>
          </cell>
          <cell r="L199">
            <v>0</v>
          </cell>
          <cell r="P199">
            <v>0</v>
          </cell>
          <cell r="R199">
            <v>167957</v>
          </cell>
        </row>
        <row r="200">
          <cell r="A200">
            <v>10566</v>
          </cell>
          <cell r="B200">
            <v>10566</v>
          </cell>
          <cell r="C200">
            <v>43687</v>
          </cell>
          <cell r="D200">
            <v>43687</v>
          </cell>
          <cell r="F200">
            <v>192370</v>
          </cell>
          <cell r="G200" t="str">
            <v>CANCELADA</v>
          </cell>
          <cell r="H200">
            <v>0</v>
          </cell>
          <cell r="L200">
            <v>0</v>
          </cell>
          <cell r="P200">
            <v>0</v>
          </cell>
          <cell r="R200">
            <v>192370</v>
          </cell>
        </row>
        <row r="201">
          <cell r="A201">
            <v>10649</v>
          </cell>
          <cell r="B201">
            <v>10649</v>
          </cell>
          <cell r="C201">
            <v>43705</v>
          </cell>
          <cell r="D201">
            <v>43705</v>
          </cell>
          <cell r="F201">
            <v>61909</v>
          </cell>
          <cell r="G201" t="str">
            <v>CANCELADA</v>
          </cell>
          <cell r="H201">
            <v>0</v>
          </cell>
          <cell r="L201">
            <v>0</v>
          </cell>
          <cell r="P201">
            <v>61909</v>
          </cell>
          <cell r="R201">
            <v>0</v>
          </cell>
        </row>
        <row r="202">
          <cell r="A202">
            <v>10706</v>
          </cell>
          <cell r="B202">
            <v>10706</v>
          </cell>
          <cell r="C202">
            <v>43714</v>
          </cell>
          <cell r="D202">
            <v>43714</v>
          </cell>
          <cell r="F202">
            <v>121089</v>
          </cell>
          <cell r="G202" t="str">
            <v>GLOSA LEGALIZADA Y CANCELADA</v>
          </cell>
          <cell r="H202">
            <v>0</v>
          </cell>
          <cell r="L202">
            <v>63031</v>
          </cell>
          <cell r="P202">
            <v>0</v>
          </cell>
          <cell r="R202">
            <v>58058</v>
          </cell>
        </row>
        <row r="203">
          <cell r="A203">
            <v>10726</v>
          </cell>
          <cell r="B203">
            <v>10726</v>
          </cell>
          <cell r="C203">
            <v>43718</v>
          </cell>
          <cell r="D203">
            <v>43718</v>
          </cell>
          <cell r="F203">
            <v>135110</v>
          </cell>
          <cell r="G203" t="str">
            <v>GLOSA LEGALIZADA Y CANCELADA</v>
          </cell>
          <cell r="H203">
            <v>0</v>
          </cell>
          <cell r="L203">
            <v>63031</v>
          </cell>
          <cell r="P203">
            <v>0</v>
          </cell>
          <cell r="R203">
            <v>72079</v>
          </cell>
        </row>
        <row r="204">
          <cell r="A204">
            <v>10702</v>
          </cell>
          <cell r="B204">
            <v>10702</v>
          </cell>
          <cell r="C204">
            <v>43714</v>
          </cell>
          <cell r="D204">
            <v>43714</v>
          </cell>
          <cell r="F204">
            <v>147989</v>
          </cell>
          <cell r="G204" t="str">
            <v>CANCELADA</v>
          </cell>
          <cell r="H204">
            <v>0</v>
          </cell>
          <cell r="L204">
            <v>0</v>
          </cell>
          <cell r="P204">
            <v>0</v>
          </cell>
          <cell r="R204">
            <v>147989</v>
          </cell>
        </row>
        <row r="205">
          <cell r="A205">
            <v>10730</v>
          </cell>
          <cell r="B205">
            <v>10730</v>
          </cell>
          <cell r="C205">
            <v>43718</v>
          </cell>
          <cell r="D205">
            <v>43718</v>
          </cell>
          <cell r="F205">
            <v>150811</v>
          </cell>
          <cell r="G205" t="str">
            <v>GLOSA LEGALIZADA Y CANCELADA</v>
          </cell>
          <cell r="H205">
            <v>0</v>
          </cell>
          <cell r="L205">
            <v>63031</v>
          </cell>
          <cell r="P205">
            <v>0</v>
          </cell>
          <cell r="R205">
            <v>87780</v>
          </cell>
        </row>
        <row r="206">
          <cell r="A206">
            <v>10721</v>
          </cell>
          <cell r="B206">
            <v>10721</v>
          </cell>
          <cell r="C206">
            <v>43718</v>
          </cell>
          <cell r="D206">
            <v>43718</v>
          </cell>
          <cell r="F206">
            <v>163279</v>
          </cell>
          <cell r="G206" t="str">
            <v>GLOSA LEGALIZADA Y CANCELADA</v>
          </cell>
          <cell r="H206">
            <v>0</v>
          </cell>
          <cell r="L206">
            <v>63031</v>
          </cell>
          <cell r="P206">
            <v>0</v>
          </cell>
          <cell r="R206">
            <v>100248</v>
          </cell>
        </row>
        <row r="207">
          <cell r="A207">
            <v>10710</v>
          </cell>
          <cell r="B207">
            <v>10710</v>
          </cell>
          <cell r="C207">
            <v>43714</v>
          </cell>
          <cell r="D207">
            <v>43714</v>
          </cell>
          <cell r="F207">
            <v>171460</v>
          </cell>
          <cell r="G207" t="str">
            <v>CANCELADA</v>
          </cell>
          <cell r="H207">
            <v>0</v>
          </cell>
          <cell r="L207">
            <v>0</v>
          </cell>
          <cell r="P207">
            <v>0</v>
          </cell>
          <cell r="R207">
            <v>171460</v>
          </cell>
        </row>
        <row r="208">
          <cell r="A208">
            <v>10695</v>
          </cell>
          <cell r="B208">
            <v>10695</v>
          </cell>
          <cell r="C208">
            <v>43714</v>
          </cell>
          <cell r="D208">
            <v>43714</v>
          </cell>
          <cell r="F208">
            <v>177698</v>
          </cell>
          <cell r="G208" t="str">
            <v>GLOSA LEGALIZADA Y CANCELADA</v>
          </cell>
          <cell r="H208">
            <v>0</v>
          </cell>
          <cell r="L208">
            <v>63031</v>
          </cell>
          <cell r="P208">
            <v>0</v>
          </cell>
          <cell r="R208">
            <v>114667</v>
          </cell>
        </row>
        <row r="209">
          <cell r="A209">
            <v>10750</v>
          </cell>
          <cell r="B209">
            <v>10750</v>
          </cell>
          <cell r="C209">
            <v>43727</v>
          </cell>
          <cell r="D209">
            <v>43727</v>
          </cell>
          <cell r="F209">
            <v>243289</v>
          </cell>
          <cell r="G209" t="str">
            <v>CANCELADA</v>
          </cell>
          <cell r="H209">
            <v>0</v>
          </cell>
          <cell r="L209">
            <v>0</v>
          </cell>
          <cell r="P209">
            <v>0</v>
          </cell>
          <cell r="R209">
            <v>243289</v>
          </cell>
        </row>
        <row r="210">
          <cell r="A210">
            <v>10784</v>
          </cell>
          <cell r="B210">
            <v>10784</v>
          </cell>
          <cell r="C210">
            <v>43732</v>
          </cell>
          <cell r="D210">
            <v>43732</v>
          </cell>
          <cell r="F210">
            <v>345706</v>
          </cell>
          <cell r="G210" t="str">
            <v>GLOSA LEGALIZADA Y CANCELADA</v>
          </cell>
          <cell r="H210">
            <v>0</v>
          </cell>
          <cell r="L210">
            <v>162583</v>
          </cell>
          <cell r="P210">
            <v>0</v>
          </cell>
          <cell r="R210">
            <v>183123</v>
          </cell>
        </row>
        <row r="211">
          <cell r="A211">
            <v>10749</v>
          </cell>
          <cell r="B211">
            <v>10749</v>
          </cell>
          <cell r="C211">
            <v>43727</v>
          </cell>
          <cell r="D211">
            <v>43727</v>
          </cell>
          <cell r="F211">
            <v>57420</v>
          </cell>
          <cell r="G211" t="str">
            <v>CANCELADA</v>
          </cell>
          <cell r="H211">
            <v>0</v>
          </cell>
          <cell r="L211">
            <v>0</v>
          </cell>
          <cell r="P211">
            <v>0</v>
          </cell>
          <cell r="R211">
            <v>57420</v>
          </cell>
        </row>
        <row r="212">
          <cell r="A212">
            <v>10871</v>
          </cell>
          <cell r="B212">
            <v>10871</v>
          </cell>
          <cell r="C212">
            <v>43753</v>
          </cell>
          <cell r="D212">
            <v>43753</v>
          </cell>
          <cell r="F212">
            <v>122342</v>
          </cell>
          <cell r="G212" t="str">
            <v>CANCELADA</v>
          </cell>
          <cell r="H212">
            <v>0</v>
          </cell>
          <cell r="L212">
            <v>0</v>
          </cell>
          <cell r="P212">
            <v>0</v>
          </cell>
          <cell r="R212">
            <v>122342</v>
          </cell>
        </row>
        <row r="213">
          <cell r="A213">
            <v>10833</v>
          </cell>
          <cell r="B213">
            <v>10833</v>
          </cell>
          <cell r="C213">
            <v>43742</v>
          </cell>
          <cell r="D213">
            <v>43742</v>
          </cell>
          <cell r="F213">
            <v>124397</v>
          </cell>
          <cell r="G213" t="str">
            <v>CANCELADA</v>
          </cell>
          <cell r="H213">
            <v>0</v>
          </cell>
          <cell r="L213">
            <v>0</v>
          </cell>
          <cell r="P213">
            <v>0</v>
          </cell>
          <cell r="R213">
            <v>124397</v>
          </cell>
        </row>
        <row r="214">
          <cell r="A214">
            <v>10928</v>
          </cell>
          <cell r="B214">
            <v>10928</v>
          </cell>
          <cell r="C214">
            <v>43768</v>
          </cell>
          <cell r="D214">
            <v>43768</v>
          </cell>
          <cell r="F214">
            <v>127435</v>
          </cell>
          <cell r="G214" t="str">
            <v>GLOSA LEGALIZADA Y CANCELADA</v>
          </cell>
          <cell r="H214">
            <v>0</v>
          </cell>
          <cell r="L214">
            <v>63031</v>
          </cell>
          <cell r="P214">
            <v>0</v>
          </cell>
          <cell r="R214">
            <v>64404</v>
          </cell>
        </row>
        <row r="215">
          <cell r="A215">
            <v>10867</v>
          </cell>
          <cell r="B215">
            <v>10867</v>
          </cell>
          <cell r="C215">
            <v>43753</v>
          </cell>
          <cell r="D215">
            <v>43753</v>
          </cell>
          <cell r="F215">
            <v>133118</v>
          </cell>
          <cell r="G215" t="str">
            <v>GLOSA LEGALIZADA Y CANCELADA</v>
          </cell>
          <cell r="H215">
            <v>0</v>
          </cell>
          <cell r="L215">
            <v>63031</v>
          </cell>
          <cell r="P215">
            <v>0</v>
          </cell>
          <cell r="R215">
            <v>70087</v>
          </cell>
        </row>
        <row r="216">
          <cell r="A216">
            <v>10923</v>
          </cell>
          <cell r="B216">
            <v>10923</v>
          </cell>
          <cell r="C216">
            <v>43768</v>
          </cell>
          <cell r="D216">
            <v>43768</v>
          </cell>
          <cell r="F216">
            <v>148514</v>
          </cell>
          <cell r="G216" t="str">
            <v>CANCELADA</v>
          </cell>
          <cell r="H216">
            <v>0</v>
          </cell>
          <cell r="L216">
            <v>0</v>
          </cell>
          <cell r="P216">
            <v>0</v>
          </cell>
          <cell r="R216">
            <v>148514</v>
          </cell>
        </row>
        <row r="217">
          <cell r="A217">
            <v>10916</v>
          </cell>
          <cell r="B217">
            <v>10916</v>
          </cell>
          <cell r="C217">
            <v>43762</v>
          </cell>
          <cell r="D217">
            <v>43762</v>
          </cell>
          <cell r="F217">
            <v>164923</v>
          </cell>
          <cell r="G217" t="str">
            <v>GLOSA LEGALIZADA Y CANCELADA</v>
          </cell>
          <cell r="H217">
            <v>0</v>
          </cell>
          <cell r="L217">
            <v>63031</v>
          </cell>
          <cell r="P217">
            <v>0</v>
          </cell>
          <cell r="R217">
            <v>101892</v>
          </cell>
        </row>
        <row r="218">
          <cell r="A218">
            <v>10866</v>
          </cell>
          <cell r="B218">
            <v>10866</v>
          </cell>
          <cell r="C218">
            <v>43753</v>
          </cell>
          <cell r="D218">
            <v>43753</v>
          </cell>
          <cell r="F218">
            <v>166071</v>
          </cell>
          <cell r="G218" t="str">
            <v>GLOSA LEGALIZADA Y CANCELADA</v>
          </cell>
          <cell r="H218">
            <v>0</v>
          </cell>
          <cell r="L218">
            <v>63031</v>
          </cell>
          <cell r="P218">
            <v>0</v>
          </cell>
          <cell r="R218">
            <v>103040</v>
          </cell>
        </row>
        <row r="219">
          <cell r="A219">
            <v>10855</v>
          </cell>
          <cell r="B219">
            <v>10855</v>
          </cell>
          <cell r="C219">
            <v>43746</v>
          </cell>
          <cell r="D219">
            <v>43746</v>
          </cell>
          <cell r="F219">
            <v>170249</v>
          </cell>
          <cell r="G219" t="str">
            <v>CANCELADA</v>
          </cell>
          <cell r="H219">
            <v>0</v>
          </cell>
          <cell r="L219">
            <v>0</v>
          </cell>
          <cell r="P219">
            <v>0</v>
          </cell>
          <cell r="R219">
            <v>170249</v>
          </cell>
        </row>
        <row r="220">
          <cell r="A220">
            <v>10856</v>
          </cell>
          <cell r="B220">
            <v>10856</v>
          </cell>
          <cell r="C220">
            <v>43753</v>
          </cell>
          <cell r="D220">
            <v>43753</v>
          </cell>
          <cell r="F220">
            <v>194278</v>
          </cell>
          <cell r="G220" t="str">
            <v>CANCELADA</v>
          </cell>
          <cell r="H220">
            <v>0</v>
          </cell>
          <cell r="L220">
            <v>0</v>
          </cell>
          <cell r="P220">
            <v>0</v>
          </cell>
          <cell r="R220">
            <v>194278</v>
          </cell>
        </row>
        <row r="221">
          <cell r="A221">
            <v>10885</v>
          </cell>
          <cell r="B221">
            <v>10885</v>
          </cell>
          <cell r="C221">
            <v>43755</v>
          </cell>
          <cell r="D221">
            <v>43755</v>
          </cell>
          <cell r="F221">
            <v>64188</v>
          </cell>
          <cell r="G221" t="str">
            <v>CANCELADA</v>
          </cell>
          <cell r="H221">
            <v>0</v>
          </cell>
          <cell r="L221">
            <v>0</v>
          </cell>
          <cell r="P221">
            <v>0</v>
          </cell>
          <cell r="R221">
            <v>64188</v>
          </cell>
        </row>
        <row r="222">
          <cell r="A222">
            <v>10842</v>
          </cell>
          <cell r="B222">
            <v>10842</v>
          </cell>
          <cell r="C222">
            <v>43746</v>
          </cell>
          <cell r="D222">
            <v>43746</v>
          </cell>
          <cell r="F222">
            <v>64296</v>
          </cell>
          <cell r="G222" t="str">
            <v>CANCELADA</v>
          </cell>
          <cell r="H222">
            <v>0</v>
          </cell>
          <cell r="L222">
            <v>0</v>
          </cell>
          <cell r="P222">
            <v>0</v>
          </cell>
          <cell r="R222">
            <v>64296</v>
          </cell>
        </row>
        <row r="223">
          <cell r="A223">
            <v>10970</v>
          </cell>
          <cell r="B223">
            <v>10970</v>
          </cell>
          <cell r="C223">
            <v>43782</v>
          </cell>
          <cell r="D223">
            <v>43782</v>
          </cell>
          <cell r="F223">
            <v>112844</v>
          </cell>
          <cell r="G223" t="str">
            <v>CANCELADA</v>
          </cell>
          <cell r="H223">
            <v>0</v>
          </cell>
          <cell r="L223">
            <v>0</v>
          </cell>
          <cell r="P223">
            <v>0</v>
          </cell>
          <cell r="R223">
            <v>112844</v>
          </cell>
        </row>
        <row r="224">
          <cell r="A224">
            <v>11066</v>
          </cell>
          <cell r="B224">
            <v>11066</v>
          </cell>
          <cell r="C224">
            <v>43796</v>
          </cell>
          <cell r="D224">
            <v>43796</v>
          </cell>
          <cell r="F224">
            <v>129757</v>
          </cell>
          <cell r="G224" t="str">
            <v>GLOSA LEGALIZADA Y CANCELADA</v>
          </cell>
          <cell r="H224">
            <v>0</v>
          </cell>
          <cell r="L224">
            <v>63031</v>
          </cell>
          <cell r="P224">
            <v>0</v>
          </cell>
          <cell r="R224">
            <v>66726</v>
          </cell>
        </row>
        <row r="225">
          <cell r="A225">
            <v>11009</v>
          </cell>
          <cell r="B225">
            <v>11009</v>
          </cell>
          <cell r="C225">
            <v>43789</v>
          </cell>
          <cell r="D225">
            <v>43789</v>
          </cell>
          <cell r="F225">
            <v>130151</v>
          </cell>
          <cell r="G225" t="str">
            <v>GLOSA LEGALIZADA Y CANCELADA</v>
          </cell>
          <cell r="H225">
            <v>0</v>
          </cell>
          <cell r="L225">
            <v>63031</v>
          </cell>
          <cell r="P225">
            <v>0</v>
          </cell>
          <cell r="R225">
            <v>67120</v>
          </cell>
        </row>
        <row r="226">
          <cell r="A226">
            <v>11041</v>
          </cell>
          <cell r="B226">
            <v>11041</v>
          </cell>
          <cell r="C226">
            <v>43791</v>
          </cell>
          <cell r="D226">
            <v>43791</v>
          </cell>
          <cell r="F226">
            <v>132158</v>
          </cell>
          <cell r="G226" t="str">
            <v>CANCELADA</v>
          </cell>
          <cell r="H226">
            <v>0</v>
          </cell>
          <cell r="L226">
            <v>0</v>
          </cell>
          <cell r="P226">
            <v>0</v>
          </cell>
          <cell r="R226">
            <v>132158</v>
          </cell>
        </row>
        <row r="227">
          <cell r="A227">
            <v>10991</v>
          </cell>
          <cell r="B227">
            <v>10991</v>
          </cell>
          <cell r="C227">
            <v>43782</v>
          </cell>
          <cell r="D227">
            <v>43782</v>
          </cell>
          <cell r="F227">
            <v>132848</v>
          </cell>
          <cell r="G227" t="str">
            <v>CANCELADA</v>
          </cell>
          <cell r="H227">
            <v>0</v>
          </cell>
          <cell r="L227">
            <v>0</v>
          </cell>
          <cell r="P227">
            <v>0</v>
          </cell>
          <cell r="R227">
            <v>132848</v>
          </cell>
        </row>
        <row r="228">
          <cell r="A228">
            <v>11030</v>
          </cell>
          <cell r="B228">
            <v>11030</v>
          </cell>
          <cell r="C228">
            <v>43790</v>
          </cell>
          <cell r="D228">
            <v>43790</v>
          </cell>
          <cell r="F228">
            <v>133453</v>
          </cell>
          <cell r="G228" t="str">
            <v>CANCELADA</v>
          </cell>
          <cell r="H228">
            <v>0</v>
          </cell>
          <cell r="L228">
            <v>0</v>
          </cell>
          <cell r="P228">
            <v>0</v>
          </cell>
          <cell r="R228">
            <v>133453</v>
          </cell>
        </row>
        <row r="229">
          <cell r="A229">
            <v>11077</v>
          </cell>
          <cell r="B229">
            <v>11077</v>
          </cell>
          <cell r="C229">
            <v>43799</v>
          </cell>
          <cell r="D229">
            <v>43799</v>
          </cell>
          <cell r="F229">
            <v>134128</v>
          </cell>
          <cell r="G229" t="str">
            <v>GLOSA LEGALIZADA Y CANCELADA</v>
          </cell>
          <cell r="H229">
            <v>0</v>
          </cell>
          <cell r="L229">
            <v>63031</v>
          </cell>
          <cell r="P229">
            <v>0</v>
          </cell>
          <cell r="R229">
            <v>71097</v>
          </cell>
        </row>
        <row r="230">
          <cell r="A230">
            <v>10977</v>
          </cell>
          <cell r="B230">
            <v>10977</v>
          </cell>
          <cell r="C230">
            <v>43782</v>
          </cell>
          <cell r="D230">
            <v>43782</v>
          </cell>
          <cell r="F230">
            <v>134846</v>
          </cell>
          <cell r="G230" t="str">
            <v>GLOSA LEGALIZADA Y CANCELADA</v>
          </cell>
          <cell r="H230">
            <v>0</v>
          </cell>
          <cell r="L230">
            <v>63031</v>
          </cell>
          <cell r="P230">
            <v>0</v>
          </cell>
          <cell r="R230">
            <v>71815</v>
          </cell>
        </row>
        <row r="231">
          <cell r="A231">
            <v>11032</v>
          </cell>
          <cell r="B231">
            <v>11032</v>
          </cell>
          <cell r="C231">
            <v>43790</v>
          </cell>
          <cell r="D231">
            <v>43790</v>
          </cell>
          <cell r="F231">
            <v>139966</v>
          </cell>
          <cell r="G231" t="str">
            <v>GLOSA LEGALIZADA Y CANCELADA</v>
          </cell>
          <cell r="H231">
            <v>0</v>
          </cell>
          <cell r="L231">
            <v>63031</v>
          </cell>
          <cell r="P231">
            <v>0</v>
          </cell>
          <cell r="R231">
            <v>76935</v>
          </cell>
        </row>
        <row r="232">
          <cell r="A232">
            <v>10962</v>
          </cell>
          <cell r="B232">
            <v>10962</v>
          </cell>
          <cell r="C232">
            <v>43781</v>
          </cell>
          <cell r="D232">
            <v>43781</v>
          </cell>
          <cell r="F232">
            <v>188452</v>
          </cell>
          <cell r="G232" t="str">
            <v>CANCELADA</v>
          </cell>
          <cell r="H232">
            <v>0</v>
          </cell>
          <cell r="L232">
            <v>0</v>
          </cell>
          <cell r="P232">
            <v>0</v>
          </cell>
          <cell r="R232">
            <v>188452</v>
          </cell>
        </row>
        <row r="233">
          <cell r="A233">
            <v>11047</v>
          </cell>
          <cell r="B233">
            <v>11047</v>
          </cell>
          <cell r="C233">
            <v>43791</v>
          </cell>
          <cell r="D233">
            <v>43791</v>
          </cell>
          <cell r="F233">
            <v>234522</v>
          </cell>
          <cell r="G233" t="str">
            <v>CANCELADA</v>
          </cell>
          <cell r="H233">
            <v>0</v>
          </cell>
          <cell r="L233">
            <v>0</v>
          </cell>
          <cell r="P233">
            <v>0</v>
          </cell>
          <cell r="R233">
            <v>234522</v>
          </cell>
        </row>
        <row r="234">
          <cell r="A234">
            <v>11040</v>
          </cell>
          <cell r="B234">
            <v>11040</v>
          </cell>
          <cell r="C234">
            <v>43791</v>
          </cell>
          <cell r="D234">
            <v>43791</v>
          </cell>
          <cell r="F234">
            <v>342374</v>
          </cell>
          <cell r="G234" t="str">
            <v>CANCELADA</v>
          </cell>
          <cell r="H234">
            <v>0</v>
          </cell>
          <cell r="L234">
            <v>0</v>
          </cell>
          <cell r="P234">
            <v>342374</v>
          </cell>
          <cell r="R234">
            <v>0</v>
          </cell>
        </row>
        <row r="235">
          <cell r="A235">
            <v>11063</v>
          </cell>
          <cell r="B235">
            <v>11063</v>
          </cell>
          <cell r="C235">
            <v>43796</v>
          </cell>
          <cell r="D235">
            <v>43796</v>
          </cell>
          <cell r="F235">
            <v>66013</v>
          </cell>
          <cell r="G235" t="str">
            <v>CANCELADA</v>
          </cell>
          <cell r="H235">
            <v>0</v>
          </cell>
          <cell r="L235">
            <v>0</v>
          </cell>
          <cell r="P235">
            <v>0</v>
          </cell>
          <cell r="R235">
            <v>66013</v>
          </cell>
        </row>
        <row r="236">
          <cell r="A236">
            <v>10995</v>
          </cell>
          <cell r="B236">
            <v>10995</v>
          </cell>
          <cell r="C236">
            <v>43782</v>
          </cell>
          <cell r="D236">
            <v>43782</v>
          </cell>
          <cell r="F236">
            <v>66618</v>
          </cell>
          <cell r="G236" t="str">
            <v>CANCELADA</v>
          </cell>
          <cell r="H236">
            <v>0</v>
          </cell>
          <cell r="L236">
            <v>0</v>
          </cell>
          <cell r="P236">
            <v>0</v>
          </cell>
          <cell r="R236">
            <v>66618</v>
          </cell>
        </row>
        <row r="237">
          <cell r="A237">
            <v>11006</v>
          </cell>
          <cell r="B237">
            <v>11006</v>
          </cell>
          <cell r="C237">
            <v>43789</v>
          </cell>
          <cell r="D237">
            <v>43789</v>
          </cell>
          <cell r="F237">
            <v>70040</v>
          </cell>
          <cell r="G237" t="str">
            <v>CANCELADA</v>
          </cell>
          <cell r="H237">
            <v>0</v>
          </cell>
          <cell r="L237">
            <v>0</v>
          </cell>
          <cell r="P237">
            <v>0</v>
          </cell>
          <cell r="R237">
            <v>70040</v>
          </cell>
        </row>
        <row r="238">
          <cell r="A238">
            <v>11004</v>
          </cell>
          <cell r="B238">
            <v>11004</v>
          </cell>
          <cell r="C238">
            <v>43789</v>
          </cell>
          <cell r="D238">
            <v>43789</v>
          </cell>
          <cell r="F238">
            <v>70196</v>
          </cell>
          <cell r="G238" t="str">
            <v>CANCELADA</v>
          </cell>
          <cell r="H238">
            <v>0</v>
          </cell>
          <cell r="L238">
            <v>0</v>
          </cell>
          <cell r="P238">
            <v>0</v>
          </cell>
          <cell r="R238">
            <v>70196</v>
          </cell>
        </row>
        <row r="239">
          <cell r="A239">
            <v>11146</v>
          </cell>
          <cell r="B239">
            <v>11146</v>
          </cell>
          <cell r="C239">
            <v>43819</v>
          </cell>
          <cell r="D239">
            <v>43819</v>
          </cell>
          <cell r="F239">
            <v>108348</v>
          </cell>
          <cell r="G239" t="str">
            <v>CANCELADA</v>
          </cell>
          <cell r="H239">
            <v>0</v>
          </cell>
          <cell r="L239">
            <v>0</v>
          </cell>
          <cell r="P239">
            <v>0</v>
          </cell>
          <cell r="R239">
            <v>108348</v>
          </cell>
        </row>
        <row r="240">
          <cell r="A240">
            <v>11112</v>
          </cell>
          <cell r="B240">
            <v>11112</v>
          </cell>
          <cell r="C240">
            <v>43816</v>
          </cell>
          <cell r="D240">
            <v>43816</v>
          </cell>
          <cell r="F240">
            <v>118795</v>
          </cell>
          <cell r="G240" t="str">
            <v>GLOSA LEGALIZADA Y CANCELADA</v>
          </cell>
          <cell r="H240">
            <v>0</v>
          </cell>
          <cell r="L240">
            <v>63031</v>
          </cell>
          <cell r="P240">
            <v>0</v>
          </cell>
          <cell r="R240">
            <v>55764</v>
          </cell>
        </row>
        <row r="241">
          <cell r="A241">
            <v>11110</v>
          </cell>
          <cell r="B241">
            <v>11110</v>
          </cell>
          <cell r="C241">
            <v>43816</v>
          </cell>
          <cell r="D241">
            <v>43816</v>
          </cell>
          <cell r="F241">
            <v>120003</v>
          </cell>
          <cell r="G241" t="str">
            <v>GLOSA LEGALIZADA Y CANCELADA</v>
          </cell>
          <cell r="H241">
            <v>0</v>
          </cell>
          <cell r="L241">
            <v>63031</v>
          </cell>
          <cell r="P241">
            <v>0</v>
          </cell>
          <cell r="R241">
            <v>56972</v>
          </cell>
        </row>
        <row r="242">
          <cell r="A242">
            <v>11137</v>
          </cell>
          <cell r="B242">
            <v>11137</v>
          </cell>
          <cell r="C242">
            <v>43816</v>
          </cell>
          <cell r="D242">
            <v>43816</v>
          </cell>
          <cell r="F242">
            <v>132446</v>
          </cell>
          <cell r="G242" t="str">
            <v>GLOSA LEGALIZADA Y CANCELADA</v>
          </cell>
          <cell r="H242">
            <v>0</v>
          </cell>
          <cell r="L242">
            <v>63031</v>
          </cell>
          <cell r="P242">
            <v>69415</v>
          </cell>
          <cell r="R242">
            <v>0</v>
          </cell>
        </row>
        <row r="243">
          <cell r="A243">
            <v>11151</v>
          </cell>
          <cell r="B243">
            <v>11151</v>
          </cell>
          <cell r="C243">
            <v>43819</v>
          </cell>
          <cell r="D243">
            <v>43819</v>
          </cell>
          <cell r="F243">
            <v>132859</v>
          </cell>
          <cell r="G243" t="str">
            <v>GLOSA LEGALIZADA Y CANCELADA</v>
          </cell>
          <cell r="H243">
            <v>0</v>
          </cell>
          <cell r="L243">
            <v>63031</v>
          </cell>
          <cell r="P243">
            <v>69828</v>
          </cell>
          <cell r="R243">
            <v>0</v>
          </cell>
        </row>
        <row r="244">
          <cell r="A244">
            <v>11185</v>
          </cell>
          <cell r="B244">
            <v>11185</v>
          </cell>
          <cell r="C244">
            <v>43830</v>
          </cell>
          <cell r="D244">
            <v>43830</v>
          </cell>
          <cell r="F244">
            <v>166071</v>
          </cell>
          <cell r="G244" t="str">
            <v>CANCELADA</v>
          </cell>
          <cell r="H244">
            <v>0</v>
          </cell>
          <cell r="L244">
            <v>0</v>
          </cell>
          <cell r="P244">
            <v>0</v>
          </cell>
          <cell r="R244">
            <v>166071</v>
          </cell>
        </row>
        <row r="245">
          <cell r="A245">
            <v>11138</v>
          </cell>
          <cell r="B245">
            <v>11138</v>
          </cell>
          <cell r="C245">
            <v>43816</v>
          </cell>
          <cell r="D245">
            <v>43816</v>
          </cell>
          <cell r="F245">
            <v>218396</v>
          </cell>
          <cell r="G245" t="str">
            <v>CANCELADA</v>
          </cell>
          <cell r="H245">
            <v>0</v>
          </cell>
          <cell r="L245">
            <v>0</v>
          </cell>
          <cell r="P245">
            <v>0</v>
          </cell>
          <cell r="R245">
            <v>218396</v>
          </cell>
        </row>
        <row r="246">
          <cell r="A246">
            <v>11144</v>
          </cell>
          <cell r="B246">
            <v>11144</v>
          </cell>
          <cell r="C246">
            <v>43816</v>
          </cell>
          <cell r="D246">
            <v>43816</v>
          </cell>
          <cell r="F246">
            <v>297830</v>
          </cell>
          <cell r="G246" t="str">
            <v>CANCELADA</v>
          </cell>
          <cell r="H246">
            <v>0</v>
          </cell>
          <cell r="L246">
            <v>0</v>
          </cell>
          <cell r="P246">
            <v>0</v>
          </cell>
          <cell r="R246">
            <v>297830</v>
          </cell>
        </row>
        <row r="247">
          <cell r="A247">
            <v>11152</v>
          </cell>
          <cell r="B247">
            <v>11152</v>
          </cell>
          <cell r="C247">
            <v>43819</v>
          </cell>
          <cell r="D247">
            <v>43819</v>
          </cell>
          <cell r="F247">
            <v>300558</v>
          </cell>
          <cell r="G247" t="str">
            <v>CANCELADA</v>
          </cell>
          <cell r="H247">
            <v>0</v>
          </cell>
          <cell r="L247">
            <v>0</v>
          </cell>
          <cell r="P247">
            <v>240155</v>
          </cell>
          <cell r="R247">
            <v>60403</v>
          </cell>
        </row>
        <row r="248">
          <cell r="A248">
            <v>11155</v>
          </cell>
          <cell r="B248">
            <v>11155</v>
          </cell>
          <cell r="C248">
            <v>43819</v>
          </cell>
          <cell r="D248">
            <v>43819</v>
          </cell>
          <cell r="F248">
            <v>62476</v>
          </cell>
          <cell r="G248" t="str">
            <v>CANCELADA</v>
          </cell>
          <cell r="H248">
            <v>0</v>
          </cell>
          <cell r="L248">
            <v>0</v>
          </cell>
          <cell r="P248">
            <v>0</v>
          </cell>
          <cell r="R248">
            <v>62476</v>
          </cell>
        </row>
        <row r="249">
          <cell r="A249">
            <v>11259</v>
          </cell>
          <cell r="B249">
            <v>11259</v>
          </cell>
          <cell r="C249">
            <v>43854</v>
          </cell>
          <cell r="D249">
            <v>43854</v>
          </cell>
          <cell r="F249">
            <v>134346</v>
          </cell>
          <cell r="G249" t="str">
            <v>GLOSA LEGALIZADA Y CANCELADA</v>
          </cell>
          <cell r="H249">
            <v>0</v>
          </cell>
          <cell r="L249">
            <v>66400</v>
          </cell>
          <cell r="P249">
            <v>0</v>
          </cell>
          <cell r="R249">
            <v>67946</v>
          </cell>
        </row>
        <row r="250">
          <cell r="A250">
            <v>11262</v>
          </cell>
          <cell r="B250">
            <v>11262</v>
          </cell>
          <cell r="C250">
            <v>43854</v>
          </cell>
          <cell r="D250">
            <v>43854</v>
          </cell>
          <cell r="F250">
            <v>141585</v>
          </cell>
          <cell r="G250" t="str">
            <v>GLOSA LEGALIZADA Y CANCELADA</v>
          </cell>
          <cell r="H250">
            <v>0</v>
          </cell>
          <cell r="L250">
            <v>66400</v>
          </cell>
          <cell r="P250">
            <v>0</v>
          </cell>
          <cell r="R250">
            <v>75185</v>
          </cell>
        </row>
        <row r="251">
          <cell r="A251">
            <v>11249</v>
          </cell>
          <cell r="B251">
            <v>11249</v>
          </cell>
          <cell r="C251">
            <v>43852</v>
          </cell>
          <cell r="D251">
            <v>43852</v>
          </cell>
          <cell r="F251">
            <v>164517</v>
          </cell>
          <cell r="G251" t="str">
            <v>CANCELADA</v>
          </cell>
          <cell r="H251">
            <v>0</v>
          </cell>
          <cell r="L251">
            <v>0</v>
          </cell>
          <cell r="P251">
            <v>0</v>
          </cell>
          <cell r="R251">
            <v>164517</v>
          </cell>
        </row>
        <row r="252">
          <cell r="A252">
            <v>11204</v>
          </cell>
          <cell r="B252">
            <v>11204</v>
          </cell>
          <cell r="C252">
            <v>43844</v>
          </cell>
          <cell r="D252">
            <v>43844</v>
          </cell>
          <cell r="F252">
            <v>172530</v>
          </cell>
          <cell r="G252" t="str">
            <v>CANCELADA</v>
          </cell>
          <cell r="H252">
            <v>0</v>
          </cell>
          <cell r="L252">
            <v>0</v>
          </cell>
          <cell r="P252">
            <v>0</v>
          </cell>
          <cell r="R252">
            <v>172530</v>
          </cell>
        </row>
        <row r="253">
          <cell r="A253">
            <v>11263</v>
          </cell>
          <cell r="B253">
            <v>11263</v>
          </cell>
          <cell r="C253">
            <v>43855</v>
          </cell>
          <cell r="D253">
            <v>43855</v>
          </cell>
          <cell r="F253">
            <v>174536</v>
          </cell>
          <cell r="G253" t="str">
            <v>CANCELADA</v>
          </cell>
          <cell r="H253">
            <v>0</v>
          </cell>
          <cell r="L253">
            <v>0</v>
          </cell>
          <cell r="P253">
            <v>0</v>
          </cell>
          <cell r="R253">
            <v>174536</v>
          </cell>
        </row>
        <row r="254">
          <cell r="A254">
            <v>11224</v>
          </cell>
          <cell r="B254">
            <v>11224</v>
          </cell>
          <cell r="C254">
            <v>43851</v>
          </cell>
          <cell r="D254">
            <v>43851</v>
          </cell>
          <cell r="F254">
            <v>181886</v>
          </cell>
          <cell r="G254" t="str">
            <v>GLOSA LEGALIZADA Y CANCELADA</v>
          </cell>
          <cell r="H254">
            <v>0</v>
          </cell>
          <cell r="L254">
            <v>66400</v>
          </cell>
          <cell r="P254">
            <v>0</v>
          </cell>
          <cell r="R254">
            <v>115486</v>
          </cell>
        </row>
        <row r="255">
          <cell r="A255">
            <v>11252</v>
          </cell>
          <cell r="B255">
            <v>11252</v>
          </cell>
          <cell r="C255">
            <v>43853</v>
          </cell>
          <cell r="D255">
            <v>43853</v>
          </cell>
          <cell r="F255">
            <v>198876</v>
          </cell>
          <cell r="G255" t="str">
            <v>CANCELADA</v>
          </cell>
          <cell r="H255">
            <v>0</v>
          </cell>
          <cell r="L255">
            <v>0</v>
          </cell>
          <cell r="P255">
            <v>0</v>
          </cell>
          <cell r="R255">
            <v>198876</v>
          </cell>
        </row>
        <row r="256">
          <cell r="A256">
            <v>11255</v>
          </cell>
          <cell r="B256">
            <v>11255</v>
          </cell>
          <cell r="C256">
            <v>43853</v>
          </cell>
          <cell r="D256">
            <v>43853</v>
          </cell>
          <cell r="F256">
            <v>249573</v>
          </cell>
          <cell r="G256" t="str">
            <v>CANCELADA</v>
          </cell>
          <cell r="H256">
            <v>0</v>
          </cell>
          <cell r="L256">
            <v>0</v>
          </cell>
          <cell r="P256">
            <v>0</v>
          </cell>
          <cell r="R256">
            <v>249573</v>
          </cell>
        </row>
        <row r="257">
          <cell r="A257">
            <v>11298</v>
          </cell>
          <cell r="B257">
            <v>11298</v>
          </cell>
          <cell r="C257">
            <v>43875</v>
          </cell>
          <cell r="D257">
            <v>43875</v>
          </cell>
          <cell r="F257">
            <v>111770</v>
          </cell>
          <cell r="G257" t="str">
            <v>CANCELADA</v>
          </cell>
          <cell r="H257">
            <v>0</v>
          </cell>
          <cell r="L257">
            <v>0</v>
          </cell>
          <cell r="P257">
            <v>0</v>
          </cell>
          <cell r="R257">
            <v>111770</v>
          </cell>
        </row>
        <row r="258">
          <cell r="A258">
            <v>11366</v>
          </cell>
          <cell r="B258">
            <v>11366</v>
          </cell>
          <cell r="C258">
            <v>43890</v>
          </cell>
          <cell r="D258">
            <v>43890</v>
          </cell>
          <cell r="F258">
            <v>130720</v>
          </cell>
          <cell r="G258" t="str">
            <v>GLOSA LEGALIZADA Y CANCELADA</v>
          </cell>
          <cell r="H258">
            <v>0</v>
          </cell>
          <cell r="L258">
            <v>66400</v>
          </cell>
          <cell r="P258">
            <v>0</v>
          </cell>
          <cell r="R258">
            <v>64320</v>
          </cell>
        </row>
        <row r="259">
          <cell r="A259">
            <v>11363</v>
          </cell>
          <cell r="B259">
            <v>11363</v>
          </cell>
          <cell r="C259">
            <v>43889</v>
          </cell>
          <cell r="D259">
            <v>43889</v>
          </cell>
          <cell r="F259">
            <v>135610</v>
          </cell>
          <cell r="G259" t="str">
            <v>GLOSA LEGALIZADA Y CANCELADA</v>
          </cell>
          <cell r="H259">
            <v>0</v>
          </cell>
          <cell r="L259">
            <v>66400</v>
          </cell>
          <cell r="P259">
            <v>0</v>
          </cell>
          <cell r="R259">
            <v>69210</v>
          </cell>
        </row>
        <row r="260">
          <cell r="A260">
            <v>11359</v>
          </cell>
          <cell r="B260">
            <v>11359</v>
          </cell>
          <cell r="C260">
            <v>43889</v>
          </cell>
          <cell r="D260">
            <v>43889</v>
          </cell>
          <cell r="F260">
            <v>187589</v>
          </cell>
          <cell r="G260" t="str">
            <v>CANCELADA</v>
          </cell>
          <cell r="H260">
            <v>0</v>
          </cell>
          <cell r="L260">
            <v>0</v>
          </cell>
          <cell r="P260">
            <v>0</v>
          </cell>
          <cell r="R260">
            <v>187589</v>
          </cell>
        </row>
        <row r="261">
          <cell r="A261">
            <v>11312</v>
          </cell>
          <cell r="B261">
            <v>11312</v>
          </cell>
          <cell r="C261">
            <v>43878</v>
          </cell>
          <cell r="D261">
            <v>43878</v>
          </cell>
          <cell r="F261">
            <v>234486</v>
          </cell>
          <cell r="G261" t="str">
            <v>CANCELADA</v>
          </cell>
          <cell r="H261">
            <v>0</v>
          </cell>
          <cell r="L261">
            <v>0</v>
          </cell>
          <cell r="P261">
            <v>0</v>
          </cell>
          <cell r="R261">
            <v>234486</v>
          </cell>
        </row>
        <row r="262">
          <cell r="A262">
            <v>11310</v>
          </cell>
          <cell r="B262">
            <v>11310</v>
          </cell>
          <cell r="C262">
            <v>43878</v>
          </cell>
          <cell r="D262">
            <v>43878</v>
          </cell>
          <cell r="F262">
            <v>71640</v>
          </cell>
          <cell r="G262" t="str">
            <v>CANCELADA</v>
          </cell>
          <cell r="H262">
            <v>0</v>
          </cell>
          <cell r="L262">
            <v>0</v>
          </cell>
          <cell r="P262">
            <v>0</v>
          </cell>
          <cell r="R262">
            <v>71640</v>
          </cell>
        </row>
        <row r="263">
          <cell r="A263">
            <v>11392</v>
          </cell>
          <cell r="B263">
            <v>11392</v>
          </cell>
          <cell r="C263">
            <v>43903</v>
          </cell>
          <cell r="D263">
            <v>43903</v>
          </cell>
          <cell r="F263">
            <v>120795</v>
          </cell>
          <cell r="G263" t="str">
            <v>CANCELADA</v>
          </cell>
          <cell r="H263">
            <v>0</v>
          </cell>
          <cell r="L263">
            <v>0</v>
          </cell>
          <cell r="P263">
            <v>120795</v>
          </cell>
          <cell r="R263">
            <v>0</v>
          </cell>
        </row>
        <row r="264">
          <cell r="A264">
            <v>11440</v>
          </cell>
          <cell r="B264">
            <v>11440</v>
          </cell>
          <cell r="C264">
            <v>43917</v>
          </cell>
          <cell r="D264">
            <v>43917</v>
          </cell>
          <cell r="F264">
            <v>132296</v>
          </cell>
          <cell r="G264" t="str">
            <v>GLOSA LEGALIZADA Y CANCELADA</v>
          </cell>
          <cell r="H264">
            <v>0</v>
          </cell>
          <cell r="L264">
            <v>66400</v>
          </cell>
          <cell r="P264">
            <v>0</v>
          </cell>
          <cell r="R264">
            <v>65896</v>
          </cell>
        </row>
        <row r="265">
          <cell r="A265">
            <v>11375</v>
          </cell>
          <cell r="B265">
            <v>11375</v>
          </cell>
          <cell r="C265">
            <v>43902</v>
          </cell>
          <cell r="D265">
            <v>43902</v>
          </cell>
          <cell r="F265">
            <v>133248</v>
          </cell>
          <cell r="G265" t="str">
            <v>CANCELADA</v>
          </cell>
          <cell r="H265">
            <v>0</v>
          </cell>
          <cell r="L265">
            <v>0</v>
          </cell>
          <cell r="P265">
            <v>0</v>
          </cell>
          <cell r="R265">
            <v>133248</v>
          </cell>
        </row>
        <row r="266">
          <cell r="A266">
            <v>11434</v>
          </cell>
          <cell r="B266">
            <v>11434</v>
          </cell>
          <cell r="C266">
            <v>43915</v>
          </cell>
          <cell r="D266">
            <v>43915</v>
          </cell>
          <cell r="F266">
            <v>146000</v>
          </cell>
          <cell r="G266" t="str">
            <v>GLOSA LEGALIZADA Y CANCELADA</v>
          </cell>
          <cell r="H266">
            <v>0</v>
          </cell>
          <cell r="L266">
            <v>66400</v>
          </cell>
          <cell r="P266">
            <v>0</v>
          </cell>
          <cell r="R266">
            <v>79600</v>
          </cell>
        </row>
        <row r="267">
          <cell r="A267">
            <v>11429</v>
          </cell>
          <cell r="B267">
            <v>11429</v>
          </cell>
          <cell r="C267">
            <v>43911</v>
          </cell>
          <cell r="D267">
            <v>43911</v>
          </cell>
          <cell r="F267">
            <v>78002</v>
          </cell>
          <cell r="G267" t="str">
            <v>CANCELADA</v>
          </cell>
          <cell r="H267">
            <v>0</v>
          </cell>
          <cell r="L267">
            <v>0</v>
          </cell>
          <cell r="P267">
            <v>0</v>
          </cell>
          <cell r="R267">
            <v>78002</v>
          </cell>
        </row>
        <row r="268">
          <cell r="A268">
            <v>11489</v>
          </cell>
          <cell r="B268">
            <v>11489</v>
          </cell>
          <cell r="C268">
            <v>43943</v>
          </cell>
          <cell r="D268">
            <v>43943</v>
          </cell>
          <cell r="F268">
            <v>130831</v>
          </cell>
          <cell r="G268" t="str">
            <v>CANCELADA</v>
          </cell>
          <cell r="H268">
            <v>0</v>
          </cell>
          <cell r="L268">
            <v>0</v>
          </cell>
          <cell r="P268">
            <v>0</v>
          </cell>
          <cell r="R268">
            <v>130831</v>
          </cell>
        </row>
        <row r="269">
          <cell r="A269">
            <v>11479</v>
          </cell>
          <cell r="B269">
            <v>11479</v>
          </cell>
          <cell r="C269">
            <v>43936</v>
          </cell>
          <cell r="D269">
            <v>43936</v>
          </cell>
          <cell r="F269">
            <v>138597</v>
          </cell>
          <cell r="G269" t="str">
            <v>CANCELADA</v>
          </cell>
          <cell r="H269">
            <v>0</v>
          </cell>
          <cell r="L269">
            <v>0</v>
          </cell>
          <cell r="P269">
            <v>0</v>
          </cell>
          <cell r="R269">
            <v>138597</v>
          </cell>
        </row>
        <row r="270">
          <cell r="A270">
            <v>11497</v>
          </cell>
          <cell r="B270">
            <v>11497</v>
          </cell>
          <cell r="C270">
            <v>43946</v>
          </cell>
          <cell r="D270">
            <v>43946</v>
          </cell>
          <cell r="F270">
            <v>190184</v>
          </cell>
          <cell r="G270" t="str">
            <v>CANCELADA</v>
          </cell>
          <cell r="H270">
            <v>0</v>
          </cell>
          <cell r="L270">
            <v>0</v>
          </cell>
          <cell r="P270">
            <v>0</v>
          </cell>
          <cell r="R270">
            <v>190184</v>
          </cell>
        </row>
        <row r="271">
          <cell r="A271">
            <v>11496</v>
          </cell>
          <cell r="B271">
            <v>11496</v>
          </cell>
          <cell r="C271">
            <v>43945</v>
          </cell>
          <cell r="D271">
            <v>43945</v>
          </cell>
          <cell r="F271">
            <v>397232</v>
          </cell>
          <cell r="G271" t="str">
            <v>CANCELADA</v>
          </cell>
          <cell r="H271">
            <v>0</v>
          </cell>
          <cell r="L271">
            <v>0</v>
          </cell>
          <cell r="P271">
            <v>0</v>
          </cell>
          <cell r="R271">
            <v>397232</v>
          </cell>
        </row>
        <row r="272">
          <cell r="A272">
            <v>11459</v>
          </cell>
          <cell r="B272">
            <v>11459</v>
          </cell>
          <cell r="C272">
            <v>43934</v>
          </cell>
          <cell r="D272">
            <v>43934</v>
          </cell>
          <cell r="F272">
            <v>64700</v>
          </cell>
          <cell r="G272" t="str">
            <v>CANCELADA</v>
          </cell>
          <cell r="H272">
            <v>0</v>
          </cell>
          <cell r="L272">
            <v>0</v>
          </cell>
          <cell r="P272">
            <v>0</v>
          </cell>
          <cell r="R272">
            <v>64700</v>
          </cell>
        </row>
        <row r="273">
          <cell r="A273">
            <v>11537</v>
          </cell>
          <cell r="B273">
            <v>11537</v>
          </cell>
          <cell r="C273">
            <v>43970</v>
          </cell>
          <cell r="D273">
            <v>43970</v>
          </cell>
          <cell r="F273">
            <v>135458</v>
          </cell>
          <cell r="G273" t="str">
            <v>CANCELADA</v>
          </cell>
          <cell r="H273">
            <v>0</v>
          </cell>
          <cell r="L273">
            <v>0</v>
          </cell>
          <cell r="P273">
            <v>13546</v>
          </cell>
          <cell r="R273">
            <v>121912</v>
          </cell>
        </row>
        <row r="274">
          <cell r="A274">
            <v>11531</v>
          </cell>
          <cell r="B274">
            <v>11531</v>
          </cell>
          <cell r="C274">
            <v>43964</v>
          </cell>
          <cell r="D274">
            <v>43964</v>
          </cell>
          <cell r="F274">
            <v>179629</v>
          </cell>
          <cell r="G274" t="str">
            <v>CANCELADA</v>
          </cell>
          <cell r="H274">
            <v>0</v>
          </cell>
          <cell r="L274">
            <v>0</v>
          </cell>
          <cell r="P274">
            <v>17963</v>
          </cell>
          <cell r="R274">
            <v>161666</v>
          </cell>
        </row>
        <row r="275">
          <cell r="A275">
            <v>11529</v>
          </cell>
          <cell r="B275">
            <v>11529</v>
          </cell>
          <cell r="C275">
            <v>43964</v>
          </cell>
          <cell r="D275">
            <v>43964</v>
          </cell>
          <cell r="F275">
            <v>219047</v>
          </cell>
          <cell r="G275" t="str">
            <v>CANCELADA</v>
          </cell>
          <cell r="H275">
            <v>0</v>
          </cell>
          <cell r="L275">
            <v>0</v>
          </cell>
          <cell r="P275">
            <v>21905</v>
          </cell>
          <cell r="R275">
            <v>197142</v>
          </cell>
        </row>
        <row r="276">
          <cell r="A276">
            <v>11564</v>
          </cell>
          <cell r="B276">
            <v>11564</v>
          </cell>
          <cell r="C276">
            <v>43980</v>
          </cell>
          <cell r="D276">
            <v>43980</v>
          </cell>
          <cell r="F276">
            <v>259652</v>
          </cell>
          <cell r="G276" t="str">
            <v>CANCELADA</v>
          </cell>
          <cell r="H276">
            <v>0</v>
          </cell>
          <cell r="L276">
            <v>0</v>
          </cell>
          <cell r="P276">
            <v>25966</v>
          </cell>
          <cell r="R276">
            <v>233686</v>
          </cell>
        </row>
        <row r="277">
          <cell r="A277">
            <v>11609</v>
          </cell>
          <cell r="B277">
            <v>11609</v>
          </cell>
          <cell r="C277">
            <v>43998</v>
          </cell>
          <cell r="D277">
            <v>43998</v>
          </cell>
          <cell r="F277">
            <v>137858</v>
          </cell>
          <cell r="G277" t="str">
            <v>CANCELADA</v>
          </cell>
          <cell r="H277">
            <v>0</v>
          </cell>
          <cell r="L277">
            <v>0</v>
          </cell>
          <cell r="P277">
            <v>13786</v>
          </cell>
          <cell r="R277">
            <v>124072</v>
          </cell>
        </row>
        <row r="278">
          <cell r="A278">
            <v>11575</v>
          </cell>
          <cell r="B278">
            <v>11575</v>
          </cell>
          <cell r="C278">
            <v>43985</v>
          </cell>
          <cell r="D278">
            <v>43985</v>
          </cell>
          <cell r="F278">
            <v>138622</v>
          </cell>
          <cell r="G278" t="str">
            <v>CANCELADA</v>
          </cell>
          <cell r="H278">
            <v>0</v>
          </cell>
          <cell r="L278">
            <v>0</v>
          </cell>
          <cell r="P278">
            <v>138622</v>
          </cell>
          <cell r="R278">
            <v>0</v>
          </cell>
        </row>
        <row r="279">
          <cell r="A279">
            <v>11577</v>
          </cell>
          <cell r="B279">
            <v>11577</v>
          </cell>
          <cell r="C279">
            <v>43985</v>
          </cell>
          <cell r="D279">
            <v>43985</v>
          </cell>
          <cell r="F279">
            <v>149738</v>
          </cell>
          <cell r="G279" t="str">
            <v>CANCELADA</v>
          </cell>
          <cell r="H279">
            <v>0</v>
          </cell>
          <cell r="L279">
            <v>0</v>
          </cell>
          <cell r="P279">
            <v>146506</v>
          </cell>
          <cell r="R279">
            <v>3232</v>
          </cell>
        </row>
        <row r="280">
          <cell r="A280">
            <v>11710</v>
          </cell>
          <cell r="B280">
            <v>11710</v>
          </cell>
          <cell r="C280">
            <v>44022</v>
          </cell>
          <cell r="D280">
            <v>44022</v>
          </cell>
          <cell r="F280">
            <v>141844</v>
          </cell>
          <cell r="G280" t="str">
            <v>CANCELADA</v>
          </cell>
          <cell r="H280">
            <v>0</v>
          </cell>
          <cell r="L280">
            <v>0</v>
          </cell>
          <cell r="P280">
            <v>141844</v>
          </cell>
          <cell r="R280">
            <v>0</v>
          </cell>
        </row>
        <row r="281">
          <cell r="A281">
            <v>11726</v>
          </cell>
          <cell r="B281">
            <v>11726</v>
          </cell>
          <cell r="C281">
            <v>44033</v>
          </cell>
          <cell r="D281">
            <v>44033</v>
          </cell>
          <cell r="F281">
            <v>74669</v>
          </cell>
          <cell r="G281" t="str">
            <v>CANCELADA</v>
          </cell>
          <cell r="H281">
            <v>0</v>
          </cell>
          <cell r="L281">
            <v>0</v>
          </cell>
          <cell r="P281">
            <v>74669</v>
          </cell>
          <cell r="R281">
            <v>0</v>
          </cell>
        </row>
        <row r="282">
          <cell r="A282">
            <v>11761</v>
          </cell>
          <cell r="B282">
            <v>11761</v>
          </cell>
          <cell r="C282">
            <v>44042</v>
          </cell>
          <cell r="D282">
            <v>44042</v>
          </cell>
          <cell r="F282">
            <v>928000</v>
          </cell>
          <cell r="G282" t="str">
            <v>GLOSA LEGALIZADA Y CANCELADA</v>
          </cell>
          <cell r="H282">
            <v>0</v>
          </cell>
          <cell r="L282">
            <v>790400</v>
          </cell>
          <cell r="P282">
            <v>137600</v>
          </cell>
          <cell r="R282">
            <v>0</v>
          </cell>
        </row>
        <row r="283">
          <cell r="A283">
            <v>11768</v>
          </cell>
          <cell r="B283">
            <v>11768</v>
          </cell>
          <cell r="C283">
            <v>44043</v>
          </cell>
          <cell r="D283">
            <v>44043</v>
          </cell>
          <cell r="F283">
            <v>928000</v>
          </cell>
          <cell r="G283" t="str">
            <v>GLOSA LEGALIZADA Y CANCELADA</v>
          </cell>
          <cell r="H283">
            <v>0</v>
          </cell>
          <cell r="L283">
            <v>870400</v>
          </cell>
          <cell r="P283">
            <v>57600</v>
          </cell>
          <cell r="R283">
            <v>0</v>
          </cell>
        </row>
        <row r="284">
          <cell r="A284">
            <v>11773</v>
          </cell>
          <cell r="B284">
            <v>11773</v>
          </cell>
          <cell r="C284">
            <v>44043</v>
          </cell>
          <cell r="D284">
            <v>44043</v>
          </cell>
          <cell r="F284">
            <v>928000</v>
          </cell>
          <cell r="G284" t="str">
            <v>GLOSA LEGALIZADA Y CANCELADA</v>
          </cell>
          <cell r="H284">
            <v>0</v>
          </cell>
          <cell r="L284">
            <v>870400</v>
          </cell>
          <cell r="P284">
            <v>57600</v>
          </cell>
          <cell r="R284">
            <v>0</v>
          </cell>
        </row>
        <row r="285">
          <cell r="A285">
            <v>11815</v>
          </cell>
          <cell r="B285">
            <v>11815</v>
          </cell>
          <cell r="C285">
            <v>44053</v>
          </cell>
          <cell r="D285">
            <v>44053</v>
          </cell>
          <cell r="F285">
            <v>135934</v>
          </cell>
          <cell r="G285" t="str">
            <v>CANCELADA</v>
          </cell>
          <cell r="H285">
            <v>0</v>
          </cell>
          <cell r="L285">
            <v>0</v>
          </cell>
          <cell r="P285">
            <v>135934</v>
          </cell>
          <cell r="R285">
            <v>0</v>
          </cell>
        </row>
        <row r="286">
          <cell r="A286">
            <v>11890</v>
          </cell>
          <cell r="B286">
            <v>11890</v>
          </cell>
          <cell r="C286">
            <v>44067</v>
          </cell>
          <cell r="D286">
            <v>44067</v>
          </cell>
          <cell r="F286">
            <v>928000</v>
          </cell>
          <cell r="G286" t="str">
            <v>GLOSA LEGALIZADA Y CANCELADA</v>
          </cell>
          <cell r="H286">
            <v>0</v>
          </cell>
          <cell r="L286">
            <v>790400</v>
          </cell>
          <cell r="P286">
            <v>137600</v>
          </cell>
          <cell r="R286">
            <v>0</v>
          </cell>
        </row>
        <row r="287">
          <cell r="A287">
            <v>12057</v>
          </cell>
          <cell r="B287">
            <v>12057</v>
          </cell>
          <cell r="C287">
            <v>44097</v>
          </cell>
          <cell r="D287">
            <v>44097</v>
          </cell>
          <cell r="F287">
            <v>132369</v>
          </cell>
          <cell r="G287" t="str">
            <v>CANCELADA</v>
          </cell>
          <cell r="H287">
            <v>0</v>
          </cell>
          <cell r="L287">
            <v>0</v>
          </cell>
          <cell r="P287">
            <v>132369</v>
          </cell>
          <cell r="R287">
            <v>0</v>
          </cell>
        </row>
        <row r="288">
          <cell r="A288">
            <v>12007</v>
          </cell>
          <cell r="B288">
            <v>12007</v>
          </cell>
          <cell r="C288">
            <v>44090</v>
          </cell>
          <cell r="D288">
            <v>44090</v>
          </cell>
          <cell r="F288">
            <v>139013</v>
          </cell>
          <cell r="G288" t="str">
            <v>CANCELADA</v>
          </cell>
          <cell r="H288">
            <v>0</v>
          </cell>
          <cell r="L288">
            <v>0</v>
          </cell>
          <cell r="P288">
            <v>139013</v>
          </cell>
          <cell r="R288">
            <v>0</v>
          </cell>
        </row>
        <row r="289">
          <cell r="A289">
            <v>11998</v>
          </cell>
          <cell r="B289">
            <v>11998</v>
          </cell>
          <cell r="C289">
            <v>44089</v>
          </cell>
          <cell r="D289">
            <v>44089</v>
          </cell>
          <cell r="F289">
            <v>155016</v>
          </cell>
          <cell r="G289" t="str">
            <v>CANCELADA</v>
          </cell>
          <cell r="H289">
            <v>0</v>
          </cell>
          <cell r="L289">
            <v>0</v>
          </cell>
          <cell r="P289">
            <v>0</v>
          </cell>
          <cell r="R289">
            <v>155016</v>
          </cell>
        </row>
        <row r="290">
          <cell r="A290">
            <v>12067</v>
          </cell>
          <cell r="B290">
            <v>12067</v>
          </cell>
          <cell r="C290">
            <v>44102</v>
          </cell>
          <cell r="D290">
            <v>44102</v>
          </cell>
          <cell r="F290">
            <v>173609</v>
          </cell>
          <cell r="G290" t="str">
            <v>CANCELADA</v>
          </cell>
          <cell r="H290">
            <v>0</v>
          </cell>
          <cell r="L290">
            <v>0</v>
          </cell>
          <cell r="P290">
            <v>0</v>
          </cell>
          <cell r="R290">
            <v>173609</v>
          </cell>
        </row>
        <row r="291">
          <cell r="A291">
            <v>12008</v>
          </cell>
          <cell r="B291">
            <v>12008</v>
          </cell>
          <cell r="C291">
            <v>44090</v>
          </cell>
          <cell r="D291">
            <v>44090</v>
          </cell>
          <cell r="F291">
            <v>197022</v>
          </cell>
          <cell r="G291" t="str">
            <v>CANCELADA</v>
          </cell>
          <cell r="H291">
            <v>0</v>
          </cell>
          <cell r="L291">
            <v>0</v>
          </cell>
          <cell r="P291">
            <v>0</v>
          </cell>
          <cell r="R291">
            <v>197022</v>
          </cell>
        </row>
        <row r="292">
          <cell r="A292">
            <v>12003</v>
          </cell>
          <cell r="B292">
            <v>12003</v>
          </cell>
          <cell r="C292">
            <v>44090</v>
          </cell>
          <cell r="D292">
            <v>44090</v>
          </cell>
          <cell r="F292">
            <v>342268</v>
          </cell>
          <cell r="G292" t="str">
            <v>CANCELADA</v>
          </cell>
          <cell r="H292">
            <v>0</v>
          </cell>
          <cell r="L292">
            <v>0</v>
          </cell>
          <cell r="P292">
            <v>0</v>
          </cell>
          <cell r="R292">
            <v>342268</v>
          </cell>
        </row>
        <row r="293">
          <cell r="A293">
            <v>12086</v>
          </cell>
          <cell r="B293">
            <v>12086</v>
          </cell>
          <cell r="C293">
            <v>44104</v>
          </cell>
          <cell r="D293">
            <v>44104</v>
          </cell>
          <cell r="F293">
            <v>352739</v>
          </cell>
          <cell r="G293" t="str">
            <v>GLOSA LEGALIZADA Y CANCELADA</v>
          </cell>
          <cell r="H293">
            <v>0</v>
          </cell>
          <cell r="L293">
            <v>136994</v>
          </cell>
          <cell r="P293">
            <v>0</v>
          </cell>
          <cell r="R293">
            <v>215745</v>
          </cell>
        </row>
        <row r="294">
          <cell r="A294">
            <v>12199</v>
          </cell>
          <cell r="B294">
            <v>12199</v>
          </cell>
          <cell r="C294">
            <v>44123</v>
          </cell>
          <cell r="D294">
            <v>44123</v>
          </cell>
          <cell r="F294">
            <v>127504</v>
          </cell>
          <cell r="G294" t="str">
            <v>CANCELADA</v>
          </cell>
          <cell r="H294">
            <v>0</v>
          </cell>
          <cell r="L294">
            <v>0</v>
          </cell>
          <cell r="P294">
            <v>0</v>
          </cell>
          <cell r="R294">
            <v>127504</v>
          </cell>
        </row>
        <row r="295">
          <cell r="A295">
            <v>12202</v>
          </cell>
          <cell r="B295">
            <v>12202</v>
          </cell>
          <cell r="C295">
            <v>44123</v>
          </cell>
          <cell r="D295">
            <v>44123</v>
          </cell>
          <cell r="F295">
            <v>139169</v>
          </cell>
          <cell r="G295" t="str">
            <v>CANCELADA</v>
          </cell>
          <cell r="H295">
            <v>0</v>
          </cell>
          <cell r="L295">
            <v>0</v>
          </cell>
          <cell r="P295">
            <v>0</v>
          </cell>
          <cell r="R295">
            <v>139169</v>
          </cell>
        </row>
        <row r="296">
          <cell r="A296">
            <v>12163</v>
          </cell>
          <cell r="B296">
            <v>12163</v>
          </cell>
          <cell r="C296">
            <v>44123</v>
          </cell>
          <cell r="D296">
            <v>44123</v>
          </cell>
          <cell r="F296">
            <v>180260</v>
          </cell>
          <cell r="G296" t="str">
            <v>CANCELADA</v>
          </cell>
          <cell r="H296">
            <v>0</v>
          </cell>
          <cell r="L296">
            <v>0</v>
          </cell>
          <cell r="P296">
            <v>180260</v>
          </cell>
          <cell r="R296">
            <v>0</v>
          </cell>
        </row>
        <row r="297">
          <cell r="A297">
            <v>12181</v>
          </cell>
          <cell r="B297">
            <v>12181</v>
          </cell>
          <cell r="C297">
            <v>44123</v>
          </cell>
          <cell r="D297">
            <v>44123</v>
          </cell>
          <cell r="F297">
            <v>191615</v>
          </cell>
          <cell r="G297" t="str">
            <v>CANCELADA</v>
          </cell>
          <cell r="H297">
            <v>0</v>
          </cell>
          <cell r="L297">
            <v>0</v>
          </cell>
          <cell r="P297">
            <v>0</v>
          </cell>
          <cell r="R297">
            <v>191615</v>
          </cell>
        </row>
        <row r="298">
          <cell r="A298">
            <v>12280</v>
          </cell>
          <cell r="B298">
            <v>12280</v>
          </cell>
          <cell r="C298">
            <v>44135</v>
          </cell>
          <cell r="D298">
            <v>44135</v>
          </cell>
          <cell r="F298">
            <v>274894</v>
          </cell>
          <cell r="G298" t="str">
            <v>GLOSA LEGALIZADA Y CANCELADA</v>
          </cell>
          <cell r="H298">
            <v>0</v>
          </cell>
          <cell r="L298">
            <v>216994</v>
          </cell>
          <cell r="P298">
            <v>0</v>
          </cell>
          <cell r="R298">
            <v>57900</v>
          </cell>
        </row>
        <row r="299">
          <cell r="A299">
            <v>12282</v>
          </cell>
          <cell r="B299">
            <v>12282</v>
          </cell>
          <cell r="C299">
            <v>44135</v>
          </cell>
          <cell r="D299">
            <v>44135</v>
          </cell>
          <cell r="F299">
            <v>276305</v>
          </cell>
          <cell r="G299" t="str">
            <v>GLOSA LEGALIZADA Y CANCELADA</v>
          </cell>
          <cell r="H299">
            <v>0</v>
          </cell>
          <cell r="L299">
            <v>216994</v>
          </cell>
          <cell r="P299">
            <v>0</v>
          </cell>
          <cell r="R299">
            <v>59311</v>
          </cell>
        </row>
        <row r="300">
          <cell r="A300">
            <v>12242</v>
          </cell>
          <cell r="B300">
            <v>12242</v>
          </cell>
          <cell r="C300">
            <v>44130</v>
          </cell>
          <cell r="D300">
            <v>44130</v>
          </cell>
          <cell r="F300">
            <v>311200</v>
          </cell>
          <cell r="G300" t="str">
            <v>CANCELADA</v>
          </cell>
          <cell r="H300">
            <v>0</v>
          </cell>
          <cell r="L300">
            <v>0</v>
          </cell>
          <cell r="P300">
            <v>0</v>
          </cell>
          <cell r="R300">
            <v>311200</v>
          </cell>
        </row>
        <row r="301">
          <cell r="A301">
            <v>12270</v>
          </cell>
          <cell r="B301">
            <v>12270</v>
          </cell>
          <cell r="C301">
            <v>44135</v>
          </cell>
          <cell r="D301">
            <v>44135</v>
          </cell>
          <cell r="F301">
            <v>354287</v>
          </cell>
          <cell r="G301" t="str">
            <v>CANCELADA</v>
          </cell>
          <cell r="H301">
            <v>0</v>
          </cell>
          <cell r="L301">
            <v>0</v>
          </cell>
          <cell r="P301">
            <v>0</v>
          </cell>
          <cell r="R301">
            <v>354287</v>
          </cell>
        </row>
        <row r="302">
          <cell r="A302">
            <v>12275</v>
          </cell>
          <cell r="B302">
            <v>12275</v>
          </cell>
          <cell r="C302">
            <v>44135</v>
          </cell>
          <cell r="D302">
            <v>44135</v>
          </cell>
          <cell r="F302">
            <v>437717</v>
          </cell>
          <cell r="G302" t="str">
            <v>GLOSA LEGALIZADA Y CANCELADA</v>
          </cell>
          <cell r="H302">
            <v>0</v>
          </cell>
          <cell r="L302">
            <v>216994</v>
          </cell>
          <cell r="P302">
            <v>0</v>
          </cell>
          <cell r="R302">
            <v>220723</v>
          </cell>
        </row>
        <row r="303">
          <cell r="A303">
            <v>12244</v>
          </cell>
          <cell r="B303">
            <v>12244</v>
          </cell>
          <cell r="C303">
            <v>44130</v>
          </cell>
          <cell r="D303">
            <v>44130</v>
          </cell>
          <cell r="F303">
            <v>480423</v>
          </cell>
          <cell r="G303" t="str">
            <v>CANCELADA</v>
          </cell>
          <cell r="H303">
            <v>0</v>
          </cell>
          <cell r="L303">
            <v>0</v>
          </cell>
          <cell r="P303">
            <v>0</v>
          </cell>
          <cell r="R303">
            <v>480423</v>
          </cell>
        </row>
        <row r="304">
          <cell r="A304">
            <v>12197</v>
          </cell>
          <cell r="B304">
            <v>12197</v>
          </cell>
          <cell r="C304">
            <v>44123</v>
          </cell>
          <cell r="D304">
            <v>44123</v>
          </cell>
          <cell r="F304">
            <v>58508</v>
          </cell>
          <cell r="G304" t="str">
            <v>CANCELADA</v>
          </cell>
          <cell r="H304">
            <v>0</v>
          </cell>
          <cell r="L304">
            <v>0</v>
          </cell>
          <cell r="P304">
            <v>0</v>
          </cell>
          <cell r="R304">
            <v>58508</v>
          </cell>
        </row>
        <row r="305">
          <cell r="A305">
            <v>12268</v>
          </cell>
          <cell r="B305">
            <v>12268</v>
          </cell>
          <cell r="C305">
            <v>44135</v>
          </cell>
          <cell r="D305">
            <v>44135</v>
          </cell>
          <cell r="F305">
            <v>59899</v>
          </cell>
          <cell r="G305" t="str">
            <v>CANCELADA</v>
          </cell>
          <cell r="H305">
            <v>0</v>
          </cell>
          <cell r="L305">
            <v>0</v>
          </cell>
          <cell r="P305">
            <v>0</v>
          </cell>
          <cell r="R305">
            <v>59899</v>
          </cell>
        </row>
        <row r="306">
          <cell r="A306">
            <v>12443</v>
          </cell>
          <cell r="B306">
            <v>12443</v>
          </cell>
          <cell r="C306">
            <v>44165</v>
          </cell>
          <cell r="D306">
            <v>44165</v>
          </cell>
          <cell r="F306">
            <v>130993</v>
          </cell>
          <cell r="G306" t="str">
            <v>CANCELADA</v>
          </cell>
          <cell r="H306">
            <v>0</v>
          </cell>
          <cell r="L306">
            <v>0</v>
          </cell>
          <cell r="P306">
            <v>0</v>
          </cell>
          <cell r="R306">
            <v>130993</v>
          </cell>
        </row>
        <row r="307">
          <cell r="A307">
            <v>12444</v>
          </cell>
          <cell r="B307">
            <v>12444</v>
          </cell>
          <cell r="C307">
            <v>44165</v>
          </cell>
          <cell r="D307">
            <v>44165</v>
          </cell>
          <cell r="F307">
            <v>140413</v>
          </cell>
          <cell r="G307" t="str">
            <v>CANCELADA</v>
          </cell>
          <cell r="H307">
            <v>0</v>
          </cell>
          <cell r="L307">
            <v>0</v>
          </cell>
          <cell r="P307">
            <v>0</v>
          </cell>
          <cell r="R307">
            <v>140413</v>
          </cell>
        </row>
        <row r="308">
          <cell r="A308">
            <v>12372</v>
          </cell>
          <cell r="B308">
            <v>12372</v>
          </cell>
          <cell r="C308">
            <v>44154</v>
          </cell>
          <cell r="D308">
            <v>44154</v>
          </cell>
          <cell r="F308">
            <v>275731</v>
          </cell>
          <cell r="G308" t="str">
            <v>CANCELADA</v>
          </cell>
          <cell r="H308">
            <v>0</v>
          </cell>
          <cell r="L308">
            <v>0</v>
          </cell>
          <cell r="P308">
            <v>0</v>
          </cell>
          <cell r="R308">
            <v>275731</v>
          </cell>
        </row>
        <row r="309">
          <cell r="A309">
            <v>12441</v>
          </cell>
          <cell r="B309">
            <v>12441</v>
          </cell>
          <cell r="C309">
            <v>44165</v>
          </cell>
          <cell r="D309">
            <v>44165</v>
          </cell>
          <cell r="F309">
            <v>66062</v>
          </cell>
          <cell r="G309" t="str">
            <v>CANCELADA</v>
          </cell>
          <cell r="H309">
            <v>0</v>
          </cell>
          <cell r="L309">
            <v>0</v>
          </cell>
          <cell r="P309">
            <v>66062</v>
          </cell>
          <cell r="R309">
            <v>0</v>
          </cell>
        </row>
        <row r="310">
          <cell r="A310">
            <v>12328</v>
          </cell>
          <cell r="B310">
            <v>12328</v>
          </cell>
          <cell r="C310">
            <v>44148</v>
          </cell>
          <cell r="D310">
            <v>44148</v>
          </cell>
          <cell r="F310">
            <v>67215</v>
          </cell>
          <cell r="G310" t="str">
            <v>CANCELADA</v>
          </cell>
          <cell r="H310">
            <v>0</v>
          </cell>
          <cell r="L310">
            <v>0</v>
          </cell>
          <cell r="P310">
            <v>67215</v>
          </cell>
          <cell r="R310">
            <v>0</v>
          </cell>
        </row>
        <row r="311">
          <cell r="A311">
            <v>12341</v>
          </cell>
          <cell r="B311">
            <v>12341</v>
          </cell>
          <cell r="C311">
            <v>44148</v>
          </cell>
          <cell r="D311">
            <v>44148</v>
          </cell>
          <cell r="F311">
            <v>85885</v>
          </cell>
          <cell r="G311" t="str">
            <v>CANCELADA</v>
          </cell>
          <cell r="H311">
            <v>0</v>
          </cell>
          <cell r="L311">
            <v>0</v>
          </cell>
          <cell r="P311">
            <v>0</v>
          </cell>
          <cell r="R311">
            <v>85885</v>
          </cell>
        </row>
        <row r="312">
          <cell r="A312">
            <v>12523</v>
          </cell>
          <cell r="B312">
            <v>12523</v>
          </cell>
          <cell r="C312">
            <v>44189</v>
          </cell>
          <cell r="D312">
            <v>44189</v>
          </cell>
          <cell r="F312">
            <v>112976</v>
          </cell>
          <cell r="G312" t="str">
            <v>NO RADICADA</v>
          </cell>
          <cell r="H312">
            <v>112976</v>
          </cell>
          <cell r="L312">
            <v>0</v>
          </cell>
          <cell r="P312">
            <v>0</v>
          </cell>
          <cell r="R312">
            <v>0</v>
          </cell>
        </row>
        <row r="313">
          <cell r="A313">
            <v>12506</v>
          </cell>
          <cell r="B313">
            <v>12506</v>
          </cell>
          <cell r="C313">
            <v>44189</v>
          </cell>
          <cell r="D313">
            <v>44189</v>
          </cell>
          <cell r="F313">
            <v>124996</v>
          </cell>
          <cell r="G313" t="str">
            <v>NO RADICADA</v>
          </cell>
          <cell r="H313">
            <v>124996</v>
          </cell>
          <cell r="L313">
            <v>0</v>
          </cell>
          <cell r="P313">
            <v>0</v>
          </cell>
          <cell r="R313">
            <v>0</v>
          </cell>
        </row>
        <row r="314">
          <cell r="A314">
            <v>12510</v>
          </cell>
          <cell r="B314">
            <v>12510</v>
          </cell>
          <cell r="C314">
            <v>44189</v>
          </cell>
          <cell r="D314">
            <v>44189</v>
          </cell>
          <cell r="F314">
            <v>125455</v>
          </cell>
          <cell r="G314" t="str">
            <v>NO RADICADA</v>
          </cell>
          <cell r="H314">
            <v>125455</v>
          </cell>
          <cell r="L314">
            <v>0</v>
          </cell>
          <cell r="P314">
            <v>0</v>
          </cell>
          <cell r="R314">
            <v>0</v>
          </cell>
        </row>
        <row r="315">
          <cell r="A315">
            <v>12539</v>
          </cell>
          <cell r="B315">
            <v>12539</v>
          </cell>
          <cell r="C315">
            <v>44193</v>
          </cell>
          <cell r="D315">
            <v>44193</v>
          </cell>
          <cell r="F315">
            <v>131885</v>
          </cell>
          <cell r="G315" t="str">
            <v>NO RADICADA</v>
          </cell>
          <cell r="H315">
            <v>131885</v>
          </cell>
          <cell r="L315">
            <v>0</v>
          </cell>
          <cell r="P315">
            <v>0</v>
          </cell>
          <cell r="R315">
            <v>0</v>
          </cell>
        </row>
        <row r="316">
          <cell r="A316">
            <v>12498</v>
          </cell>
          <cell r="B316">
            <v>12498</v>
          </cell>
          <cell r="C316">
            <v>44188</v>
          </cell>
          <cell r="D316">
            <v>44188</v>
          </cell>
          <cell r="F316">
            <v>147722</v>
          </cell>
          <cell r="G316" t="str">
            <v>NO RADICADA</v>
          </cell>
          <cell r="H316">
            <v>147722</v>
          </cell>
          <cell r="L316">
            <v>0</v>
          </cell>
          <cell r="P316">
            <v>0</v>
          </cell>
          <cell r="R316">
            <v>0</v>
          </cell>
        </row>
        <row r="317">
          <cell r="A317">
            <v>12497</v>
          </cell>
          <cell r="B317">
            <v>12497</v>
          </cell>
          <cell r="C317">
            <v>44188</v>
          </cell>
          <cell r="D317">
            <v>44188</v>
          </cell>
          <cell r="F317">
            <v>236972</v>
          </cell>
          <cell r="G317" t="str">
            <v>NO RADICADA</v>
          </cell>
          <cell r="H317">
            <v>236972</v>
          </cell>
          <cell r="L317">
            <v>0</v>
          </cell>
          <cell r="P317">
            <v>0</v>
          </cell>
          <cell r="R317">
            <v>0</v>
          </cell>
        </row>
        <row r="318">
          <cell r="A318">
            <v>12557</v>
          </cell>
          <cell r="B318">
            <v>12557</v>
          </cell>
          <cell r="C318">
            <v>44193</v>
          </cell>
          <cell r="D318">
            <v>44193</v>
          </cell>
          <cell r="F318">
            <v>274894</v>
          </cell>
          <cell r="G318" t="str">
            <v>NO RADICADA</v>
          </cell>
          <cell r="H318">
            <v>274894</v>
          </cell>
          <cell r="L318">
            <v>0</v>
          </cell>
          <cell r="P318">
            <v>0</v>
          </cell>
          <cell r="R318">
            <v>0</v>
          </cell>
        </row>
      </sheetData>
      <sheetData sheetId="2"/>
      <sheetData sheetId="3">
        <row r="6">
          <cell r="H6" t="str">
            <v xml:space="preserve">ESE CENTRO DE SALUD USIACURI  </v>
          </cell>
        </row>
        <row r="9">
          <cell r="C9" t="str">
            <v>LUISA MATUTE ROMERO</v>
          </cell>
          <cell r="H9" t="str">
            <v>ROSA IRENE ROSADO HERNANDEZ</v>
          </cell>
        </row>
        <row r="16">
          <cell r="F16">
            <v>44926</v>
          </cell>
        </row>
        <row r="10064">
          <cell r="F10064">
            <v>45064</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ERRF"/>
      <sheetName val="CARTERA DEPURADA"/>
      <sheetName val="030 A DIC 2022"/>
    </sheetNames>
    <sheetDataSet>
      <sheetData sheetId="0">
        <row r="1">
          <cell r="G1">
            <v>1</v>
          </cell>
          <cell r="H1">
            <v>2</v>
          </cell>
          <cell r="I1">
            <v>3</v>
          </cell>
          <cell r="J1">
            <v>4</v>
          </cell>
          <cell r="K1">
            <v>5</v>
          </cell>
          <cell r="L1">
            <v>6</v>
          </cell>
          <cell r="M1">
            <v>7</v>
          </cell>
          <cell r="N1">
            <v>8</v>
          </cell>
          <cell r="O1">
            <v>9</v>
          </cell>
          <cell r="P1">
            <v>10</v>
          </cell>
          <cell r="Q1">
            <v>11</v>
          </cell>
          <cell r="R1">
            <v>12</v>
          </cell>
          <cell r="S1">
            <v>13</v>
          </cell>
          <cell r="T1">
            <v>14</v>
          </cell>
          <cell r="U1">
            <v>15</v>
          </cell>
          <cell r="V1">
            <v>16</v>
          </cell>
          <cell r="W1">
            <v>17</v>
          </cell>
          <cell r="X1">
            <v>18</v>
          </cell>
          <cell r="Y1">
            <v>19</v>
          </cell>
          <cell r="Z1">
            <v>20</v>
          </cell>
          <cell r="AA1">
            <v>21</v>
          </cell>
          <cell r="AB1">
            <v>22</v>
          </cell>
          <cell r="AC1">
            <v>23</v>
          </cell>
          <cell r="AD1">
            <v>24</v>
          </cell>
          <cell r="AE1">
            <v>25</v>
          </cell>
          <cell r="AF1">
            <v>26</v>
          </cell>
          <cell r="AG1">
            <v>27</v>
          </cell>
          <cell r="AH1">
            <v>28</v>
          </cell>
          <cell r="AI1">
            <v>29</v>
          </cell>
          <cell r="AJ1">
            <v>30</v>
          </cell>
          <cell r="AK1">
            <v>31</v>
          </cell>
          <cell r="AL1">
            <v>32</v>
          </cell>
          <cell r="AM1">
            <v>33</v>
          </cell>
          <cell r="AN1">
            <v>34</v>
          </cell>
          <cell r="AO1">
            <v>35</v>
          </cell>
          <cell r="AP1">
            <v>36</v>
          </cell>
          <cell r="AQ1">
            <v>37</v>
          </cell>
          <cell r="AR1">
            <v>38</v>
          </cell>
          <cell r="AS1">
            <v>39</v>
          </cell>
          <cell r="AT1">
            <v>40</v>
          </cell>
          <cell r="AU1">
            <v>41</v>
          </cell>
          <cell r="AV1">
            <v>42</v>
          </cell>
          <cell r="AW1">
            <v>43</v>
          </cell>
          <cell r="AX1">
            <v>44</v>
          </cell>
          <cell r="AY1">
            <v>45</v>
          </cell>
          <cell r="AZ1">
            <v>46</v>
          </cell>
        </row>
        <row r="2">
          <cell r="G2" t="str">
            <v>facturanumerica</v>
          </cell>
          <cell r="H2" t="str">
            <v>imputable</v>
          </cell>
          <cell r="I2" t="str">
            <v>contrato</v>
          </cell>
          <cell r="J2" t="str">
            <v>regimen</v>
          </cell>
          <cell r="K2" t="str">
            <v>docafiliado</v>
          </cell>
          <cell r="L2" t="str">
            <v>estado</v>
          </cell>
          <cell r="M2" t="str">
            <v>status</v>
          </cell>
          <cell r="N2" t="str">
            <v>anno</v>
          </cell>
          <cell r="O2" t="str">
            <v>periodo</v>
          </cell>
          <cell r="P2" t="str">
            <v>fechaservicio</v>
          </cell>
          <cell r="Q2" t="str">
            <v>fechafactura</v>
          </cell>
          <cell r="R2" t="str">
            <v>fecharadicado</v>
          </cell>
          <cell r="S2" t="str">
            <v>bruto</v>
          </cell>
          <cell r="T2" t="str">
            <v>retencion</v>
          </cell>
          <cell r="U2" t="str">
            <v>copago</v>
          </cell>
          <cell r="V2" t="str">
            <v>neto</v>
          </cell>
          <cell r="W2" t="str">
            <v>totalproveedor</v>
          </cell>
          <cell r="X2" t="str">
            <v>vlrglosaleg</v>
          </cell>
          <cell r="Y2" t="str">
            <v>vlrglosanoleg</v>
          </cell>
          <cell r="Z2" t="str">
            <v>obs_glosanoleg</v>
          </cell>
          <cell r="AA2" t="str">
            <v>observacion</v>
          </cell>
          <cell r="AB2" t="str">
            <v>vlrfl</v>
          </cell>
          <cell r="AC2" t="str">
            <v>vlrfn</v>
          </cell>
          <cell r="AD2" t="str">
            <v>vlr_pago</v>
          </cell>
          <cell r="AE2" t="str">
            <v>fechacontabilidad</v>
          </cell>
          <cell r="AF2" t="str">
            <v>clasedocfactura</v>
          </cell>
          <cell r="AG2" t="str">
            <v>tipodocfactura</v>
          </cell>
          <cell r="AH2" t="str">
            <v>estadosofsin</v>
          </cell>
          <cell r="AI2" t="str">
            <v>comentariocorto</v>
          </cell>
          <cell r="AJ2" t="str">
            <v>vlrbrutofactura</v>
          </cell>
          <cell r="AK2" t="str">
            <v>vlrneto</v>
          </cell>
          <cell r="AL2" t="str">
            <v>vlrretefuente</v>
          </cell>
          <cell r="AM2" t="str">
            <v>vlriva</v>
          </cell>
          <cell r="AN2" t="str">
            <v>vlrtimbre</v>
          </cell>
          <cell r="AO2" t="str">
            <v>vlrica</v>
          </cell>
          <cell r="AP2" t="str">
            <v>vlrreteiva</v>
          </cell>
          <cell r="AQ2" t="str">
            <v>saldofactura</v>
          </cell>
          <cell r="AR2" t="str">
            <v>vlrpagosofsinpagaduria</v>
          </cell>
          <cell r="AS2" t="str">
            <v>girodirecto</v>
          </cell>
          <cell r="AT2" t="str">
            <v>otros_pagos</v>
          </cell>
          <cell r="AU2" t="str">
            <v>otros_descuentos</v>
          </cell>
          <cell r="AV2" t="str">
            <v>observaciones_pago</v>
          </cell>
          <cell r="AW2" t="str">
            <v>consecutivo</v>
          </cell>
          <cell r="AX2" t="str">
            <v>comprobantes_girodirecto</v>
          </cell>
          <cell r="AY2" t="str">
            <v>comprobantes_otrospagos</v>
          </cell>
          <cell r="AZ2" t="str">
            <v>comprobantes_tesoreria</v>
          </cell>
        </row>
        <row r="3">
          <cell r="G3">
            <v>7167</v>
          </cell>
          <cell r="H3" t="str">
            <v>ADMINISTRADORA</v>
          </cell>
          <cell r="I3">
            <v>39</v>
          </cell>
          <cell r="J3" t="str">
            <v>SUBSIDIADO PLENO</v>
          </cell>
          <cell r="K3" t="str">
            <v>RC-1042271142</v>
          </cell>
          <cell r="L3" t="str">
            <v>A</v>
          </cell>
          <cell r="M3" t="str">
            <v>FACTURA NO CUMPLE REQUISITOS LEGALES</v>
          </cell>
          <cell r="N3">
            <v>0</v>
          </cell>
          <cell r="O3">
            <v>13</v>
          </cell>
          <cell r="P3">
            <v>42705</v>
          </cell>
          <cell r="Q3">
            <v>42705</v>
          </cell>
          <cell r="R3">
            <v>42782</v>
          </cell>
          <cell r="S3">
            <v>0</v>
          </cell>
          <cell r="T3">
            <v>0</v>
          </cell>
          <cell r="U3">
            <v>0</v>
          </cell>
          <cell r="V3">
            <v>0</v>
          </cell>
          <cell r="W3">
            <v>290424</v>
          </cell>
          <cell r="X3">
            <v>0</v>
          </cell>
          <cell r="Y3">
            <v>0</v>
          </cell>
          <cell r="Z3" t="str">
            <v>NA</v>
          </cell>
          <cell r="AA3" t="str">
            <v>NA</v>
          </cell>
          <cell r="AB3">
            <v>0</v>
          </cell>
          <cell r="AC3">
            <v>0</v>
          </cell>
          <cell r="AD3">
            <v>0</v>
          </cell>
          <cell r="AR3">
            <v>0</v>
          </cell>
          <cell r="AT3">
            <v>0</v>
          </cell>
          <cell r="AU3">
            <v>0</v>
          </cell>
          <cell r="AV3" t="str">
            <v>NA</v>
          </cell>
          <cell r="AX3" t="str">
            <v>0</v>
          </cell>
          <cell r="AY3" t="str">
            <v>0</v>
          </cell>
          <cell r="AZ3" t="str">
            <v>0</v>
          </cell>
        </row>
        <row r="4">
          <cell r="G4">
            <v>9928</v>
          </cell>
          <cell r="H4" t="str">
            <v>ADMINISTRADORA</v>
          </cell>
          <cell r="I4">
            <v>39</v>
          </cell>
          <cell r="J4" t="str">
            <v>CONTRIBUTIVO MOVILIDAD</v>
          </cell>
          <cell r="K4" t="str">
            <v>CC-1193416796</v>
          </cell>
          <cell r="L4" t="str">
            <v>A</v>
          </cell>
          <cell r="M4" t="str">
            <v>USUARIO RETIRADO O MOROSO</v>
          </cell>
          <cell r="N4">
            <v>0</v>
          </cell>
          <cell r="O4">
            <v>13</v>
          </cell>
          <cell r="P4">
            <v>43514</v>
          </cell>
          <cell r="Q4">
            <v>43516</v>
          </cell>
          <cell r="R4">
            <v>43532</v>
          </cell>
          <cell r="S4">
            <v>0</v>
          </cell>
          <cell r="T4">
            <v>0</v>
          </cell>
          <cell r="U4">
            <v>0</v>
          </cell>
          <cell r="V4">
            <v>0</v>
          </cell>
          <cell r="W4">
            <v>119377</v>
          </cell>
          <cell r="X4">
            <v>0</v>
          </cell>
          <cell r="Y4">
            <v>0</v>
          </cell>
          <cell r="Z4" t="str">
            <v>--Se objeta sala de observacion no pertinente se dio manejo dentro de las 2 primeras horas con mejorìa d ecuadro se evidencia inoportunidad revaloraciòn por medico</v>
          </cell>
          <cell r="AA4" t="str">
            <v>SE HACE DEVOLUCION DE FACTURA. USUARIO RETIRADO EN ADRES DESDE EL 09/09/2018. PRESTACION DEL SERVICIO 18/02/2019.</v>
          </cell>
          <cell r="AB4">
            <v>0</v>
          </cell>
          <cell r="AC4">
            <v>0</v>
          </cell>
          <cell r="AD4">
            <v>0</v>
          </cell>
          <cell r="AR4">
            <v>0</v>
          </cell>
          <cell r="AT4">
            <v>0</v>
          </cell>
          <cell r="AU4">
            <v>0</v>
          </cell>
          <cell r="AV4" t="str">
            <v>NA</v>
          </cell>
          <cell r="AX4" t="str">
            <v>0</v>
          </cell>
          <cell r="AY4" t="str">
            <v>0</v>
          </cell>
          <cell r="AZ4" t="str">
            <v>0</v>
          </cell>
        </row>
        <row r="5">
          <cell r="G5">
            <v>3140</v>
          </cell>
          <cell r="H5" t="str">
            <v>ADMINISTRADORA</v>
          </cell>
          <cell r="I5">
            <v>39</v>
          </cell>
          <cell r="J5" t="str">
            <v>SUBSIDIADO PLENO</v>
          </cell>
          <cell r="K5" t="str">
            <v>CC-1046873098</v>
          </cell>
          <cell r="L5" t="str">
            <v>P</v>
          </cell>
          <cell r="M5" t="str">
            <v>NINGUNO</v>
          </cell>
          <cell r="N5">
            <v>0</v>
          </cell>
          <cell r="O5">
            <v>13</v>
          </cell>
          <cell r="P5">
            <v>40940</v>
          </cell>
          <cell r="Q5">
            <v>40940</v>
          </cell>
          <cell r="R5">
            <v>41038</v>
          </cell>
          <cell r="S5">
            <v>666600</v>
          </cell>
          <cell r="T5">
            <v>0</v>
          </cell>
          <cell r="U5">
            <v>0</v>
          </cell>
          <cell r="V5">
            <v>666600</v>
          </cell>
          <cell r="W5">
            <v>666600</v>
          </cell>
          <cell r="X5">
            <v>0</v>
          </cell>
          <cell r="Y5">
            <v>0</v>
          </cell>
          <cell r="Z5" t="str">
            <v>NA</v>
          </cell>
          <cell r="AA5" t="str">
            <v>NA</v>
          </cell>
          <cell r="AB5">
            <v>0</v>
          </cell>
          <cell r="AC5">
            <v>0</v>
          </cell>
          <cell r="AD5">
            <v>666600</v>
          </cell>
          <cell r="AR5">
            <v>0</v>
          </cell>
          <cell r="AT5">
            <v>0</v>
          </cell>
          <cell r="AU5">
            <v>0</v>
          </cell>
          <cell r="AV5" t="str">
            <v>NA</v>
          </cell>
          <cell r="AX5" t="str">
            <v>0</v>
          </cell>
          <cell r="AY5" t="str">
            <v>0</v>
          </cell>
          <cell r="AZ5" t="str">
            <v>0</v>
          </cell>
        </row>
        <row r="6">
          <cell r="G6">
            <v>4804</v>
          </cell>
          <cell r="H6" t="str">
            <v>ADMINISTRADORA</v>
          </cell>
          <cell r="I6">
            <v>39</v>
          </cell>
          <cell r="J6" t="str">
            <v>SUBSIDIADO PLENO</v>
          </cell>
          <cell r="K6" t="str">
            <v>CC-22649434</v>
          </cell>
          <cell r="L6" t="str">
            <v>P</v>
          </cell>
          <cell r="M6" t="str">
            <v>NINGUNO</v>
          </cell>
          <cell r="N6">
            <v>0</v>
          </cell>
          <cell r="O6">
            <v>13</v>
          </cell>
          <cell r="P6">
            <v>41853</v>
          </cell>
          <cell r="Q6">
            <v>41853</v>
          </cell>
          <cell r="R6">
            <v>41897</v>
          </cell>
          <cell r="S6">
            <v>96200</v>
          </cell>
          <cell r="T6">
            <v>0</v>
          </cell>
          <cell r="U6">
            <v>0</v>
          </cell>
          <cell r="V6">
            <v>96200</v>
          </cell>
          <cell r="W6">
            <v>96200</v>
          </cell>
          <cell r="X6">
            <v>0</v>
          </cell>
          <cell r="Y6">
            <v>0</v>
          </cell>
          <cell r="Z6" t="str">
            <v>NA</v>
          </cell>
          <cell r="AA6" t="str">
            <v>NA</v>
          </cell>
          <cell r="AB6">
            <v>0</v>
          </cell>
          <cell r="AC6">
            <v>0</v>
          </cell>
          <cell r="AD6">
            <v>96200</v>
          </cell>
          <cell r="AR6">
            <v>0</v>
          </cell>
          <cell r="AT6">
            <v>0</v>
          </cell>
          <cell r="AU6">
            <v>0</v>
          </cell>
          <cell r="AV6" t="str">
            <v>NA</v>
          </cell>
          <cell r="AX6" t="str">
            <v>0</v>
          </cell>
          <cell r="AY6" t="str">
            <v>0</v>
          </cell>
          <cell r="AZ6" t="str">
            <v>0</v>
          </cell>
        </row>
        <row r="7">
          <cell r="G7">
            <v>4869</v>
          </cell>
          <cell r="H7" t="str">
            <v>ADMINISTRADORA</v>
          </cell>
          <cell r="I7">
            <v>39</v>
          </cell>
          <cell r="J7" t="str">
            <v>SUBSIDIADO PLENO</v>
          </cell>
          <cell r="K7" t="str">
            <v>TI-99071914468</v>
          </cell>
          <cell r="L7" t="str">
            <v>P</v>
          </cell>
          <cell r="M7" t="str">
            <v>NINGUNO</v>
          </cell>
          <cell r="N7">
            <v>0</v>
          </cell>
          <cell r="O7">
            <v>13</v>
          </cell>
          <cell r="P7">
            <v>41881</v>
          </cell>
          <cell r="Q7">
            <v>41881</v>
          </cell>
          <cell r="R7">
            <v>41897</v>
          </cell>
          <cell r="S7">
            <v>225631.6</v>
          </cell>
          <cell r="T7">
            <v>0</v>
          </cell>
          <cell r="U7">
            <v>0</v>
          </cell>
          <cell r="V7">
            <v>225632</v>
          </cell>
          <cell r="W7">
            <v>225632</v>
          </cell>
          <cell r="X7">
            <v>0</v>
          </cell>
          <cell r="Y7">
            <v>0</v>
          </cell>
          <cell r="Z7" t="str">
            <v>NA</v>
          </cell>
          <cell r="AA7" t="str">
            <v>NA</v>
          </cell>
          <cell r="AB7">
            <v>0</v>
          </cell>
          <cell r="AC7">
            <v>0</v>
          </cell>
          <cell r="AD7">
            <v>225632</v>
          </cell>
          <cell r="AR7">
            <v>0</v>
          </cell>
          <cell r="AT7">
            <v>0</v>
          </cell>
          <cell r="AU7">
            <v>0</v>
          </cell>
          <cell r="AV7" t="str">
            <v>NA</v>
          </cell>
          <cell r="AX7" t="str">
            <v>0</v>
          </cell>
          <cell r="AY7" t="str">
            <v>0</v>
          </cell>
          <cell r="AZ7" t="str">
            <v>0</v>
          </cell>
        </row>
        <row r="8">
          <cell r="G8">
            <v>4764</v>
          </cell>
          <cell r="H8" t="str">
            <v>ADMINISTRADORA</v>
          </cell>
          <cell r="I8">
            <v>39</v>
          </cell>
          <cell r="J8" t="str">
            <v>SUBSIDIADO PLENO</v>
          </cell>
          <cell r="K8" t="str">
            <v>TI-1129488819</v>
          </cell>
          <cell r="L8" t="str">
            <v>P</v>
          </cell>
          <cell r="M8" t="str">
            <v>NINGUNO</v>
          </cell>
          <cell r="N8">
            <v>0</v>
          </cell>
          <cell r="O8">
            <v>13</v>
          </cell>
          <cell r="P8">
            <v>41832</v>
          </cell>
          <cell r="Q8">
            <v>41832</v>
          </cell>
          <cell r="R8">
            <v>41897</v>
          </cell>
          <cell r="S8">
            <v>91100</v>
          </cell>
          <cell r="T8">
            <v>0</v>
          </cell>
          <cell r="U8">
            <v>0</v>
          </cell>
          <cell r="V8">
            <v>91100</v>
          </cell>
          <cell r="W8">
            <v>91100</v>
          </cell>
          <cell r="X8">
            <v>0</v>
          </cell>
          <cell r="Y8">
            <v>0</v>
          </cell>
          <cell r="Z8" t="str">
            <v>NA</v>
          </cell>
          <cell r="AA8" t="str">
            <v>NA</v>
          </cell>
          <cell r="AB8">
            <v>0</v>
          </cell>
          <cell r="AC8">
            <v>0</v>
          </cell>
          <cell r="AD8">
            <v>91100</v>
          </cell>
          <cell r="AR8">
            <v>0</v>
          </cell>
          <cell r="AT8">
            <v>0</v>
          </cell>
          <cell r="AU8">
            <v>0</v>
          </cell>
          <cell r="AV8" t="str">
            <v>NA</v>
          </cell>
          <cell r="AX8" t="str">
            <v>0</v>
          </cell>
          <cell r="AY8" t="str">
            <v>0</v>
          </cell>
          <cell r="AZ8" t="str">
            <v>0</v>
          </cell>
        </row>
        <row r="9">
          <cell r="G9">
            <v>10411</v>
          </cell>
          <cell r="H9" t="str">
            <v>ADMINISTRADORA</v>
          </cell>
          <cell r="I9">
            <v>39</v>
          </cell>
          <cell r="J9" t="str">
            <v>SUBSIDIADO PLENO</v>
          </cell>
          <cell r="K9" t="str">
            <v>TI-1046873715</v>
          </cell>
          <cell r="L9" t="str">
            <v>P</v>
          </cell>
          <cell r="M9" t="str">
            <v>NINGUNO</v>
          </cell>
          <cell r="N9">
            <v>0</v>
          </cell>
          <cell r="O9">
            <v>13</v>
          </cell>
          <cell r="P9">
            <v>43638</v>
          </cell>
          <cell r="Q9">
            <v>43643</v>
          </cell>
          <cell r="R9">
            <v>43656</v>
          </cell>
          <cell r="S9">
            <v>112972</v>
          </cell>
          <cell r="T9">
            <v>0</v>
          </cell>
          <cell r="U9">
            <v>0</v>
          </cell>
          <cell r="V9">
            <v>112972</v>
          </cell>
          <cell r="W9">
            <v>112972</v>
          </cell>
          <cell r="X9">
            <v>0</v>
          </cell>
          <cell r="Y9">
            <v>0</v>
          </cell>
          <cell r="Z9" t="str">
            <v>NA</v>
          </cell>
          <cell r="AA9" t="str">
            <v>NA</v>
          </cell>
          <cell r="AB9">
            <v>0</v>
          </cell>
          <cell r="AC9">
            <v>0</v>
          </cell>
          <cell r="AD9">
            <v>0</v>
          </cell>
          <cell r="AE9">
            <v>43656</v>
          </cell>
          <cell r="AF9" t="str">
            <v>FACSS</v>
          </cell>
          <cell r="AG9" t="str">
            <v>IPSPU</v>
          </cell>
          <cell r="AH9" t="str">
            <v>Pagado</v>
          </cell>
          <cell r="AI9" t="str">
            <v>10411</v>
          </cell>
          <cell r="AJ9">
            <v>112972</v>
          </cell>
          <cell r="AK9">
            <v>112972</v>
          </cell>
          <cell r="AL9">
            <v>0</v>
          </cell>
          <cell r="AM9">
            <v>0</v>
          </cell>
          <cell r="AN9">
            <v>0</v>
          </cell>
          <cell r="AO9">
            <v>0</v>
          </cell>
          <cell r="AP9">
            <v>0</v>
          </cell>
          <cell r="AQ9">
            <v>0</v>
          </cell>
          <cell r="AR9">
            <v>16946</v>
          </cell>
          <cell r="AS9">
            <v>96026</v>
          </cell>
          <cell r="AT9">
            <v>0</v>
          </cell>
          <cell r="AU9">
            <v>0</v>
          </cell>
          <cell r="AV9" t="str">
            <v>GIRO DIRECTO DEL M.PS.  MES DE AGOSTO DE 2019. EVENTO</v>
          </cell>
          <cell r="AW9" t="str">
            <v>3421367</v>
          </cell>
          <cell r="AX9" t="str">
            <v>23903</v>
          </cell>
          <cell r="AY9" t="str">
            <v>0</v>
          </cell>
          <cell r="AZ9" t="str">
            <v>19115</v>
          </cell>
        </row>
        <row r="10">
          <cell r="G10">
            <v>10417</v>
          </cell>
          <cell r="H10" t="str">
            <v>ADMINISTRADORA</v>
          </cell>
          <cell r="I10">
            <v>39</v>
          </cell>
          <cell r="J10" t="str">
            <v>SUBSIDIADO PLENO</v>
          </cell>
          <cell r="K10" t="str">
            <v>CC-1043012593</v>
          </cell>
          <cell r="L10" t="str">
            <v>P</v>
          </cell>
          <cell r="M10" t="str">
            <v>NINGUNO</v>
          </cell>
          <cell r="N10">
            <v>0</v>
          </cell>
          <cell r="O10">
            <v>13</v>
          </cell>
          <cell r="P10">
            <v>43642</v>
          </cell>
          <cell r="Q10">
            <v>43643</v>
          </cell>
          <cell r="R10">
            <v>43656</v>
          </cell>
          <cell r="S10">
            <v>365352</v>
          </cell>
          <cell r="T10">
            <v>0</v>
          </cell>
          <cell r="U10">
            <v>0</v>
          </cell>
          <cell r="V10">
            <v>365352</v>
          </cell>
          <cell r="W10">
            <v>365352</v>
          </cell>
          <cell r="X10">
            <v>0</v>
          </cell>
          <cell r="Y10">
            <v>0</v>
          </cell>
          <cell r="Z10" t="str">
            <v>NA</v>
          </cell>
          <cell r="AA10" t="str">
            <v>NA</v>
          </cell>
          <cell r="AB10">
            <v>0</v>
          </cell>
          <cell r="AC10">
            <v>0</v>
          </cell>
          <cell r="AD10">
            <v>0</v>
          </cell>
          <cell r="AE10">
            <v>43656</v>
          </cell>
          <cell r="AF10" t="str">
            <v>FACSS</v>
          </cell>
          <cell r="AG10" t="str">
            <v>IPSPU</v>
          </cell>
          <cell r="AH10" t="str">
            <v>Pagado</v>
          </cell>
          <cell r="AI10" t="str">
            <v>10417</v>
          </cell>
          <cell r="AJ10">
            <v>365352</v>
          </cell>
          <cell r="AK10">
            <v>365352</v>
          </cell>
          <cell r="AL10">
            <v>0</v>
          </cell>
          <cell r="AM10">
            <v>0</v>
          </cell>
          <cell r="AN10">
            <v>0</v>
          </cell>
          <cell r="AO10">
            <v>0</v>
          </cell>
          <cell r="AP10">
            <v>0</v>
          </cell>
          <cell r="AQ10">
            <v>0</v>
          </cell>
          <cell r="AR10">
            <v>63916</v>
          </cell>
          <cell r="AS10">
            <v>301436</v>
          </cell>
          <cell r="AT10">
            <v>0</v>
          </cell>
          <cell r="AU10">
            <v>0</v>
          </cell>
          <cell r="AV10" t="str">
            <v>GIRO DIRECTO DEL M.PS.  MES DE AGOSTO DE 2019. EVENTO</v>
          </cell>
          <cell r="AW10" t="str">
            <v>3421370</v>
          </cell>
          <cell r="AX10" t="str">
            <v>23903</v>
          </cell>
          <cell r="AY10" t="str">
            <v>0</v>
          </cell>
          <cell r="AZ10" t="str">
            <v>19115</v>
          </cell>
        </row>
        <row r="11">
          <cell r="G11">
            <v>10378</v>
          </cell>
          <cell r="H11" t="str">
            <v>ADMINISTRADORA</v>
          </cell>
          <cell r="I11">
            <v>39</v>
          </cell>
          <cell r="J11" t="str">
            <v>SUBSIDIADO PLENO</v>
          </cell>
          <cell r="K11" t="str">
            <v>TI-1002145052</v>
          </cell>
          <cell r="L11" t="str">
            <v>P</v>
          </cell>
          <cell r="M11" t="str">
            <v>NINGUNO</v>
          </cell>
          <cell r="N11">
            <v>0</v>
          </cell>
          <cell r="O11">
            <v>13</v>
          </cell>
          <cell r="P11">
            <v>43619</v>
          </cell>
          <cell r="Q11">
            <v>43642</v>
          </cell>
          <cell r="R11">
            <v>43656</v>
          </cell>
          <cell r="S11">
            <v>186625</v>
          </cell>
          <cell r="T11">
            <v>0</v>
          </cell>
          <cell r="U11">
            <v>0</v>
          </cell>
          <cell r="V11">
            <v>186625</v>
          </cell>
          <cell r="W11">
            <v>186625</v>
          </cell>
          <cell r="X11">
            <v>0</v>
          </cell>
          <cell r="Y11">
            <v>0</v>
          </cell>
          <cell r="Z11" t="str">
            <v>NA</v>
          </cell>
          <cell r="AA11" t="str">
            <v>NA</v>
          </cell>
          <cell r="AB11">
            <v>0</v>
          </cell>
          <cell r="AC11">
            <v>0</v>
          </cell>
          <cell r="AD11">
            <v>0</v>
          </cell>
          <cell r="AE11">
            <v>43656</v>
          </cell>
          <cell r="AF11" t="str">
            <v>FACSS</v>
          </cell>
          <cell r="AG11" t="str">
            <v>IPSPU</v>
          </cell>
          <cell r="AH11" t="str">
            <v>Pagado</v>
          </cell>
          <cell r="AI11" t="str">
            <v>10378</v>
          </cell>
          <cell r="AJ11">
            <v>186625</v>
          </cell>
          <cell r="AK11">
            <v>186625</v>
          </cell>
          <cell r="AL11">
            <v>0</v>
          </cell>
          <cell r="AM11">
            <v>0</v>
          </cell>
          <cell r="AN11">
            <v>0</v>
          </cell>
          <cell r="AO11">
            <v>0</v>
          </cell>
          <cell r="AP11">
            <v>0</v>
          </cell>
          <cell r="AQ11">
            <v>0</v>
          </cell>
          <cell r="AR11">
            <v>186625</v>
          </cell>
          <cell r="AS11">
            <v>0</v>
          </cell>
          <cell r="AT11">
            <v>0</v>
          </cell>
          <cell r="AU11">
            <v>0</v>
          </cell>
          <cell r="AV11" t="str">
            <v>NA</v>
          </cell>
          <cell r="AW11" t="str">
            <v>3421371</v>
          </cell>
          <cell r="AX11" t="str">
            <v>0</v>
          </cell>
          <cell r="AY11" t="str">
            <v>0</v>
          </cell>
          <cell r="AZ11" t="str">
            <v>19115</v>
          </cell>
        </row>
        <row r="12">
          <cell r="G12">
            <v>10381</v>
          </cell>
          <cell r="H12" t="str">
            <v>ADMINISTRADORA</v>
          </cell>
          <cell r="I12">
            <v>39</v>
          </cell>
          <cell r="J12" t="str">
            <v>SUBSIDIADO PLENO</v>
          </cell>
          <cell r="K12" t="str">
            <v>RC-1049941084</v>
          </cell>
          <cell r="L12" t="str">
            <v>P</v>
          </cell>
          <cell r="M12" t="str">
            <v>NINGUNO</v>
          </cell>
          <cell r="N12">
            <v>0</v>
          </cell>
          <cell r="O12">
            <v>13</v>
          </cell>
          <cell r="P12">
            <v>43620</v>
          </cell>
          <cell r="Q12">
            <v>43642</v>
          </cell>
          <cell r="R12">
            <v>43656</v>
          </cell>
          <cell r="S12">
            <v>154519</v>
          </cell>
          <cell r="T12">
            <v>0</v>
          </cell>
          <cell r="U12">
            <v>0</v>
          </cell>
          <cell r="V12">
            <v>154519</v>
          </cell>
          <cell r="W12">
            <v>154519</v>
          </cell>
          <cell r="X12">
            <v>0</v>
          </cell>
          <cell r="Y12">
            <v>0</v>
          </cell>
          <cell r="Z12" t="str">
            <v>NA</v>
          </cell>
          <cell r="AA12" t="str">
            <v>NA</v>
          </cell>
          <cell r="AB12">
            <v>0</v>
          </cell>
          <cell r="AC12">
            <v>0</v>
          </cell>
          <cell r="AD12">
            <v>0</v>
          </cell>
          <cell r="AE12">
            <v>43656</v>
          </cell>
          <cell r="AF12" t="str">
            <v>FACSS</v>
          </cell>
          <cell r="AG12" t="str">
            <v>IPSPU</v>
          </cell>
          <cell r="AH12" t="str">
            <v>Pagado</v>
          </cell>
          <cell r="AI12" t="str">
            <v>10381</v>
          </cell>
          <cell r="AJ12">
            <v>154519</v>
          </cell>
          <cell r="AK12">
            <v>154519</v>
          </cell>
          <cell r="AL12">
            <v>0</v>
          </cell>
          <cell r="AM12">
            <v>0</v>
          </cell>
          <cell r="AN12">
            <v>0</v>
          </cell>
          <cell r="AO12">
            <v>0</v>
          </cell>
          <cell r="AP12">
            <v>0</v>
          </cell>
          <cell r="AQ12">
            <v>0</v>
          </cell>
          <cell r="AR12">
            <v>154519</v>
          </cell>
          <cell r="AS12">
            <v>0</v>
          </cell>
          <cell r="AT12">
            <v>0</v>
          </cell>
          <cell r="AU12">
            <v>0</v>
          </cell>
          <cell r="AV12" t="str">
            <v>NA</v>
          </cell>
          <cell r="AW12" t="str">
            <v>3421326</v>
          </cell>
          <cell r="AX12" t="str">
            <v>0</v>
          </cell>
          <cell r="AY12" t="str">
            <v>0</v>
          </cell>
          <cell r="AZ12" t="str">
            <v>19115</v>
          </cell>
        </row>
        <row r="13">
          <cell r="G13">
            <v>10325</v>
          </cell>
          <cell r="H13" t="str">
            <v>ADMINISTRADORA</v>
          </cell>
          <cell r="I13">
            <v>39</v>
          </cell>
          <cell r="J13" t="str">
            <v>SUBSIDIADO PLENO</v>
          </cell>
          <cell r="K13" t="str">
            <v>CC-1129501035</v>
          </cell>
          <cell r="L13" t="str">
            <v>P</v>
          </cell>
          <cell r="M13" t="str">
            <v>NINGUNO</v>
          </cell>
          <cell r="N13">
            <v>0</v>
          </cell>
          <cell r="O13">
            <v>13</v>
          </cell>
          <cell r="P13">
            <v>43623</v>
          </cell>
          <cell r="Q13">
            <v>43627</v>
          </cell>
          <cell r="R13">
            <v>43656</v>
          </cell>
          <cell r="S13">
            <v>242059</v>
          </cell>
          <cell r="T13">
            <v>0</v>
          </cell>
          <cell r="U13">
            <v>0</v>
          </cell>
          <cell r="V13">
            <v>242059</v>
          </cell>
          <cell r="W13">
            <v>242059</v>
          </cell>
          <cell r="X13">
            <v>0</v>
          </cell>
          <cell r="Y13">
            <v>0</v>
          </cell>
          <cell r="Z13" t="str">
            <v>NA</v>
          </cell>
          <cell r="AA13" t="str">
            <v>NA</v>
          </cell>
          <cell r="AB13">
            <v>0</v>
          </cell>
          <cell r="AC13">
            <v>0</v>
          </cell>
          <cell r="AD13">
            <v>0</v>
          </cell>
          <cell r="AE13">
            <v>43656</v>
          </cell>
          <cell r="AF13" t="str">
            <v>FACSS</v>
          </cell>
          <cell r="AG13" t="str">
            <v>IPSPU</v>
          </cell>
          <cell r="AH13" t="str">
            <v>Pagado</v>
          </cell>
          <cell r="AI13" t="str">
            <v>10325</v>
          </cell>
          <cell r="AJ13">
            <v>242059</v>
          </cell>
          <cell r="AK13">
            <v>242059</v>
          </cell>
          <cell r="AL13">
            <v>0</v>
          </cell>
          <cell r="AM13">
            <v>0</v>
          </cell>
          <cell r="AN13">
            <v>0</v>
          </cell>
          <cell r="AO13">
            <v>0</v>
          </cell>
          <cell r="AP13">
            <v>0</v>
          </cell>
          <cell r="AQ13">
            <v>0</v>
          </cell>
          <cell r="AR13">
            <v>242059</v>
          </cell>
          <cell r="AS13">
            <v>0</v>
          </cell>
          <cell r="AT13">
            <v>0</v>
          </cell>
          <cell r="AU13">
            <v>0</v>
          </cell>
          <cell r="AV13" t="str">
            <v>NA</v>
          </cell>
          <cell r="AW13" t="str">
            <v>3421340</v>
          </cell>
          <cell r="AX13" t="str">
            <v>0</v>
          </cell>
          <cell r="AY13" t="str">
            <v>0</v>
          </cell>
          <cell r="AZ13" t="str">
            <v>19115</v>
          </cell>
        </row>
        <row r="14">
          <cell r="G14">
            <v>10404</v>
          </cell>
          <cell r="H14" t="str">
            <v>ADMINISTRADORA</v>
          </cell>
          <cell r="I14">
            <v>39</v>
          </cell>
          <cell r="J14" t="str">
            <v>CONTRIBUTIVO MOVILIDAD</v>
          </cell>
          <cell r="K14" t="str">
            <v>CC-72305324</v>
          </cell>
          <cell r="L14" t="str">
            <v>P</v>
          </cell>
          <cell r="M14" t="str">
            <v>NINGUNO</v>
          </cell>
          <cell r="N14">
            <v>0</v>
          </cell>
          <cell r="O14">
            <v>13</v>
          </cell>
          <cell r="P14">
            <v>43639</v>
          </cell>
          <cell r="Q14">
            <v>43642</v>
          </cell>
          <cell r="R14">
            <v>43656</v>
          </cell>
          <cell r="S14">
            <v>71569</v>
          </cell>
          <cell r="T14">
            <v>0</v>
          </cell>
          <cell r="U14">
            <v>0</v>
          </cell>
          <cell r="V14">
            <v>71569</v>
          </cell>
          <cell r="W14">
            <v>71569</v>
          </cell>
          <cell r="X14">
            <v>0</v>
          </cell>
          <cell r="Y14">
            <v>0</v>
          </cell>
          <cell r="Z14" t="str">
            <v>NA</v>
          </cell>
          <cell r="AA14" t="str">
            <v>NA</v>
          </cell>
          <cell r="AB14">
            <v>0</v>
          </cell>
          <cell r="AC14">
            <v>0</v>
          </cell>
          <cell r="AD14">
            <v>0</v>
          </cell>
          <cell r="AE14">
            <v>43656</v>
          </cell>
          <cell r="AF14" t="str">
            <v>FACCS</v>
          </cell>
          <cell r="AG14" t="str">
            <v>IPSBC</v>
          </cell>
          <cell r="AH14" t="str">
            <v>Pagado</v>
          </cell>
          <cell r="AI14" t="str">
            <v>10404</v>
          </cell>
          <cell r="AJ14">
            <v>71569</v>
          </cell>
          <cell r="AK14">
            <v>71569</v>
          </cell>
          <cell r="AL14">
            <v>0</v>
          </cell>
          <cell r="AM14">
            <v>0</v>
          </cell>
          <cell r="AN14">
            <v>0</v>
          </cell>
          <cell r="AO14">
            <v>0</v>
          </cell>
          <cell r="AP14">
            <v>0</v>
          </cell>
          <cell r="AQ14">
            <v>0</v>
          </cell>
          <cell r="AR14">
            <v>71569</v>
          </cell>
          <cell r="AS14">
            <v>0</v>
          </cell>
          <cell r="AT14">
            <v>0</v>
          </cell>
          <cell r="AU14">
            <v>0</v>
          </cell>
          <cell r="AV14" t="str">
            <v>NA</v>
          </cell>
          <cell r="AW14" t="str">
            <v>244936</v>
          </cell>
          <cell r="AX14" t="str">
            <v>0</v>
          </cell>
          <cell r="AY14" t="str">
            <v>0</v>
          </cell>
          <cell r="AZ14" t="str">
            <v>35248</v>
          </cell>
        </row>
        <row r="15">
          <cell r="G15">
            <v>5202</v>
          </cell>
          <cell r="H15" t="str">
            <v>ADMINISTRADORA</v>
          </cell>
          <cell r="I15">
            <v>39</v>
          </cell>
          <cell r="J15" t="str">
            <v>SUBSIDIADO PLENO</v>
          </cell>
          <cell r="K15" t="str">
            <v>CC-40976940</v>
          </cell>
          <cell r="L15" t="str">
            <v>P</v>
          </cell>
          <cell r="M15" t="str">
            <v>NINGUNO</v>
          </cell>
          <cell r="N15">
            <v>0</v>
          </cell>
          <cell r="O15">
            <v>13</v>
          </cell>
          <cell r="P15">
            <v>42074</v>
          </cell>
          <cell r="Q15">
            <v>42074</v>
          </cell>
          <cell r="R15">
            <v>42167</v>
          </cell>
          <cell r="S15">
            <v>80200</v>
          </cell>
          <cell r="T15">
            <v>0</v>
          </cell>
          <cell r="U15">
            <v>0</v>
          </cell>
          <cell r="V15">
            <v>80200</v>
          </cell>
          <cell r="W15">
            <v>80200</v>
          </cell>
          <cell r="X15">
            <v>0</v>
          </cell>
          <cell r="Y15">
            <v>0</v>
          </cell>
          <cell r="Z15" t="str">
            <v>NA</v>
          </cell>
          <cell r="AA15" t="str">
            <v>NA</v>
          </cell>
          <cell r="AB15">
            <v>0</v>
          </cell>
          <cell r="AC15">
            <v>0</v>
          </cell>
          <cell r="AD15">
            <v>80200</v>
          </cell>
          <cell r="AR15">
            <v>0</v>
          </cell>
          <cell r="AT15">
            <v>0</v>
          </cell>
          <cell r="AU15">
            <v>0</v>
          </cell>
          <cell r="AV15" t="str">
            <v>NA</v>
          </cell>
          <cell r="AX15" t="str">
            <v>0</v>
          </cell>
          <cell r="AY15" t="str">
            <v>0</v>
          </cell>
          <cell r="AZ15" t="str">
            <v>0</v>
          </cell>
        </row>
        <row r="16">
          <cell r="G16">
            <v>5228</v>
          </cell>
          <cell r="H16" t="str">
            <v>ADMINISTRADORA</v>
          </cell>
          <cell r="I16">
            <v>39</v>
          </cell>
          <cell r="J16" t="str">
            <v>SUBSIDIADO PLENO</v>
          </cell>
          <cell r="K16" t="str">
            <v>CC-32610035</v>
          </cell>
          <cell r="L16" t="str">
            <v>P</v>
          </cell>
          <cell r="M16" t="str">
            <v>NINGUNO</v>
          </cell>
          <cell r="N16">
            <v>0</v>
          </cell>
          <cell r="O16">
            <v>13</v>
          </cell>
          <cell r="P16">
            <v>42093</v>
          </cell>
          <cell r="Q16">
            <v>42093</v>
          </cell>
          <cell r="R16">
            <v>42167</v>
          </cell>
          <cell r="S16">
            <v>120706</v>
          </cell>
          <cell r="T16">
            <v>0</v>
          </cell>
          <cell r="U16">
            <v>0</v>
          </cell>
          <cell r="V16">
            <v>120706</v>
          </cell>
          <cell r="W16">
            <v>120706</v>
          </cell>
          <cell r="X16">
            <v>0</v>
          </cell>
          <cell r="Y16">
            <v>0</v>
          </cell>
          <cell r="Z16" t="str">
            <v>NA</v>
          </cell>
          <cell r="AA16" t="str">
            <v>NA</v>
          </cell>
          <cell r="AB16">
            <v>0</v>
          </cell>
          <cell r="AC16">
            <v>0</v>
          </cell>
          <cell r="AD16">
            <v>120706</v>
          </cell>
          <cell r="AR16">
            <v>0</v>
          </cell>
          <cell r="AT16">
            <v>0</v>
          </cell>
          <cell r="AU16">
            <v>0</v>
          </cell>
          <cell r="AV16" t="str">
            <v>NA</v>
          </cell>
          <cell r="AX16" t="str">
            <v>0</v>
          </cell>
          <cell r="AY16" t="str">
            <v>0</v>
          </cell>
          <cell r="AZ16" t="str">
            <v>0</v>
          </cell>
        </row>
        <row r="17">
          <cell r="G17">
            <v>6193</v>
          </cell>
          <cell r="H17" t="str">
            <v>ADMINISTRADORA</v>
          </cell>
          <cell r="I17">
            <v>39</v>
          </cell>
          <cell r="J17" t="str">
            <v>SUBSIDIADO PLENO</v>
          </cell>
          <cell r="K17" t="str">
            <v>CC-8604173</v>
          </cell>
          <cell r="L17" t="str">
            <v>P</v>
          </cell>
          <cell r="M17" t="str">
            <v>NINGUNO</v>
          </cell>
          <cell r="N17">
            <v>0</v>
          </cell>
          <cell r="O17">
            <v>13</v>
          </cell>
          <cell r="P17">
            <v>42426</v>
          </cell>
          <cell r="Q17">
            <v>42440</v>
          </cell>
          <cell r="R17">
            <v>42493</v>
          </cell>
          <cell r="S17">
            <v>55078</v>
          </cell>
          <cell r="T17">
            <v>0</v>
          </cell>
          <cell r="U17">
            <v>0</v>
          </cell>
          <cell r="V17">
            <v>55078</v>
          </cell>
          <cell r="W17">
            <v>55078</v>
          </cell>
          <cell r="X17">
            <v>0</v>
          </cell>
          <cell r="Y17">
            <v>0</v>
          </cell>
          <cell r="Z17" t="str">
            <v>NA</v>
          </cell>
          <cell r="AA17" t="str">
            <v>NA</v>
          </cell>
          <cell r="AB17">
            <v>0</v>
          </cell>
          <cell r="AC17">
            <v>0</v>
          </cell>
          <cell r="AD17">
            <v>55078</v>
          </cell>
          <cell r="AR17">
            <v>0</v>
          </cell>
          <cell r="AT17">
            <v>0</v>
          </cell>
          <cell r="AU17">
            <v>0</v>
          </cell>
          <cell r="AV17" t="str">
            <v>NA</v>
          </cell>
          <cell r="AX17" t="str">
            <v>0</v>
          </cell>
          <cell r="AY17" t="str">
            <v>0</v>
          </cell>
          <cell r="AZ17" t="str">
            <v>0</v>
          </cell>
        </row>
        <row r="18">
          <cell r="G18">
            <v>6229</v>
          </cell>
          <cell r="H18" t="str">
            <v>ADMINISTRADORA</v>
          </cell>
          <cell r="I18">
            <v>39</v>
          </cell>
          <cell r="J18" t="str">
            <v>SUBSIDIADO PLENO</v>
          </cell>
          <cell r="K18" t="str">
            <v>CC-72304464</v>
          </cell>
          <cell r="L18" t="str">
            <v>P</v>
          </cell>
          <cell r="M18" t="str">
            <v>NINGUNO</v>
          </cell>
          <cell r="N18">
            <v>0</v>
          </cell>
          <cell r="O18">
            <v>13</v>
          </cell>
          <cell r="P18">
            <v>42441</v>
          </cell>
          <cell r="Q18">
            <v>42447</v>
          </cell>
          <cell r="R18">
            <v>42493</v>
          </cell>
          <cell r="S18">
            <v>50253</v>
          </cell>
          <cell r="T18">
            <v>0</v>
          </cell>
          <cell r="U18">
            <v>0</v>
          </cell>
          <cell r="V18">
            <v>50253</v>
          </cell>
          <cell r="W18">
            <v>50253</v>
          </cell>
          <cell r="X18">
            <v>0</v>
          </cell>
          <cell r="Y18">
            <v>0</v>
          </cell>
          <cell r="Z18" t="str">
            <v>NA</v>
          </cell>
          <cell r="AA18" t="str">
            <v>NA</v>
          </cell>
          <cell r="AB18">
            <v>0</v>
          </cell>
          <cell r="AC18">
            <v>0</v>
          </cell>
          <cell r="AD18">
            <v>50253</v>
          </cell>
          <cell r="AR18">
            <v>0</v>
          </cell>
          <cell r="AT18">
            <v>0</v>
          </cell>
          <cell r="AU18">
            <v>0</v>
          </cell>
          <cell r="AV18" t="str">
            <v>NA</v>
          </cell>
          <cell r="AX18" t="str">
            <v>0</v>
          </cell>
          <cell r="AY18" t="str">
            <v>0</v>
          </cell>
          <cell r="AZ18" t="str">
            <v>0</v>
          </cell>
        </row>
        <row r="19">
          <cell r="G19">
            <v>6240</v>
          </cell>
          <cell r="H19" t="str">
            <v>ADMINISTRADORA</v>
          </cell>
          <cell r="I19">
            <v>39</v>
          </cell>
          <cell r="J19" t="str">
            <v>SUBSIDIADO PLENO</v>
          </cell>
          <cell r="K19" t="str">
            <v>CC-44151916</v>
          </cell>
          <cell r="L19" t="str">
            <v>P</v>
          </cell>
          <cell r="M19" t="str">
            <v>NINGUNO</v>
          </cell>
          <cell r="N19">
            <v>0</v>
          </cell>
          <cell r="O19">
            <v>13</v>
          </cell>
          <cell r="P19">
            <v>42447</v>
          </cell>
          <cell r="Q19">
            <v>42451</v>
          </cell>
          <cell r="R19">
            <v>42493</v>
          </cell>
          <cell r="S19">
            <v>55130</v>
          </cell>
          <cell r="T19">
            <v>0</v>
          </cell>
          <cell r="U19">
            <v>0</v>
          </cell>
          <cell r="V19">
            <v>55130</v>
          </cell>
          <cell r="W19">
            <v>55130</v>
          </cell>
          <cell r="X19">
            <v>0</v>
          </cell>
          <cell r="Y19">
            <v>0</v>
          </cell>
          <cell r="Z19" t="str">
            <v>NA</v>
          </cell>
          <cell r="AA19" t="str">
            <v>NA</v>
          </cell>
          <cell r="AB19">
            <v>0</v>
          </cell>
          <cell r="AC19">
            <v>0</v>
          </cell>
          <cell r="AD19">
            <v>55130</v>
          </cell>
          <cell r="AR19">
            <v>0</v>
          </cell>
          <cell r="AT19">
            <v>0</v>
          </cell>
          <cell r="AU19">
            <v>0</v>
          </cell>
          <cell r="AV19" t="str">
            <v>NA</v>
          </cell>
          <cell r="AX19" t="str">
            <v>0</v>
          </cell>
          <cell r="AY19" t="str">
            <v>0</v>
          </cell>
          <cell r="AZ19" t="str">
            <v>0</v>
          </cell>
        </row>
        <row r="20">
          <cell r="G20">
            <v>6266</v>
          </cell>
          <cell r="H20" t="str">
            <v>ADMINISTRADORA</v>
          </cell>
          <cell r="I20">
            <v>39</v>
          </cell>
          <cell r="J20" t="str">
            <v>SUBSIDIADO PLENO</v>
          </cell>
          <cell r="K20" t="str">
            <v>CC-7461816</v>
          </cell>
          <cell r="L20" t="str">
            <v>P</v>
          </cell>
          <cell r="M20" t="str">
            <v>NINGUNO</v>
          </cell>
          <cell r="N20">
            <v>0</v>
          </cell>
          <cell r="O20">
            <v>13</v>
          </cell>
          <cell r="P20">
            <v>42455</v>
          </cell>
          <cell r="Q20">
            <v>42460</v>
          </cell>
          <cell r="R20">
            <v>42493</v>
          </cell>
          <cell r="S20">
            <v>56698</v>
          </cell>
          <cell r="T20">
            <v>0</v>
          </cell>
          <cell r="U20">
            <v>0</v>
          </cell>
          <cell r="V20">
            <v>56698</v>
          </cell>
          <cell r="W20">
            <v>56698</v>
          </cell>
          <cell r="X20">
            <v>0</v>
          </cell>
          <cell r="Y20">
            <v>0</v>
          </cell>
          <cell r="Z20" t="str">
            <v>NA</v>
          </cell>
          <cell r="AA20" t="str">
            <v>NA</v>
          </cell>
          <cell r="AB20">
            <v>0</v>
          </cell>
          <cell r="AC20">
            <v>0</v>
          </cell>
          <cell r="AD20">
            <v>56698</v>
          </cell>
          <cell r="AR20">
            <v>0</v>
          </cell>
          <cell r="AT20">
            <v>0</v>
          </cell>
          <cell r="AU20">
            <v>0</v>
          </cell>
          <cell r="AV20" t="str">
            <v>NA</v>
          </cell>
          <cell r="AX20" t="str">
            <v>0</v>
          </cell>
          <cell r="AY20" t="str">
            <v>0</v>
          </cell>
          <cell r="AZ20" t="str">
            <v>0</v>
          </cell>
        </row>
        <row r="21">
          <cell r="G21">
            <v>6294</v>
          </cell>
          <cell r="H21" t="str">
            <v>ADMINISTRADORA</v>
          </cell>
          <cell r="I21">
            <v>39</v>
          </cell>
          <cell r="J21" t="str">
            <v>SUBSIDIADO PLENO</v>
          </cell>
          <cell r="K21" t="str">
            <v>CC-123456</v>
          </cell>
          <cell r="L21" t="str">
            <v>P</v>
          </cell>
          <cell r="M21" t="str">
            <v>NINGUNO</v>
          </cell>
          <cell r="N21">
            <v>0</v>
          </cell>
          <cell r="O21">
            <v>13</v>
          </cell>
          <cell r="P21">
            <v>42462</v>
          </cell>
          <cell r="Q21">
            <v>42469</v>
          </cell>
          <cell r="R21">
            <v>42502</v>
          </cell>
          <cell r="S21">
            <v>43826</v>
          </cell>
          <cell r="T21">
            <v>0</v>
          </cell>
          <cell r="U21">
            <v>0</v>
          </cell>
          <cell r="V21">
            <v>43826</v>
          </cell>
          <cell r="W21">
            <v>43826</v>
          </cell>
          <cell r="X21">
            <v>0</v>
          </cell>
          <cell r="Y21">
            <v>0</v>
          </cell>
          <cell r="Z21" t="str">
            <v>NA</v>
          </cell>
          <cell r="AA21" t="str">
            <v>NA</v>
          </cell>
          <cell r="AB21">
            <v>0</v>
          </cell>
          <cell r="AC21">
            <v>0</v>
          </cell>
          <cell r="AD21">
            <v>43826</v>
          </cell>
          <cell r="AR21">
            <v>0</v>
          </cell>
          <cell r="AT21">
            <v>0</v>
          </cell>
          <cell r="AU21">
            <v>0</v>
          </cell>
          <cell r="AV21" t="str">
            <v>NA</v>
          </cell>
          <cell r="AX21" t="str">
            <v>0</v>
          </cell>
          <cell r="AY21" t="str">
            <v>0</v>
          </cell>
          <cell r="AZ21" t="str">
            <v>0</v>
          </cell>
        </row>
        <row r="22">
          <cell r="G22">
            <v>6304</v>
          </cell>
          <cell r="H22" t="str">
            <v>ADMINISTRADORA</v>
          </cell>
          <cell r="I22">
            <v>39</v>
          </cell>
          <cell r="J22" t="str">
            <v>SUBSIDIADO PLENO</v>
          </cell>
          <cell r="K22" t="str">
            <v>RC-1043689577</v>
          </cell>
          <cell r="L22" t="str">
            <v>P</v>
          </cell>
          <cell r="M22" t="str">
            <v>NINGUNO</v>
          </cell>
          <cell r="N22">
            <v>0</v>
          </cell>
          <cell r="O22">
            <v>13</v>
          </cell>
          <cell r="P22">
            <v>42472</v>
          </cell>
          <cell r="Q22">
            <v>42473</v>
          </cell>
          <cell r="R22">
            <v>42502</v>
          </cell>
          <cell r="S22">
            <v>43623</v>
          </cell>
          <cell r="T22">
            <v>0</v>
          </cell>
          <cell r="U22">
            <v>0</v>
          </cell>
          <cell r="V22">
            <v>43623</v>
          </cell>
          <cell r="W22">
            <v>43623</v>
          </cell>
          <cell r="X22">
            <v>0</v>
          </cell>
          <cell r="Y22">
            <v>0</v>
          </cell>
          <cell r="Z22" t="str">
            <v>NA</v>
          </cell>
          <cell r="AA22" t="str">
            <v>NA</v>
          </cell>
          <cell r="AB22">
            <v>0</v>
          </cell>
          <cell r="AC22">
            <v>0</v>
          </cell>
          <cell r="AD22">
            <v>43623</v>
          </cell>
          <cell r="AR22">
            <v>0</v>
          </cell>
          <cell r="AT22">
            <v>0</v>
          </cell>
          <cell r="AU22">
            <v>0</v>
          </cell>
          <cell r="AV22" t="str">
            <v>NA</v>
          </cell>
          <cell r="AX22" t="str">
            <v>0</v>
          </cell>
          <cell r="AY22" t="str">
            <v>0</v>
          </cell>
          <cell r="AZ22" t="str">
            <v>0</v>
          </cell>
        </row>
        <row r="23">
          <cell r="G23">
            <v>6431</v>
          </cell>
          <cell r="H23" t="str">
            <v>ADMINISTRADORA</v>
          </cell>
          <cell r="I23">
            <v>39</v>
          </cell>
          <cell r="J23" t="str">
            <v>SUBSIDIADO PLENO</v>
          </cell>
          <cell r="K23" t="str">
            <v>CC-73228536</v>
          </cell>
          <cell r="L23" t="str">
            <v>P</v>
          </cell>
          <cell r="M23" t="str">
            <v>NINGUNO</v>
          </cell>
          <cell r="N23">
            <v>0</v>
          </cell>
          <cell r="O23">
            <v>13</v>
          </cell>
          <cell r="P23">
            <v>42510</v>
          </cell>
          <cell r="Q23">
            <v>42510</v>
          </cell>
          <cell r="R23">
            <v>42562</v>
          </cell>
          <cell r="S23">
            <v>92799</v>
          </cell>
          <cell r="T23">
            <v>0</v>
          </cell>
          <cell r="U23">
            <v>0</v>
          </cell>
          <cell r="V23">
            <v>92799</v>
          </cell>
          <cell r="W23">
            <v>92799</v>
          </cell>
          <cell r="X23">
            <v>0</v>
          </cell>
          <cell r="Y23">
            <v>0</v>
          </cell>
          <cell r="Z23" t="str">
            <v>NA</v>
          </cell>
          <cell r="AA23" t="str">
            <v>NA</v>
          </cell>
          <cell r="AB23">
            <v>0</v>
          </cell>
          <cell r="AC23">
            <v>0</v>
          </cell>
          <cell r="AD23">
            <v>92799</v>
          </cell>
          <cell r="AR23">
            <v>0</v>
          </cell>
          <cell r="AT23">
            <v>0</v>
          </cell>
          <cell r="AU23">
            <v>0</v>
          </cell>
          <cell r="AV23" t="str">
            <v>NA</v>
          </cell>
          <cell r="AX23" t="str">
            <v>0</v>
          </cell>
          <cell r="AY23" t="str">
            <v>0</v>
          </cell>
          <cell r="AZ23" t="str">
            <v>0</v>
          </cell>
        </row>
        <row r="24">
          <cell r="G24">
            <v>6434</v>
          </cell>
          <cell r="H24" t="str">
            <v>ADMINISTRADORA</v>
          </cell>
          <cell r="I24">
            <v>39</v>
          </cell>
          <cell r="J24" t="str">
            <v>SUBSIDIADO PLENO</v>
          </cell>
          <cell r="K24" t="str">
            <v>TI-1002145052</v>
          </cell>
          <cell r="L24" t="str">
            <v>P</v>
          </cell>
          <cell r="M24" t="str">
            <v>NINGUNO</v>
          </cell>
          <cell r="N24">
            <v>0</v>
          </cell>
          <cell r="O24">
            <v>13</v>
          </cell>
          <cell r="P24">
            <v>42512</v>
          </cell>
          <cell r="Q24">
            <v>42513</v>
          </cell>
          <cell r="R24">
            <v>42562</v>
          </cell>
          <cell r="S24">
            <v>142724</v>
          </cell>
          <cell r="T24">
            <v>0</v>
          </cell>
          <cell r="U24">
            <v>0</v>
          </cell>
          <cell r="V24">
            <v>142724</v>
          </cell>
          <cell r="W24">
            <v>142724</v>
          </cell>
          <cell r="X24">
            <v>0</v>
          </cell>
          <cell r="Y24">
            <v>0</v>
          </cell>
          <cell r="Z24" t="str">
            <v>NA</v>
          </cell>
          <cell r="AA24" t="str">
            <v>NA</v>
          </cell>
          <cell r="AB24">
            <v>0</v>
          </cell>
          <cell r="AC24">
            <v>0</v>
          </cell>
          <cell r="AD24">
            <v>142724</v>
          </cell>
          <cell r="AR24">
            <v>0</v>
          </cell>
          <cell r="AT24">
            <v>0</v>
          </cell>
          <cell r="AU24">
            <v>0</v>
          </cell>
          <cell r="AV24" t="str">
            <v>NA</v>
          </cell>
          <cell r="AX24" t="str">
            <v>0</v>
          </cell>
          <cell r="AY24" t="str">
            <v>0</v>
          </cell>
          <cell r="AZ24" t="str">
            <v>0</v>
          </cell>
        </row>
        <row r="25">
          <cell r="G25">
            <v>6451</v>
          </cell>
          <cell r="H25" t="str">
            <v>ADMINISTRADORA</v>
          </cell>
          <cell r="I25">
            <v>39</v>
          </cell>
          <cell r="J25" t="str">
            <v>SUBSIDIADO PLENO</v>
          </cell>
          <cell r="K25" t="str">
            <v>CC-1046873119</v>
          </cell>
          <cell r="L25" t="str">
            <v>P</v>
          </cell>
          <cell r="M25" t="str">
            <v>NINGUNO</v>
          </cell>
          <cell r="N25">
            <v>0</v>
          </cell>
          <cell r="O25">
            <v>13</v>
          </cell>
          <cell r="P25">
            <v>42513</v>
          </cell>
          <cell r="Q25">
            <v>42514</v>
          </cell>
          <cell r="R25">
            <v>42562</v>
          </cell>
          <cell r="S25">
            <v>109370</v>
          </cell>
          <cell r="T25">
            <v>0</v>
          </cell>
          <cell r="U25">
            <v>0</v>
          </cell>
          <cell r="V25">
            <v>109370</v>
          </cell>
          <cell r="W25">
            <v>109370</v>
          </cell>
          <cell r="X25">
            <v>0</v>
          </cell>
          <cell r="Y25">
            <v>0</v>
          </cell>
          <cell r="Z25" t="str">
            <v>NA</v>
          </cell>
          <cell r="AA25" t="str">
            <v>NA</v>
          </cell>
          <cell r="AB25">
            <v>0</v>
          </cell>
          <cell r="AC25">
            <v>0</v>
          </cell>
          <cell r="AD25">
            <v>109370</v>
          </cell>
          <cell r="AR25">
            <v>0</v>
          </cell>
          <cell r="AT25">
            <v>0</v>
          </cell>
          <cell r="AU25">
            <v>0</v>
          </cell>
          <cell r="AV25" t="str">
            <v>NA</v>
          </cell>
          <cell r="AX25" t="str">
            <v>0</v>
          </cell>
          <cell r="AY25" t="str">
            <v>0</v>
          </cell>
          <cell r="AZ25" t="str">
            <v>0</v>
          </cell>
        </row>
        <row r="26">
          <cell r="G26">
            <v>10505</v>
          </cell>
          <cell r="H26" t="str">
            <v>ADMINISTRADORA</v>
          </cell>
          <cell r="I26">
            <v>39</v>
          </cell>
          <cell r="J26" t="str">
            <v>SUBSIDIADO PLENO</v>
          </cell>
          <cell r="K26" t="str">
            <v>RC-1043029066</v>
          </cell>
          <cell r="L26" t="str">
            <v>P</v>
          </cell>
          <cell r="M26" t="str">
            <v>NINGUNO</v>
          </cell>
          <cell r="N26">
            <v>0</v>
          </cell>
          <cell r="O26">
            <v>13</v>
          </cell>
          <cell r="P26">
            <v>43667</v>
          </cell>
          <cell r="Q26">
            <v>43669</v>
          </cell>
          <cell r="R26">
            <v>43720</v>
          </cell>
          <cell r="S26">
            <v>120601</v>
          </cell>
          <cell r="T26">
            <v>0</v>
          </cell>
          <cell r="U26">
            <v>0</v>
          </cell>
          <cell r="V26">
            <v>120601</v>
          </cell>
          <cell r="W26">
            <v>120601</v>
          </cell>
          <cell r="X26">
            <v>0</v>
          </cell>
          <cell r="Y26">
            <v>0</v>
          </cell>
          <cell r="Z26" t="str">
            <v>NA</v>
          </cell>
          <cell r="AA26" t="str">
            <v>NA</v>
          </cell>
          <cell r="AB26">
            <v>0</v>
          </cell>
          <cell r="AC26">
            <v>0</v>
          </cell>
          <cell r="AD26">
            <v>0</v>
          </cell>
          <cell r="AE26">
            <v>43720</v>
          </cell>
          <cell r="AF26" t="str">
            <v>FACSS</v>
          </cell>
          <cell r="AG26" t="str">
            <v>IPSPU</v>
          </cell>
          <cell r="AH26" t="str">
            <v>Pagado</v>
          </cell>
          <cell r="AI26" t="str">
            <v>10505</v>
          </cell>
          <cell r="AJ26">
            <v>120601</v>
          </cell>
          <cell r="AK26">
            <v>120601</v>
          </cell>
          <cell r="AL26">
            <v>0</v>
          </cell>
          <cell r="AM26">
            <v>0</v>
          </cell>
          <cell r="AN26">
            <v>0</v>
          </cell>
          <cell r="AO26">
            <v>0</v>
          </cell>
          <cell r="AP26">
            <v>0</v>
          </cell>
          <cell r="AQ26">
            <v>0</v>
          </cell>
          <cell r="AR26">
            <v>0</v>
          </cell>
          <cell r="AS26">
            <v>120601</v>
          </cell>
          <cell r="AT26">
            <v>0</v>
          </cell>
          <cell r="AU26">
            <v>0</v>
          </cell>
          <cell r="AV26" t="str">
            <v>GIRO DIRECTO DEL M.PS.  MES DE OCTUBRE DE 2019. EVENTO|GIRO DIRECTO DEL M.PS.  MES DE NOVIEMBRE DE 2019. EVENTO</v>
          </cell>
          <cell r="AW26" t="str">
            <v>3741996</v>
          </cell>
          <cell r="AX26" t="str">
            <v>25060|26059</v>
          </cell>
          <cell r="AY26" t="str">
            <v>0</v>
          </cell>
          <cell r="AZ26" t="str">
            <v>0</v>
          </cell>
        </row>
        <row r="27">
          <cell r="G27">
            <v>10525</v>
          </cell>
          <cell r="H27" t="str">
            <v>ADMINISTRADORA</v>
          </cell>
          <cell r="I27">
            <v>39</v>
          </cell>
          <cell r="J27" t="str">
            <v>SUBSIDIADO PLENO</v>
          </cell>
          <cell r="K27" t="str">
            <v>TI-1043441108</v>
          </cell>
          <cell r="L27" t="str">
            <v>P</v>
          </cell>
          <cell r="M27" t="str">
            <v>NINGUNO</v>
          </cell>
          <cell r="N27">
            <v>0</v>
          </cell>
          <cell r="O27">
            <v>13</v>
          </cell>
          <cell r="P27">
            <v>43669</v>
          </cell>
          <cell r="Q27">
            <v>43670</v>
          </cell>
          <cell r="R27">
            <v>43720</v>
          </cell>
          <cell r="S27">
            <v>134842</v>
          </cell>
          <cell r="T27">
            <v>0</v>
          </cell>
          <cell r="U27">
            <v>0</v>
          </cell>
          <cell r="V27">
            <v>134842</v>
          </cell>
          <cell r="W27">
            <v>134842</v>
          </cell>
          <cell r="X27">
            <v>0</v>
          </cell>
          <cell r="Y27">
            <v>0</v>
          </cell>
          <cell r="Z27" t="str">
            <v>NA</v>
          </cell>
          <cell r="AA27" t="str">
            <v>NA</v>
          </cell>
          <cell r="AB27">
            <v>0</v>
          </cell>
          <cell r="AC27">
            <v>0</v>
          </cell>
          <cell r="AD27">
            <v>0</v>
          </cell>
          <cell r="AE27">
            <v>43720</v>
          </cell>
          <cell r="AF27" t="str">
            <v>FACSS</v>
          </cell>
          <cell r="AG27" t="str">
            <v>IPSPU</v>
          </cell>
          <cell r="AH27" t="str">
            <v>Pagado</v>
          </cell>
          <cell r="AI27" t="str">
            <v>10525</v>
          </cell>
          <cell r="AJ27">
            <v>134842</v>
          </cell>
          <cell r="AK27">
            <v>134842</v>
          </cell>
          <cell r="AL27">
            <v>0</v>
          </cell>
          <cell r="AM27">
            <v>0</v>
          </cell>
          <cell r="AN27">
            <v>0</v>
          </cell>
          <cell r="AO27">
            <v>0</v>
          </cell>
          <cell r="AP27">
            <v>0</v>
          </cell>
          <cell r="AQ27">
            <v>0</v>
          </cell>
          <cell r="AR27">
            <v>0</v>
          </cell>
          <cell r="AS27">
            <v>134842</v>
          </cell>
          <cell r="AT27">
            <v>0</v>
          </cell>
          <cell r="AU27">
            <v>0</v>
          </cell>
          <cell r="AV27" t="str">
            <v>GIRO DIRECTO DEL M.PS.  MES DE OCTUBRE DE 2019. EVENTO|GIRO DIRECTO DEL M.PS.  MES DE NOVIEMBRE DE 2019. EVENTO</v>
          </cell>
          <cell r="AW27" t="str">
            <v>3742021</v>
          </cell>
          <cell r="AX27" t="str">
            <v>25060|26059</v>
          </cell>
          <cell r="AY27" t="str">
            <v>0</v>
          </cell>
          <cell r="AZ27" t="str">
            <v>0</v>
          </cell>
        </row>
        <row r="28">
          <cell r="G28">
            <v>10457</v>
          </cell>
          <cell r="H28" t="str">
            <v>ADMINISTRADORA</v>
          </cell>
          <cell r="I28">
            <v>39</v>
          </cell>
          <cell r="J28" t="str">
            <v>SUBSIDIADO PLENO</v>
          </cell>
          <cell r="K28" t="str">
            <v>RC-1046873901</v>
          </cell>
          <cell r="L28" t="str">
            <v>P</v>
          </cell>
          <cell r="M28" t="str">
            <v>NINGUNO</v>
          </cell>
          <cell r="N28">
            <v>0</v>
          </cell>
          <cell r="O28">
            <v>13</v>
          </cell>
          <cell r="P28">
            <v>43653</v>
          </cell>
          <cell r="Q28">
            <v>43656</v>
          </cell>
          <cell r="R28">
            <v>43720</v>
          </cell>
          <cell r="S28">
            <v>77725</v>
          </cell>
          <cell r="T28">
            <v>0</v>
          </cell>
          <cell r="U28">
            <v>0</v>
          </cell>
          <cell r="V28">
            <v>77725</v>
          </cell>
          <cell r="W28">
            <v>77725</v>
          </cell>
          <cell r="X28">
            <v>0</v>
          </cell>
          <cell r="Y28">
            <v>0</v>
          </cell>
          <cell r="Z28" t="str">
            <v>NA</v>
          </cell>
          <cell r="AA28" t="str">
            <v>NA</v>
          </cell>
          <cell r="AB28">
            <v>0</v>
          </cell>
          <cell r="AC28">
            <v>0</v>
          </cell>
          <cell r="AD28">
            <v>0</v>
          </cell>
          <cell r="AE28">
            <v>43720</v>
          </cell>
          <cell r="AF28" t="str">
            <v>FACSS</v>
          </cell>
          <cell r="AG28" t="str">
            <v>IPSPU</v>
          </cell>
          <cell r="AH28" t="str">
            <v>Pagado</v>
          </cell>
          <cell r="AI28" t="str">
            <v>10457</v>
          </cell>
          <cell r="AJ28">
            <v>77725</v>
          </cell>
          <cell r="AK28">
            <v>77725</v>
          </cell>
          <cell r="AL28">
            <v>0</v>
          </cell>
          <cell r="AM28">
            <v>0</v>
          </cell>
          <cell r="AN28">
            <v>0</v>
          </cell>
          <cell r="AO28">
            <v>0</v>
          </cell>
          <cell r="AP28">
            <v>0</v>
          </cell>
          <cell r="AQ28">
            <v>0</v>
          </cell>
          <cell r="AR28">
            <v>0</v>
          </cell>
          <cell r="AS28">
            <v>77725</v>
          </cell>
          <cell r="AT28">
            <v>0</v>
          </cell>
          <cell r="AU28">
            <v>0</v>
          </cell>
          <cell r="AV28" t="str">
            <v>CRUCE</v>
          </cell>
          <cell r="AW28" t="str">
            <v>3742048</v>
          </cell>
          <cell r="AX28" t="str">
            <v>26059</v>
          </cell>
          <cell r="AY28" t="str">
            <v>0</v>
          </cell>
          <cell r="AZ28" t="str">
            <v>0</v>
          </cell>
        </row>
        <row r="29">
          <cell r="G29">
            <v>10470</v>
          </cell>
          <cell r="H29" t="str">
            <v>ADMINISTRADORA</v>
          </cell>
          <cell r="I29">
            <v>39</v>
          </cell>
          <cell r="J29" t="str">
            <v>SUBSIDIADO PLENO</v>
          </cell>
          <cell r="K29" t="str">
            <v>CC-39010121</v>
          </cell>
          <cell r="L29" t="str">
            <v>P</v>
          </cell>
          <cell r="M29" t="str">
            <v>NINGUNO</v>
          </cell>
          <cell r="N29">
            <v>0</v>
          </cell>
          <cell r="O29">
            <v>13</v>
          </cell>
          <cell r="P29">
            <v>43650</v>
          </cell>
          <cell r="Q29">
            <v>43656</v>
          </cell>
          <cell r="R29">
            <v>43720</v>
          </cell>
          <cell r="S29">
            <v>125413</v>
          </cell>
          <cell r="T29">
            <v>0</v>
          </cell>
          <cell r="U29">
            <v>0</v>
          </cell>
          <cell r="V29">
            <v>125413</v>
          </cell>
          <cell r="W29">
            <v>125413</v>
          </cell>
          <cell r="X29">
            <v>0</v>
          </cell>
          <cell r="Y29">
            <v>0</v>
          </cell>
          <cell r="Z29" t="str">
            <v>NA</v>
          </cell>
          <cell r="AA29" t="str">
            <v>NA</v>
          </cell>
          <cell r="AB29">
            <v>0</v>
          </cell>
          <cell r="AC29">
            <v>0</v>
          </cell>
          <cell r="AD29">
            <v>0</v>
          </cell>
          <cell r="AE29">
            <v>43720</v>
          </cell>
          <cell r="AF29" t="str">
            <v>FACSS</v>
          </cell>
          <cell r="AG29" t="str">
            <v>IPSPU</v>
          </cell>
          <cell r="AH29" t="str">
            <v>Pagado</v>
          </cell>
          <cell r="AI29" t="str">
            <v>10470</v>
          </cell>
          <cell r="AJ29">
            <v>125413</v>
          </cell>
          <cell r="AK29">
            <v>125413</v>
          </cell>
          <cell r="AL29">
            <v>0</v>
          </cell>
          <cell r="AM29">
            <v>0</v>
          </cell>
          <cell r="AN29">
            <v>0</v>
          </cell>
          <cell r="AO29">
            <v>0</v>
          </cell>
          <cell r="AP29">
            <v>0</v>
          </cell>
          <cell r="AQ29">
            <v>0</v>
          </cell>
          <cell r="AR29">
            <v>0</v>
          </cell>
          <cell r="AS29">
            <v>125413</v>
          </cell>
          <cell r="AT29">
            <v>0</v>
          </cell>
          <cell r="AU29">
            <v>0</v>
          </cell>
          <cell r="AV29" t="str">
            <v>GIRO DIRECTO DEL M.PS.  MES DE OCTUBRE DE 2019. EVENTO|GIRO DIRECTO DEL M.PS.  MES DE NOVIEMBRE DE 2019. EVENTO</v>
          </cell>
          <cell r="AW29" t="str">
            <v>3742068</v>
          </cell>
          <cell r="AX29" t="str">
            <v>25060|26059</v>
          </cell>
          <cell r="AY29" t="str">
            <v>0</v>
          </cell>
          <cell r="AZ29" t="str">
            <v>0</v>
          </cell>
        </row>
        <row r="30">
          <cell r="G30">
            <v>10542</v>
          </cell>
          <cell r="H30" t="str">
            <v>ADMINISTRADORA</v>
          </cell>
          <cell r="I30">
            <v>39</v>
          </cell>
          <cell r="J30" t="str">
            <v>SUBSIDIADO PLENO</v>
          </cell>
          <cell r="K30" t="str">
            <v>TI-1049928607</v>
          </cell>
          <cell r="L30" t="str">
            <v>P</v>
          </cell>
          <cell r="M30" t="str">
            <v>NINGUNO</v>
          </cell>
          <cell r="N30">
            <v>0</v>
          </cell>
          <cell r="O30">
            <v>13</v>
          </cell>
          <cell r="P30">
            <v>43652</v>
          </cell>
          <cell r="Q30">
            <v>43676</v>
          </cell>
          <cell r="R30">
            <v>43720</v>
          </cell>
          <cell r="S30">
            <v>178121</v>
          </cell>
          <cell r="T30">
            <v>0</v>
          </cell>
          <cell r="U30">
            <v>0</v>
          </cell>
          <cell r="V30">
            <v>178121</v>
          </cell>
          <cell r="W30">
            <v>178121</v>
          </cell>
          <cell r="X30">
            <v>0</v>
          </cell>
          <cell r="Y30">
            <v>0</v>
          </cell>
          <cell r="Z30" t="str">
            <v>NA</v>
          </cell>
          <cell r="AA30" t="str">
            <v>NA</v>
          </cell>
          <cell r="AB30">
            <v>0</v>
          </cell>
          <cell r="AC30">
            <v>0</v>
          </cell>
          <cell r="AD30">
            <v>0</v>
          </cell>
          <cell r="AE30">
            <v>43720</v>
          </cell>
          <cell r="AF30" t="str">
            <v>FACSS</v>
          </cell>
          <cell r="AG30" t="str">
            <v>IPSPU</v>
          </cell>
          <cell r="AH30" t="str">
            <v>Pagado</v>
          </cell>
          <cell r="AI30" t="str">
            <v>10542</v>
          </cell>
          <cell r="AJ30">
            <v>178121</v>
          </cell>
          <cell r="AK30">
            <v>178121</v>
          </cell>
          <cell r="AL30">
            <v>0</v>
          </cell>
          <cell r="AM30">
            <v>0</v>
          </cell>
          <cell r="AN30">
            <v>0</v>
          </cell>
          <cell r="AO30">
            <v>0</v>
          </cell>
          <cell r="AP30">
            <v>0</v>
          </cell>
          <cell r="AQ30">
            <v>0</v>
          </cell>
          <cell r="AR30">
            <v>0</v>
          </cell>
          <cell r="AS30">
            <v>178121</v>
          </cell>
          <cell r="AT30">
            <v>0</v>
          </cell>
          <cell r="AU30">
            <v>0</v>
          </cell>
          <cell r="AV30" t="str">
            <v>GIRO DIRECTO DEL M.PS.  MES DE OCTUBRE DE 2019. EVENTO|GIRO DIRECTO DEL M.PS.  MES DE NOVIEMBRE DE 2019. EVENTO</v>
          </cell>
          <cell r="AW30" t="str">
            <v>3742105</v>
          </cell>
          <cell r="AX30" t="str">
            <v>25060|26059</v>
          </cell>
          <cell r="AY30" t="str">
            <v>0</v>
          </cell>
          <cell r="AZ30" t="str">
            <v>0</v>
          </cell>
        </row>
        <row r="31">
          <cell r="G31">
            <v>10572</v>
          </cell>
          <cell r="H31" t="str">
            <v>ADMINISTRADORA</v>
          </cell>
          <cell r="I31">
            <v>39</v>
          </cell>
          <cell r="J31" t="str">
            <v>SUBSIDIADO PLENO</v>
          </cell>
          <cell r="K31" t="str">
            <v>CC-32841264</v>
          </cell>
          <cell r="L31" t="str">
            <v>P</v>
          </cell>
          <cell r="M31" t="str">
            <v>NINGUNO</v>
          </cell>
          <cell r="N31">
            <v>0</v>
          </cell>
          <cell r="O31">
            <v>13</v>
          </cell>
          <cell r="P31">
            <v>43684</v>
          </cell>
          <cell r="Q31">
            <v>43687</v>
          </cell>
          <cell r="R31">
            <v>43720</v>
          </cell>
          <cell r="S31">
            <v>122709</v>
          </cell>
          <cell r="T31">
            <v>0</v>
          </cell>
          <cell r="U31">
            <v>0</v>
          </cell>
          <cell r="V31">
            <v>122709</v>
          </cell>
          <cell r="W31">
            <v>122709</v>
          </cell>
          <cell r="X31">
            <v>0</v>
          </cell>
          <cell r="Y31">
            <v>0</v>
          </cell>
          <cell r="Z31" t="str">
            <v>NA</v>
          </cell>
          <cell r="AA31" t="str">
            <v>NA</v>
          </cell>
          <cell r="AB31">
            <v>0</v>
          </cell>
          <cell r="AC31">
            <v>0</v>
          </cell>
          <cell r="AD31">
            <v>0</v>
          </cell>
          <cell r="AE31">
            <v>43720</v>
          </cell>
          <cell r="AF31" t="str">
            <v>FACSS</v>
          </cell>
          <cell r="AG31" t="str">
            <v>IPSPU</v>
          </cell>
          <cell r="AH31" t="str">
            <v>Pagado</v>
          </cell>
          <cell r="AI31" t="str">
            <v>10572</v>
          </cell>
          <cell r="AJ31">
            <v>122709</v>
          </cell>
          <cell r="AK31">
            <v>122709</v>
          </cell>
          <cell r="AL31">
            <v>0</v>
          </cell>
          <cell r="AM31">
            <v>0</v>
          </cell>
          <cell r="AN31">
            <v>0</v>
          </cell>
          <cell r="AO31">
            <v>0</v>
          </cell>
          <cell r="AP31">
            <v>0</v>
          </cell>
          <cell r="AQ31">
            <v>0</v>
          </cell>
          <cell r="AR31">
            <v>0</v>
          </cell>
          <cell r="AS31">
            <v>122709</v>
          </cell>
          <cell r="AT31">
            <v>0</v>
          </cell>
          <cell r="AU31">
            <v>0</v>
          </cell>
          <cell r="AV31" t="str">
            <v>GIRO DIRECTO DEL M.PS.  MES DE OCTUBRE DE 2019. EVENTO|GIRO DIRECTO DEL M.PS.  MES DE NOVIEMBRE DE 2019. EVENTO</v>
          </cell>
          <cell r="AW31" t="str">
            <v>3742158</v>
          </cell>
          <cell r="AX31" t="str">
            <v>25060|26059</v>
          </cell>
          <cell r="AY31" t="str">
            <v>0</v>
          </cell>
          <cell r="AZ31" t="str">
            <v>0</v>
          </cell>
        </row>
        <row r="32">
          <cell r="G32">
            <v>10566</v>
          </cell>
          <cell r="H32" t="str">
            <v>ADMINISTRADORA</v>
          </cell>
          <cell r="I32">
            <v>39</v>
          </cell>
          <cell r="J32" t="str">
            <v>SUBSIDIADO PLENO</v>
          </cell>
          <cell r="K32" t="str">
            <v>RC-1048944492</v>
          </cell>
          <cell r="L32" t="str">
            <v>P</v>
          </cell>
          <cell r="M32" t="str">
            <v>NINGUNO</v>
          </cell>
          <cell r="N32">
            <v>0</v>
          </cell>
          <cell r="O32">
            <v>13</v>
          </cell>
          <cell r="P32">
            <v>43682</v>
          </cell>
          <cell r="Q32">
            <v>43687</v>
          </cell>
          <cell r="R32">
            <v>43720</v>
          </cell>
          <cell r="S32">
            <v>192370</v>
          </cell>
          <cell r="T32">
            <v>0</v>
          </cell>
          <cell r="U32">
            <v>0</v>
          </cell>
          <cell r="V32">
            <v>192370</v>
          </cell>
          <cell r="W32">
            <v>192370</v>
          </cell>
          <cell r="X32">
            <v>0</v>
          </cell>
          <cell r="Y32">
            <v>0</v>
          </cell>
          <cell r="Z32" t="str">
            <v>NA</v>
          </cell>
          <cell r="AA32" t="str">
            <v>NA</v>
          </cell>
          <cell r="AB32">
            <v>0</v>
          </cell>
          <cell r="AC32">
            <v>0</v>
          </cell>
          <cell r="AD32">
            <v>0</v>
          </cell>
          <cell r="AE32">
            <v>43720</v>
          </cell>
          <cell r="AF32" t="str">
            <v>FACSS</v>
          </cell>
          <cell r="AG32" t="str">
            <v>IPSPU</v>
          </cell>
          <cell r="AH32" t="str">
            <v>Pagado</v>
          </cell>
          <cell r="AI32" t="str">
            <v>10566</v>
          </cell>
          <cell r="AJ32">
            <v>192370</v>
          </cell>
          <cell r="AK32">
            <v>192370</v>
          </cell>
          <cell r="AL32">
            <v>0</v>
          </cell>
          <cell r="AM32">
            <v>0</v>
          </cell>
          <cell r="AN32">
            <v>0</v>
          </cell>
          <cell r="AO32">
            <v>0</v>
          </cell>
          <cell r="AP32">
            <v>0</v>
          </cell>
          <cell r="AQ32">
            <v>0</v>
          </cell>
          <cell r="AR32">
            <v>0</v>
          </cell>
          <cell r="AS32">
            <v>192370</v>
          </cell>
          <cell r="AT32">
            <v>0</v>
          </cell>
          <cell r="AU32">
            <v>0</v>
          </cell>
          <cell r="AV32" t="str">
            <v>GIRO DIRECTO DEL M.PS.  MES DE OCTUBRE DE 2019. EVENTO|GIRO DIRECTO DEL M.PS.  MES DE NOVIEMBRE DE 2019. EVENTO</v>
          </cell>
          <cell r="AW32" t="str">
            <v>3742178</v>
          </cell>
          <cell r="AX32" t="str">
            <v>25060|26059</v>
          </cell>
          <cell r="AY32" t="str">
            <v>0</v>
          </cell>
          <cell r="AZ32" t="str">
            <v>0</v>
          </cell>
        </row>
        <row r="33">
          <cell r="G33">
            <v>10574</v>
          </cell>
          <cell r="H33" t="str">
            <v>ADMINISTRADORA</v>
          </cell>
          <cell r="I33">
            <v>39</v>
          </cell>
          <cell r="J33" t="str">
            <v>SUBSIDIADO PLENO</v>
          </cell>
          <cell r="K33" t="str">
            <v>RC-1048944492</v>
          </cell>
          <cell r="L33" t="str">
            <v>P</v>
          </cell>
          <cell r="M33" t="str">
            <v>NINGUNO</v>
          </cell>
          <cell r="N33">
            <v>0</v>
          </cell>
          <cell r="O33">
            <v>13</v>
          </cell>
          <cell r="P33">
            <v>43682</v>
          </cell>
          <cell r="Q33">
            <v>43687</v>
          </cell>
          <cell r="R33">
            <v>43720</v>
          </cell>
          <cell r="S33">
            <v>167957</v>
          </cell>
          <cell r="T33">
            <v>0</v>
          </cell>
          <cell r="U33">
            <v>0</v>
          </cell>
          <cell r="V33">
            <v>167957</v>
          </cell>
          <cell r="W33">
            <v>167957</v>
          </cell>
          <cell r="X33">
            <v>0</v>
          </cell>
          <cell r="Y33">
            <v>0</v>
          </cell>
          <cell r="Z33" t="str">
            <v>NA</v>
          </cell>
          <cell r="AA33" t="str">
            <v>NA</v>
          </cell>
          <cell r="AB33">
            <v>0</v>
          </cell>
          <cell r="AC33">
            <v>0</v>
          </cell>
          <cell r="AD33">
            <v>0</v>
          </cell>
          <cell r="AE33">
            <v>43720</v>
          </cell>
          <cell r="AF33" t="str">
            <v>FACSS</v>
          </cell>
          <cell r="AG33" t="str">
            <v>IPSPU</v>
          </cell>
          <cell r="AH33" t="str">
            <v>Pagado</v>
          </cell>
          <cell r="AI33" t="str">
            <v>10574</v>
          </cell>
          <cell r="AJ33">
            <v>167957</v>
          </cell>
          <cell r="AK33">
            <v>167957</v>
          </cell>
          <cell r="AL33">
            <v>0</v>
          </cell>
          <cell r="AM33">
            <v>0</v>
          </cell>
          <cell r="AN33">
            <v>0</v>
          </cell>
          <cell r="AO33">
            <v>0</v>
          </cell>
          <cell r="AP33">
            <v>0</v>
          </cell>
          <cell r="AQ33">
            <v>0</v>
          </cell>
          <cell r="AR33">
            <v>0</v>
          </cell>
          <cell r="AS33">
            <v>167957</v>
          </cell>
          <cell r="AT33">
            <v>0</v>
          </cell>
          <cell r="AU33">
            <v>0</v>
          </cell>
          <cell r="AV33" t="str">
            <v>GIRO DIRECTO DEL M.PS.  MES DE OCTUBRE DE 2019. EVENTO|GIRO DIRECTO DEL M.PS.  MES DE NOVIEMBRE DE 2019. EVENTO</v>
          </cell>
          <cell r="AW33" t="str">
            <v>3742203</v>
          </cell>
          <cell r="AX33" t="str">
            <v>25060|26059</v>
          </cell>
          <cell r="AY33" t="str">
            <v>0</v>
          </cell>
          <cell r="AZ33" t="str">
            <v>0</v>
          </cell>
        </row>
        <row r="34">
          <cell r="G34">
            <v>10644</v>
          </cell>
          <cell r="H34" t="str">
            <v>ADMINISTRADORA</v>
          </cell>
          <cell r="I34">
            <v>39</v>
          </cell>
          <cell r="J34" t="str">
            <v>SUBSIDIADO PLENO</v>
          </cell>
          <cell r="K34" t="str">
            <v>CC-22728178</v>
          </cell>
          <cell r="L34" t="str">
            <v>P</v>
          </cell>
          <cell r="M34" t="str">
            <v>NINGUNO</v>
          </cell>
          <cell r="N34">
            <v>0</v>
          </cell>
          <cell r="O34">
            <v>13</v>
          </cell>
          <cell r="P34">
            <v>43703</v>
          </cell>
          <cell r="Q34">
            <v>43704</v>
          </cell>
          <cell r="R34">
            <v>43720</v>
          </cell>
          <cell r="S34">
            <v>139987</v>
          </cell>
          <cell r="T34">
            <v>0</v>
          </cell>
          <cell r="U34">
            <v>0</v>
          </cell>
          <cell r="V34">
            <v>139987</v>
          </cell>
          <cell r="W34">
            <v>139987</v>
          </cell>
          <cell r="X34">
            <v>0</v>
          </cell>
          <cell r="Y34">
            <v>0</v>
          </cell>
          <cell r="Z34" t="str">
            <v>NA</v>
          </cell>
          <cell r="AA34" t="str">
            <v>NA</v>
          </cell>
          <cell r="AB34">
            <v>0</v>
          </cell>
          <cell r="AC34">
            <v>0</v>
          </cell>
          <cell r="AD34">
            <v>0</v>
          </cell>
          <cell r="AE34">
            <v>43720</v>
          </cell>
          <cell r="AF34" t="str">
            <v>FACSS</v>
          </cell>
          <cell r="AG34" t="str">
            <v>IPSPU</v>
          </cell>
          <cell r="AH34" t="str">
            <v>Pagado</v>
          </cell>
          <cell r="AI34" t="str">
            <v>10644</v>
          </cell>
          <cell r="AJ34">
            <v>139987</v>
          </cell>
          <cell r="AK34">
            <v>139987</v>
          </cell>
          <cell r="AL34">
            <v>0</v>
          </cell>
          <cell r="AM34">
            <v>0</v>
          </cell>
          <cell r="AN34">
            <v>0</v>
          </cell>
          <cell r="AO34">
            <v>0</v>
          </cell>
          <cell r="AP34">
            <v>0</v>
          </cell>
          <cell r="AQ34">
            <v>0</v>
          </cell>
          <cell r="AR34">
            <v>0</v>
          </cell>
          <cell r="AS34">
            <v>139987</v>
          </cell>
          <cell r="AT34">
            <v>0</v>
          </cell>
          <cell r="AU34">
            <v>0</v>
          </cell>
          <cell r="AV34" t="str">
            <v>GIRO DIRECTO DEL M.PS.  MES DE OCTUBRE DE 2019. EVENTO|GIRO DIRECTO DEL M.PS.  MES DE NOVIEMBRE DE 2019. EVENTO</v>
          </cell>
          <cell r="AW34" t="str">
            <v>3742223</v>
          </cell>
          <cell r="AX34" t="str">
            <v>25060|26059</v>
          </cell>
          <cell r="AY34" t="str">
            <v>0</v>
          </cell>
          <cell r="AZ34" t="str">
            <v>0</v>
          </cell>
        </row>
        <row r="35">
          <cell r="G35">
            <v>10596</v>
          </cell>
          <cell r="H35" t="str">
            <v>ADMINISTRADORA</v>
          </cell>
          <cell r="I35">
            <v>39</v>
          </cell>
          <cell r="J35" t="str">
            <v>SUBSIDIADO PLENO</v>
          </cell>
          <cell r="K35" t="str">
            <v>CC-10944383</v>
          </cell>
          <cell r="L35" t="str">
            <v>P</v>
          </cell>
          <cell r="M35" t="str">
            <v>NINGUNO</v>
          </cell>
          <cell r="N35">
            <v>0</v>
          </cell>
          <cell r="O35">
            <v>13</v>
          </cell>
          <cell r="P35">
            <v>43688</v>
          </cell>
          <cell r="Q35">
            <v>43692</v>
          </cell>
          <cell r="R35">
            <v>43720</v>
          </cell>
          <cell r="S35">
            <v>131714</v>
          </cell>
          <cell r="T35">
            <v>0</v>
          </cell>
          <cell r="U35">
            <v>0</v>
          </cell>
          <cell r="V35">
            <v>131714</v>
          </cell>
          <cell r="W35">
            <v>131714</v>
          </cell>
          <cell r="X35">
            <v>0</v>
          </cell>
          <cell r="Y35">
            <v>0</v>
          </cell>
          <cell r="Z35" t="str">
            <v>NA</v>
          </cell>
          <cell r="AA35" t="str">
            <v>NA</v>
          </cell>
          <cell r="AB35">
            <v>0</v>
          </cell>
          <cell r="AC35">
            <v>0</v>
          </cell>
          <cell r="AD35">
            <v>0</v>
          </cell>
          <cell r="AE35">
            <v>43720</v>
          </cell>
          <cell r="AF35" t="str">
            <v>FACSS</v>
          </cell>
          <cell r="AG35" t="str">
            <v>IPSPU</v>
          </cell>
          <cell r="AH35" t="str">
            <v>Pagado</v>
          </cell>
          <cell r="AI35" t="str">
            <v>10596</v>
          </cell>
          <cell r="AJ35">
            <v>131714</v>
          </cell>
          <cell r="AK35">
            <v>131714</v>
          </cell>
          <cell r="AL35">
            <v>0</v>
          </cell>
          <cell r="AM35">
            <v>0</v>
          </cell>
          <cell r="AN35">
            <v>0</v>
          </cell>
          <cell r="AO35">
            <v>0</v>
          </cell>
          <cell r="AP35">
            <v>0</v>
          </cell>
          <cell r="AQ35">
            <v>0</v>
          </cell>
          <cell r="AR35">
            <v>0</v>
          </cell>
          <cell r="AS35">
            <v>131714</v>
          </cell>
          <cell r="AT35">
            <v>0</v>
          </cell>
          <cell r="AU35">
            <v>0</v>
          </cell>
          <cell r="AV35" t="str">
            <v>GIRO DIRECTO DEL M.PS.  MES DE NOVIEMBRE DE 2019. EVENTO</v>
          </cell>
          <cell r="AW35" t="str">
            <v>3742252</v>
          </cell>
          <cell r="AX35" t="str">
            <v>26059</v>
          </cell>
          <cell r="AY35" t="str">
            <v>0</v>
          </cell>
          <cell r="AZ35" t="str">
            <v>0</v>
          </cell>
        </row>
        <row r="36">
          <cell r="G36">
            <v>10649</v>
          </cell>
          <cell r="H36" t="str">
            <v>ADMINISTRADORA</v>
          </cell>
          <cell r="I36">
            <v>39</v>
          </cell>
          <cell r="J36" t="str">
            <v>CONTRIBUTIVO MOVILIDAD</v>
          </cell>
          <cell r="K36" t="str">
            <v>CC-1081915645</v>
          </cell>
          <cell r="L36" t="str">
            <v>P</v>
          </cell>
          <cell r="M36" t="str">
            <v>NINGUNO</v>
          </cell>
          <cell r="N36">
            <v>0</v>
          </cell>
          <cell r="O36">
            <v>13</v>
          </cell>
          <cell r="P36">
            <v>43704</v>
          </cell>
          <cell r="Q36">
            <v>43705</v>
          </cell>
          <cell r="R36">
            <v>43720</v>
          </cell>
          <cell r="S36">
            <v>61909</v>
          </cell>
          <cell r="T36">
            <v>0</v>
          </cell>
          <cell r="U36">
            <v>0</v>
          </cell>
          <cell r="V36">
            <v>61909</v>
          </cell>
          <cell r="W36">
            <v>61909</v>
          </cell>
          <cell r="X36">
            <v>0</v>
          </cell>
          <cell r="Y36">
            <v>0</v>
          </cell>
          <cell r="Z36" t="str">
            <v>NA</v>
          </cell>
          <cell r="AA36" t="str">
            <v>NA</v>
          </cell>
          <cell r="AB36">
            <v>0</v>
          </cell>
          <cell r="AC36">
            <v>0</v>
          </cell>
          <cell r="AD36">
            <v>0</v>
          </cell>
          <cell r="AE36">
            <v>43720</v>
          </cell>
          <cell r="AF36" t="str">
            <v>FACCS</v>
          </cell>
          <cell r="AG36" t="str">
            <v>IPSBC</v>
          </cell>
          <cell r="AH36" t="str">
            <v>Pagado</v>
          </cell>
          <cell r="AI36" t="str">
            <v>10649</v>
          </cell>
          <cell r="AJ36">
            <v>61909</v>
          </cell>
          <cell r="AK36">
            <v>61909</v>
          </cell>
          <cell r="AL36">
            <v>0</v>
          </cell>
          <cell r="AM36">
            <v>0</v>
          </cell>
          <cell r="AN36">
            <v>0</v>
          </cell>
          <cell r="AO36">
            <v>0</v>
          </cell>
          <cell r="AP36">
            <v>0</v>
          </cell>
          <cell r="AQ36">
            <v>0</v>
          </cell>
          <cell r="AR36">
            <v>61909</v>
          </cell>
          <cell r="AS36">
            <v>0</v>
          </cell>
          <cell r="AT36">
            <v>0</v>
          </cell>
          <cell r="AU36">
            <v>0</v>
          </cell>
          <cell r="AV36" t="str">
            <v>NA</v>
          </cell>
          <cell r="AW36" t="str">
            <v>275480</v>
          </cell>
          <cell r="AX36" t="str">
            <v>0</v>
          </cell>
          <cell r="AY36" t="str">
            <v>0</v>
          </cell>
          <cell r="AZ36" t="str">
            <v>39508</v>
          </cell>
        </row>
        <row r="37">
          <cell r="G37">
            <v>6751</v>
          </cell>
          <cell r="H37" t="str">
            <v>ADMINISTRADORA</v>
          </cell>
          <cell r="I37">
            <v>39</v>
          </cell>
          <cell r="J37" t="str">
            <v>SUBSIDIADO PLENO</v>
          </cell>
          <cell r="K37" t="str">
            <v>CC-72305324</v>
          </cell>
          <cell r="L37" t="str">
            <v>P</v>
          </cell>
          <cell r="M37" t="str">
            <v>NINGUNO</v>
          </cell>
          <cell r="N37">
            <v>0</v>
          </cell>
          <cell r="O37">
            <v>13</v>
          </cell>
          <cell r="P37">
            <v>42596</v>
          </cell>
          <cell r="Q37">
            <v>42601</v>
          </cell>
          <cell r="R37">
            <v>42622</v>
          </cell>
          <cell r="S37">
            <v>107457</v>
          </cell>
          <cell r="T37">
            <v>0</v>
          </cell>
          <cell r="U37">
            <v>0</v>
          </cell>
          <cell r="V37">
            <v>107457</v>
          </cell>
          <cell r="W37">
            <v>107457</v>
          </cell>
          <cell r="X37">
            <v>0</v>
          </cell>
          <cell r="Y37">
            <v>0</v>
          </cell>
          <cell r="Z37" t="str">
            <v>NA</v>
          </cell>
          <cell r="AA37" t="str">
            <v>NA</v>
          </cell>
          <cell r="AB37">
            <v>0</v>
          </cell>
          <cell r="AC37">
            <v>0</v>
          </cell>
          <cell r="AD37">
            <v>107457</v>
          </cell>
          <cell r="AR37">
            <v>0</v>
          </cell>
          <cell r="AT37">
            <v>0</v>
          </cell>
          <cell r="AU37">
            <v>0</v>
          </cell>
          <cell r="AV37" t="str">
            <v>NA</v>
          </cell>
          <cell r="AX37" t="str">
            <v>0</v>
          </cell>
          <cell r="AY37" t="str">
            <v>0</v>
          </cell>
          <cell r="AZ37" t="str">
            <v>0</v>
          </cell>
        </row>
        <row r="38">
          <cell r="G38">
            <v>6153</v>
          </cell>
          <cell r="H38" t="str">
            <v>ADMINISTRADORA</v>
          </cell>
          <cell r="I38">
            <v>39</v>
          </cell>
          <cell r="J38" t="str">
            <v>SUBSIDIADO PLENO</v>
          </cell>
          <cell r="K38" t="str">
            <v>CC-72304464</v>
          </cell>
          <cell r="L38" t="str">
            <v>P</v>
          </cell>
          <cell r="M38" t="str">
            <v>NINGUNO</v>
          </cell>
          <cell r="N38">
            <v>0</v>
          </cell>
          <cell r="O38">
            <v>13</v>
          </cell>
          <cell r="P38">
            <v>42409</v>
          </cell>
          <cell r="Q38">
            <v>42429</v>
          </cell>
          <cell r="R38">
            <v>42622</v>
          </cell>
          <cell r="S38">
            <v>126781</v>
          </cell>
          <cell r="T38">
            <v>0</v>
          </cell>
          <cell r="U38">
            <v>0</v>
          </cell>
          <cell r="V38">
            <v>126781</v>
          </cell>
          <cell r="W38">
            <v>126781</v>
          </cell>
          <cell r="X38">
            <v>0</v>
          </cell>
          <cell r="Y38">
            <v>0</v>
          </cell>
          <cell r="Z38" t="str">
            <v>NA</v>
          </cell>
          <cell r="AA38" t="str">
            <v>NA</v>
          </cell>
          <cell r="AB38">
            <v>0</v>
          </cell>
          <cell r="AC38">
            <v>0</v>
          </cell>
          <cell r="AD38">
            <v>126781</v>
          </cell>
          <cell r="AR38">
            <v>0</v>
          </cell>
          <cell r="AT38">
            <v>0</v>
          </cell>
          <cell r="AU38">
            <v>0</v>
          </cell>
          <cell r="AV38" t="str">
            <v>NA</v>
          </cell>
          <cell r="AX38" t="str">
            <v>0</v>
          </cell>
          <cell r="AY38" t="str">
            <v>0</v>
          </cell>
          <cell r="AZ38" t="str">
            <v>0</v>
          </cell>
        </row>
        <row r="39">
          <cell r="G39">
            <v>6581</v>
          </cell>
          <cell r="H39" t="str">
            <v>ADMINISTRADORA</v>
          </cell>
          <cell r="I39">
            <v>39</v>
          </cell>
          <cell r="J39" t="str">
            <v>SUBSIDIADO PLENO</v>
          </cell>
          <cell r="K39" t="str">
            <v>CC-1042347716</v>
          </cell>
          <cell r="L39" t="str">
            <v>P</v>
          </cell>
          <cell r="M39" t="str">
            <v>NINGUNO</v>
          </cell>
          <cell r="N39">
            <v>0</v>
          </cell>
          <cell r="O39">
            <v>13</v>
          </cell>
          <cell r="P39">
            <v>42547</v>
          </cell>
          <cell r="Q39">
            <v>42549</v>
          </cell>
          <cell r="R39">
            <v>42622</v>
          </cell>
          <cell r="S39">
            <v>65656</v>
          </cell>
          <cell r="T39">
            <v>0</v>
          </cell>
          <cell r="U39">
            <v>0</v>
          </cell>
          <cell r="V39">
            <v>65656</v>
          </cell>
          <cell r="W39">
            <v>65656</v>
          </cell>
          <cell r="X39">
            <v>0</v>
          </cell>
          <cell r="Y39">
            <v>0</v>
          </cell>
          <cell r="Z39" t="str">
            <v>NA</v>
          </cell>
          <cell r="AA39" t="str">
            <v>NA</v>
          </cell>
          <cell r="AB39">
            <v>0</v>
          </cell>
          <cell r="AC39">
            <v>0</v>
          </cell>
          <cell r="AD39">
            <v>65656</v>
          </cell>
          <cell r="AR39">
            <v>0</v>
          </cell>
          <cell r="AT39">
            <v>0</v>
          </cell>
          <cell r="AU39">
            <v>0</v>
          </cell>
          <cell r="AV39" t="str">
            <v>NA</v>
          </cell>
          <cell r="AX39" t="str">
            <v>0</v>
          </cell>
          <cell r="AY39" t="str">
            <v>0</v>
          </cell>
          <cell r="AZ39" t="str">
            <v>0</v>
          </cell>
        </row>
        <row r="40">
          <cell r="G40">
            <v>6630</v>
          </cell>
          <cell r="H40" t="str">
            <v>ADMINISTRADORA</v>
          </cell>
          <cell r="I40">
            <v>39</v>
          </cell>
          <cell r="J40" t="str">
            <v>SUBSIDIADO PLENO</v>
          </cell>
          <cell r="K40" t="str">
            <v>RC-1041776803</v>
          </cell>
          <cell r="L40" t="str">
            <v>P</v>
          </cell>
          <cell r="M40" t="str">
            <v>NINGUNO</v>
          </cell>
          <cell r="N40">
            <v>0</v>
          </cell>
          <cell r="O40">
            <v>13</v>
          </cell>
          <cell r="P40">
            <v>42559</v>
          </cell>
          <cell r="Q40">
            <v>42574</v>
          </cell>
          <cell r="R40">
            <v>42622</v>
          </cell>
          <cell r="S40">
            <v>44154</v>
          </cell>
          <cell r="T40">
            <v>0</v>
          </cell>
          <cell r="U40">
            <v>0</v>
          </cell>
          <cell r="V40">
            <v>44154</v>
          </cell>
          <cell r="W40">
            <v>44154</v>
          </cell>
          <cell r="X40">
            <v>0</v>
          </cell>
          <cell r="Y40">
            <v>0</v>
          </cell>
          <cell r="Z40" t="str">
            <v>NA</v>
          </cell>
          <cell r="AA40" t="str">
            <v>NA</v>
          </cell>
          <cell r="AB40">
            <v>0</v>
          </cell>
          <cell r="AC40">
            <v>0</v>
          </cell>
          <cell r="AD40">
            <v>44154</v>
          </cell>
          <cell r="AR40">
            <v>0</v>
          </cell>
          <cell r="AT40">
            <v>0</v>
          </cell>
          <cell r="AU40">
            <v>0</v>
          </cell>
          <cell r="AV40" t="str">
            <v>NA</v>
          </cell>
          <cell r="AX40" t="str">
            <v>0</v>
          </cell>
          <cell r="AY40" t="str">
            <v>0</v>
          </cell>
          <cell r="AZ40" t="str">
            <v>0</v>
          </cell>
        </row>
        <row r="41">
          <cell r="G41">
            <v>7093</v>
          </cell>
          <cell r="H41" t="str">
            <v>ADMINISTRADORA</v>
          </cell>
          <cell r="I41">
            <v>39</v>
          </cell>
          <cell r="J41" t="str">
            <v>SUBSIDIADO PLENO</v>
          </cell>
          <cell r="K41" t="str">
            <v>RC-1042271142</v>
          </cell>
          <cell r="L41" t="str">
            <v>P</v>
          </cell>
          <cell r="M41" t="str">
            <v>NINGUNO</v>
          </cell>
          <cell r="N41">
            <v>0</v>
          </cell>
          <cell r="O41">
            <v>13</v>
          </cell>
          <cell r="P41">
            <v>42692</v>
          </cell>
          <cell r="Q41">
            <v>42697</v>
          </cell>
          <cell r="R41">
            <v>42710</v>
          </cell>
          <cell r="S41">
            <v>323378</v>
          </cell>
          <cell r="T41">
            <v>0</v>
          </cell>
          <cell r="U41">
            <v>0</v>
          </cell>
          <cell r="V41">
            <v>323378</v>
          </cell>
          <cell r="W41">
            <v>323378</v>
          </cell>
          <cell r="X41">
            <v>0</v>
          </cell>
          <cell r="Y41">
            <v>0</v>
          </cell>
          <cell r="Z41" t="str">
            <v>NA</v>
          </cell>
          <cell r="AA41" t="str">
            <v>NA</v>
          </cell>
          <cell r="AB41">
            <v>0</v>
          </cell>
          <cell r="AC41">
            <v>0</v>
          </cell>
          <cell r="AD41">
            <v>0</v>
          </cell>
          <cell r="AE41">
            <v>42710</v>
          </cell>
          <cell r="AF41" t="str">
            <v>SIFCS</v>
          </cell>
          <cell r="AG41" t="str">
            <v>IPSPU</v>
          </cell>
          <cell r="AH41" t="str">
            <v>Pagado</v>
          </cell>
          <cell r="AI41" t="str">
            <v>7093</v>
          </cell>
          <cell r="AJ41">
            <v>323378</v>
          </cell>
          <cell r="AK41">
            <v>323378</v>
          </cell>
          <cell r="AL41">
            <v>0</v>
          </cell>
          <cell r="AM41">
            <v>0</v>
          </cell>
          <cell r="AN41">
            <v>0</v>
          </cell>
          <cell r="AO41">
            <v>0</v>
          </cell>
          <cell r="AP41">
            <v>0</v>
          </cell>
          <cell r="AQ41">
            <v>0</v>
          </cell>
          <cell r="AR41">
            <v>0</v>
          </cell>
          <cell r="AS41">
            <v>323378</v>
          </cell>
          <cell r="AT41">
            <v>0</v>
          </cell>
          <cell r="AU41">
            <v>0</v>
          </cell>
          <cell r="AV41" t="str">
            <v>NA</v>
          </cell>
          <cell r="AW41" t="str">
            <v>16977</v>
          </cell>
          <cell r="AX41" t="str">
            <v>561</v>
          </cell>
          <cell r="AY41" t="str">
            <v>0</v>
          </cell>
          <cell r="AZ41" t="str">
            <v>0</v>
          </cell>
        </row>
        <row r="42">
          <cell r="G42">
            <v>7100</v>
          </cell>
          <cell r="H42" t="str">
            <v>ADMINISTRADORA</v>
          </cell>
          <cell r="I42">
            <v>39</v>
          </cell>
          <cell r="J42" t="str">
            <v>SUBSIDIADO PLENO</v>
          </cell>
          <cell r="K42" t="str">
            <v>RC-1143247401</v>
          </cell>
          <cell r="L42" t="str">
            <v>P</v>
          </cell>
          <cell r="M42" t="str">
            <v>NINGUNO</v>
          </cell>
          <cell r="N42">
            <v>0</v>
          </cell>
          <cell r="O42">
            <v>13</v>
          </cell>
          <cell r="P42">
            <v>42694</v>
          </cell>
          <cell r="Q42">
            <v>42697</v>
          </cell>
          <cell r="R42">
            <v>42710</v>
          </cell>
          <cell r="S42">
            <v>135609</v>
          </cell>
          <cell r="T42">
            <v>0</v>
          </cell>
          <cell r="U42">
            <v>0</v>
          </cell>
          <cell r="V42">
            <v>135609</v>
          </cell>
          <cell r="W42">
            <v>135609</v>
          </cell>
          <cell r="X42">
            <v>0</v>
          </cell>
          <cell r="Y42">
            <v>0</v>
          </cell>
          <cell r="Z42" t="str">
            <v>NA</v>
          </cell>
          <cell r="AA42" t="str">
            <v>NA</v>
          </cell>
          <cell r="AB42">
            <v>0</v>
          </cell>
          <cell r="AC42">
            <v>0</v>
          </cell>
          <cell r="AD42">
            <v>0</v>
          </cell>
          <cell r="AE42">
            <v>42710</v>
          </cell>
          <cell r="AF42" t="str">
            <v>SIFCS</v>
          </cell>
          <cell r="AG42" t="str">
            <v>IPSPU</v>
          </cell>
          <cell r="AH42" t="str">
            <v>Pagado</v>
          </cell>
          <cell r="AI42" t="str">
            <v>7100</v>
          </cell>
          <cell r="AJ42">
            <v>135609</v>
          </cell>
          <cell r="AK42">
            <v>135609</v>
          </cell>
          <cell r="AL42">
            <v>0</v>
          </cell>
          <cell r="AM42">
            <v>0</v>
          </cell>
          <cell r="AN42">
            <v>0</v>
          </cell>
          <cell r="AO42">
            <v>0</v>
          </cell>
          <cell r="AP42">
            <v>0</v>
          </cell>
          <cell r="AQ42">
            <v>0</v>
          </cell>
          <cell r="AR42">
            <v>0</v>
          </cell>
          <cell r="AS42">
            <v>135609</v>
          </cell>
          <cell r="AT42">
            <v>0</v>
          </cell>
          <cell r="AU42">
            <v>0</v>
          </cell>
          <cell r="AV42" t="str">
            <v>NA</v>
          </cell>
          <cell r="AW42" t="str">
            <v>16976</v>
          </cell>
          <cell r="AX42" t="str">
            <v>561</v>
          </cell>
          <cell r="AY42" t="str">
            <v>0</v>
          </cell>
          <cell r="AZ42" t="str">
            <v>0</v>
          </cell>
        </row>
        <row r="43">
          <cell r="G43">
            <v>6955</v>
          </cell>
          <cell r="H43" t="str">
            <v>ADMINISTRADORA</v>
          </cell>
          <cell r="I43">
            <v>39</v>
          </cell>
          <cell r="J43" t="str">
            <v>SUBSIDIADO PLENO</v>
          </cell>
          <cell r="K43" t="str">
            <v>CC-32889510</v>
          </cell>
          <cell r="L43" t="str">
            <v>P</v>
          </cell>
          <cell r="M43" t="str">
            <v>NINGUNO</v>
          </cell>
          <cell r="N43">
            <v>0</v>
          </cell>
          <cell r="O43">
            <v>13</v>
          </cell>
          <cell r="P43">
            <v>42649</v>
          </cell>
          <cell r="Q43">
            <v>42656</v>
          </cell>
          <cell r="R43">
            <v>42710</v>
          </cell>
          <cell r="S43">
            <v>107854</v>
          </cell>
          <cell r="T43">
            <v>0</v>
          </cell>
          <cell r="U43">
            <v>0</v>
          </cell>
          <cell r="V43">
            <v>107854</v>
          </cell>
          <cell r="W43">
            <v>107854</v>
          </cell>
          <cell r="X43">
            <v>0</v>
          </cell>
          <cell r="Y43">
            <v>0</v>
          </cell>
          <cell r="Z43" t="str">
            <v>NA</v>
          </cell>
          <cell r="AA43" t="str">
            <v>NA</v>
          </cell>
          <cell r="AB43">
            <v>0</v>
          </cell>
          <cell r="AC43">
            <v>0</v>
          </cell>
          <cell r="AD43">
            <v>0</v>
          </cell>
          <cell r="AE43">
            <v>42710</v>
          </cell>
          <cell r="AF43" t="str">
            <v>SIFCS</v>
          </cell>
          <cell r="AG43" t="str">
            <v>IPSPU</v>
          </cell>
          <cell r="AH43" t="str">
            <v>Pagado</v>
          </cell>
          <cell r="AI43" t="str">
            <v>6955</v>
          </cell>
          <cell r="AJ43">
            <v>107854</v>
          </cell>
          <cell r="AK43">
            <v>107854</v>
          </cell>
          <cell r="AL43">
            <v>0</v>
          </cell>
          <cell r="AM43">
            <v>0</v>
          </cell>
          <cell r="AN43">
            <v>0</v>
          </cell>
          <cell r="AO43">
            <v>0</v>
          </cell>
          <cell r="AP43">
            <v>0</v>
          </cell>
          <cell r="AQ43">
            <v>0</v>
          </cell>
          <cell r="AR43">
            <v>0</v>
          </cell>
          <cell r="AS43">
            <v>107854</v>
          </cell>
          <cell r="AT43">
            <v>0</v>
          </cell>
          <cell r="AU43">
            <v>0</v>
          </cell>
          <cell r="AV43" t="str">
            <v>NA</v>
          </cell>
          <cell r="AW43" t="str">
            <v>16975</v>
          </cell>
          <cell r="AX43" t="str">
            <v>561</v>
          </cell>
          <cell r="AY43" t="str">
            <v>0</v>
          </cell>
          <cell r="AZ43" t="str">
            <v>0</v>
          </cell>
        </row>
        <row r="44">
          <cell r="G44">
            <v>6996</v>
          </cell>
          <cell r="H44" t="str">
            <v>ADMINISTRADORA</v>
          </cell>
          <cell r="I44">
            <v>39</v>
          </cell>
          <cell r="J44" t="str">
            <v>SUBSIDIADO PLENO</v>
          </cell>
          <cell r="K44" t="str">
            <v>TI-99071914468</v>
          </cell>
          <cell r="L44" t="str">
            <v>P</v>
          </cell>
          <cell r="M44" t="str">
            <v>NINGUNO</v>
          </cell>
          <cell r="N44">
            <v>0</v>
          </cell>
          <cell r="O44">
            <v>13</v>
          </cell>
          <cell r="P44">
            <v>42658</v>
          </cell>
          <cell r="Q44">
            <v>42664</v>
          </cell>
          <cell r="R44">
            <v>42710</v>
          </cell>
          <cell r="S44">
            <v>116511</v>
          </cell>
          <cell r="T44">
            <v>0</v>
          </cell>
          <cell r="U44">
            <v>0</v>
          </cell>
          <cell r="V44">
            <v>116511</v>
          </cell>
          <cell r="W44">
            <v>116511</v>
          </cell>
          <cell r="X44">
            <v>0</v>
          </cell>
          <cell r="Y44">
            <v>0</v>
          </cell>
          <cell r="Z44" t="str">
            <v>NA</v>
          </cell>
          <cell r="AA44" t="str">
            <v>NA</v>
          </cell>
          <cell r="AB44">
            <v>0</v>
          </cell>
          <cell r="AC44">
            <v>0</v>
          </cell>
          <cell r="AD44">
            <v>0</v>
          </cell>
          <cell r="AE44">
            <v>42710</v>
          </cell>
          <cell r="AF44" t="str">
            <v>SIFCS</v>
          </cell>
          <cell r="AG44" t="str">
            <v>IPSPU</v>
          </cell>
          <cell r="AH44" t="str">
            <v>Pagado</v>
          </cell>
          <cell r="AI44" t="str">
            <v>6996</v>
          </cell>
          <cell r="AJ44">
            <v>116511</v>
          </cell>
          <cell r="AK44">
            <v>116511</v>
          </cell>
          <cell r="AL44">
            <v>0</v>
          </cell>
          <cell r="AM44">
            <v>0</v>
          </cell>
          <cell r="AN44">
            <v>0</v>
          </cell>
          <cell r="AO44">
            <v>0</v>
          </cell>
          <cell r="AP44">
            <v>0</v>
          </cell>
          <cell r="AQ44">
            <v>0</v>
          </cell>
          <cell r="AR44">
            <v>0</v>
          </cell>
          <cell r="AS44">
            <v>116511</v>
          </cell>
          <cell r="AT44">
            <v>0</v>
          </cell>
          <cell r="AU44">
            <v>0</v>
          </cell>
          <cell r="AV44" t="str">
            <v>NA</v>
          </cell>
          <cell r="AW44" t="str">
            <v>16974</v>
          </cell>
          <cell r="AX44" t="str">
            <v>561</v>
          </cell>
          <cell r="AY44" t="str">
            <v>0</v>
          </cell>
          <cell r="AZ44" t="str">
            <v>0</v>
          </cell>
        </row>
        <row r="45">
          <cell r="G45">
            <v>7032</v>
          </cell>
          <cell r="H45" t="str">
            <v>ADMINISTRADORA</v>
          </cell>
          <cell r="I45">
            <v>39</v>
          </cell>
          <cell r="J45" t="str">
            <v>SUBSIDIADO PLENO</v>
          </cell>
          <cell r="K45" t="str">
            <v>TI-1046872022</v>
          </cell>
          <cell r="L45" t="str">
            <v>P</v>
          </cell>
          <cell r="M45" t="str">
            <v>NINGUNO</v>
          </cell>
          <cell r="N45">
            <v>0</v>
          </cell>
          <cell r="O45">
            <v>13</v>
          </cell>
          <cell r="P45">
            <v>42671</v>
          </cell>
          <cell r="Q45">
            <v>42674</v>
          </cell>
          <cell r="R45">
            <v>42710</v>
          </cell>
          <cell r="S45">
            <v>108670</v>
          </cell>
          <cell r="T45">
            <v>0</v>
          </cell>
          <cell r="U45">
            <v>0</v>
          </cell>
          <cell r="V45">
            <v>108670</v>
          </cell>
          <cell r="W45">
            <v>108670</v>
          </cell>
          <cell r="X45">
            <v>0</v>
          </cell>
          <cell r="Y45">
            <v>0</v>
          </cell>
          <cell r="Z45" t="str">
            <v>NA</v>
          </cell>
          <cell r="AA45" t="str">
            <v>NA</v>
          </cell>
          <cell r="AB45">
            <v>0</v>
          </cell>
          <cell r="AC45">
            <v>0</v>
          </cell>
          <cell r="AD45">
            <v>0</v>
          </cell>
          <cell r="AE45">
            <v>42710</v>
          </cell>
          <cell r="AF45" t="str">
            <v>SIFCS</v>
          </cell>
          <cell r="AG45" t="str">
            <v>IPSPU</v>
          </cell>
          <cell r="AH45" t="str">
            <v>Pagado</v>
          </cell>
          <cell r="AI45" t="str">
            <v>7032</v>
          </cell>
          <cell r="AJ45">
            <v>108670</v>
          </cell>
          <cell r="AK45">
            <v>108670</v>
          </cell>
          <cell r="AL45">
            <v>0</v>
          </cell>
          <cell r="AM45">
            <v>0</v>
          </cell>
          <cell r="AN45">
            <v>0</v>
          </cell>
          <cell r="AO45">
            <v>0</v>
          </cell>
          <cell r="AP45">
            <v>0</v>
          </cell>
          <cell r="AQ45">
            <v>0</v>
          </cell>
          <cell r="AR45">
            <v>0</v>
          </cell>
          <cell r="AS45">
            <v>108670</v>
          </cell>
          <cell r="AT45">
            <v>0</v>
          </cell>
          <cell r="AU45">
            <v>0</v>
          </cell>
          <cell r="AV45" t="str">
            <v>NA</v>
          </cell>
          <cell r="AW45" t="str">
            <v>16980</v>
          </cell>
          <cell r="AX45" t="str">
            <v>561</v>
          </cell>
          <cell r="AY45" t="str">
            <v>0</v>
          </cell>
          <cell r="AZ45" t="str">
            <v>0</v>
          </cell>
        </row>
        <row r="46">
          <cell r="G46">
            <v>7033</v>
          </cell>
          <cell r="H46" t="str">
            <v>ADMINISTRADORA</v>
          </cell>
          <cell r="I46">
            <v>39</v>
          </cell>
          <cell r="J46" t="str">
            <v>SUBSIDIADO PLENO</v>
          </cell>
          <cell r="K46" t="str">
            <v>TI-1042253686</v>
          </cell>
          <cell r="L46" t="str">
            <v>P</v>
          </cell>
          <cell r="M46" t="str">
            <v>NINGUNO</v>
          </cell>
          <cell r="N46">
            <v>0</v>
          </cell>
          <cell r="O46">
            <v>13</v>
          </cell>
          <cell r="P46">
            <v>42672</v>
          </cell>
          <cell r="Q46">
            <v>42674</v>
          </cell>
          <cell r="R46">
            <v>42710</v>
          </cell>
          <cell r="S46">
            <v>158214</v>
          </cell>
          <cell r="T46">
            <v>0</v>
          </cell>
          <cell r="U46">
            <v>0</v>
          </cell>
          <cell r="V46">
            <v>158214</v>
          </cell>
          <cell r="W46">
            <v>158214</v>
          </cell>
          <cell r="X46">
            <v>0</v>
          </cell>
          <cell r="Y46">
            <v>0</v>
          </cell>
          <cell r="Z46" t="str">
            <v>NA</v>
          </cell>
          <cell r="AA46" t="str">
            <v>NA</v>
          </cell>
          <cell r="AB46">
            <v>0</v>
          </cell>
          <cell r="AC46">
            <v>0</v>
          </cell>
          <cell r="AD46">
            <v>0</v>
          </cell>
          <cell r="AE46">
            <v>42710</v>
          </cell>
          <cell r="AF46" t="str">
            <v>SIFCS</v>
          </cell>
          <cell r="AG46" t="str">
            <v>IPSPU</v>
          </cell>
          <cell r="AH46" t="str">
            <v>Pagado</v>
          </cell>
          <cell r="AI46" t="str">
            <v>7033</v>
          </cell>
          <cell r="AJ46">
            <v>158214</v>
          </cell>
          <cell r="AK46">
            <v>158214</v>
          </cell>
          <cell r="AL46">
            <v>0</v>
          </cell>
          <cell r="AM46">
            <v>0</v>
          </cell>
          <cell r="AN46">
            <v>0</v>
          </cell>
          <cell r="AO46">
            <v>0</v>
          </cell>
          <cell r="AP46">
            <v>0</v>
          </cell>
          <cell r="AQ46">
            <v>0</v>
          </cell>
          <cell r="AR46">
            <v>0</v>
          </cell>
          <cell r="AS46">
            <v>158214</v>
          </cell>
          <cell r="AT46">
            <v>0</v>
          </cell>
          <cell r="AU46">
            <v>0</v>
          </cell>
          <cell r="AV46" t="str">
            <v>NA</v>
          </cell>
          <cell r="AW46" t="str">
            <v>16979</v>
          </cell>
          <cell r="AX46" t="str">
            <v>561</v>
          </cell>
          <cell r="AY46" t="str">
            <v>0</v>
          </cell>
          <cell r="AZ46" t="str">
            <v>0</v>
          </cell>
        </row>
        <row r="47">
          <cell r="G47">
            <v>7040</v>
          </cell>
          <cell r="H47" t="str">
            <v>ADMINISTRADORA</v>
          </cell>
          <cell r="I47">
            <v>39</v>
          </cell>
          <cell r="J47" t="str">
            <v>SUBSIDIADO PLENO</v>
          </cell>
          <cell r="K47" t="str">
            <v>RC-1104429805</v>
          </cell>
          <cell r="L47" t="str">
            <v>P</v>
          </cell>
          <cell r="M47" t="str">
            <v>NINGUNO</v>
          </cell>
          <cell r="N47">
            <v>0</v>
          </cell>
          <cell r="O47">
            <v>13</v>
          </cell>
          <cell r="P47">
            <v>42665</v>
          </cell>
          <cell r="Q47">
            <v>42674</v>
          </cell>
          <cell r="R47">
            <v>42710</v>
          </cell>
          <cell r="S47">
            <v>141318</v>
          </cell>
          <cell r="T47">
            <v>0</v>
          </cell>
          <cell r="U47">
            <v>0</v>
          </cell>
          <cell r="V47">
            <v>141318</v>
          </cell>
          <cell r="W47">
            <v>141318</v>
          </cell>
          <cell r="X47">
            <v>0</v>
          </cell>
          <cell r="Y47">
            <v>0</v>
          </cell>
          <cell r="Z47" t="str">
            <v>NA</v>
          </cell>
          <cell r="AA47" t="str">
            <v>NA</v>
          </cell>
          <cell r="AB47">
            <v>0</v>
          </cell>
          <cell r="AC47">
            <v>0</v>
          </cell>
          <cell r="AD47">
            <v>0</v>
          </cell>
          <cell r="AE47">
            <v>42710</v>
          </cell>
          <cell r="AF47" t="str">
            <v>SIFCS</v>
          </cell>
          <cell r="AG47" t="str">
            <v>IPSPU</v>
          </cell>
          <cell r="AH47" t="str">
            <v>Pagado</v>
          </cell>
          <cell r="AI47" t="str">
            <v>7040</v>
          </cell>
          <cell r="AJ47">
            <v>141318</v>
          </cell>
          <cell r="AK47">
            <v>141318</v>
          </cell>
          <cell r="AL47">
            <v>0</v>
          </cell>
          <cell r="AM47">
            <v>0</v>
          </cell>
          <cell r="AN47">
            <v>0</v>
          </cell>
          <cell r="AO47">
            <v>0</v>
          </cell>
          <cell r="AP47">
            <v>0</v>
          </cell>
          <cell r="AQ47">
            <v>0</v>
          </cell>
          <cell r="AR47">
            <v>0</v>
          </cell>
          <cell r="AS47">
            <v>141318</v>
          </cell>
          <cell r="AT47">
            <v>0</v>
          </cell>
          <cell r="AU47">
            <v>0</v>
          </cell>
          <cell r="AV47" t="str">
            <v>NA</v>
          </cell>
          <cell r="AW47" t="str">
            <v>16978</v>
          </cell>
          <cell r="AX47" t="str">
            <v>561</v>
          </cell>
          <cell r="AY47" t="str">
            <v>0</v>
          </cell>
          <cell r="AZ47" t="str">
            <v>0</v>
          </cell>
        </row>
        <row r="48">
          <cell r="G48">
            <v>10695</v>
          </cell>
          <cell r="H48" t="str">
            <v>ADMINISTRADORA</v>
          </cell>
          <cell r="I48">
            <v>39</v>
          </cell>
          <cell r="J48" t="str">
            <v>SUBSIDIADO PLENO</v>
          </cell>
          <cell r="K48" t="str">
            <v>CC-32853154</v>
          </cell>
          <cell r="L48" t="str">
            <v>P</v>
          </cell>
          <cell r="M48" t="str">
            <v>NINGUNO</v>
          </cell>
          <cell r="N48">
            <v>0</v>
          </cell>
          <cell r="O48">
            <v>13</v>
          </cell>
          <cell r="P48">
            <v>43710</v>
          </cell>
          <cell r="Q48">
            <v>43714</v>
          </cell>
          <cell r="R48">
            <v>43748</v>
          </cell>
          <cell r="S48">
            <v>177698</v>
          </cell>
          <cell r="T48">
            <v>0</v>
          </cell>
          <cell r="U48">
            <v>0</v>
          </cell>
          <cell r="V48">
            <v>177698</v>
          </cell>
          <cell r="W48">
            <v>177698</v>
          </cell>
          <cell r="X48">
            <v>0</v>
          </cell>
          <cell r="Y48">
            <v>63031</v>
          </cell>
          <cell r="Z48" t="str">
            <v>--SALA DE OBSERVACION NO DA LUGAR A COBRO PACIENTE CON DX DE ASMA INGRESA PARA REALIZACION DE MNB REVALORA MEDICO GENERAL PARA DAR EGRESO ESTANCIA INFERIOR A 6 HORAS</v>
          </cell>
          <cell r="AA48" t="str">
            <v>NA</v>
          </cell>
          <cell r="AB48">
            <v>0</v>
          </cell>
          <cell r="AC48">
            <v>0</v>
          </cell>
          <cell r="AD48">
            <v>0</v>
          </cell>
          <cell r="AE48">
            <v>43748</v>
          </cell>
          <cell r="AF48" t="str">
            <v>FACSS</v>
          </cell>
          <cell r="AG48" t="str">
            <v>IPSPU</v>
          </cell>
          <cell r="AH48" t="str">
            <v>Pagado</v>
          </cell>
          <cell r="AI48" t="str">
            <v>10695</v>
          </cell>
          <cell r="AJ48">
            <v>177698</v>
          </cell>
          <cell r="AK48">
            <v>177698</v>
          </cell>
          <cell r="AL48">
            <v>0</v>
          </cell>
          <cell r="AM48">
            <v>0</v>
          </cell>
          <cell r="AN48">
            <v>0</v>
          </cell>
          <cell r="AO48">
            <v>0</v>
          </cell>
          <cell r="AP48">
            <v>0</v>
          </cell>
          <cell r="AQ48">
            <v>0</v>
          </cell>
          <cell r="AR48">
            <v>0</v>
          </cell>
          <cell r="AS48">
            <v>114667</v>
          </cell>
          <cell r="AT48">
            <v>0</v>
          </cell>
          <cell r="AU48">
            <v>0</v>
          </cell>
          <cell r="AV48" t="str">
            <v>GIRO DIRECTO DEL M.PS.  MES DE NOVIEMBRE DE 2019. EVENTO</v>
          </cell>
          <cell r="AW48" t="str">
            <v>3840631</v>
          </cell>
          <cell r="AX48" t="str">
            <v>26059</v>
          </cell>
          <cell r="AY48" t="str">
            <v>200572</v>
          </cell>
          <cell r="AZ48" t="str">
            <v>0</v>
          </cell>
        </row>
        <row r="49">
          <cell r="G49">
            <v>10730</v>
          </cell>
          <cell r="H49" t="str">
            <v>ADMINISTRADORA</v>
          </cell>
          <cell r="I49">
            <v>39</v>
          </cell>
          <cell r="J49" t="str">
            <v>SUBSIDIADO PLENO</v>
          </cell>
          <cell r="K49" t="str">
            <v>TI-1048282429</v>
          </cell>
          <cell r="L49" t="str">
            <v>P</v>
          </cell>
          <cell r="M49" t="str">
            <v>NINGUNO</v>
          </cell>
          <cell r="N49">
            <v>0</v>
          </cell>
          <cell r="O49">
            <v>13</v>
          </cell>
          <cell r="P49">
            <v>43714</v>
          </cell>
          <cell r="Q49">
            <v>43718</v>
          </cell>
          <cell r="R49">
            <v>43748</v>
          </cell>
          <cell r="S49">
            <v>150811</v>
          </cell>
          <cell r="T49">
            <v>0</v>
          </cell>
          <cell r="U49">
            <v>0</v>
          </cell>
          <cell r="V49">
            <v>150811</v>
          </cell>
          <cell r="W49">
            <v>150811</v>
          </cell>
          <cell r="X49">
            <v>0</v>
          </cell>
          <cell r="Y49">
            <v>63031</v>
          </cell>
          <cell r="Z49" t="str">
            <v>--SALA DE OBSERVACION NO DA LUGAR A COBRO PACIENTE INGRESA PARA TOMA DE CONTROL DE HEMOGRAMA  POR CASO PROBABLE DE DENGUE</v>
          </cell>
          <cell r="AA49" t="str">
            <v>NA</v>
          </cell>
          <cell r="AB49">
            <v>0</v>
          </cell>
          <cell r="AC49">
            <v>0</v>
          </cell>
          <cell r="AD49">
            <v>0</v>
          </cell>
          <cell r="AE49">
            <v>43748</v>
          </cell>
          <cell r="AF49" t="str">
            <v>FACSS</v>
          </cell>
          <cell r="AG49" t="str">
            <v>IPSPU</v>
          </cell>
          <cell r="AH49" t="str">
            <v>Pagado</v>
          </cell>
          <cell r="AI49" t="str">
            <v>10730</v>
          </cell>
          <cell r="AJ49">
            <v>150811</v>
          </cell>
          <cell r="AK49">
            <v>150811</v>
          </cell>
          <cell r="AL49">
            <v>0</v>
          </cell>
          <cell r="AM49">
            <v>0</v>
          </cell>
          <cell r="AN49">
            <v>0</v>
          </cell>
          <cell r="AO49">
            <v>0</v>
          </cell>
          <cell r="AP49">
            <v>0</v>
          </cell>
          <cell r="AQ49">
            <v>0</v>
          </cell>
          <cell r="AR49">
            <v>0</v>
          </cell>
          <cell r="AS49">
            <v>87780</v>
          </cell>
          <cell r="AT49">
            <v>0</v>
          </cell>
          <cell r="AU49">
            <v>0</v>
          </cell>
          <cell r="AV49" t="str">
            <v>GIRO DIRECTO DEL M.PS.  MES DE DICIEMBRE DE 2019. EVENTO</v>
          </cell>
          <cell r="AW49" t="str">
            <v>3840632</v>
          </cell>
          <cell r="AX49" t="str">
            <v>26488</v>
          </cell>
          <cell r="AY49" t="str">
            <v>200574</v>
          </cell>
          <cell r="AZ49" t="str">
            <v>0</v>
          </cell>
        </row>
        <row r="50">
          <cell r="G50">
            <v>10726</v>
          </cell>
          <cell r="H50" t="str">
            <v>ADMINISTRADORA</v>
          </cell>
          <cell r="I50">
            <v>39</v>
          </cell>
          <cell r="J50" t="str">
            <v>SUBSIDIADO PLENO</v>
          </cell>
          <cell r="K50" t="str">
            <v>CC-72339666</v>
          </cell>
          <cell r="L50" t="str">
            <v>P</v>
          </cell>
          <cell r="M50" t="str">
            <v>NINGUNO</v>
          </cell>
          <cell r="N50">
            <v>0</v>
          </cell>
          <cell r="O50">
            <v>13</v>
          </cell>
          <cell r="P50">
            <v>43716</v>
          </cell>
          <cell r="Q50">
            <v>43718</v>
          </cell>
          <cell r="R50">
            <v>43748</v>
          </cell>
          <cell r="S50">
            <v>135110</v>
          </cell>
          <cell r="T50">
            <v>0</v>
          </cell>
          <cell r="U50">
            <v>0</v>
          </cell>
          <cell r="V50">
            <v>135110</v>
          </cell>
          <cell r="W50">
            <v>135110</v>
          </cell>
          <cell r="X50">
            <v>0</v>
          </cell>
          <cell r="Y50">
            <v>63031</v>
          </cell>
          <cell r="Z50" t="str">
            <v>--SALA DE OBSERVACION NO DA LUGAR A COBRO PACIENTE INGRESA POR VOMITO REVALORA MEDICO GENERAL ORDENA EGRESO ESTANCIA INFERIOR A 6 HORAS</v>
          </cell>
          <cell r="AA50" t="str">
            <v>NA</v>
          </cell>
          <cell r="AB50">
            <v>0</v>
          </cell>
          <cell r="AC50">
            <v>0</v>
          </cell>
          <cell r="AD50">
            <v>0</v>
          </cell>
          <cell r="AE50">
            <v>43748</v>
          </cell>
          <cell r="AF50" t="str">
            <v>FACSS</v>
          </cell>
          <cell r="AG50" t="str">
            <v>IPSPU</v>
          </cell>
          <cell r="AH50" t="str">
            <v>Pagado</v>
          </cell>
          <cell r="AI50" t="str">
            <v>10726</v>
          </cell>
          <cell r="AJ50">
            <v>135110</v>
          </cell>
          <cell r="AK50">
            <v>135110</v>
          </cell>
          <cell r="AL50">
            <v>0</v>
          </cell>
          <cell r="AM50">
            <v>0</v>
          </cell>
          <cell r="AN50">
            <v>0</v>
          </cell>
          <cell r="AO50">
            <v>0</v>
          </cell>
          <cell r="AP50">
            <v>0</v>
          </cell>
          <cell r="AQ50">
            <v>0</v>
          </cell>
          <cell r="AR50">
            <v>0</v>
          </cell>
          <cell r="AS50">
            <v>72079</v>
          </cell>
          <cell r="AT50">
            <v>0</v>
          </cell>
          <cell r="AU50">
            <v>0</v>
          </cell>
          <cell r="AV50" t="str">
            <v>GIRO DIRECTO DEL M.PS.  MES DE DICIEMBRE DE 2019. EVENTO|CRUCE</v>
          </cell>
          <cell r="AW50" t="str">
            <v>3840633</v>
          </cell>
          <cell r="AX50" t="str">
            <v>26059|26488</v>
          </cell>
          <cell r="AY50" t="str">
            <v>200576</v>
          </cell>
          <cell r="AZ50" t="str">
            <v>0</v>
          </cell>
        </row>
        <row r="51">
          <cell r="G51">
            <v>10721</v>
          </cell>
          <cell r="H51" t="str">
            <v>ADMINISTRADORA</v>
          </cell>
          <cell r="I51">
            <v>39</v>
          </cell>
          <cell r="J51" t="str">
            <v>SUBSIDIADO PLENO</v>
          </cell>
          <cell r="K51" t="str">
            <v>CC-1143238342</v>
          </cell>
          <cell r="L51" t="str">
            <v>P</v>
          </cell>
          <cell r="M51" t="str">
            <v>NINGUNO</v>
          </cell>
          <cell r="N51">
            <v>0</v>
          </cell>
          <cell r="O51">
            <v>13</v>
          </cell>
          <cell r="P51">
            <v>43716</v>
          </cell>
          <cell r="Q51">
            <v>43718</v>
          </cell>
          <cell r="R51">
            <v>43748</v>
          </cell>
          <cell r="S51">
            <v>163279</v>
          </cell>
          <cell r="T51">
            <v>0</v>
          </cell>
          <cell r="U51">
            <v>0</v>
          </cell>
          <cell r="V51">
            <v>163279</v>
          </cell>
          <cell r="W51">
            <v>163279</v>
          </cell>
          <cell r="X51">
            <v>0</v>
          </cell>
          <cell r="Y51">
            <v>63031</v>
          </cell>
          <cell r="Z51" t="str">
            <v>--SALA DE OBSERVACION NO DA LUGAR A COBRO PACIENTE CON DX DE DOLOR ABDOMINAL EN ESPERA DE REPORTE DE LABORATORIOS PARA DEFINIR CONDUCTA</v>
          </cell>
          <cell r="AA51" t="str">
            <v>NA</v>
          </cell>
          <cell r="AB51">
            <v>0</v>
          </cell>
          <cell r="AC51">
            <v>0</v>
          </cell>
          <cell r="AD51">
            <v>0</v>
          </cell>
          <cell r="AE51">
            <v>43748</v>
          </cell>
          <cell r="AF51" t="str">
            <v>FACSS</v>
          </cell>
          <cell r="AG51" t="str">
            <v>IPSPU</v>
          </cell>
          <cell r="AH51" t="str">
            <v>Pagado</v>
          </cell>
          <cell r="AI51" t="str">
            <v>10721</v>
          </cell>
          <cell r="AJ51">
            <v>163279</v>
          </cell>
          <cell r="AK51">
            <v>163279</v>
          </cell>
          <cell r="AL51">
            <v>0</v>
          </cell>
          <cell r="AM51">
            <v>0</v>
          </cell>
          <cell r="AN51">
            <v>0</v>
          </cell>
          <cell r="AO51">
            <v>0</v>
          </cell>
          <cell r="AP51">
            <v>0</v>
          </cell>
          <cell r="AQ51">
            <v>0</v>
          </cell>
          <cell r="AR51">
            <v>0</v>
          </cell>
          <cell r="AS51">
            <v>100248</v>
          </cell>
          <cell r="AT51">
            <v>0</v>
          </cell>
          <cell r="AU51">
            <v>0</v>
          </cell>
          <cell r="AV51" t="str">
            <v>GIRO DIRECTO DEL M.PS.  MES DE NOVIEMBRE DE 2019. EVENTO</v>
          </cell>
          <cell r="AW51" t="str">
            <v>3840636</v>
          </cell>
          <cell r="AX51" t="str">
            <v>26059</v>
          </cell>
          <cell r="AY51" t="str">
            <v>200573</v>
          </cell>
          <cell r="AZ51" t="str">
            <v>0</v>
          </cell>
        </row>
        <row r="52">
          <cell r="G52">
            <v>10749</v>
          </cell>
          <cell r="H52" t="str">
            <v>ADMINISTRADORA</v>
          </cell>
          <cell r="I52">
            <v>39</v>
          </cell>
          <cell r="J52" t="str">
            <v>SUBSIDIADO PLENO</v>
          </cell>
          <cell r="K52" t="str">
            <v>RC-1194981120</v>
          </cell>
          <cell r="L52" t="str">
            <v>P</v>
          </cell>
          <cell r="M52" t="str">
            <v>NINGUNO</v>
          </cell>
          <cell r="N52">
            <v>0</v>
          </cell>
          <cell r="O52">
            <v>13</v>
          </cell>
          <cell r="P52">
            <v>43725</v>
          </cell>
          <cell r="Q52">
            <v>43727</v>
          </cell>
          <cell r="R52">
            <v>43748</v>
          </cell>
          <cell r="S52">
            <v>57420</v>
          </cell>
          <cell r="T52">
            <v>0</v>
          </cell>
          <cell r="U52">
            <v>0</v>
          </cell>
          <cell r="V52">
            <v>57420</v>
          </cell>
          <cell r="W52">
            <v>57420</v>
          </cell>
          <cell r="X52">
            <v>0</v>
          </cell>
          <cell r="Y52">
            <v>0</v>
          </cell>
          <cell r="Z52" t="str">
            <v>NA</v>
          </cell>
          <cell r="AA52" t="str">
            <v>NA</v>
          </cell>
          <cell r="AB52">
            <v>0</v>
          </cell>
          <cell r="AC52">
            <v>0</v>
          </cell>
          <cell r="AD52">
            <v>0</v>
          </cell>
          <cell r="AE52">
            <v>43748</v>
          </cell>
          <cell r="AF52" t="str">
            <v>FACSS</v>
          </cell>
          <cell r="AG52" t="str">
            <v>IPSPU</v>
          </cell>
          <cell r="AH52" t="str">
            <v>Pagado</v>
          </cell>
          <cell r="AI52" t="str">
            <v>10749</v>
          </cell>
          <cell r="AJ52">
            <v>57420</v>
          </cell>
          <cell r="AK52">
            <v>57420</v>
          </cell>
          <cell r="AL52">
            <v>0</v>
          </cell>
          <cell r="AM52">
            <v>0</v>
          </cell>
          <cell r="AN52">
            <v>0</v>
          </cell>
          <cell r="AO52">
            <v>0</v>
          </cell>
          <cell r="AP52">
            <v>0</v>
          </cell>
          <cell r="AQ52">
            <v>0</v>
          </cell>
          <cell r="AR52">
            <v>0</v>
          </cell>
          <cell r="AS52">
            <v>57420</v>
          </cell>
          <cell r="AT52">
            <v>0</v>
          </cell>
          <cell r="AU52">
            <v>0</v>
          </cell>
          <cell r="AV52" t="str">
            <v>GIRO DIRECTO DEL M.PS.  MES DE DICIEMBRE DE 2019. EVENTO</v>
          </cell>
          <cell r="AW52" t="str">
            <v>3840637</v>
          </cell>
          <cell r="AX52" t="str">
            <v>26488</v>
          </cell>
          <cell r="AY52" t="str">
            <v>0</v>
          </cell>
          <cell r="AZ52" t="str">
            <v>0</v>
          </cell>
        </row>
        <row r="53">
          <cell r="G53">
            <v>10702</v>
          </cell>
          <cell r="H53" t="str">
            <v>ADMINISTRADORA</v>
          </cell>
          <cell r="I53">
            <v>39</v>
          </cell>
          <cell r="J53" t="str">
            <v>SUBSIDIADO PLENO</v>
          </cell>
          <cell r="K53" t="str">
            <v>CC-22598805</v>
          </cell>
          <cell r="L53" t="str">
            <v>P</v>
          </cell>
          <cell r="M53" t="str">
            <v>NINGUNO</v>
          </cell>
          <cell r="N53">
            <v>0</v>
          </cell>
          <cell r="O53">
            <v>13</v>
          </cell>
          <cell r="P53">
            <v>43711</v>
          </cell>
          <cell r="Q53">
            <v>43714</v>
          </cell>
          <cell r="R53">
            <v>43748</v>
          </cell>
          <cell r="S53">
            <v>147989</v>
          </cell>
          <cell r="T53">
            <v>0</v>
          </cell>
          <cell r="U53">
            <v>0</v>
          </cell>
          <cell r="V53">
            <v>147989</v>
          </cell>
          <cell r="W53">
            <v>147989</v>
          </cell>
          <cell r="X53">
            <v>0</v>
          </cell>
          <cell r="Y53">
            <v>0</v>
          </cell>
          <cell r="Z53" t="str">
            <v>NA</v>
          </cell>
          <cell r="AA53" t="str">
            <v>NA</v>
          </cell>
          <cell r="AB53">
            <v>0</v>
          </cell>
          <cell r="AC53">
            <v>0</v>
          </cell>
          <cell r="AD53">
            <v>0</v>
          </cell>
          <cell r="AE53">
            <v>43748</v>
          </cell>
          <cell r="AF53" t="str">
            <v>FACSS</v>
          </cell>
          <cell r="AG53" t="str">
            <v>IPSPU</v>
          </cell>
          <cell r="AH53" t="str">
            <v>Pagado</v>
          </cell>
          <cell r="AI53" t="str">
            <v>10702</v>
          </cell>
          <cell r="AJ53">
            <v>147989</v>
          </cell>
          <cell r="AK53">
            <v>147989</v>
          </cell>
          <cell r="AL53">
            <v>0</v>
          </cell>
          <cell r="AM53">
            <v>0</v>
          </cell>
          <cell r="AN53">
            <v>0</v>
          </cell>
          <cell r="AO53">
            <v>0</v>
          </cell>
          <cell r="AP53">
            <v>0</v>
          </cell>
          <cell r="AQ53">
            <v>0</v>
          </cell>
          <cell r="AR53">
            <v>0</v>
          </cell>
          <cell r="AS53">
            <v>147989</v>
          </cell>
          <cell r="AT53">
            <v>0</v>
          </cell>
          <cell r="AU53">
            <v>0</v>
          </cell>
          <cell r="AV53" t="str">
            <v>GIRO DIRECTO DEL M.PS.  MES DE NOVIEMBRE DE 2019. EVENTO|CRUCE</v>
          </cell>
          <cell r="AW53" t="str">
            <v>3840640</v>
          </cell>
          <cell r="AX53" t="str">
            <v>26059|26059</v>
          </cell>
          <cell r="AY53" t="str">
            <v>0</v>
          </cell>
          <cell r="AZ53" t="str">
            <v>0</v>
          </cell>
        </row>
        <row r="54">
          <cell r="G54">
            <v>10784</v>
          </cell>
          <cell r="H54" t="str">
            <v>ADMINISTRADORA</v>
          </cell>
          <cell r="I54">
            <v>39</v>
          </cell>
          <cell r="J54" t="str">
            <v>SUBSIDIADO PLENO</v>
          </cell>
          <cell r="K54" t="str">
            <v>CC-7408000</v>
          </cell>
          <cell r="L54" t="str">
            <v>P</v>
          </cell>
          <cell r="M54" t="str">
            <v>NINGUNO</v>
          </cell>
          <cell r="N54">
            <v>0</v>
          </cell>
          <cell r="O54">
            <v>13</v>
          </cell>
          <cell r="P54">
            <v>43728</v>
          </cell>
          <cell r="Q54">
            <v>43732</v>
          </cell>
          <cell r="R54">
            <v>43748</v>
          </cell>
          <cell r="S54">
            <v>345706</v>
          </cell>
          <cell r="T54">
            <v>0</v>
          </cell>
          <cell r="U54">
            <v>0</v>
          </cell>
          <cell r="V54">
            <v>345706</v>
          </cell>
          <cell r="W54">
            <v>345706</v>
          </cell>
          <cell r="X54">
            <v>0</v>
          </cell>
          <cell r="Y54">
            <v>162583</v>
          </cell>
          <cell r="Z54" t="str">
            <v>--TRASLADO EN AMBULANCIA NO SOPORTADO</v>
          </cell>
          <cell r="AA54" t="str">
            <v>NA</v>
          </cell>
          <cell r="AB54">
            <v>0</v>
          </cell>
          <cell r="AC54">
            <v>0</v>
          </cell>
          <cell r="AD54">
            <v>0</v>
          </cell>
          <cell r="AE54">
            <v>43748</v>
          </cell>
          <cell r="AF54" t="str">
            <v>FACSS</v>
          </cell>
          <cell r="AG54" t="str">
            <v>IPSPU</v>
          </cell>
          <cell r="AH54" t="str">
            <v>Pagado</v>
          </cell>
          <cell r="AI54" t="str">
            <v>10784</v>
          </cell>
          <cell r="AJ54">
            <v>345706</v>
          </cell>
          <cell r="AK54">
            <v>345706</v>
          </cell>
          <cell r="AL54">
            <v>0</v>
          </cell>
          <cell r="AM54">
            <v>0</v>
          </cell>
          <cell r="AN54">
            <v>0</v>
          </cell>
          <cell r="AO54">
            <v>0</v>
          </cell>
          <cell r="AP54">
            <v>0</v>
          </cell>
          <cell r="AQ54">
            <v>0</v>
          </cell>
          <cell r="AR54">
            <v>0</v>
          </cell>
          <cell r="AS54">
            <v>183123</v>
          </cell>
          <cell r="AT54">
            <v>0</v>
          </cell>
          <cell r="AU54">
            <v>0</v>
          </cell>
          <cell r="AV54" t="str">
            <v>GIRO DIRECTO DEL M.PS.  MES DE DICIEMBRE DE 2019. EVENTO</v>
          </cell>
          <cell r="AW54" t="str">
            <v>3840641</v>
          </cell>
          <cell r="AX54" t="str">
            <v>26488</v>
          </cell>
          <cell r="AY54" t="str">
            <v>200577</v>
          </cell>
          <cell r="AZ54" t="str">
            <v>0</v>
          </cell>
        </row>
        <row r="55">
          <cell r="G55">
            <v>10710</v>
          </cell>
          <cell r="H55" t="str">
            <v>ADMINISTRADORA</v>
          </cell>
          <cell r="I55">
            <v>39</v>
          </cell>
          <cell r="J55" t="str">
            <v>SUBSIDIADO PLENO</v>
          </cell>
          <cell r="K55" t="str">
            <v>TI-1048282429</v>
          </cell>
          <cell r="L55" t="str">
            <v>P</v>
          </cell>
          <cell r="M55" t="str">
            <v>NINGUNO</v>
          </cell>
          <cell r="N55">
            <v>0</v>
          </cell>
          <cell r="O55">
            <v>13</v>
          </cell>
          <cell r="P55">
            <v>43713</v>
          </cell>
          <cell r="Q55">
            <v>43714</v>
          </cell>
          <cell r="R55">
            <v>43748</v>
          </cell>
          <cell r="S55">
            <v>171460</v>
          </cell>
          <cell r="T55">
            <v>0</v>
          </cell>
          <cell r="U55">
            <v>0</v>
          </cell>
          <cell r="V55">
            <v>171460</v>
          </cell>
          <cell r="W55">
            <v>171460</v>
          </cell>
          <cell r="X55">
            <v>0</v>
          </cell>
          <cell r="Y55">
            <v>0</v>
          </cell>
          <cell r="Z55" t="str">
            <v>NA</v>
          </cell>
          <cell r="AA55" t="str">
            <v>NA</v>
          </cell>
          <cell r="AB55">
            <v>0</v>
          </cell>
          <cell r="AC55">
            <v>0</v>
          </cell>
          <cell r="AD55">
            <v>0</v>
          </cell>
          <cell r="AE55">
            <v>43748</v>
          </cell>
          <cell r="AF55" t="str">
            <v>FACSS</v>
          </cell>
          <cell r="AG55" t="str">
            <v>IPSPU</v>
          </cell>
          <cell r="AH55" t="str">
            <v>Pagado</v>
          </cell>
          <cell r="AI55" t="str">
            <v>10710</v>
          </cell>
          <cell r="AJ55">
            <v>171460</v>
          </cell>
          <cell r="AK55">
            <v>171460</v>
          </cell>
          <cell r="AL55">
            <v>0</v>
          </cell>
          <cell r="AM55">
            <v>0</v>
          </cell>
          <cell r="AN55">
            <v>0</v>
          </cell>
          <cell r="AO55">
            <v>0</v>
          </cell>
          <cell r="AP55">
            <v>0</v>
          </cell>
          <cell r="AQ55">
            <v>0</v>
          </cell>
          <cell r="AR55">
            <v>0</v>
          </cell>
          <cell r="AS55">
            <v>171460</v>
          </cell>
          <cell r="AT55">
            <v>0</v>
          </cell>
          <cell r="AU55">
            <v>0</v>
          </cell>
          <cell r="AV55" t="str">
            <v>GIRO DIRECTO DEL M.PS.  MES DE NOVIEMBRE DE 2019. EVENTO|CRUCE</v>
          </cell>
          <cell r="AW55" t="str">
            <v>3840642</v>
          </cell>
          <cell r="AX55" t="str">
            <v>26059|26059</v>
          </cell>
          <cell r="AY55" t="str">
            <v>0</v>
          </cell>
          <cell r="AZ55" t="str">
            <v>0</v>
          </cell>
        </row>
        <row r="56">
          <cell r="G56">
            <v>10706</v>
          </cell>
          <cell r="H56" t="str">
            <v>ADMINISTRADORA</v>
          </cell>
          <cell r="I56">
            <v>39</v>
          </cell>
          <cell r="J56" t="str">
            <v>SUBSIDIADO PLENO</v>
          </cell>
          <cell r="K56" t="str">
            <v>CC-30870760</v>
          </cell>
          <cell r="L56" t="str">
            <v>P</v>
          </cell>
          <cell r="M56" t="str">
            <v>NINGUNO</v>
          </cell>
          <cell r="N56">
            <v>0</v>
          </cell>
          <cell r="O56">
            <v>13</v>
          </cell>
          <cell r="P56">
            <v>43711</v>
          </cell>
          <cell r="Q56">
            <v>43714</v>
          </cell>
          <cell r="R56">
            <v>43748</v>
          </cell>
          <cell r="S56">
            <v>121089</v>
          </cell>
          <cell r="T56">
            <v>0</v>
          </cell>
          <cell r="U56">
            <v>0</v>
          </cell>
          <cell r="V56">
            <v>121089</v>
          </cell>
          <cell r="W56">
            <v>121089</v>
          </cell>
          <cell r="X56">
            <v>0</v>
          </cell>
          <cell r="Y56">
            <v>63031</v>
          </cell>
          <cell r="Z56" t="str">
            <v>--SALA DE OBSERVACION NO DA LUGAR A COBRO PACIENTE CON DX DE DOLOR LUMBAR INGRESA PARA MANEJO ANALGESICO REVALORA MEDICO GENERAL PARA DAR EGRESO ESTANCIA INFERIOR A 6 HORAS</v>
          </cell>
          <cell r="AA56" t="str">
            <v>NA</v>
          </cell>
          <cell r="AB56">
            <v>0</v>
          </cell>
          <cell r="AC56">
            <v>0</v>
          </cell>
          <cell r="AD56">
            <v>0</v>
          </cell>
          <cell r="AE56">
            <v>43748</v>
          </cell>
          <cell r="AF56" t="str">
            <v>FACSS</v>
          </cell>
          <cell r="AG56" t="str">
            <v>IPSPU</v>
          </cell>
          <cell r="AH56" t="str">
            <v>Pagado</v>
          </cell>
          <cell r="AI56" t="str">
            <v>10706</v>
          </cell>
          <cell r="AJ56">
            <v>121089</v>
          </cell>
          <cell r="AK56">
            <v>121089</v>
          </cell>
          <cell r="AL56">
            <v>0</v>
          </cell>
          <cell r="AM56">
            <v>0</v>
          </cell>
          <cell r="AN56">
            <v>0</v>
          </cell>
          <cell r="AO56">
            <v>0</v>
          </cell>
          <cell r="AP56">
            <v>0</v>
          </cell>
          <cell r="AQ56">
            <v>0</v>
          </cell>
          <cell r="AR56">
            <v>0</v>
          </cell>
          <cell r="AS56">
            <v>58058</v>
          </cell>
          <cell r="AT56">
            <v>0</v>
          </cell>
          <cell r="AU56">
            <v>0</v>
          </cell>
          <cell r="AV56" t="str">
            <v>GIRO DIRECTO DEL M.PS.  MES DE NOVIEMBRE DE 2019. EVENTO</v>
          </cell>
          <cell r="AW56" t="str">
            <v>3840643</v>
          </cell>
          <cell r="AX56" t="str">
            <v>26059</v>
          </cell>
          <cell r="AY56" t="str">
            <v>200575</v>
          </cell>
          <cell r="AZ56" t="str">
            <v>0</v>
          </cell>
        </row>
        <row r="57">
          <cell r="G57">
            <v>10750</v>
          </cell>
          <cell r="H57" t="str">
            <v>ADMINISTRADORA</v>
          </cell>
          <cell r="I57">
            <v>39</v>
          </cell>
          <cell r="J57" t="str">
            <v>SUBSIDIADO PLENO</v>
          </cell>
          <cell r="K57" t="str">
            <v>CC-72304464</v>
          </cell>
          <cell r="L57" t="str">
            <v>P</v>
          </cell>
          <cell r="M57" t="str">
            <v>NINGUNO</v>
          </cell>
          <cell r="N57">
            <v>0</v>
          </cell>
          <cell r="O57">
            <v>13</v>
          </cell>
          <cell r="P57">
            <v>43726</v>
          </cell>
          <cell r="Q57">
            <v>43727</v>
          </cell>
          <cell r="R57">
            <v>43748</v>
          </cell>
          <cell r="S57">
            <v>243289</v>
          </cell>
          <cell r="T57">
            <v>0</v>
          </cell>
          <cell r="U57">
            <v>0</v>
          </cell>
          <cell r="V57">
            <v>243289</v>
          </cell>
          <cell r="W57">
            <v>243289</v>
          </cell>
          <cell r="X57">
            <v>0</v>
          </cell>
          <cell r="Y57">
            <v>0</v>
          </cell>
          <cell r="Z57" t="str">
            <v>NA</v>
          </cell>
          <cell r="AA57" t="str">
            <v>NA</v>
          </cell>
          <cell r="AB57">
            <v>0</v>
          </cell>
          <cell r="AC57">
            <v>0</v>
          </cell>
          <cell r="AD57">
            <v>0</v>
          </cell>
          <cell r="AE57">
            <v>43748</v>
          </cell>
          <cell r="AF57" t="str">
            <v>FACSS</v>
          </cell>
          <cell r="AG57" t="str">
            <v>IPSPU</v>
          </cell>
          <cell r="AH57" t="str">
            <v>Pagado</v>
          </cell>
          <cell r="AI57" t="str">
            <v>10750</v>
          </cell>
          <cell r="AJ57">
            <v>243289</v>
          </cell>
          <cell r="AK57">
            <v>243289</v>
          </cell>
          <cell r="AL57">
            <v>0</v>
          </cell>
          <cell r="AM57">
            <v>0</v>
          </cell>
          <cell r="AN57">
            <v>0</v>
          </cell>
          <cell r="AO57">
            <v>0</v>
          </cell>
          <cell r="AP57">
            <v>0</v>
          </cell>
          <cell r="AQ57">
            <v>0</v>
          </cell>
          <cell r="AR57">
            <v>0</v>
          </cell>
          <cell r="AS57">
            <v>243289</v>
          </cell>
          <cell r="AT57">
            <v>0</v>
          </cell>
          <cell r="AU57">
            <v>0</v>
          </cell>
          <cell r="AV57" t="str">
            <v>GIRO DIRECTO DEL M.PS.  MES DE DICIEMBRE DE 2019. EVENTO</v>
          </cell>
          <cell r="AW57" t="str">
            <v>3840644</v>
          </cell>
          <cell r="AX57" t="str">
            <v>26488</v>
          </cell>
          <cell r="AY57" t="str">
            <v>0</v>
          </cell>
          <cell r="AZ57" t="str">
            <v>0</v>
          </cell>
        </row>
        <row r="58">
          <cell r="G58">
            <v>7152</v>
          </cell>
          <cell r="H58" t="str">
            <v>ADMINISTRADORA</v>
          </cell>
          <cell r="I58">
            <v>39</v>
          </cell>
          <cell r="J58" t="str">
            <v>SUBSIDIADO PLENO</v>
          </cell>
          <cell r="K58" t="str">
            <v>CC-1129489564</v>
          </cell>
          <cell r="L58" t="str">
            <v>P</v>
          </cell>
          <cell r="M58" t="str">
            <v>NINGUNO</v>
          </cell>
          <cell r="N58">
            <v>0</v>
          </cell>
          <cell r="O58">
            <v>13</v>
          </cell>
          <cell r="P58">
            <v>42705</v>
          </cell>
          <cell r="Q58">
            <v>42705</v>
          </cell>
          <cell r="R58">
            <v>42782</v>
          </cell>
          <cell r="S58">
            <v>0</v>
          </cell>
          <cell r="T58">
            <v>0</v>
          </cell>
          <cell r="U58">
            <v>0</v>
          </cell>
          <cell r="V58">
            <v>83562</v>
          </cell>
          <cell r="W58">
            <v>83562</v>
          </cell>
          <cell r="X58">
            <v>0</v>
          </cell>
          <cell r="Y58">
            <v>0</v>
          </cell>
          <cell r="Z58" t="str">
            <v>NA</v>
          </cell>
          <cell r="AA58" t="str">
            <v>NA</v>
          </cell>
          <cell r="AB58">
            <v>0</v>
          </cell>
          <cell r="AC58">
            <v>0</v>
          </cell>
          <cell r="AD58">
            <v>0</v>
          </cell>
          <cell r="AE58">
            <v>42828</v>
          </cell>
          <cell r="AF58" t="str">
            <v>FACSS</v>
          </cell>
          <cell r="AG58" t="str">
            <v>IPSPU</v>
          </cell>
          <cell r="AH58" t="str">
            <v>Pagado</v>
          </cell>
          <cell r="AI58" t="str">
            <v>7152</v>
          </cell>
          <cell r="AJ58">
            <v>83562</v>
          </cell>
          <cell r="AK58">
            <v>83562</v>
          </cell>
          <cell r="AL58">
            <v>0</v>
          </cell>
          <cell r="AM58">
            <v>0</v>
          </cell>
          <cell r="AN58">
            <v>0</v>
          </cell>
          <cell r="AO58">
            <v>0</v>
          </cell>
          <cell r="AP58">
            <v>0</v>
          </cell>
          <cell r="AQ58">
            <v>0</v>
          </cell>
          <cell r="AR58">
            <v>0</v>
          </cell>
          <cell r="AS58">
            <v>83562</v>
          </cell>
          <cell r="AT58">
            <v>0</v>
          </cell>
          <cell r="AU58">
            <v>0</v>
          </cell>
          <cell r="AV58" t="str">
            <v>CRUCE GD AGOS MES SEP-17</v>
          </cell>
          <cell r="AW58" t="str">
            <v>270704</v>
          </cell>
          <cell r="AX58" t="str">
            <v>8277</v>
          </cell>
          <cell r="AY58" t="str">
            <v>0</v>
          </cell>
          <cell r="AZ58" t="str">
            <v>0</v>
          </cell>
        </row>
        <row r="59">
          <cell r="G59">
            <v>7159</v>
          </cell>
          <cell r="H59" t="str">
            <v>ADMINISTRADORA</v>
          </cell>
          <cell r="I59">
            <v>39</v>
          </cell>
          <cell r="J59" t="str">
            <v>SUBSIDIADO PLENO</v>
          </cell>
          <cell r="K59" t="str">
            <v>RC-1042271142</v>
          </cell>
          <cell r="L59" t="str">
            <v>P</v>
          </cell>
          <cell r="M59" t="str">
            <v>NINGUNO</v>
          </cell>
          <cell r="N59">
            <v>0</v>
          </cell>
          <cell r="O59">
            <v>13</v>
          </cell>
          <cell r="P59">
            <v>42705</v>
          </cell>
          <cell r="Q59">
            <v>42705</v>
          </cell>
          <cell r="R59">
            <v>42782</v>
          </cell>
          <cell r="S59">
            <v>0</v>
          </cell>
          <cell r="T59">
            <v>0</v>
          </cell>
          <cell r="U59">
            <v>0</v>
          </cell>
          <cell r="V59">
            <v>122492</v>
          </cell>
          <cell r="W59">
            <v>122492</v>
          </cell>
          <cell r="X59">
            <v>0</v>
          </cell>
          <cell r="Y59">
            <v>18552</v>
          </cell>
          <cell r="Z59" t="str">
            <v>--Se objeta el cobro de 3 terapia respiartoria por valor de $ 17684 se evidencia realizacion de MNB por lo tanto se reconoce a $ 11500.</v>
          </cell>
          <cell r="AA59" t="str">
            <v>NA</v>
          </cell>
          <cell r="AB59">
            <v>0</v>
          </cell>
          <cell r="AC59">
            <v>0</v>
          </cell>
          <cell r="AD59">
            <v>0</v>
          </cell>
          <cell r="AE59">
            <v>42828</v>
          </cell>
          <cell r="AF59" t="str">
            <v>FACSS</v>
          </cell>
          <cell r="AG59" t="str">
            <v>IPSPU</v>
          </cell>
          <cell r="AH59" t="str">
            <v>Pagado</v>
          </cell>
          <cell r="AI59" t="str">
            <v>7159</v>
          </cell>
          <cell r="AJ59">
            <v>122492</v>
          </cell>
          <cell r="AK59">
            <v>122492</v>
          </cell>
          <cell r="AL59">
            <v>0</v>
          </cell>
          <cell r="AM59">
            <v>0</v>
          </cell>
          <cell r="AN59">
            <v>0</v>
          </cell>
          <cell r="AO59">
            <v>0</v>
          </cell>
          <cell r="AP59">
            <v>0</v>
          </cell>
          <cell r="AQ59">
            <v>0</v>
          </cell>
          <cell r="AR59">
            <v>0</v>
          </cell>
          <cell r="AS59">
            <v>103940</v>
          </cell>
          <cell r="AT59">
            <v>0</v>
          </cell>
          <cell r="AU59">
            <v>0</v>
          </cell>
          <cell r="AV59" t="str">
            <v>CRUCE GD AGOS MES SEP-17</v>
          </cell>
          <cell r="AW59" t="str">
            <v>272232</v>
          </cell>
          <cell r="AX59" t="str">
            <v>8277</v>
          </cell>
          <cell r="AY59" t="str">
            <v>1568</v>
          </cell>
          <cell r="AZ59" t="str">
            <v>0</v>
          </cell>
        </row>
        <row r="60">
          <cell r="G60">
            <v>7162</v>
          </cell>
          <cell r="H60" t="str">
            <v>ADMINISTRADORA</v>
          </cell>
          <cell r="I60">
            <v>39</v>
          </cell>
          <cell r="J60" t="str">
            <v>SUBSIDIADO PLENO</v>
          </cell>
          <cell r="K60" t="str">
            <v>CC-1046873098</v>
          </cell>
          <cell r="L60" t="str">
            <v>P</v>
          </cell>
          <cell r="M60" t="str">
            <v>NINGUNO</v>
          </cell>
          <cell r="N60">
            <v>0</v>
          </cell>
          <cell r="O60">
            <v>13</v>
          </cell>
          <cell r="P60">
            <v>42705</v>
          </cell>
          <cell r="Q60">
            <v>42705</v>
          </cell>
          <cell r="R60">
            <v>42782</v>
          </cell>
          <cell r="S60">
            <v>0</v>
          </cell>
          <cell r="T60">
            <v>0</v>
          </cell>
          <cell r="U60">
            <v>0</v>
          </cell>
          <cell r="V60">
            <v>234942</v>
          </cell>
          <cell r="W60">
            <v>234942</v>
          </cell>
          <cell r="X60">
            <v>0</v>
          </cell>
          <cell r="Y60">
            <v>0</v>
          </cell>
          <cell r="Z60" t="str">
            <v>NA</v>
          </cell>
          <cell r="AA60" t="str">
            <v>NA</v>
          </cell>
          <cell r="AB60">
            <v>0</v>
          </cell>
          <cell r="AC60">
            <v>0</v>
          </cell>
          <cell r="AD60">
            <v>0</v>
          </cell>
          <cell r="AE60">
            <v>42828</v>
          </cell>
          <cell r="AF60" t="str">
            <v>FACSS</v>
          </cell>
          <cell r="AG60" t="str">
            <v>IPSPU</v>
          </cell>
          <cell r="AH60" t="str">
            <v>Pagado</v>
          </cell>
          <cell r="AI60" t="str">
            <v>7162</v>
          </cell>
          <cell r="AJ60">
            <v>234942</v>
          </cell>
          <cell r="AK60">
            <v>234942</v>
          </cell>
          <cell r="AL60">
            <v>0</v>
          </cell>
          <cell r="AM60">
            <v>0</v>
          </cell>
          <cell r="AN60">
            <v>0</v>
          </cell>
          <cell r="AO60">
            <v>0</v>
          </cell>
          <cell r="AP60">
            <v>0</v>
          </cell>
          <cell r="AQ60">
            <v>0</v>
          </cell>
          <cell r="AR60">
            <v>234942</v>
          </cell>
          <cell r="AS60">
            <v>0</v>
          </cell>
          <cell r="AT60">
            <v>0</v>
          </cell>
          <cell r="AU60">
            <v>0</v>
          </cell>
          <cell r="AV60" t="str">
            <v>CRUCE ANTICIPO</v>
          </cell>
          <cell r="AW60" t="str">
            <v>270701</v>
          </cell>
          <cell r="AX60" t="str">
            <v>0</v>
          </cell>
          <cell r="AY60" t="str">
            <v>0</v>
          </cell>
          <cell r="AZ60" t="str">
            <v>2543</v>
          </cell>
        </row>
        <row r="61">
          <cell r="G61">
            <v>7212</v>
          </cell>
          <cell r="H61" t="str">
            <v>ADMINISTRADORA</v>
          </cell>
          <cell r="I61">
            <v>39</v>
          </cell>
          <cell r="J61" t="str">
            <v>SUBSIDIADO PLENO</v>
          </cell>
          <cell r="K61" t="str">
            <v>CC-1046874921</v>
          </cell>
          <cell r="L61" t="str">
            <v>P</v>
          </cell>
          <cell r="M61" t="str">
            <v>NINGUNO</v>
          </cell>
          <cell r="N61">
            <v>0</v>
          </cell>
          <cell r="O61">
            <v>13</v>
          </cell>
          <cell r="P61">
            <v>42705</v>
          </cell>
          <cell r="Q61">
            <v>42705</v>
          </cell>
          <cell r="R61">
            <v>42782</v>
          </cell>
          <cell r="S61">
            <v>0</v>
          </cell>
          <cell r="T61">
            <v>0</v>
          </cell>
          <cell r="U61">
            <v>0</v>
          </cell>
          <cell r="V61">
            <v>112225</v>
          </cell>
          <cell r="W61">
            <v>112225</v>
          </cell>
          <cell r="X61">
            <v>0</v>
          </cell>
          <cell r="Y61">
            <v>0</v>
          </cell>
          <cell r="Z61" t="str">
            <v>NA</v>
          </cell>
          <cell r="AA61" t="str">
            <v>NA</v>
          </cell>
          <cell r="AB61">
            <v>0</v>
          </cell>
          <cell r="AC61">
            <v>0</v>
          </cell>
          <cell r="AD61">
            <v>0</v>
          </cell>
          <cell r="AE61">
            <v>42828</v>
          </cell>
          <cell r="AF61" t="str">
            <v>FACSS</v>
          </cell>
          <cell r="AG61" t="str">
            <v>IPSPU</v>
          </cell>
          <cell r="AH61" t="str">
            <v>Pagado</v>
          </cell>
          <cell r="AI61" t="str">
            <v>7212</v>
          </cell>
          <cell r="AJ61">
            <v>112225</v>
          </cell>
          <cell r="AK61">
            <v>112225</v>
          </cell>
          <cell r="AL61">
            <v>0</v>
          </cell>
          <cell r="AM61">
            <v>0</v>
          </cell>
          <cell r="AN61">
            <v>0</v>
          </cell>
          <cell r="AO61">
            <v>0</v>
          </cell>
          <cell r="AP61">
            <v>0</v>
          </cell>
          <cell r="AQ61">
            <v>0</v>
          </cell>
          <cell r="AR61">
            <v>112225</v>
          </cell>
          <cell r="AS61">
            <v>0</v>
          </cell>
          <cell r="AT61">
            <v>0</v>
          </cell>
          <cell r="AU61">
            <v>0</v>
          </cell>
          <cell r="AV61" t="str">
            <v>CRUCE ANTICIPO</v>
          </cell>
          <cell r="AW61" t="str">
            <v>270693</v>
          </cell>
          <cell r="AX61" t="str">
            <v>0</v>
          </cell>
          <cell r="AY61" t="str">
            <v>0</v>
          </cell>
          <cell r="AZ61" t="str">
            <v>1576</v>
          </cell>
        </row>
        <row r="62">
          <cell r="G62">
            <v>7243</v>
          </cell>
          <cell r="H62" t="str">
            <v>ADMINISTRADORA</v>
          </cell>
          <cell r="I62">
            <v>39</v>
          </cell>
          <cell r="J62" t="str">
            <v>SUBSIDIADO PLENO</v>
          </cell>
          <cell r="K62" t="str">
            <v>RC-1042271142</v>
          </cell>
          <cell r="L62" t="str">
            <v>P</v>
          </cell>
          <cell r="M62" t="str">
            <v>NINGUNO</v>
          </cell>
          <cell r="N62">
            <v>0</v>
          </cell>
          <cell r="O62">
            <v>13</v>
          </cell>
          <cell r="P62">
            <v>42705</v>
          </cell>
          <cell r="Q62">
            <v>42705</v>
          </cell>
          <cell r="R62">
            <v>42782</v>
          </cell>
          <cell r="S62">
            <v>0</v>
          </cell>
          <cell r="T62">
            <v>0</v>
          </cell>
          <cell r="U62">
            <v>0</v>
          </cell>
          <cell r="V62">
            <v>174610</v>
          </cell>
          <cell r="W62">
            <v>174610</v>
          </cell>
          <cell r="X62">
            <v>0</v>
          </cell>
          <cell r="Y62">
            <v>18552</v>
          </cell>
          <cell r="Z62" t="str">
            <v>--Se objeta el cobro de 3 terapia respiartoria por valor de $ 17684 se evidencia realizacion de MNB por lo tanto se reconoce a $ 11500.</v>
          </cell>
          <cell r="AA62" t="str">
            <v>NA</v>
          </cell>
          <cell r="AB62">
            <v>0</v>
          </cell>
          <cell r="AC62">
            <v>0</v>
          </cell>
          <cell r="AD62">
            <v>0</v>
          </cell>
          <cell r="AE62">
            <v>42828</v>
          </cell>
          <cell r="AF62" t="str">
            <v>FACSS</v>
          </cell>
          <cell r="AG62" t="str">
            <v>IPSPU</v>
          </cell>
          <cell r="AH62" t="str">
            <v>Pagado</v>
          </cell>
          <cell r="AI62" t="str">
            <v>7243</v>
          </cell>
          <cell r="AJ62">
            <v>174610</v>
          </cell>
          <cell r="AK62">
            <v>174610</v>
          </cell>
          <cell r="AL62">
            <v>0</v>
          </cell>
          <cell r="AM62">
            <v>0</v>
          </cell>
          <cell r="AN62">
            <v>0</v>
          </cell>
          <cell r="AO62">
            <v>0</v>
          </cell>
          <cell r="AP62">
            <v>0</v>
          </cell>
          <cell r="AQ62">
            <v>0</v>
          </cell>
          <cell r="AR62">
            <v>156058</v>
          </cell>
          <cell r="AS62">
            <v>0</v>
          </cell>
          <cell r="AT62">
            <v>0</v>
          </cell>
          <cell r="AU62">
            <v>0</v>
          </cell>
          <cell r="AV62" t="str">
            <v>CRUCE ANTICIPO</v>
          </cell>
          <cell r="AW62" t="str">
            <v>272244</v>
          </cell>
          <cell r="AX62" t="str">
            <v>0</v>
          </cell>
          <cell r="AY62" t="str">
            <v>1567</v>
          </cell>
          <cell r="AZ62" t="str">
            <v>1576</v>
          </cell>
        </row>
        <row r="63">
          <cell r="G63">
            <v>10916</v>
          </cell>
          <cell r="H63" t="str">
            <v>ADMINISTRADORA</v>
          </cell>
          <cell r="I63">
            <v>39</v>
          </cell>
          <cell r="J63" t="str">
            <v>SUBSIDIADO PLENO</v>
          </cell>
          <cell r="K63" t="str">
            <v>TI-1046872022</v>
          </cell>
          <cell r="L63" t="str">
            <v>P</v>
          </cell>
          <cell r="M63" t="str">
            <v>NINGUNO</v>
          </cell>
          <cell r="N63">
            <v>0</v>
          </cell>
          <cell r="O63">
            <v>13</v>
          </cell>
          <cell r="P63">
            <v>43761</v>
          </cell>
          <cell r="Q63">
            <v>43762</v>
          </cell>
          <cell r="R63">
            <v>43784</v>
          </cell>
          <cell r="S63">
            <v>164923</v>
          </cell>
          <cell r="T63">
            <v>0</v>
          </cell>
          <cell r="U63">
            <v>0</v>
          </cell>
          <cell r="V63">
            <v>164923</v>
          </cell>
          <cell r="W63">
            <v>164923</v>
          </cell>
          <cell r="X63">
            <v>0</v>
          </cell>
          <cell r="Y63">
            <v>63031</v>
          </cell>
          <cell r="Z63" t="str">
            <v>--se glosa sala de observación no facturable paciente sin evolución clinica de revaloracion del paciente solo nota de egreso.</v>
          </cell>
          <cell r="AA63" t="str">
            <v>NA</v>
          </cell>
          <cell r="AB63">
            <v>0</v>
          </cell>
          <cell r="AC63">
            <v>0</v>
          </cell>
          <cell r="AD63">
            <v>0</v>
          </cell>
          <cell r="AE63">
            <v>43784</v>
          </cell>
          <cell r="AF63" t="str">
            <v>FACSS</v>
          </cell>
          <cell r="AG63" t="str">
            <v>IPSPU</v>
          </cell>
          <cell r="AH63" t="str">
            <v>Pagado</v>
          </cell>
          <cell r="AI63" t="str">
            <v>10916</v>
          </cell>
          <cell r="AJ63">
            <v>164923</v>
          </cell>
          <cell r="AK63">
            <v>164923</v>
          </cell>
          <cell r="AL63">
            <v>0</v>
          </cell>
          <cell r="AM63">
            <v>0</v>
          </cell>
          <cell r="AN63">
            <v>0</v>
          </cell>
          <cell r="AO63">
            <v>0</v>
          </cell>
          <cell r="AP63">
            <v>0</v>
          </cell>
          <cell r="AQ63">
            <v>0</v>
          </cell>
          <cell r="AR63">
            <v>0</v>
          </cell>
          <cell r="AS63">
            <v>101892</v>
          </cell>
          <cell r="AT63">
            <v>0</v>
          </cell>
          <cell r="AU63">
            <v>0</v>
          </cell>
          <cell r="AV63" t="str">
            <v>GIRO DIRECTO DEL M.PS.  MES DE DICIEMBRE DE 2019. EVENTO</v>
          </cell>
          <cell r="AW63" t="str">
            <v>3985255</v>
          </cell>
          <cell r="AX63" t="str">
            <v>26488</v>
          </cell>
          <cell r="AY63" t="str">
            <v>208870</v>
          </cell>
          <cell r="AZ63" t="str">
            <v>0</v>
          </cell>
        </row>
        <row r="64">
          <cell r="G64">
            <v>10923</v>
          </cell>
          <cell r="H64" t="str">
            <v>ADMINISTRADORA</v>
          </cell>
          <cell r="I64">
            <v>39</v>
          </cell>
          <cell r="J64" t="str">
            <v>SUBSIDIADO PLENO</v>
          </cell>
          <cell r="K64" t="str">
            <v>CC-72339666</v>
          </cell>
          <cell r="L64" t="str">
            <v>P</v>
          </cell>
          <cell r="M64" t="str">
            <v>NINGUNO</v>
          </cell>
          <cell r="N64">
            <v>0</v>
          </cell>
          <cell r="O64">
            <v>13</v>
          </cell>
          <cell r="P64">
            <v>43765</v>
          </cell>
          <cell r="Q64">
            <v>43768</v>
          </cell>
          <cell r="R64">
            <v>43784</v>
          </cell>
          <cell r="S64">
            <v>148514</v>
          </cell>
          <cell r="T64">
            <v>0</v>
          </cell>
          <cell r="U64">
            <v>0</v>
          </cell>
          <cell r="V64">
            <v>148514</v>
          </cell>
          <cell r="W64">
            <v>148514</v>
          </cell>
          <cell r="X64">
            <v>0</v>
          </cell>
          <cell r="Y64">
            <v>0</v>
          </cell>
          <cell r="Z64" t="str">
            <v>NA</v>
          </cell>
          <cell r="AA64" t="str">
            <v>NA</v>
          </cell>
          <cell r="AB64">
            <v>0</v>
          </cell>
          <cell r="AC64">
            <v>0</v>
          </cell>
          <cell r="AD64">
            <v>0</v>
          </cell>
          <cell r="AE64">
            <v>43784</v>
          </cell>
          <cell r="AF64" t="str">
            <v>FACSS</v>
          </cell>
          <cell r="AG64" t="str">
            <v>IPSPU</v>
          </cell>
          <cell r="AH64" t="str">
            <v>Pagado</v>
          </cell>
          <cell r="AI64" t="str">
            <v>10923</v>
          </cell>
          <cell r="AJ64">
            <v>148514</v>
          </cell>
          <cell r="AK64">
            <v>148514</v>
          </cell>
          <cell r="AL64">
            <v>0</v>
          </cell>
          <cell r="AM64">
            <v>0</v>
          </cell>
          <cell r="AN64">
            <v>0</v>
          </cell>
          <cell r="AO64">
            <v>0</v>
          </cell>
          <cell r="AP64">
            <v>0</v>
          </cell>
          <cell r="AQ64">
            <v>0</v>
          </cell>
          <cell r="AR64">
            <v>0</v>
          </cell>
          <cell r="AS64">
            <v>148514</v>
          </cell>
          <cell r="AT64">
            <v>0</v>
          </cell>
          <cell r="AU64">
            <v>0</v>
          </cell>
          <cell r="AV64" t="str">
            <v>cruce|GIRO DIRECTO DEL M.PS.  MES DE DICIEMBRE DE 2019. EVENTO</v>
          </cell>
          <cell r="AW64" t="str">
            <v>3984633</v>
          </cell>
          <cell r="AX64" t="str">
            <v>26488|26488</v>
          </cell>
          <cell r="AY64" t="str">
            <v>0</v>
          </cell>
          <cell r="AZ64" t="str">
            <v>0</v>
          </cell>
        </row>
        <row r="65">
          <cell r="G65">
            <v>10855</v>
          </cell>
          <cell r="H65" t="str">
            <v>ADMINISTRADORA</v>
          </cell>
          <cell r="I65">
            <v>39</v>
          </cell>
          <cell r="J65" t="str">
            <v>SUBSIDIADO PLENO</v>
          </cell>
          <cell r="K65" t="str">
            <v>CC-57380014</v>
          </cell>
          <cell r="L65" t="str">
            <v>P</v>
          </cell>
          <cell r="M65" t="str">
            <v>NINGUNO</v>
          </cell>
          <cell r="N65">
            <v>0</v>
          </cell>
          <cell r="O65">
            <v>13</v>
          </cell>
          <cell r="P65">
            <v>43743</v>
          </cell>
          <cell r="Q65">
            <v>43746</v>
          </cell>
          <cell r="R65">
            <v>43784</v>
          </cell>
          <cell r="S65">
            <v>170249</v>
          </cell>
          <cell r="T65">
            <v>0</v>
          </cell>
          <cell r="U65">
            <v>0</v>
          </cell>
          <cell r="V65">
            <v>170249</v>
          </cell>
          <cell r="W65">
            <v>170249</v>
          </cell>
          <cell r="X65">
            <v>0</v>
          </cell>
          <cell r="Y65">
            <v>0</v>
          </cell>
          <cell r="Z65" t="str">
            <v>NA</v>
          </cell>
          <cell r="AA65" t="str">
            <v>NA</v>
          </cell>
          <cell r="AB65">
            <v>0</v>
          </cell>
          <cell r="AC65">
            <v>0</v>
          </cell>
          <cell r="AD65">
            <v>0</v>
          </cell>
          <cell r="AE65">
            <v>43784</v>
          </cell>
          <cell r="AF65" t="str">
            <v>FACSS</v>
          </cell>
          <cell r="AG65" t="str">
            <v>IPSPU</v>
          </cell>
          <cell r="AH65" t="str">
            <v>Pagado</v>
          </cell>
          <cell r="AI65" t="str">
            <v>10855</v>
          </cell>
          <cell r="AJ65">
            <v>170249</v>
          </cell>
          <cell r="AK65">
            <v>170249</v>
          </cell>
          <cell r="AL65">
            <v>0</v>
          </cell>
          <cell r="AM65">
            <v>0</v>
          </cell>
          <cell r="AN65">
            <v>0</v>
          </cell>
          <cell r="AO65">
            <v>0</v>
          </cell>
          <cell r="AP65">
            <v>0</v>
          </cell>
          <cell r="AQ65">
            <v>0</v>
          </cell>
          <cell r="AR65">
            <v>0</v>
          </cell>
          <cell r="AS65">
            <v>170249</v>
          </cell>
          <cell r="AT65">
            <v>0</v>
          </cell>
          <cell r="AU65">
            <v>0</v>
          </cell>
          <cell r="AV65" t="str">
            <v>cruce|GIRO DIRECTO DEL M.PS.  MES DE DICIEMBRE DE 2019. EVENTO</v>
          </cell>
          <cell r="AW65" t="str">
            <v>3984635</v>
          </cell>
          <cell r="AX65" t="str">
            <v>26488|26488</v>
          </cell>
          <cell r="AY65" t="str">
            <v>0</v>
          </cell>
          <cell r="AZ65" t="str">
            <v>0</v>
          </cell>
        </row>
        <row r="66">
          <cell r="G66">
            <v>10928</v>
          </cell>
          <cell r="H66" t="str">
            <v>ADMINISTRADORA</v>
          </cell>
          <cell r="I66">
            <v>39</v>
          </cell>
          <cell r="J66" t="str">
            <v>SUBSIDIADO PLENO</v>
          </cell>
          <cell r="K66" t="str">
            <v>CC-32756559</v>
          </cell>
          <cell r="L66" t="str">
            <v>P</v>
          </cell>
          <cell r="M66" t="str">
            <v>NINGUNO</v>
          </cell>
          <cell r="N66">
            <v>0</v>
          </cell>
          <cell r="O66">
            <v>13</v>
          </cell>
          <cell r="P66">
            <v>43767</v>
          </cell>
          <cell r="Q66">
            <v>43768</v>
          </cell>
          <cell r="R66">
            <v>43784</v>
          </cell>
          <cell r="S66">
            <v>127435</v>
          </cell>
          <cell r="T66">
            <v>0</v>
          </cell>
          <cell r="U66">
            <v>0</v>
          </cell>
          <cell r="V66">
            <v>127435</v>
          </cell>
          <cell r="W66">
            <v>127435</v>
          </cell>
          <cell r="X66">
            <v>0</v>
          </cell>
          <cell r="Y66">
            <v>63031</v>
          </cell>
          <cell r="Z66" t="str">
            <v>--se glosa sala de observación no facturable paciente sin evolución clinica de reavaloracion  del paciente solo nota de egreso.</v>
          </cell>
          <cell r="AA66" t="str">
            <v>NA</v>
          </cell>
          <cell r="AB66">
            <v>0</v>
          </cell>
          <cell r="AC66">
            <v>0</v>
          </cell>
          <cell r="AD66">
            <v>0</v>
          </cell>
          <cell r="AE66">
            <v>43784</v>
          </cell>
          <cell r="AF66" t="str">
            <v>FACSS</v>
          </cell>
          <cell r="AG66" t="str">
            <v>IPSPU</v>
          </cell>
          <cell r="AH66" t="str">
            <v>Pagado</v>
          </cell>
          <cell r="AI66" t="str">
            <v>10928</v>
          </cell>
          <cell r="AJ66">
            <v>127435</v>
          </cell>
          <cell r="AK66">
            <v>127435</v>
          </cell>
          <cell r="AL66">
            <v>0</v>
          </cell>
          <cell r="AM66">
            <v>0</v>
          </cell>
          <cell r="AN66">
            <v>0</v>
          </cell>
          <cell r="AO66">
            <v>0</v>
          </cell>
          <cell r="AP66">
            <v>0</v>
          </cell>
          <cell r="AQ66">
            <v>0</v>
          </cell>
          <cell r="AR66">
            <v>0</v>
          </cell>
          <cell r="AS66">
            <v>64404</v>
          </cell>
          <cell r="AT66">
            <v>0</v>
          </cell>
          <cell r="AU66">
            <v>0</v>
          </cell>
          <cell r="AV66" t="str">
            <v>GIRO DIRECTO DEL M.PS.  MES DE DICIEMBRE DE 2019. EVENTO</v>
          </cell>
          <cell r="AW66" t="str">
            <v>3985214</v>
          </cell>
          <cell r="AX66" t="str">
            <v>26488</v>
          </cell>
          <cell r="AY66" t="str">
            <v>208869</v>
          </cell>
          <cell r="AZ66" t="str">
            <v>0</v>
          </cell>
        </row>
        <row r="67">
          <cell r="G67">
            <v>10871</v>
          </cell>
          <cell r="H67" t="str">
            <v>ADMINISTRADORA</v>
          </cell>
          <cell r="I67">
            <v>39</v>
          </cell>
          <cell r="J67" t="str">
            <v>SUBSIDIADO PLENO</v>
          </cell>
          <cell r="K67" t="str">
            <v>CC-1043025329</v>
          </cell>
          <cell r="L67" t="str">
            <v>P</v>
          </cell>
          <cell r="M67" t="str">
            <v>NINGUNO</v>
          </cell>
          <cell r="N67">
            <v>0</v>
          </cell>
          <cell r="O67">
            <v>13</v>
          </cell>
          <cell r="P67">
            <v>43748</v>
          </cell>
          <cell r="Q67">
            <v>43753</v>
          </cell>
          <cell r="R67">
            <v>43784</v>
          </cell>
          <cell r="S67">
            <v>122342</v>
          </cell>
          <cell r="T67">
            <v>0</v>
          </cell>
          <cell r="U67">
            <v>0</v>
          </cell>
          <cell r="V67">
            <v>122342</v>
          </cell>
          <cell r="W67">
            <v>122342</v>
          </cell>
          <cell r="X67">
            <v>0</v>
          </cell>
          <cell r="Y67">
            <v>0</v>
          </cell>
          <cell r="Z67" t="str">
            <v>NA</v>
          </cell>
          <cell r="AA67" t="str">
            <v>NA</v>
          </cell>
          <cell r="AB67">
            <v>0</v>
          </cell>
          <cell r="AC67">
            <v>0</v>
          </cell>
          <cell r="AD67">
            <v>0</v>
          </cell>
          <cell r="AE67">
            <v>43784</v>
          </cell>
          <cell r="AF67" t="str">
            <v>FACSS</v>
          </cell>
          <cell r="AG67" t="str">
            <v>IPSPU</v>
          </cell>
          <cell r="AH67" t="str">
            <v>Pagado</v>
          </cell>
          <cell r="AI67" t="str">
            <v>10871</v>
          </cell>
          <cell r="AJ67">
            <v>122342</v>
          </cell>
          <cell r="AK67">
            <v>122342</v>
          </cell>
          <cell r="AL67">
            <v>0</v>
          </cell>
          <cell r="AM67">
            <v>0</v>
          </cell>
          <cell r="AN67">
            <v>0</v>
          </cell>
          <cell r="AO67">
            <v>0</v>
          </cell>
          <cell r="AP67">
            <v>0</v>
          </cell>
          <cell r="AQ67">
            <v>0</v>
          </cell>
          <cell r="AR67">
            <v>0</v>
          </cell>
          <cell r="AS67">
            <v>122342</v>
          </cell>
          <cell r="AT67">
            <v>0</v>
          </cell>
          <cell r="AU67">
            <v>0</v>
          </cell>
          <cell r="AV67" t="str">
            <v>cruce|GIRO DIRECTO DEL M.PS.  MES DE DICIEMBRE DE 2019. EVENTO</v>
          </cell>
          <cell r="AW67" t="str">
            <v>3984638</v>
          </cell>
          <cell r="AX67" t="str">
            <v>26488|26488</v>
          </cell>
          <cell r="AY67" t="str">
            <v>0</v>
          </cell>
          <cell r="AZ67" t="str">
            <v>0</v>
          </cell>
        </row>
        <row r="68">
          <cell r="G68">
            <v>10885</v>
          </cell>
          <cell r="H68" t="str">
            <v>ADMINISTRADORA</v>
          </cell>
          <cell r="I68">
            <v>39</v>
          </cell>
          <cell r="J68" t="str">
            <v>SUBSIDIADO PLENO</v>
          </cell>
          <cell r="K68" t="str">
            <v>CC-1043025329</v>
          </cell>
          <cell r="L68" t="str">
            <v>P</v>
          </cell>
          <cell r="M68" t="str">
            <v>NINGUNO</v>
          </cell>
          <cell r="N68">
            <v>0</v>
          </cell>
          <cell r="O68">
            <v>13</v>
          </cell>
          <cell r="P68">
            <v>43754</v>
          </cell>
          <cell r="Q68">
            <v>43755</v>
          </cell>
          <cell r="R68">
            <v>43784</v>
          </cell>
          <cell r="S68">
            <v>64188</v>
          </cell>
          <cell r="T68">
            <v>0</v>
          </cell>
          <cell r="U68">
            <v>0</v>
          </cell>
          <cell r="V68">
            <v>64188</v>
          </cell>
          <cell r="W68">
            <v>64188</v>
          </cell>
          <cell r="X68">
            <v>0</v>
          </cell>
          <cell r="Y68">
            <v>0</v>
          </cell>
          <cell r="Z68" t="str">
            <v>NA</v>
          </cell>
          <cell r="AA68" t="str">
            <v>NA</v>
          </cell>
          <cell r="AB68">
            <v>0</v>
          </cell>
          <cell r="AC68">
            <v>0</v>
          </cell>
          <cell r="AD68">
            <v>0</v>
          </cell>
          <cell r="AE68">
            <v>43784</v>
          </cell>
          <cell r="AF68" t="str">
            <v>FACSS</v>
          </cell>
          <cell r="AG68" t="str">
            <v>IPSPU</v>
          </cell>
          <cell r="AH68" t="str">
            <v>Pagado</v>
          </cell>
          <cell r="AI68" t="str">
            <v>10885</v>
          </cell>
          <cell r="AJ68">
            <v>64188</v>
          </cell>
          <cell r="AK68">
            <v>64188</v>
          </cell>
          <cell r="AL68">
            <v>0</v>
          </cell>
          <cell r="AM68">
            <v>0</v>
          </cell>
          <cell r="AN68">
            <v>0</v>
          </cell>
          <cell r="AO68">
            <v>0</v>
          </cell>
          <cell r="AP68">
            <v>0</v>
          </cell>
          <cell r="AQ68">
            <v>0</v>
          </cell>
          <cell r="AR68">
            <v>0</v>
          </cell>
          <cell r="AS68">
            <v>64188</v>
          </cell>
          <cell r="AT68">
            <v>0</v>
          </cell>
          <cell r="AU68">
            <v>0</v>
          </cell>
          <cell r="AV68" t="str">
            <v>cruce|GIRO DIRECTO DEL M.PS.  MES DE DICIEMBRE DE 2019. EVENTO</v>
          </cell>
          <cell r="AW68" t="str">
            <v>3985256</v>
          </cell>
          <cell r="AX68" t="str">
            <v>26488|26488</v>
          </cell>
          <cell r="AY68" t="str">
            <v>0</v>
          </cell>
          <cell r="AZ68" t="str">
            <v>0</v>
          </cell>
        </row>
        <row r="69">
          <cell r="G69">
            <v>10833</v>
          </cell>
          <cell r="H69" t="str">
            <v>ADMINISTRADORA</v>
          </cell>
          <cell r="I69">
            <v>39</v>
          </cell>
          <cell r="J69" t="str">
            <v>SUBSIDIADO PLENO</v>
          </cell>
          <cell r="K69" t="str">
            <v>RC-1046873630</v>
          </cell>
          <cell r="L69" t="str">
            <v>P</v>
          </cell>
          <cell r="M69" t="str">
            <v>NINGUNO</v>
          </cell>
          <cell r="N69">
            <v>0</v>
          </cell>
          <cell r="O69">
            <v>13</v>
          </cell>
          <cell r="P69">
            <v>43741</v>
          </cell>
          <cell r="Q69">
            <v>43742</v>
          </cell>
          <cell r="R69">
            <v>43784</v>
          </cell>
          <cell r="S69">
            <v>124397</v>
          </cell>
          <cell r="T69">
            <v>0</v>
          </cell>
          <cell r="U69">
            <v>0</v>
          </cell>
          <cell r="V69">
            <v>124397</v>
          </cell>
          <cell r="W69">
            <v>124397</v>
          </cell>
          <cell r="X69">
            <v>0</v>
          </cell>
          <cell r="Y69">
            <v>0</v>
          </cell>
          <cell r="Z69" t="str">
            <v>NA</v>
          </cell>
          <cell r="AA69" t="str">
            <v>NA</v>
          </cell>
          <cell r="AB69">
            <v>0</v>
          </cell>
          <cell r="AC69">
            <v>0</v>
          </cell>
          <cell r="AD69">
            <v>0</v>
          </cell>
          <cell r="AE69">
            <v>43784</v>
          </cell>
          <cell r="AF69" t="str">
            <v>FACSS</v>
          </cell>
          <cell r="AG69" t="str">
            <v>IPSPU</v>
          </cell>
          <cell r="AH69" t="str">
            <v>Pagado</v>
          </cell>
          <cell r="AI69" t="str">
            <v>10833</v>
          </cell>
          <cell r="AJ69">
            <v>124397</v>
          </cell>
          <cell r="AK69">
            <v>124397</v>
          </cell>
          <cell r="AL69">
            <v>0</v>
          </cell>
          <cell r="AM69">
            <v>0</v>
          </cell>
          <cell r="AN69">
            <v>0</v>
          </cell>
          <cell r="AO69">
            <v>0</v>
          </cell>
          <cell r="AP69">
            <v>0</v>
          </cell>
          <cell r="AQ69">
            <v>0</v>
          </cell>
          <cell r="AR69">
            <v>0</v>
          </cell>
          <cell r="AS69">
            <v>124397</v>
          </cell>
          <cell r="AT69">
            <v>0</v>
          </cell>
          <cell r="AU69">
            <v>0</v>
          </cell>
          <cell r="AV69" t="str">
            <v>cruce|GIRO DIRECTO DEL M.PS.  MES DE DICIEMBRE DE 2019. EVENTO</v>
          </cell>
          <cell r="AW69" t="str">
            <v>3984649</v>
          </cell>
          <cell r="AX69" t="str">
            <v>26488|26488</v>
          </cell>
          <cell r="AY69" t="str">
            <v>0</v>
          </cell>
          <cell r="AZ69" t="str">
            <v>0</v>
          </cell>
        </row>
        <row r="70">
          <cell r="G70">
            <v>10856</v>
          </cell>
          <cell r="H70" t="str">
            <v>ADMINISTRADORA</v>
          </cell>
          <cell r="I70">
            <v>39</v>
          </cell>
          <cell r="J70" t="str">
            <v>SUBSIDIADO PLENO</v>
          </cell>
          <cell r="K70" t="str">
            <v>TI-1002145052</v>
          </cell>
          <cell r="L70" t="str">
            <v>P</v>
          </cell>
          <cell r="M70" t="str">
            <v>NINGUNO</v>
          </cell>
          <cell r="N70">
            <v>0</v>
          </cell>
          <cell r="O70">
            <v>13</v>
          </cell>
          <cell r="P70">
            <v>43751</v>
          </cell>
          <cell r="Q70">
            <v>43753</v>
          </cell>
          <cell r="R70">
            <v>43784</v>
          </cell>
          <cell r="S70">
            <v>194278</v>
          </cell>
          <cell r="T70">
            <v>0</v>
          </cell>
          <cell r="U70">
            <v>0</v>
          </cell>
          <cell r="V70">
            <v>194278</v>
          </cell>
          <cell r="W70">
            <v>194278</v>
          </cell>
          <cell r="X70">
            <v>0</v>
          </cell>
          <cell r="Y70">
            <v>0</v>
          </cell>
          <cell r="Z70" t="str">
            <v>NA</v>
          </cell>
          <cell r="AA70" t="str">
            <v>NA</v>
          </cell>
          <cell r="AB70">
            <v>0</v>
          </cell>
          <cell r="AC70">
            <v>0</v>
          </cell>
          <cell r="AD70">
            <v>0</v>
          </cell>
          <cell r="AE70">
            <v>43784</v>
          </cell>
          <cell r="AF70" t="str">
            <v>FACSS</v>
          </cell>
          <cell r="AG70" t="str">
            <v>IPSPU</v>
          </cell>
          <cell r="AH70" t="str">
            <v>Pagado</v>
          </cell>
          <cell r="AI70" t="str">
            <v>10856</v>
          </cell>
          <cell r="AJ70">
            <v>194278</v>
          </cell>
          <cell r="AK70">
            <v>194278</v>
          </cell>
          <cell r="AL70">
            <v>0</v>
          </cell>
          <cell r="AM70">
            <v>0</v>
          </cell>
          <cell r="AN70">
            <v>0</v>
          </cell>
          <cell r="AO70">
            <v>0</v>
          </cell>
          <cell r="AP70">
            <v>0</v>
          </cell>
          <cell r="AQ70">
            <v>0</v>
          </cell>
          <cell r="AR70">
            <v>0</v>
          </cell>
          <cell r="AS70">
            <v>194278</v>
          </cell>
          <cell r="AT70">
            <v>0</v>
          </cell>
          <cell r="AU70">
            <v>0</v>
          </cell>
          <cell r="AV70" t="str">
            <v>cruce|GIRO DIRECTO DEL M.PS.  MES DE DICIEMBRE DE 2019. EVENTO</v>
          </cell>
          <cell r="AW70" t="str">
            <v>3985225</v>
          </cell>
          <cell r="AX70" t="str">
            <v>26488|26488</v>
          </cell>
          <cell r="AY70" t="str">
            <v>0</v>
          </cell>
          <cell r="AZ70" t="str">
            <v>0</v>
          </cell>
        </row>
        <row r="71">
          <cell r="G71">
            <v>10866</v>
          </cell>
          <cell r="H71" t="str">
            <v>ADMINISTRADORA</v>
          </cell>
          <cell r="I71">
            <v>39</v>
          </cell>
          <cell r="J71" t="str">
            <v>SUBSIDIADO PLENO</v>
          </cell>
          <cell r="K71" t="str">
            <v>RC-1043486964</v>
          </cell>
          <cell r="L71" t="str">
            <v>P</v>
          </cell>
          <cell r="M71" t="str">
            <v>NINGUNO</v>
          </cell>
          <cell r="N71">
            <v>0</v>
          </cell>
          <cell r="O71">
            <v>13</v>
          </cell>
          <cell r="P71">
            <v>43745</v>
          </cell>
          <cell r="Q71">
            <v>43753</v>
          </cell>
          <cell r="R71">
            <v>43784</v>
          </cell>
          <cell r="S71">
            <v>166071</v>
          </cell>
          <cell r="T71">
            <v>0</v>
          </cell>
          <cell r="U71">
            <v>0</v>
          </cell>
          <cell r="V71">
            <v>166071</v>
          </cell>
          <cell r="W71">
            <v>166071</v>
          </cell>
          <cell r="X71">
            <v>0</v>
          </cell>
          <cell r="Y71">
            <v>63031</v>
          </cell>
          <cell r="Z71" t="str">
            <v>--se glosa sala de observación no facturable paciente sin evolución clinica de revaloracion del paciente solo nota de egreso.</v>
          </cell>
          <cell r="AA71" t="str">
            <v>NA</v>
          </cell>
          <cell r="AB71">
            <v>0</v>
          </cell>
          <cell r="AC71">
            <v>0</v>
          </cell>
          <cell r="AD71">
            <v>0</v>
          </cell>
          <cell r="AE71">
            <v>43784</v>
          </cell>
          <cell r="AF71" t="str">
            <v>FACSS</v>
          </cell>
          <cell r="AG71" t="str">
            <v>IPSPU</v>
          </cell>
          <cell r="AH71" t="str">
            <v>Pagado</v>
          </cell>
          <cell r="AI71" t="str">
            <v>10866</v>
          </cell>
          <cell r="AJ71">
            <v>166071</v>
          </cell>
          <cell r="AK71">
            <v>166071</v>
          </cell>
          <cell r="AL71">
            <v>0</v>
          </cell>
          <cell r="AM71">
            <v>0</v>
          </cell>
          <cell r="AN71">
            <v>0</v>
          </cell>
          <cell r="AO71">
            <v>0</v>
          </cell>
          <cell r="AP71">
            <v>0</v>
          </cell>
          <cell r="AQ71">
            <v>0</v>
          </cell>
          <cell r="AR71">
            <v>0</v>
          </cell>
          <cell r="AS71">
            <v>103040</v>
          </cell>
          <cell r="AT71">
            <v>0</v>
          </cell>
          <cell r="AU71">
            <v>0</v>
          </cell>
          <cell r="AV71" t="str">
            <v>GIRO DIRECTO DEL M.PS.  MES DE DICIEMBRE DE 2019. EVENTO</v>
          </cell>
          <cell r="AW71" t="str">
            <v>3985226</v>
          </cell>
          <cell r="AX71" t="str">
            <v>26488</v>
          </cell>
          <cell r="AY71" t="str">
            <v>208871</v>
          </cell>
          <cell r="AZ71" t="str">
            <v>0</v>
          </cell>
        </row>
        <row r="72">
          <cell r="G72">
            <v>10867</v>
          </cell>
          <cell r="H72" t="str">
            <v>ADMINISTRADORA</v>
          </cell>
          <cell r="I72">
            <v>39</v>
          </cell>
          <cell r="J72" t="str">
            <v>SUBSIDIADO PLENO</v>
          </cell>
          <cell r="K72" t="str">
            <v>CC-57380014</v>
          </cell>
          <cell r="L72" t="str">
            <v>P</v>
          </cell>
          <cell r="M72" t="str">
            <v>NINGUNO</v>
          </cell>
          <cell r="N72">
            <v>0</v>
          </cell>
          <cell r="O72">
            <v>13</v>
          </cell>
          <cell r="P72">
            <v>43745</v>
          </cell>
          <cell r="Q72">
            <v>43753</v>
          </cell>
          <cell r="R72">
            <v>43784</v>
          </cell>
          <cell r="S72">
            <v>133118</v>
          </cell>
          <cell r="T72">
            <v>0</v>
          </cell>
          <cell r="U72">
            <v>0</v>
          </cell>
          <cell r="V72">
            <v>133118</v>
          </cell>
          <cell r="W72">
            <v>133118</v>
          </cell>
          <cell r="X72">
            <v>0</v>
          </cell>
          <cell r="Y72">
            <v>63031</v>
          </cell>
          <cell r="Z72" t="str">
            <v>--se glosa sala de observación no facturable paciente sin evolución clinica de revaloracion del paciente solo nota de egreso.</v>
          </cell>
          <cell r="AA72" t="str">
            <v>NA</v>
          </cell>
          <cell r="AB72">
            <v>0</v>
          </cell>
          <cell r="AC72">
            <v>0</v>
          </cell>
          <cell r="AD72">
            <v>0</v>
          </cell>
          <cell r="AE72">
            <v>43784</v>
          </cell>
          <cell r="AF72" t="str">
            <v>FACSS</v>
          </cell>
          <cell r="AG72" t="str">
            <v>IPSPU</v>
          </cell>
          <cell r="AH72" t="str">
            <v>Pagado</v>
          </cell>
          <cell r="AI72" t="str">
            <v>10867</v>
          </cell>
          <cell r="AJ72">
            <v>133118</v>
          </cell>
          <cell r="AK72">
            <v>133118</v>
          </cell>
          <cell r="AL72">
            <v>0</v>
          </cell>
          <cell r="AM72">
            <v>0</v>
          </cell>
          <cell r="AN72">
            <v>0</v>
          </cell>
          <cell r="AO72">
            <v>0</v>
          </cell>
          <cell r="AP72">
            <v>0</v>
          </cell>
          <cell r="AQ72">
            <v>0</v>
          </cell>
          <cell r="AR72">
            <v>0</v>
          </cell>
          <cell r="AS72">
            <v>70087</v>
          </cell>
          <cell r="AT72">
            <v>0</v>
          </cell>
          <cell r="AU72">
            <v>0</v>
          </cell>
          <cell r="AV72" t="str">
            <v>GIRO DIRECTO DEL M.PS.  MES DE DICIEMBRE DE 2019. EVENTO</v>
          </cell>
          <cell r="AW72" t="str">
            <v>3984650</v>
          </cell>
          <cell r="AX72" t="str">
            <v>26488</v>
          </cell>
          <cell r="AY72" t="str">
            <v>208698</v>
          </cell>
          <cell r="AZ72" t="str">
            <v>0</v>
          </cell>
        </row>
        <row r="73">
          <cell r="G73">
            <v>10842</v>
          </cell>
          <cell r="H73" t="str">
            <v>ADMINISTRADORA</v>
          </cell>
          <cell r="I73">
            <v>39</v>
          </cell>
          <cell r="J73" t="str">
            <v>SUBSIDIADO PLENO</v>
          </cell>
          <cell r="K73" t="str">
            <v>CC-1043025329</v>
          </cell>
          <cell r="L73" t="str">
            <v>P</v>
          </cell>
          <cell r="M73" t="str">
            <v>NINGUNO</v>
          </cell>
          <cell r="N73">
            <v>0</v>
          </cell>
          <cell r="O73">
            <v>13</v>
          </cell>
          <cell r="P73">
            <v>43742</v>
          </cell>
          <cell r="Q73">
            <v>43746</v>
          </cell>
          <cell r="R73">
            <v>43784</v>
          </cell>
          <cell r="S73">
            <v>64296</v>
          </cell>
          <cell r="T73">
            <v>0</v>
          </cell>
          <cell r="U73">
            <v>0</v>
          </cell>
          <cell r="V73">
            <v>64296</v>
          </cell>
          <cell r="W73">
            <v>64296</v>
          </cell>
          <cell r="X73">
            <v>0</v>
          </cell>
          <cell r="Y73">
            <v>0</v>
          </cell>
          <cell r="Z73" t="str">
            <v>NA</v>
          </cell>
          <cell r="AA73" t="str">
            <v>NA</v>
          </cell>
          <cell r="AB73">
            <v>0</v>
          </cell>
          <cell r="AC73">
            <v>0</v>
          </cell>
          <cell r="AD73">
            <v>0</v>
          </cell>
          <cell r="AE73">
            <v>43784</v>
          </cell>
          <cell r="AF73" t="str">
            <v>FACSS</v>
          </cell>
          <cell r="AG73" t="str">
            <v>IPSPU</v>
          </cell>
          <cell r="AH73" t="str">
            <v>Pagado</v>
          </cell>
          <cell r="AI73" t="str">
            <v>10842</v>
          </cell>
          <cell r="AJ73">
            <v>64296</v>
          </cell>
          <cell r="AK73">
            <v>64296</v>
          </cell>
          <cell r="AL73">
            <v>0</v>
          </cell>
          <cell r="AM73">
            <v>0</v>
          </cell>
          <cell r="AN73">
            <v>0</v>
          </cell>
          <cell r="AO73">
            <v>0</v>
          </cell>
          <cell r="AP73">
            <v>0</v>
          </cell>
          <cell r="AQ73">
            <v>0</v>
          </cell>
          <cell r="AR73">
            <v>0</v>
          </cell>
          <cell r="AS73">
            <v>64296</v>
          </cell>
          <cell r="AT73">
            <v>0</v>
          </cell>
          <cell r="AU73">
            <v>0</v>
          </cell>
          <cell r="AV73" t="str">
            <v>cruce|GIRO DIRECTO DEL M.PS.  MES DE DICIEMBRE DE 2019. EVENTO</v>
          </cell>
          <cell r="AW73" t="str">
            <v>3984651</v>
          </cell>
          <cell r="AX73" t="str">
            <v>26488|26488</v>
          </cell>
          <cell r="AY73" t="str">
            <v>0</v>
          </cell>
          <cell r="AZ73" t="str">
            <v>0</v>
          </cell>
        </row>
        <row r="74">
          <cell r="G74">
            <v>8792</v>
          </cell>
          <cell r="H74" t="str">
            <v>ADMINISTRADORA</v>
          </cell>
          <cell r="I74">
            <v>39</v>
          </cell>
          <cell r="J74" t="str">
            <v>CONTRIBUTIVO MOVILIDAD</v>
          </cell>
          <cell r="K74" t="str">
            <v>CC-1045751760</v>
          </cell>
          <cell r="L74" t="str">
            <v>P</v>
          </cell>
          <cell r="M74" t="str">
            <v>NINGUNO</v>
          </cell>
          <cell r="N74">
            <v>0</v>
          </cell>
          <cell r="O74">
            <v>13</v>
          </cell>
          <cell r="P74">
            <v>43211</v>
          </cell>
          <cell r="Q74">
            <v>43213</v>
          </cell>
          <cell r="R74">
            <v>43269</v>
          </cell>
          <cell r="S74">
            <v>162136</v>
          </cell>
          <cell r="T74">
            <v>0</v>
          </cell>
          <cell r="U74">
            <v>0</v>
          </cell>
          <cell r="V74">
            <v>162136</v>
          </cell>
          <cell r="W74">
            <v>162136</v>
          </cell>
          <cell r="X74">
            <v>0</v>
          </cell>
          <cell r="Y74">
            <v>0</v>
          </cell>
          <cell r="Z74" t="str">
            <v>NA</v>
          </cell>
          <cell r="AA74" t="str">
            <v>NA</v>
          </cell>
          <cell r="AB74">
            <v>0</v>
          </cell>
          <cell r="AC74">
            <v>0</v>
          </cell>
          <cell r="AD74">
            <v>0</v>
          </cell>
          <cell r="AE74">
            <v>43285</v>
          </cell>
          <cell r="AF74" t="str">
            <v>FACCS</v>
          </cell>
          <cell r="AG74" t="str">
            <v>IPSBC</v>
          </cell>
          <cell r="AH74" t="str">
            <v>Pagado</v>
          </cell>
          <cell r="AI74" t="str">
            <v>8792</v>
          </cell>
          <cell r="AJ74">
            <v>162136</v>
          </cell>
          <cell r="AK74">
            <v>162136</v>
          </cell>
          <cell r="AL74">
            <v>0</v>
          </cell>
          <cell r="AM74">
            <v>0</v>
          </cell>
          <cell r="AN74">
            <v>0</v>
          </cell>
          <cell r="AO74">
            <v>0</v>
          </cell>
          <cell r="AP74">
            <v>0</v>
          </cell>
          <cell r="AQ74">
            <v>0</v>
          </cell>
          <cell r="AR74">
            <v>162136</v>
          </cell>
          <cell r="AS74">
            <v>0</v>
          </cell>
          <cell r="AT74">
            <v>0</v>
          </cell>
          <cell r="AU74">
            <v>0</v>
          </cell>
          <cell r="AV74" t="str">
            <v>NA</v>
          </cell>
          <cell r="AW74" t="str">
            <v>106297</v>
          </cell>
          <cell r="AX74" t="str">
            <v>0</v>
          </cell>
          <cell r="AY74" t="str">
            <v>0</v>
          </cell>
          <cell r="AZ74" t="str">
            <v>23901</v>
          </cell>
        </row>
        <row r="75">
          <cell r="G75">
            <v>8898</v>
          </cell>
          <cell r="H75" t="str">
            <v>ADMINISTRADORA</v>
          </cell>
          <cell r="I75">
            <v>39</v>
          </cell>
          <cell r="J75" t="str">
            <v>SUBSIDIADO PLENO</v>
          </cell>
          <cell r="K75" t="str">
            <v>TI-1046872022</v>
          </cell>
          <cell r="L75" t="str">
            <v>P</v>
          </cell>
          <cell r="M75" t="str">
            <v>NINGUNO</v>
          </cell>
          <cell r="N75">
            <v>0</v>
          </cell>
          <cell r="O75">
            <v>13</v>
          </cell>
          <cell r="P75">
            <v>43237</v>
          </cell>
          <cell r="Q75">
            <v>43241</v>
          </cell>
          <cell r="R75">
            <v>43269</v>
          </cell>
          <cell r="S75">
            <v>53900</v>
          </cell>
          <cell r="T75">
            <v>0</v>
          </cell>
          <cell r="U75">
            <v>0</v>
          </cell>
          <cell r="V75">
            <v>53900</v>
          </cell>
          <cell r="W75">
            <v>53900</v>
          </cell>
          <cell r="X75">
            <v>0</v>
          </cell>
          <cell r="Y75">
            <v>0</v>
          </cell>
          <cell r="Z75" t="str">
            <v>NA</v>
          </cell>
          <cell r="AA75" t="str">
            <v>NA</v>
          </cell>
          <cell r="AB75">
            <v>0</v>
          </cell>
          <cell r="AC75">
            <v>0</v>
          </cell>
          <cell r="AD75">
            <v>0</v>
          </cell>
          <cell r="AE75">
            <v>43285</v>
          </cell>
          <cell r="AF75" t="str">
            <v>FACSS</v>
          </cell>
          <cell r="AG75" t="str">
            <v>IPSPU</v>
          </cell>
          <cell r="AH75" t="str">
            <v>Pagado</v>
          </cell>
          <cell r="AI75" t="str">
            <v>8898</v>
          </cell>
          <cell r="AJ75">
            <v>53900</v>
          </cell>
          <cell r="AK75">
            <v>53900</v>
          </cell>
          <cell r="AL75">
            <v>0</v>
          </cell>
          <cell r="AM75">
            <v>0</v>
          </cell>
          <cell r="AN75">
            <v>0</v>
          </cell>
          <cell r="AO75">
            <v>0</v>
          </cell>
          <cell r="AP75">
            <v>0</v>
          </cell>
          <cell r="AQ75">
            <v>0</v>
          </cell>
          <cell r="AR75">
            <v>53900</v>
          </cell>
          <cell r="AS75">
            <v>0</v>
          </cell>
          <cell r="AT75">
            <v>0</v>
          </cell>
          <cell r="AU75">
            <v>0</v>
          </cell>
          <cell r="AV75" t="str">
            <v>NA</v>
          </cell>
          <cell r="AW75" t="str">
            <v>1777107</v>
          </cell>
          <cell r="AX75" t="str">
            <v>0</v>
          </cell>
          <cell r="AY75" t="str">
            <v>0</v>
          </cell>
          <cell r="AZ75" t="str">
            <v>13915</v>
          </cell>
        </row>
        <row r="76">
          <cell r="G76">
            <v>8911</v>
          </cell>
          <cell r="H76" t="str">
            <v>ADMINISTRADORA</v>
          </cell>
          <cell r="I76">
            <v>39</v>
          </cell>
          <cell r="J76" t="str">
            <v>SUBSIDIADO PLENO</v>
          </cell>
          <cell r="K76" t="str">
            <v>TI-99090513504</v>
          </cell>
          <cell r="L76" t="str">
            <v>P</v>
          </cell>
          <cell r="M76" t="str">
            <v>NINGUNO</v>
          </cell>
          <cell r="N76">
            <v>0</v>
          </cell>
          <cell r="O76">
            <v>13</v>
          </cell>
          <cell r="P76">
            <v>43240</v>
          </cell>
          <cell r="Q76">
            <v>43241</v>
          </cell>
          <cell r="R76">
            <v>43269</v>
          </cell>
          <cell r="S76">
            <v>61575</v>
          </cell>
          <cell r="T76">
            <v>0</v>
          </cell>
          <cell r="U76">
            <v>0</v>
          </cell>
          <cell r="V76">
            <v>61575</v>
          </cell>
          <cell r="W76">
            <v>61575</v>
          </cell>
          <cell r="X76">
            <v>0</v>
          </cell>
          <cell r="Y76">
            <v>0</v>
          </cell>
          <cell r="Z76" t="str">
            <v>NA</v>
          </cell>
          <cell r="AA76" t="str">
            <v>NA</v>
          </cell>
          <cell r="AB76">
            <v>0</v>
          </cell>
          <cell r="AC76">
            <v>0</v>
          </cell>
          <cell r="AD76">
            <v>0</v>
          </cell>
          <cell r="AE76">
            <v>43285</v>
          </cell>
          <cell r="AF76" t="str">
            <v>FACSS</v>
          </cell>
          <cell r="AG76" t="str">
            <v>IPSPU</v>
          </cell>
          <cell r="AH76" t="str">
            <v>Pagado</v>
          </cell>
          <cell r="AI76" t="str">
            <v>8911</v>
          </cell>
          <cell r="AJ76">
            <v>61575</v>
          </cell>
          <cell r="AK76">
            <v>61575</v>
          </cell>
          <cell r="AL76">
            <v>0</v>
          </cell>
          <cell r="AM76">
            <v>0</v>
          </cell>
          <cell r="AN76">
            <v>0</v>
          </cell>
          <cell r="AO76">
            <v>0</v>
          </cell>
          <cell r="AP76">
            <v>0</v>
          </cell>
          <cell r="AQ76">
            <v>0</v>
          </cell>
          <cell r="AR76">
            <v>61575</v>
          </cell>
          <cell r="AS76">
            <v>0</v>
          </cell>
          <cell r="AT76">
            <v>0</v>
          </cell>
          <cell r="AU76">
            <v>0</v>
          </cell>
          <cell r="AV76" t="str">
            <v>NA</v>
          </cell>
          <cell r="AW76" t="str">
            <v>1777109</v>
          </cell>
          <cell r="AX76" t="str">
            <v>0</v>
          </cell>
          <cell r="AY76" t="str">
            <v>0</v>
          </cell>
          <cell r="AZ76" t="str">
            <v>13915</v>
          </cell>
        </row>
        <row r="77">
          <cell r="G77">
            <v>8924</v>
          </cell>
          <cell r="H77" t="str">
            <v>ADMINISTRADORA</v>
          </cell>
          <cell r="I77">
            <v>39</v>
          </cell>
          <cell r="J77" t="str">
            <v>SUBSIDIADO PLENO</v>
          </cell>
          <cell r="K77" t="str">
            <v>CC-32704561</v>
          </cell>
          <cell r="L77" t="str">
            <v>P</v>
          </cell>
          <cell r="M77" t="str">
            <v>NINGUNO</v>
          </cell>
          <cell r="N77">
            <v>0</v>
          </cell>
          <cell r="O77">
            <v>13</v>
          </cell>
          <cell r="P77">
            <v>43241</v>
          </cell>
          <cell r="Q77">
            <v>43244</v>
          </cell>
          <cell r="R77">
            <v>43269</v>
          </cell>
          <cell r="S77">
            <v>121480</v>
          </cell>
          <cell r="T77">
            <v>0</v>
          </cell>
          <cell r="U77">
            <v>0</v>
          </cell>
          <cell r="V77">
            <v>121480</v>
          </cell>
          <cell r="W77">
            <v>121480</v>
          </cell>
          <cell r="X77">
            <v>0</v>
          </cell>
          <cell r="Y77">
            <v>0</v>
          </cell>
          <cell r="Z77" t="str">
            <v>NA</v>
          </cell>
          <cell r="AA77" t="str">
            <v>NA</v>
          </cell>
          <cell r="AB77">
            <v>0</v>
          </cell>
          <cell r="AC77">
            <v>0</v>
          </cell>
          <cell r="AD77">
            <v>0</v>
          </cell>
          <cell r="AE77">
            <v>43285</v>
          </cell>
          <cell r="AF77" t="str">
            <v>FACSS</v>
          </cell>
          <cell r="AG77" t="str">
            <v>IPSPU</v>
          </cell>
          <cell r="AH77" t="str">
            <v>Pagado</v>
          </cell>
          <cell r="AI77" t="str">
            <v>8924</v>
          </cell>
          <cell r="AJ77">
            <v>121480</v>
          </cell>
          <cell r="AK77">
            <v>121480</v>
          </cell>
          <cell r="AL77">
            <v>0</v>
          </cell>
          <cell r="AM77">
            <v>0</v>
          </cell>
          <cell r="AN77">
            <v>0</v>
          </cell>
          <cell r="AO77">
            <v>0</v>
          </cell>
          <cell r="AP77">
            <v>0</v>
          </cell>
          <cell r="AQ77">
            <v>0</v>
          </cell>
          <cell r="AR77">
            <v>121480</v>
          </cell>
          <cell r="AS77">
            <v>0</v>
          </cell>
          <cell r="AT77">
            <v>0</v>
          </cell>
          <cell r="AU77">
            <v>0</v>
          </cell>
          <cell r="AV77" t="str">
            <v>NA</v>
          </cell>
          <cell r="AW77" t="str">
            <v>1777111</v>
          </cell>
          <cell r="AX77" t="str">
            <v>0</v>
          </cell>
          <cell r="AY77" t="str">
            <v>0</v>
          </cell>
          <cell r="AZ77" t="str">
            <v>13915</v>
          </cell>
        </row>
        <row r="78">
          <cell r="G78">
            <v>8951</v>
          </cell>
          <cell r="H78" t="str">
            <v>ADMINISTRADORA</v>
          </cell>
          <cell r="I78">
            <v>39</v>
          </cell>
          <cell r="J78" t="str">
            <v>SUBSIDIADO PLENO</v>
          </cell>
          <cell r="K78" t="str">
            <v>CC-1042994615</v>
          </cell>
          <cell r="L78" t="str">
            <v>P</v>
          </cell>
          <cell r="M78" t="str">
            <v>NINGUNO</v>
          </cell>
          <cell r="N78">
            <v>0</v>
          </cell>
          <cell r="O78">
            <v>13</v>
          </cell>
          <cell r="P78">
            <v>43251</v>
          </cell>
          <cell r="Q78">
            <v>43251</v>
          </cell>
          <cell r="R78">
            <v>43269</v>
          </cell>
          <cell r="S78">
            <v>9808</v>
          </cell>
          <cell r="T78">
            <v>0</v>
          </cell>
          <cell r="U78">
            <v>0</v>
          </cell>
          <cell r="V78">
            <v>9808</v>
          </cell>
          <cell r="W78">
            <v>9808</v>
          </cell>
          <cell r="X78">
            <v>0</v>
          </cell>
          <cell r="Y78">
            <v>0</v>
          </cell>
          <cell r="Z78" t="str">
            <v>NA</v>
          </cell>
          <cell r="AA78" t="str">
            <v>NA</v>
          </cell>
          <cell r="AB78">
            <v>0</v>
          </cell>
          <cell r="AC78">
            <v>0</v>
          </cell>
          <cell r="AD78">
            <v>0</v>
          </cell>
          <cell r="AE78">
            <v>43285</v>
          </cell>
          <cell r="AF78" t="str">
            <v>FACSS</v>
          </cell>
          <cell r="AG78" t="str">
            <v>IPSPU</v>
          </cell>
          <cell r="AH78" t="str">
            <v>Pagado</v>
          </cell>
          <cell r="AI78" t="str">
            <v>8951</v>
          </cell>
          <cell r="AJ78">
            <v>9808</v>
          </cell>
          <cell r="AK78">
            <v>9808</v>
          </cell>
          <cell r="AL78">
            <v>0</v>
          </cell>
          <cell r="AM78">
            <v>0</v>
          </cell>
          <cell r="AN78">
            <v>0</v>
          </cell>
          <cell r="AO78">
            <v>0</v>
          </cell>
          <cell r="AP78">
            <v>0</v>
          </cell>
          <cell r="AQ78">
            <v>0</v>
          </cell>
          <cell r="AR78">
            <v>9808</v>
          </cell>
          <cell r="AS78">
            <v>0</v>
          </cell>
          <cell r="AT78">
            <v>0</v>
          </cell>
          <cell r="AU78">
            <v>0</v>
          </cell>
          <cell r="AV78" t="str">
            <v>NA</v>
          </cell>
          <cell r="AW78" t="str">
            <v>1777101</v>
          </cell>
          <cell r="AX78" t="str">
            <v>0</v>
          </cell>
          <cell r="AY78" t="str">
            <v>0</v>
          </cell>
          <cell r="AZ78" t="str">
            <v>13915</v>
          </cell>
        </row>
        <row r="79">
          <cell r="G79">
            <v>8965</v>
          </cell>
          <cell r="H79" t="str">
            <v>ADMINISTRADORA</v>
          </cell>
          <cell r="I79">
            <v>39</v>
          </cell>
          <cell r="J79" t="str">
            <v>SUBSIDIADO PLENO</v>
          </cell>
          <cell r="K79" t="str">
            <v>CC-32581134</v>
          </cell>
          <cell r="L79" t="str">
            <v>P</v>
          </cell>
          <cell r="M79" t="str">
            <v>NINGUNO</v>
          </cell>
          <cell r="N79">
            <v>0</v>
          </cell>
          <cell r="O79">
            <v>13</v>
          </cell>
          <cell r="P79">
            <v>43250</v>
          </cell>
          <cell r="Q79">
            <v>43251</v>
          </cell>
          <cell r="R79">
            <v>43269</v>
          </cell>
          <cell r="S79">
            <v>59722</v>
          </cell>
          <cell r="T79">
            <v>0</v>
          </cell>
          <cell r="U79">
            <v>0</v>
          </cell>
          <cell r="V79">
            <v>59722</v>
          </cell>
          <cell r="W79">
            <v>59722</v>
          </cell>
          <cell r="X79">
            <v>0</v>
          </cell>
          <cell r="Y79">
            <v>0</v>
          </cell>
          <cell r="Z79" t="str">
            <v>NA</v>
          </cell>
          <cell r="AA79" t="str">
            <v>NA</v>
          </cell>
          <cell r="AB79">
            <v>0</v>
          </cell>
          <cell r="AC79">
            <v>0</v>
          </cell>
          <cell r="AD79">
            <v>0</v>
          </cell>
          <cell r="AE79">
            <v>43285</v>
          </cell>
          <cell r="AF79" t="str">
            <v>FACSS</v>
          </cell>
          <cell r="AG79" t="str">
            <v>IPSPU</v>
          </cell>
          <cell r="AH79" t="str">
            <v>Pagado</v>
          </cell>
          <cell r="AI79" t="str">
            <v>8965</v>
          </cell>
          <cell r="AJ79">
            <v>59722</v>
          </cell>
          <cell r="AK79">
            <v>59722</v>
          </cell>
          <cell r="AL79">
            <v>0</v>
          </cell>
          <cell r="AM79">
            <v>0</v>
          </cell>
          <cell r="AN79">
            <v>0</v>
          </cell>
          <cell r="AO79">
            <v>0</v>
          </cell>
          <cell r="AP79">
            <v>0</v>
          </cell>
          <cell r="AQ79">
            <v>0</v>
          </cell>
          <cell r="AR79">
            <v>59722</v>
          </cell>
          <cell r="AS79">
            <v>0</v>
          </cell>
          <cell r="AT79">
            <v>0</v>
          </cell>
          <cell r="AU79">
            <v>0</v>
          </cell>
          <cell r="AV79" t="str">
            <v>NA</v>
          </cell>
          <cell r="AW79" t="str">
            <v>1777112</v>
          </cell>
          <cell r="AX79" t="str">
            <v>0</v>
          </cell>
          <cell r="AY79" t="str">
            <v>0</v>
          </cell>
          <cell r="AZ79" t="str">
            <v>13915</v>
          </cell>
        </row>
        <row r="80">
          <cell r="G80">
            <v>9037</v>
          </cell>
          <cell r="H80" t="str">
            <v>ADMINISTRADORA</v>
          </cell>
          <cell r="I80">
            <v>39</v>
          </cell>
          <cell r="J80" t="str">
            <v>SUBSIDIADO PLENO</v>
          </cell>
          <cell r="K80" t="str">
            <v>TI-1001884018</v>
          </cell>
          <cell r="L80" t="str">
            <v>P</v>
          </cell>
          <cell r="M80" t="str">
            <v>NINGUNO</v>
          </cell>
          <cell r="N80">
            <v>0</v>
          </cell>
          <cell r="O80">
            <v>13</v>
          </cell>
          <cell r="P80">
            <v>43266</v>
          </cell>
          <cell r="Q80">
            <v>43272</v>
          </cell>
          <cell r="R80">
            <v>43290</v>
          </cell>
          <cell r="S80">
            <v>120539</v>
          </cell>
          <cell r="T80">
            <v>0</v>
          </cell>
          <cell r="U80">
            <v>0</v>
          </cell>
          <cell r="V80">
            <v>120539</v>
          </cell>
          <cell r="W80">
            <v>120539</v>
          </cell>
          <cell r="X80">
            <v>0</v>
          </cell>
          <cell r="Y80">
            <v>0</v>
          </cell>
          <cell r="Z80" t="str">
            <v>NA</v>
          </cell>
          <cell r="AA80" t="str">
            <v>NA</v>
          </cell>
          <cell r="AB80">
            <v>0</v>
          </cell>
          <cell r="AC80">
            <v>0</v>
          </cell>
          <cell r="AD80">
            <v>0</v>
          </cell>
          <cell r="AE80">
            <v>43290</v>
          </cell>
          <cell r="AF80" t="str">
            <v>FACSS</v>
          </cell>
          <cell r="AG80" t="str">
            <v>IPSPU</v>
          </cell>
          <cell r="AH80" t="str">
            <v>Pagado</v>
          </cell>
          <cell r="AI80" t="str">
            <v>9037</v>
          </cell>
          <cell r="AJ80">
            <v>120539</v>
          </cell>
          <cell r="AK80">
            <v>120539</v>
          </cell>
          <cell r="AL80">
            <v>0</v>
          </cell>
          <cell r="AM80">
            <v>0</v>
          </cell>
          <cell r="AN80">
            <v>0</v>
          </cell>
          <cell r="AO80">
            <v>0</v>
          </cell>
          <cell r="AP80">
            <v>0</v>
          </cell>
          <cell r="AQ80">
            <v>0</v>
          </cell>
          <cell r="AR80">
            <v>120539</v>
          </cell>
          <cell r="AS80">
            <v>0</v>
          </cell>
          <cell r="AT80">
            <v>0</v>
          </cell>
          <cell r="AU80">
            <v>0</v>
          </cell>
          <cell r="AV80" t="str">
            <v>NA</v>
          </cell>
          <cell r="AW80" t="str">
            <v>1857696</v>
          </cell>
          <cell r="AX80" t="str">
            <v>0</v>
          </cell>
          <cell r="AY80" t="str">
            <v>0</v>
          </cell>
          <cell r="AZ80" t="str">
            <v>14452</v>
          </cell>
        </row>
        <row r="81">
          <cell r="G81">
            <v>9046</v>
          </cell>
          <cell r="H81" t="str">
            <v>ADMINISTRADORA</v>
          </cell>
          <cell r="I81">
            <v>39</v>
          </cell>
          <cell r="J81" t="str">
            <v>SUBSIDIADO PLENO</v>
          </cell>
          <cell r="K81" t="str">
            <v>CC-72212958</v>
          </cell>
          <cell r="L81" t="str">
            <v>P</v>
          </cell>
          <cell r="M81" t="str">
            <v>NINGUNO</v>
          </cell>
          <cell r="N81">
            <v>0</v>
          </cell>
          <cell r="O81">
            <v>13</v>
          </cell>
          <cell r="P81">
            <v>43254</v>
          </cell>
          <cell r="Q81">
            <v>43272</v>
          </cell>
          <cell r="R81">
            <v>43290</v>
          </cell>
          <cell r="S81">
            <v>121905</v>
          </cell>
          <cell r="T81">
            <v>0</v>
          </cell>
          <cell r="U81">
            <v>0</v>
          </cell>
          <cell r="V81">
            <v>121905</v>
          </cell>
          <cell r="W81">
            <v>121905</v>
          </cell>
          <cell r="X81">
            <v>0</v>
          </cell>
          <cell r="Y81">
            <v>0</v>
          </cell>
          <cell r="Z81" t="str">
            <v>NA</v>
          </cell>
          <cell r="AA81" t="str">
            <v>NA</v>
          </cell>
          <cell r="AB81">
            <v>0</v>
          </cell>
          <cell r="AC81">
            <v>0</v>
          </cell>
          <cell r="AD81">
            <v>0</v>
          </cell>
          <cell r="AE81">
            <v>43290</v>
          </cell>
          <cell r="AF81" t="str">
            <v>FACSS</v>
          </cell>
          <cell r="AG81" t="str">
            <v>IPSPU</v>
          </cell>
          <cell r="AH81" t="str">
            <v>Pagado</v>
          </cell>
          <cell r="AI81" t="str">
            <v>9046</v>
          </cell>
          <cell r="AJ81">
            <v>121905</v>
          </cell>
          <cell r="AK81">
            <v>121905</v>
          </cell>
          <cell r="AL81">
            <v>0</v>
          </cell>
          <cell r="AM81">
            <v>0</v>
          </cell>
          <cell r="AN81">
            <v>0</v>
          </cell>
          <cell r="AO81">
            <v>0</v>
          </cell>
          <cell r="AP81">
            <v>0</v>
          </cell>
          <cell r="AQ81">
            <v>0</v>
          </cell>
          <cell r="AR81">
            <v>121905</v>
          </cell>
          <cell r="AS81">
            <v>0</v>
          </cell>
          <cell r="AT81">
            <v>0</v>
          </cell>
          <cell r="AU81">
            <v>0</v>
          </cell>
          <cell r="AV81" t="str">
            <v>NA</v>
          </cell>
          <cell r="AW81" t="str">
            <v>1857698</v>
          </cell>
          <cell r="AX81" t="str">
            <v>0</v>
          </cell>
          <cell r="AY81" t="str">
            <v>0</v>
          </cell>
          <cell r="AZ81" t="str">
            <v>14452</v>
          </cell>
        </row>
        <row r="82">
          <cell r="G82">
            <v>9049</v>
          </cell>
          <cell r="H82" t="str">
            <v>ADMINISTRADORA</v>
          </cell>
          <cell r="I82">
            <v>39</v>
          </cell>
          <cell r="J82" t="str">
            <v>SUBSIDIADO PLENO</v>
          </cell>
          <cell r="K82" t="str">
            <v>CC-32581134</v>
          </cell>
          <cell r="L82" t="str">
            <v>P</v>
          </cell>
          <cell r="M82" t="str">
            <v>NINGUNO</v>
          </cell>
          <cell r="N82">
            <v>0</v>
          </cell>
          <cell r="O82">
            <v>13</v>
          </cell>
          <cell r="P82">
            <v>43254</v>
          </cell>
          <cell r="Q82">
            <v>43272</v>
          </cell>
          <cell r="R82">
            <v>43290</v>
          </cell>
          <cell r="S82">
            <v>129803</v>
          </cell>
          <cell r="T82">
            <v>0</v>
          </cell>
          <cell r="U82">
            <v>0</v>
          </cell>
          <cell r="V82">
            <v>129803</v>
          </cell>
          <cell r="W82">
            <v>129803</v>
          </cell>
          <cell r="X82">
            <v>0</v>
          </cell>
          <cell r="Y82">
            <v>0</v>
          </cell>
          <cell r="Z82" t="str">
            <v>NA</v>
          </cell>
          <cell r="AA82" t="str">
            <v>NA</v>
          </cell>
          <cell r="AB82">
            <v>0</v>
          </cell>
          <cell r="AC82">
            <v>0</v>
          </cell>
          <cell r="AD82">
            <v>0</v>
          </cell>
          <cell r="AE82">
            <v>43290</v>
          </cell>
          <cell r="AF82" t="str">
            <v>FACSS</v>
          </cell>
          <cell r="AG82" t="str">
            <v>IPSPU</v>
          </cell>
          <cell r="AH82" t="str">
            <v>Pagado</v>
          </cell>
          <cell r="AI82" t="str">
            <v>9049</v>
          </cell>
          <cell r="AJ82">
            <v>129803</v>
          </cell>
          <cell r="AK82">
            <v>129803</v>
          </cell>
          <cell r="AL82">
            <v>0</v>
          </cell>
          <cell r="AM82">
            <v>0</v>
          </cell>
          <cell r="AN82">
            <v>0</v>
          </cell>
          <cell r="AO82">
            <v>0</v>
          </cell>
          <cell r="AP82">
            <v>0</v>
          </cell>
          <cell r="AQ82">
            <v>0</v>
          </cell>
          <cell r="AR82">
            <v>129803</v>
          </cell>
          <cell r="AS82">
            <v>0</v>
          </cell>
          <cell r="AT82">
            <v>0</v>
          </cell>
          <cell r="AU82">
            <v>0</v>
          </cell>
          <cell r="AV82" t="str">
            <v>NA</v>
          </cell>
          <cell r="AW82" t="str">
            <v>1857700</v>
          </cell>
          <cell r="AX82" t="str">
            <v>0</v>
          </cell>
          <cell r="AY82" t="str">
            <v>0</v>
          </cell>
          <cell r="AZ82" t="str">
            <v>14452</v>
          </cell>
        </row>
        <row r="83">
          <cell r="G83">
            <v>9054</v>
          </cell>
          <cell r="H83" t="str">
            <v>ADMINISTRADORA</v>
          </cell>
          <cell r="I83">
            <v>39</v>
          </cell>
          <cell r="J83" t="str">
            <v>SUBSIDIADO PLENO</v>
          </cell>
          <cell r="K83" t="str">
            <v>TI-99090513504</v>
          </cell>
          <cell r="L83" t="str">
            <v>P</v>
          </cell>
          <cell r="M83" t="str">
            <v>NINGUNO</v>
          </cell>
          <cell r="N83">
            <v>0</v>
          </cell>
          <cell r="O83">
            <v>13</v>
          </cell>
          <cell r="P83">
            <v>43261</v>
          </cell>
          <cell r="Q83">
            <v>43273</v>
          </cell>
          <cell r="R83">
            <v>43290</v>
          </cell>
          <cell r="S83">
            <v>65556</v>
          </cell>
          <cell r="T83">
            <v>0</v>
          </cell>
          <cell r="U83">
            <v>0</v>
          </cell>
          <cell r="V83">
            <v>65556</v>
          </cell>
          <cell r="W83">
            <v>65556</v>
          </cell>
          <cell r="X83">
            <v>0</v>
          </cell>
          <cell r="Y83">
            <v>0</v>
          </cell>
          <cell r="Z83" t="str">
            <v>NA</v>
          </cell>
          <cell r="AA83" t="str">
            <v>NA</v>
          </cell>
          <cell r="AB83">
            <v>0</v>
          </cell>
          <cell r="AC83">
            <v>0</v>
          </cell>
          <cell r="AD83">
            <v>0</v>
          </cell>
          <cell r="AE83">
            <v>43290</v>
          </cell>
          <cell r="AF83" t="str">
            <v>FACSS</v>
          </cell>
          <cell r="AG83" t="str">
            <v>IPSPU</v>
          </cell>
          <cell r="AH83" t="str">
            <v>Pagado</v>
          </cell>
          <cell r="AI83" t="str">
            <v>9054</v>
          </cell>
          <cell r="AJ83">
            <v>65556</v>
          </cell>
          <cell r="AK83">
            <v>65556</v>
          </cell>
          <cell r="AL83">
            <v>0</v>
          </cell>
          <cell r="AM83">
            <v>0</v>
          </cell>
          <cell r="AN83">
            <v>0</v>
          </cell>
          <cell r="AO83">
            <v>0</v>
          </cell>
          <cell r="AP83">
            <v>0</v>
          </cell>
          <cell r="AQ83">
            <v>0</v>
          </cell>
          <cell r="AR83">
            <v>65556</v>
          </cell>
          <cell r="AS83">
            <v>0</v>
          </cell>
          <cell r="AT83">
            <v>0</v>
          </cell>
          <cell r="AU83">
            <v>0</v>
          </cell>
          <cell r="AV83" t="str">
            <v>NA</v>
          </cell>
          <cell r="AW83" t="str">
            <v>1857701</v>
          </cell>
          <cell r="AX83" t="str">
            <v>0</v>
          </cell>
          <cell r="AY83" t="str">
            <v>0</v>
          </cell>
          <cell r="AZ83" t="str">
            <v>14452</v>
          </cell>
        </row>
        <row r="84">
          <cell r="G84">
            <v>9077</v>
          </cell>
          <cell r="H84" t="str">
            <v>ADMINISTRADORA</v>
          </cell>
          <cell r="I84">
            <v>39</v>
          </cell>
          <cell r="J84" t="str">
            <v>SUBSIDIADO PLENO</v>
          </cell>
          <cell r="K84" t="str">
            <v>TI-1082958700</v>
          </cell>
          <cell r="L84" t="str">
            <v>P</v>
          </cell>
          <cell r="M84" t="str">
            <v>NINGUNO</v>
          </cell>
          <cell r="N84">
            <v>0</v>
          </cell>
          <cell r="O84">
            <v>13</v>
          </cell>
          <cell r="P84">
            <v>43273</v>
          </cell>
          <cell r="Q84">
            <v>43276</v>
          </cell>
          <cell r="R84">
            <v>43290</v>
          </cell>
          <cell r="S84">
            <v>113948</v>
          </cell>
          <cell r="T84">
            <v>0</v>
          </cell>
          <cell r="U84">
            <v>0</v>
          </cell>
          <cell r="V84">
            <v>113948</v>
          </cell>
          <cell r="W84">
            <v>113948</v>
          </cell>
          <cell r="X84">
            <v>0</v>
          </cell>
          <cell r="Y84">
            <v>0</v>
          </cell>
          <cell r="Z84" t="str">
            <v>NA</v>
          </cell>
          <cell r="AA84" t="str">
            <v>NA</v>
          </cell>
          <cell r="AB84">
            <v>0</v>
          </cell>
          <cell r="AC84">
            <v>0</v>
          </cell>
          <cell r="AD84">
            <v>0</v>
          </cell>
          <cell r="AE84">
            <v>43290</v>
          </cell>
          <cell r="AF84" t="str">
            <v>FACSS</v>
          </cell>
          <cell r="AG84" t="str">
            <v>IPSPU</v>
          </cell>
          <cell r="AH84" t="str">
            <v>Pagado</v>
          </cell>
          <cell r="AI84" t="str">
            <v>9077</v>
          </cell>
          <cell r="AJ84">
            <v>113948</v>
          </cell>
          <cell r="AK84">
            <v>113948</v>
          </cell>
          <cell r="AL84">
            <v>0</v>
          </cell>
          <cell r="AM84">
            <v>0</v>
          </cell>
          <cell r="AN84">
            <v>0</v>
          </cell>
          <cell r="AO84">
            <v>0</v>
          </cell>
          <cell r="AP84">
            <v>0</v>
          </cell>
          <cell r="AQ84">
            <v>0</v>
          </cell>
          <cell r="AR84">
            <v>113948</v>
          </cell>
          <cell r="AS84">
            <v>0</v>
          </cell>
          <cell r="AT84">
            <v>0</v>
          </cell>
          <cell r="AU84">
            <v>0</v>
          </cell>
          <cell r="AV84" t="str">
            <v>NA</v>
          </cell>
          <cell r="AW84" t="str">
            <v>1857702</v>
          </cell>
          <cell r="AX84" t="str">
            <v>0</v>
          </cell>
          <cell r="AY84" t="str">
            <v>0</v>
          </cell>
          <cell r="AZ84" t="str">
            <v>14452</v>
          </cell>
        </row>
        <row r="85">
          <cell r="G85">
            <v>9097</v>
          </cell>
          <cell r="H85" t="str">
            <v>ADMINISTRADORA</v>
          </cell>
          <cell r="I85">
            <v>39</v>
          </cell>
          <cell r="J85" t="str">
            <v>SUBSIDIADO PLENO</v>
          </cell>
          <cell r="K85" t="str">
            <v>TI-1002145052</v>
          </cell>
          <cell r="L85" t="str">
            <v>P</v>
          </cell>
          <cell r="M85" t="str">
            <v>NINGUNO</v>
          </cell>
          <cell r="N85">
            <v>0</v>
          </cell>
          <cell r="O85">
            <v>13</v>
          </cell>
          <cell r="P85">
            <v>43276</v>
          </cell>
          <cell r="Q85">
            <v>43279</v>
          </cell>
          <cell r="R85">
            <v>43290</v>
          </cell>
          <cell r="S85">
            <v>174738</v>
          </cell>
          <cell r="T85">
            <v>0</v>
          </cell>
          <cell r="U85">
            <v>0</v>
          </cell>
          <cell r="V85">
            <v>174738</v>
          </cell>
          <cell r="W85">
            <v>174738</v>
          </cell>
          <cell r="X85">
            <v>0</v>
          </cell>
          <cell r="Y85">
            <v>0</v>
          </cell>
          <cell r="Z85" t="str">
            <v>NA</v>
          </cell>
          <cell r="AA85" t="str">
            <v>NA</v>
          </cell>
          <cell r="AB85">
            <v>0</v>
          </cell>
          <cell r="AC85">
            <v>0</v>
          </cell>
          <cell r="AD85">
            <v>0</v>
          </cell>
          <cell r="AE85">
            <v>43290</v>
          </cell>
          <cell r="AF85" t="str">
            <v>FACSS</v>
          </cell>
          <cell r="AG85" t="str">
            <v>IPSPU</v>
          </cell>
          <cell r="AH85" t="str">
            <v>Pagado</v>
          </cell>
          <cell r="AI85" t="str">
            <v>9097</v>
          </cell>
          <cell r="AJ85">
            <v>174738</v>
          </cell>
          <cell r="AK85">
            <v>174738</v>
          </cell>
          <cell r="AL85">
            <v>0</v>
          </cell>
          <cell r="AM85">
            <v>0</v>
          </cell>
          <cell r="AN85">
            <v>0</v>
          </cell>
          <cell r="AO85">
            <v>0</v>
          </cell>
          <cell r="AP85">
            <v>0</v>
          </cell>
          <cell r="AQ85">
            <v>0</v>
          </cell>
          <cell r="AR85">
            <v>174738</v>
          </cell>
          <cell r="AS85">
            <v>0</v>
          </cell>
          <cell r="AT85">
            <v>0</v>
          </cell>
          <cell r="AU85">
            <v>0</v>
          </cell>
          <cell r="AV85" t="str">
            <v>NA</v>
          </cell>
          <cell r="AW85" t="str">
            <v>1857703</v>
          </cell>
          <cell r="AX85" t="str">
            <v>0</v>
          </cell>
          <cell r="AY85" t="str">
            <v>0</v>
          </cell>
          <cell r="AZ85" t="str">
            <v>14452</v>
          </cell>
        </row>
        <row r="86">
          <cell r="G86">
            <v>9098</v>
          </cell>
          <cell r="H86" t="str">
            <v>ADMINISTRADORA</v>
          </cell>
          <cell r="I86">
            <v>39</v>
          </cell>
          <cell r="J86" t="str">
            <v>SUBSIDIADO PLENO</v>
          </cell>
          <cell r="K86" t="str">
            <v>CC-1042450654</v>
          </cell>
          <cell r="L86" t="str">
            <v>P</v>
          </cell>
          <cell r="M86" t="str">
            <v>NINGUNO</v>
          </cell>
          <cell r="N86">
            <v>0</v>
          </cell>
          <cell r="O86">
            <v>13</v>
          </cell>
          <cell r="P86">
            <v>43276</v>
          </cell>
          <cell r="Q86">
            <v>43279</v>
          </cell>
          <cell r="R86">
            <v>43290</v>
          </cell>
          <cell r="S86">
            <v>148237</v>
          </cell>
          <cell r="T86">
            <v>0</v>
          </cell>
          <cell r="U86">
            <v>0</v>
          </cell>
          <cell r="V86">
            <v>148237</v>
          </cell>
          <cell r="W86">
            <v>148237</v>
          </cell>
          <cell r="X86">
            <v>0</v>
          </cell>
          <cell r="Y86">
            <v>0</v>
          </cell>
          <cell r="Z86" t="str">
            <v>NA</v>
          </cell>
          <cell r="AA86" t="str">
            <v>NA</v>
          </cell>
          <cell r="AB86">
            <v>0</v>
          </cell>
          <cell r="AC86">
            <v>0</v>
          </cell>
          <cell r="AD86">
            <v>0</v>
          </cell>
          <cell r="AE86">
            <v>43290</v>
          </cell>
          <cell r="AF86" t="str">
            <v>FACSS</v>
          </cell>
          <cell r="AG86" t="str">
            <v>IPSPU</v>
          </cell>
          <cell r="AH86" t="str">
            <v>Pagado</v>
          </cell>
          <cell r="AI86" t="str">
            <v>9098</v>
          </cell>
          <cell r="AJ86">
            <v>148237</v>
          </cell>
          <cell r="AK86">
            <v>148237</v>
          </cell>
          <cell r="AL86">
            <v>0</v>
          </cell>
          <cell r="AM86">
            <v>0</v>
          </cell>
          <cell r="AN86">
            <v>0</v>
          </cell>
          <cell r="AO86">
            <v>0</v>
          </cell>
          <cell r="AP86">
            <v>0</v>
          </cell>
          <cell r="AQ86">
            <v>0</v>
          </cell>
          <cell r="AR86">
            <v>148237</v>
          </cell>
          <cell r="AS86">
            <v>0</v>
          </cell>
          <cell r="AT86">
            <v>0</v>
          </cell>
          <cell r="AU86">
            <v>0</v>
          </cell>
          <cell r="AV86" t="str">
            <v>NA</v>
          </cell>
          <cell r="AW86" t="str">
            <v>1857704</v>
          </cell>
          <cell r="AX86" t="str">
            <v>0</v>
          </cell>
          <cell r="AY86" t="str">
            <v>0</v>
          </cell>
          <cell r="AZ86" t="str">
            <v>14452</v>
          </cell>
        </row>
        <row r="87">
          <cell r="G87">
            <v>9093</v>
          </cell>
          <cell r="H87" t="str">
            <v>ADMINISTRADORA</v>
          </cell>
          <cell r="I87">
            <v>39</v>
          </cell>
          <cell r="J87" t="str">
            <v>SUBSIDIADO PLENO</v>
          </cell>
          <cell r="K87" t="str">
            <v>CC-1048942264</v>
          </cell>
          <cell r="L87" t="str">
            <v>P</v>
          </cell>
          <cell r="M87" t="str">
            <v>NINGUNO</v>
          </cell>
          <cell r="N87">
            <v>0</v>
          </cell>
          <cell r="O87">
            <v>13</v>
          </cell>
          <cell r="P87">
            <v>43277</v>
          </cell>
          <cell r="Q87">
            <v>43277</v>
          </cell>
          <cell r="R87">
            <v>43322</v>
          </cell>
          <cell r="S87">
            <v>9808</v>
          </cell>
          <cell r="T87">
            <v>0</v>
          </cell>
          <cell r="U87">
            <v>0</v>
          </cell>
          <cell r="V87">
            <v>9808</v>
          </cell>
          <cell r="W87">
            <v>9808</v>
          </cell>
          <cell r="X87">
            <v>0</v>
          </cell>
          <cell r="Y87">
            <v>0</v>
          </cell>
          <cell r="Z87" t="str">
            <v>NA</v>
          </cell>
          <cell r="AA87" t="str">
            <v>NA</v>
          </cell>
          <cell r="AB87">
            <v>0</v>
          </cell>
          <cell r="AC87">
            <v>0</v>
          </cell>
          <cell r="AD87">
            <v>0</v>
          </cell>
          <cell r="AE87">
            <v>43322</v>
          </cell>
          <cell r="AF87" t="str">
            <v>FACSS</v>
          </cell>
          <cell r="AG87" t="str">
            <v>IPSPU</v>
          </cell>
          <cell r="AH87" t="str">
            <v>Pagado</v>
          </cell>
          <cell r="AI87" t="str">
            <v>9093</v>
          </cell>
          <cell r="AJ87">
            <v>9808</v>
          </cell>
          <cell r="AK87">
            <v>9808</v>
          </cell>
          <cell r="AL87">
            <v>0</v>
          </cell>
          <cell r="AM87">
            <v>0</v>
          </cell>
          <cell r="AN87">
            <v>0</v>
          </cell>
          <cell r="AO87">
            <v>0</v>
          </cell>
          <cell r="AP87">
            <v>0</v>
          </cell>
          <cell r="AQ87">
            <v>0</v>
          </cell>
          <cell r="AR87">
            <v>9808</v>
          </cell>
          <cell r="AS87">
            <v>0</v>
          </cell>
          <cell r="AT87">
            <v>0</v>
          </cell>
          <cell r="AU87">
            <v>0</v>
          </cell>
          <cell r="AV87" t="str">
            <v>NA</v>
          </cell>
          <cell r="AW87" t="str">
            <v>1991056</v>
          </cell>
          <cell r="AX87" t="str">
            <v>0</v>
          </cell>
          <cell r="AY87" t="str">
            <v>0</v>
          </cell>
          <cell r="AZ87" t="str">
            <v>14452</v>
          </cell>
        </row>
        <row r="88">
          <cell r="G88">
            <v>9094</v>
          </cell>
          <cell r="H88" t="str">
            <v>ADMINISTRADORA</v>
          </cell>
          <cell r="I88">
            <v>39</v>
          </cell>
          <cell r="J88" t="str">
            <v>SUBSIDIADO PLENO</v>
          </cell>
          <cell r="K88" t="str">
            <v>CC-1002441614</v>
          </cell>
          <cell r="L88" t="str">
            <v>P</v>
          </cell>
          <cell r="M88" t="str">
            <v>NINGUNO</v>
          </cell>
          <cell r="N88">
            <v>0</v>
          </cell>
          <cell r="O88">
            <v>13</v>
          </cell>
          <cell r="P88">
            <v>43256</v>
          </cell>
          <cell r="Q88">
            <v>43278</v>
          </cell>
          <cell r="R88">
            <v>43322</v>
          </cell>
          <cell r="S88">
            <v>84417</v>
          </cell>
          <cell r="T88">
            <v>0</v>
          </cell>
          <cell r="U88">
            <v>0</v>
          </cell>
          <cell r="V88">
            <v>84417</v>
          </cell>
          <cell r="W88">
            <v>84417</v>
          </cell>
          <cell r="X88">
            <v>0</v>
          </cell>
          <cell r="Y88">
            <v>0</v>
          </cell>
          <cell r="Z88" t="str">
            <v>NA</v>
          </cell>
          <cell r="AA88" t="str">
            <v>NA</v>
          </cell>
          <cell r="AB88">
            <v>0</v>
          </cell>
          <cell r="AC88">
            <v>0</v>
          </cell>
          <cell r="AD88">
            <v>0</v>
          </cell>
          <cell r="AE88">
            <v>43322</v>
          </cell>
          <cell r="AF88" t="str">
            <v>FACSS</v>
          </cell>
          <cell r="AG88" t="str">
            <v>IPSPU</v>
          </cell>
          <cell r="AH88" t="str">
            <v>Pagado</v>
          </cell>
          <cell r="AI88" t="str">
            <v>9094</v>
          </cell>
          <cell r="AJ88">
            <v>84417</v>
          </cell>
          <cell r="AK88">
            <v>84417</v>
          </cell>
          <cell r="AL88">
            <v>0</v>
          </cell>
          <cell r="AM88">
            <v>0</v>
          </cell>
          <cell r="AN88">
            <v>0</v>
          </cell>
          <cell r="AO88">
            <v>0</v>
          </cell>
          <cell r="AP88">
            <v>0</v>
          </cell>
          <cell r="AQ88">
            <v>0</v>
          </cell>
          <cell r="AR88">
            <v>84417</v>
          </cell>
          <cell r="AS88">
            <v>0</v>
          </cell>
          <cell r="AT88">
            <v>0</v>
          </cell>
          <cell r="AU88">
            <v>0</v>
          </cell>
          <cell r="AV88" t="str">
            <v>NA</v>
          </cell>
          <cell r="AW88" t="str">
            <v>1991079</v>
          </cell>
          <cell r="AX88" t="str">
            <v>0</v>
          </cell>
          <cell r="AY88" t="str">
            <v>0</v>
          </cell>
          <cell r="AZ88" t="str">
            <v>14452</v>
          </cell>
        </row>
        <row r="89">
          <cell r="G89">
            <v>9172</v>
          </cell>
          <cell r="H89" t="str">
            <v>ADMINISTRADORA</v>
          </cell>
          <cell r="I89">
            <v>39</v>
          </cell>
          <cell r="J89" t="str">
            <v>SUBSIDIADO PLENO</v>
          </cell>
          <cell r="K89" t="str">
            <v>CC-1050004116</v>
          </cell>
          <cell r="L89" t="str">
            <v>P</v>
          </cell>
          <cell r="M89" t="str">
            <v>NINGUNO</v>
          </cell>
          <cell r="N89">
            <v>0</v>
          </cell>
          <cell r="O89">
            <v>13</v>
          </cell>
          <cell r="P89">
            <v>43297</v>
          </cell>
          <cell r="Q89">
            <v>43304</v>
          </cell>
          <cell r="R89">
            <v>43354</v>
          </cell>
          <cell r="S89">
            <v>126418</v>
          </cell>
          <cell r="T89">
            <v>0</v>
          </cell>
          <cell r="U89">
            <v>0</v>
          </cell>
          <cell r="V89">
            <v>126418</v>
          </cell>
          <cell r="W89">
            <v>126418</v>
          </cell>
          <cell r="X89">
            <v>0</v>
          </cell>
          <cell r="Y89">
            <v>0</v>
          </cell>
          <cell r="Z89" t="str">
            <v>NA</v>
          </cell>
          <cell r="AA89" t="str">
            <v>NA</v>
          </cell>
          <cell r="AB89">
            <v>0</v>
          </cell>
          <cell r="AC89">
            <v>0</v>
          </cell>
          <cell r="AD89">
            <v>0</v>
          </cell>
          <cell r="AE89">
            <v>43354</v>
          </cell>
          <cell r="AF89" t="str">
            <v>FACSS</v>
          </cell>
          <cell r="AG89" t="str">
            <v>IPSPU</v>
          </cell>
          <cell r="AH89" t="str">
            <v>Pagado</v>
          </cell>
          <cell r="AI89" t="str">
            <v>9172</v>
          </cell>
          <cell r="AJ89">
            <v>126418</v>
          </cell>
          <cell r="AK89">
            <v>126418</v>
          </cell>
          <cell r="AL89">
            <v>0</v>
          </cell>
          <cell r="AM89">
            <v>0</v>
          </cell>
          <cell r="AN89">
            <v>0</v>
          </cell>
          <cell r="AO89">
            <v>0</v>
          </cell>
          <cell r="AP89">
            <v>0</v>
          </cell>
          <cell r="AQ89">
            <v>0</v>
          </cell>
          <cell r="AR89">
            <v>0</v>
          </cell>
          <cell r="AS89">
            <v>126418</v>
          </cell>
          <cell r="AT89">
            <v>0</v>
          </cell>
          <cell r="AU89">
            <v>0</v>
          </cell>
          <cell r="AV89" t="str">
            <v>GIRO DIRECTO DEL M.PS.  MES DE NOVIEMBRE DE 2018. EVENTO</v>
          </cell>
          <cell r="AW89" t="str">
            <v>2113398</v>
          </cell>
          <cell r="AX89" t="str">
            <v>18134</v>
          </cell>
          <cell r="AY89" t="str">
            <v>0</v>
          </cell>
          <cell r="AZ89" t="str">
            <v>0</v>
          </cell>
        </row>
        <row r="90">
          <cell r="G90">
            <v>9173</v>
          </cell>
          <cell r="H90" t="str">
            <v>ADMINISTRADORA</v>
          </cell>
          <cell r="I90">
            <v>39</v>
          </cell>
          <cell r="J90" t="str">
            <v>SUBSIDIADO PLENO</v>
          </cell>
          <cell r="K90" t="str">
            <v>CC-1007399835</v>
          </cell>
          <cell r="L90" t="str">
            <v>P</v>
          </cell>
          <cell r="M90" t="str">
            <v>NINGUNO</v>
          </cell>
          <cell r="N90">
            <v>0</v>
          </cell>
          <cell r="O90">
            <v>13</v>
          </cell>
          <cell r="P90">
            <v>43296</v>
          </cell>
          <cell r="Q90">
            <v>43304</v>
          </cell>
          <cell r="R90">
            <v>43354</v>
          </cell>
          <cell r="S90">
            <v>136972</v>
          </cell>
          <cell r="T90">
            <v>0</v>
          </cell>
          <cell r="U90">
            <v>0</v>
          </cell>
          <cell r="V90">
            <v>136972</v>
          </cell>
          <cell r="W90">
            <v>136972</v>
          </cell>
          <cell r="X90">
            <v>59463</v>
          </cell>
          <cell r="Y90">
            <v>0</v>
          </cell>
          <cell r="Z90" t="str">
            <v>--Se glosa sala de observacion no pertinente</v>
          </cell>
          <cell r="AA90" t="str">
            <v>NA</v>
          </cell>
          <cell r="AB90">
            <v>59463</v>
          </cell>
          <cell r="AC90">
            <v>0</v>
          </cell>
          <cell r="AD90">
            <v>0</v>
          </cell>
          <cell r="AE90">
            <v>43354</v>
          </cell>
          <cell r="AF90" t="str">
            <v>FACSS</v>
          </cell>
          <cell r="AG90" t="str">
            <v>IPSPU</v>
          </cell>
          <cell r="AH90" t="str">
            <v>Pagado</v>
          </cell>
          <cell r="AI90" t="str">
            <v>9173</v>
          </cell>
          <cell r="AJ90">
            <v>136972</v>
          </cell>
          <cell r="AK90">
            <v>136972</v>
          </cell>
          <cell r="AL90">
            <v>0</v>
          </cell>
          <cell r="AM90">
            <v>0</v>
          </cell>
          <cell r="AN90">
            <v>0</v>
          </cell>
          <cell r="AO90">
            <v>0</v>
          </cell>
          <cell r="AP90">
            <v>0</v>
          </cell>
          <cell r="AQ90">
            <v>0</v>
          </cell>
          <cell r="AR90">
            <v>0</v>
          </cell>
          <cell r="AS90">
            <v>77509</v>
          </cell>
          <cell r="AT90">
            <v>0</v>
          </cell>
          <cell r="AU90">
            <v>0</v>
          </cell>
          <cell r="AV90" t="str">
            <v>GIRO DIRECTO DEL M.PS.  MES DE NOVIEMBRE DE 2018. EVENTO</v>
          </cell>
          <cell r="AW90" t="str">
            <v>2113402</v>
          </cell>
          <cell r="AX90" t="str">
            <v>18134</v>
          </cell>
          <cell r="AY90" t="str">
            <v>115679</v>
          </cell>
          <cell r="AZ90" t="str">
            <v>0</v>
          </cell>
        </row>
        <row r="91">
          <cell r="G91">
            <v>9217</v>
          </cell>
          <cell r="H91" t="str">
            <v>ADMINISTRADORA</v>
          </cell>
          <cell r="I91">
            <v>39</v>
          </cell>
          <cell r="J91" t="str">
            <v>SUBSIDIADO PLENO</v>
          </cell>
          <cell r="K91" t="str">
            <v>CC-1042350832</v>
          </cell>
          <cell r="L91" t="str">
            <v>P</v>
          </cell>
          <cell r="M91" t="str">
            <v>NINGUNO</v>
          </cell>
          <cell r="N91">
            <v>0</v>
          </cell>
          <cell r="O91">
            <v>13</v>
          </cell>
          <cell r="P91">
            <v>43305</v>
          </cell>
          <cell r="Q91">
            <v>43306</v>
          </cell>
          <cell r="R91">
            <v>43354</v>
          </cell>
          <cell r="S91">
            <v>55361</v>
          </cell>
          <cell r="T91">
            <v>0</v>
          </cell>
          <cell r="U91">
            <v>0</v>
          </cell>
          <cell r="V91">
            <v>55361</v>
          </cell>
          <cell r="W91">
            <v>55361</v>
          </cell>
          <cell r="X91">
            <v>0</v>
          </cell>
          <cell r="Y91">
            <v>55361</v>
          </cell>
          <cell r="Z91" t="str">
            <v>--Se glosa total la factura corresponde a accidente de transito --Se glosa total la factura corresponde a accidente de transito</v>
          </cell>
          <cell r="AA91" t="str">
            <v>NA</v>
          </cell>
          <cell r="AB91">
            <v>0</v>
          </cell>
          <cell r="AC91">
            <v>0</v>
          </cell>
          <cell r="AD91">
            <v>0</v>
          </cell>
          <cell r="AE91">
            <v>43354</v>
          </cell>
          <cell r="AF91" t="str">
            <v>FACSS</v>
          </cell>
          <cell r="AG91" t="str">
            <v>IPSPU</v>
          </cell>
          <cell r="AH91" t="str">
            <v>Pagado</v>
          </cell>
          <cell r="AI91" t="str">
            <v>9217</v>
          </cell>
          <cell r="AJ91">
            <v>55361</v>
          </cell>
          <cell r="AK91">
            <v>55361</v>
          </cell>
          <cell r="AL91">
            <v>0</v>
          </cell>
          <cell r="AM91">
            <v>0</v>
          </cell>
          <cell r="AN91">
            <v>0</v>
          </cell>
          <cell r="AO91">
            <v>0</v>
          </cell>
          <cell r="AP91">
            <v>0</v>
          </cell>
          <cell r="AQ91">
            <v>0</v>
          </cell>
          <cell r="AR91">
            <v>0</v>
          </cell>
          <cell r="AS91">
            <v>0</v>
          </cell>
          <cell r="AT91">
            <v>0</v>
          </cell>
          <cell r="AU91">
            <v>0</v>
          </cell>
          <cell r="AV91" t="str">
            <v>NA</v>
          </cell>
          <cell r="AW91" t="str">
            <v>2113408</v>
          </cell>
          <cell r="AX91" t="str">
            <v>0</v>
          </cell>
          <cell r="AY91" t="str">
            <v>115683</v>
          </cell>
          <cell r="AZ91" t="str">
            <v>0</v>
          </cell>
        </row>
        <row r="92">
          <cell r="G92">
            <v>9221</v>
          </cell>
          <cell r="H92" t="str">
            <v>ADMINISTRADORA</v>
          </cell>
          <cell r="I92">
            <v>39</v>
          </cell>
          <cell r="J92" t="str">
            <v>SUBSIDIADO PLENO</v>
          </cell>
          <cell r="K92" t="str">
            <v>CC-1143124268</v>
          </cell>
          <cell r="L92" t="str">
            <v>P</v>
          </cell>
          <cell r="M92" t="str">
            <v>NINGUNO</v>
          </cell>
          <cell r="N92">
            <v>0</v>
          </cell>
          <cell r="O92">
            <v>13</v>
          </cell>
          <cell r="P92">
            <v>43306</v>
          </cell>
          <cell r="Q92">
            <v>43307</v>
          </cell>
          <cell r="R92">
            <v>43354</v>
          </cell>
          <cell r="S92">
            <v>52557</v>
          </cell>
          <cell r="T92">
            <v>0</v>
          </cell>
          <cell r="U92">
            <v>0</v>
          </cell>
          <cell r="V92">
            <v>52557</v>
          </cell>
          <cell r="W92">
            <v>52557</v>
          </cell>
          <cell r="X92">
            <v>0</v>
          </cell>
          <cell r="Y92">
            <v>0</v>
          </cell>
          <cell r="Z92" t="str">
            <v>NA</v>
          </cell>
          <cell r="AA92" t="str">
            <v>NA</v>
          </cell>
          <cell r="AB92">
            <v>0</v>
          </cell>
          <cell r="AC92">
            <v>0</v>
          </cell>
          <cell r="AD92">
            <v>0</v>
          </cell>
          <cell r="AE92">
            <v>43354</v>
          </cell>
          <cell r="AF92" t="str">
            <v>FACSS</v>
          </cell>
          <cell r="AG92" t="str">
            <v>IPSPU</v>
          </cell>
          <cell r="AH92" t="str">
            <v>Pagado</v>
          </cell>
          <cell r="AI92" t="str">
            <v>9221</v>
          </cell>
          <cell r="AJ92">
            <v>52557</v>
          </cell>
          <cell r="AK92">
            <v>52557</v>
          </cell>
          <cell r="AL92">
            <v>0</v>
          </cell>
          <cell r="AM92">
            <v>0</v>
          </cell>
          <cell r="AN92">
            <v>0</v>
          </cell>
          <cell r="AO92">
            <v>0</v>
          </cell>
          <cell r="AP92">
            <v>0</v>
          </cell>
          <cell r="AQ92">
            <v>0</v>
          </cell>
          <cell r="AR92">
            <v>0</v>
          </cell>
          <cell r="AS92">
            <v>52557</v>
          </cell>
          <cell r="AT92">
            <v>0</v>
          </cell>
          <cell r="AU92">
            <v>0</v>
          </cell>
          <cell r="AV92" t="str">
            <v>GIRO DIRECTO DEL M.PS.  MES DE NOVIEMBRE DE 2018. EVENTO</v>
          </cell>
          <cell r="AW92" t="str">
            <v>2113413</v>
          </cell>
          <cell r="AX92" t="str">
            <v>18134</v>
          </cell>
          <cell r="AY92" t="str">
            <v>0</v>
          </cell>
          <cell r="AZ92" t="str">
            <v>0</v>
          </cell>
        </row>
        <row r="93">
          <cell r="G93">
            <v>9126</v>
          </cell>
          <cell r="H93" t="str">
            <v>ADMINISTRADORA</v>
          </cell>
          <cell r="I93">
            <v>39</v>
          </cell>
          <cell r="J93" t="str">
            <v>CONTRIBUTIVO MOVILIDAD</v>
          </cell>
          <cell r="K93" t="str">
            <v>CC-1050944487</v>
          </cell>
          <cell r="L93" t="str">
            <v>P</v>
          </cell>
          <cell r="M93" t="str">
            <v>NINGUNO</v>
          </cell>
          <cell r="N93">
            <v>0</v>
          </cell>
          <cell r="O93">
            <v>13</v>
          </cell>
          <cell r="P93">
            <v>43284</v>
          </cell>
          <cell r="Q93">
            <v>43287</v>
          </cell>
          <cell r="R93">
            <v>43354</v>
          </cell>
          <cell r="S93">
            <v>115207</v>
          </cell>
          <cell r="T93">
            <v>0</v>
          </cell>
          <cell r="U93">
            <v>0</v>
          </cell>
          <cell r="V93">
            <v>115207</v>
          </cell>
          <cell r="W93">
            <v>115207</v>
          </cell>
          <cell r="X93">
            <v>0</v>
          </cell>
          <cell r="Y93">
            <v>0</v>
          </cell>
          <cell r="Z93" t="str">
            <v>NA</v>
          </cell>
          <cell r="AA93" t="str">
            <v>NA</v>
          </cell>
          <cell r="AB93">
            <v>0</v>
          </cell>
          <cell r="AC93">
            <v>0</v>
          </cell>
          <cell r="AD93">
            <v>0</v>
          </cell>
          <cell r="AE93">
            <v>43354</v>
          </cell>
          <cell r="AF93" t="str">
            <v>FACCS</v>
          </cell>
          <cell r="AG93" t="str">
            <v>IPSBC</v>
          </cell>
          <cell r="AH93" t="str">
            <v>Pagado</v>
          </cell>
          <cell r="AI93" t="str">
            <v>9126</v>
          </cell>
          <cell r="AJ93">
            <v>115207</v>
          </cell>
          <cell r="AK93">
            <v>115207</v>
          </cell>
          <cell r="AL93">
            <v>0</v>
          </cell>
          <cell r="AM93">
            <v>0</v>
          </cell>
          <cell r="AN93">
            <v>0</v>
          </cell>
          <cell r="AO93">
            <v>0</v>
          </cell>
          <cell r="AP93">
            <v>0</v>
          </cell>
          <cell r="AQ93">
            <v>0</v>
          </cell>
          <cell r="AR93">
            <v>115207</v>
          </cell>
          <cell r="AS93">
            <v>0</v>
          </cell>
          <cell r="AT93">
            <v>0</v>
          </cell>
          <cell r="AU93">
            <v>0</v>
          </cell>
          <cell r="AV93" t="str">
            <v>NA</v>
          </cell>
          <cell r="AW93" t="str">
            <v>131152</v>
          </cell>
          <cell r="AX93" t="str">
            <v>0</v>
          </cell>
          <cell r="AY93" t="str">
            <v>0</v>
          </cell>
          <cell r="AZ93" t="str">
            <v>23901</v>
          </cell>
        </row>
        <row r="94">
          <cell r="G94">
            <v>9168</v>
          </cell>
          <cell r="H94" t="str">
            <v>ADMINISTRADORA</v>
          </cell>
          <cell r="I94">
            <v>39</v>
          </cell>
          <cell r="J94" t="str">
            <v>CONTRIBUTIVO MOVILIDAD</v>
          </cell>
          <cell r="K94" t="str">
            <v>CC-1043009605</v>
          </cell>
          <cell r="L94" t="str">
            <v>P</v>
          </cell>
          <cell r="M94" t="str">
            <v>NINGUNO</v>
          </cell>
          <cell r="N94">
            <v>0</v>
          </cell>
          <cell r="O94">
            <v>13</v>
          </cell>
          <cell r="P94">
            <v>43295</v>
          </cell>
          <cell r="Q94">
            <v>43304</v>
          </cell>
          <cell r="R94">
            <v>43354</v>
          </cell>
          <cell r="S94">
            <v>118993</v>
          </cell>
          <cell r="T94">
            <v>0</v>
          </cell>
          <cell r="U94">
            <v>0</v>
          </cell>
          <cell r="V94">
            <v>118993</v>
          </cell>
          <cell r="W94">
            <v>118993</v>
          </cell>
          <cell r="X94">
            <v>0</v>
          </cell>
          <cell r="Y94">
            <v>0</v>
          </cell>
          <cell r="Z94" t="str">
            <v>NA</v>
          </cell>
          <cell r="AA94" t="str">
            <v>NA</v>
          </cell>
          <cell r="AB94">
            <v>0</v>
          </cell>
          <cell r="AC94">
            <v>0</v>
          </cell>
          <cell r="AD94">
            <v>0</v>
          </cell>
          <cell r="AE94">
            <v>43354</v>
          </cell>
          <cell r="AF94" t="str">
            <v>FACCS</v>
          </cell>
          <cell r="AG94" t="str">
            <v>IPSBC</v>
          </cell>
          <cell r="AH94" t="str">
            <v>Pagado</v>
          </cell>
          <cell r="AI94" t="str">
            <v>9168</v>
          </cell>
          <cell r="AJ94">
            <v>118993</v>
          </cell>
          <cell r="AK94">
            <v>118993</v>
          </cell>
          <cell r="AL94">
            <v>0</v>
          </cell>
          <cell r="AM94">
            <v>0</v>
          </cell>
          <cell r="AN94">
            <v>0</v>
          </cell>
          <cell r="AO94">
            <v>0</v>
          </cell>
          <cell r="AP94">
            <v>0</v>
          </cell>
          <cell r="AQ94">
            <v>0</v>
          </cell>
          <cell r="AR94">
            <v>118993</v>
          </cell>
          <cell r="AS94">
            <v>0</v>
          </cell>
          <cell r="AT94">
            <v>0</v>
          </cell>
          <cell r="AU94">
            <v>0</v>
          </cell>
          <cell r="AV94" t="str">
            <v>NA</v>
          </cell>
          <cell r="AW94" t="str">
            <v>131155</v>
          </cell>
          <cell r="AX94" t="str">
            <v>0</v>
          </cell>
          <cell r="AY94" t="str">
            <v>0</v>
          </cell>
          <cell r="AZ94" t="str">
            <v>23901</v>
          </cell>
        </row>
        <row r="95">
          <cell r="G95">
            <v>9184</v>
          </cell>
          <cell r="H95" t="str">
            <v>ADMINISTRADORA</v>
          </cell>
          <cell r="I95">
            <v>39</v>
          </cell>
          <cell r="J95" t="str">
            <v>CONTRIBUTIVO MOVILIDAD</v>
          </cell>
          <cell r="K95" t="str">
            <v>CC-1045751760</v>
          </cell>
          <cell r="L95" t="str">
            <v>P</v>
          </cell>
          <cell r="M95" t="str">
            <v>NINGUNO</v>
          </cell>
          <cell r="N95">
            <v>0</v>
          </cell>
          <cell r="O95">
            <v>13</v>
          </cell>
          <cell r="P95">
            <v>43288</v>
          </cell>
          <cell r="Q95">
            <v>43304</v>
          </cell>
          <cell r="R95">
            <v>43354</v>
          </cell>
          <cell r="S95">
            <v>113323</v>
          </cell>
          <cell r="T95">
            <v>0</v>
          </cell>
          <cell r="U95">
            <v>0</v>
          </cell>
          <cell r="V95">
            <v>113323</v>
          </cell>
          <cell r="W95">
            <v>113323</v>
          </cell>
          <cell r="X95">
            <v>113323</v>
          </cell>
          <cell r="Y95">
            <v>0</v>
          </cell>
          <cell r="Z95" t="str">
            <v>--Se glosa total la factura corresponde a accidente de transito  --Se glosa total la factura corresponde a accidente de transito  --Se glosa total la factura corresponde a accidente de transito</v>
          </cell>
          <cell r="AA95" t="str">
            <v>NA</v>
          </cell>
          <cell r="AB95">
            <v>113323</v>
          </cell>
          <cell r="AC95">
            <v>0</v>
          </cell>
          <cell r="AD95">
            <v>0</v>
          </cell>
          <cell r="AE95">
            <v>43354</v>
          </cell>
          <cell r="AF95" t="str">
            <v>FACCS</v>
          </cell>
          <cell r="AG95" t="str">
            <v>IPSBC</v>
          </cell>
          <cell r="AH95" t="str">
            <v>Pagado</v>
          </cell>
          <cell r="AI95" t="str">
            <v>9184</v>
          </cell>
          <cell r="AJ95">
            <v>113323</v>
          </cell>
          <cell r="AK95">
            <v>113323</v>
          </cell>
          <cell r="AL95">
            <v>0</v>
          </cell>
          <cell r="AM95">
            <v>0</v>
          </cell>
          <cell r="AN95">
            <v>0</v>
          </cell>
          <cell r="AO95">
            <v>0</v>
          </cell>
          <cell r="AP95">
            <v>0</v>
          </cell>
          <cell r="AQ95">
            <v>0</v>
          </cell>
          <cell r="AR95">
            <v>0</v>
          </cell>
          <cell r="AS95">
            <v>0</v>
          </cell>
          <cell r="AT95">
            <v>0</v>
          </cell>
          <cell r="AU95">
            <v>0</v>
          </cell>
          <cell r="AV95" t="str">
            <v>NA</v>
          </cell>
          <cell r="AW95" t="str">
            <v>131156</v>
          </cell>
          <cell r="AX95" t="str">
            <v>0</v>
          </cell>
          <cell r="AY95" t="str">
            <v>0</v>
          </cell>
          <cell r="AZ95" t="str">
            <v>0</v>
          </cell>
        </row>
        <row r="96">
          <cell r="G96">
            <v>9202</v>
          </cell>
          <cell r="H96" t="str">
            <v>ADMINISTRADORA</v>
          </cell>
          <cell r="I96">
            <v>39</v>
          </cell>
          <cell r="J96" t="str">
            <v>CONTRIBUTIVO MOVILIDAD</v>
          </cell>
          <cell r="K96" t="str">
            <v>CC-1045751760</v>
          </cell>
          <cell r="L96" t="str">
            <v>P</v>
          </cell>
          <cell r="M96" t="str">
            <v>NINGUNO</v>
          </cell>
          <cell r="N96">
            <v>0</v>
          </cell>
          <cell r="O96">
            <v>13</v>
          </cell>
          <cell r="P96">
            <v>43297</v>
          </cell>
          <cell r="Q96">
            <v>43304</v>
          </cell>
          <cell r="R96">
            <v>43354</v>
          </cell>
          <cell r="S96">
            <v>118260</v>
          </cell>
          <cell r="T96">
            <v>0</v>
          </cell>
          <cell r="U96">
            <v>0</v>
          </cell>
          <cell r="V96">
            <v>118260</v>
          </cell>
          <cell r="W96">
            <v>118260</v>
          </cell>
          <cell r="X96">
            <v>118260</v>
          </cell>
          <cell r="Y96">
            <v>0</v>
          </cell>
          <cell r="Z96" t="str">
            <v>--Se glosa total la factura corresponde a accidente de transito  --Se glosa total la factura corresponde a accidente de transito  --Se glosa total la factura corresponde a accidente de transito</v>
          </cell>
          <cell r="AA96" t="str">
            <v>NA</v>
          </cell>
          <cell r="AB96">
            <v>118260</v>
          </cell>
          <cell r="AC96">
            <v>0</v>
          </cell>
          <cell r="AD96">
            <v>0</v>
          </cell>
          <cell r="AE96">
            <v>43354</v>
          </cell>
          <cell r="AF96" t="str">
            <v>FACCS</v>
          </cell>
          <cell r="AG96" t="str">
            <v>IPSBC</v>
          </cell>
          <cell r="AH96" t="str">
            <v>Pagado</v>
          </cell>
          <cell r="AI96" t="str">
            <v>9202</v>
          </cell>
          <cell r="AJ96">
            <v>118260</v>
          </cell>
          <cell r="AK96">
            <v>118260</v>
          </cell>
          <cell r="AL96">
            <v>0</v>
          </cell>
          <cell r="AM96">
            <v>0</v>
          </cell>
          <cell r="AN96">
            <v>0</v>
          </cell>
          <cell r="AO96">
            <v>0</v>
          </cell>
          <cell r="AP96">
            <v>0</v>
          </cell>
          <cell r="AQ96">
            <v>0</v>
          </cell>
          <cell r="AR96">
            <v>0</v>
          </cell>
          <cell r="AS96">
            <v>0</v>
          </cell>
          <cell r="AT96">
            <v>0</v>
          </cell>
          <cell r="AU96">
            <v>0</v>
          </cell>
          <cell r="AV96" t="str">
            <v>NA</v>
          </cell>
          <cell r="AW96" t="str">
            <v>131151</v>
          </cell>
          <cell r="AX96" t="str">
            <v>0</v>
          </cell>
          <cell r="AY96" t="str">
            <v>0</v>
          </cell>
          <cell r="AZ96" t="str">
            <v>0</v>
          </cell>
        </row>
        <row r="97">
          <cell r="G97">
            <v>9252</v>
          </cell>
          <cell r="H97" t="str">
            <v>ADMINISTRADORA</v>
          </cell>
          <cell r="I97">
            <v>39</v>
          </cell>
          <cell r="J97" t="str">
            <v>CONTRIBUTIVO MOVILIDAD</v>
          </cell>
          <cell r="K97" t="str">
            <v>CC-1045247284</v>
          </cell>
          <cell r="L97" t="str">
            <v>P</v>
          </cell>
          <cell r="M97" t="str">
            <v>NINGUNO</v>
          </cell>
          <cell r="N97">
            <v>0</v>
          </cell>
          <cell r="O97">
            <v>13</v>
          </cell>
          <cell r="P97">
            <v>43313</v>
          </cell>
          <cell r="Q97">
            <v>43318</v>
          </cell>
          <cell r="R97">
            <v>43356</v>
          </cell>
          <cell r="S97">
            <v>128224</v>
          </cell>
          <cell r="T97">
            <v>0</v>
          </cell>
          <cell r="U97">
            <v>0</v>
          </cell>
          <cell r="V97">
            <v>128224</v>
          </cell>
          <cell r="W97">
            <v>128224</v>
          </cell>
          <cell r="X97">
            <v>0</v>
          </cell>
          <cell r="Y97">
            <v>0</v>
          </cell>
          <cell r="Z97" t="str">
            <v>NA</v>
          </cell>
          <cell r="AA97" t="str">
            <v>NA</v>
          </cell>
          <cell r="AB97">
            <v>0</v>
          </cell>
          <cell r="AC97">
            <v>0</v>
          </cell>
          <cell r="AD97">
            <v>0</v>
          </cell>
          <cell r="AE97">
            <v>43356</v>
          </cell>
          <cell r="AF97" t="str">
            <v>FACCS</v>
          </cell>
          <cell r="AG97" t="str">
            <v>IPSBC</v>
          </cell>
          <cell r="AH97" t="str">
            <v>Pagado</v>
          </cell>
          <cell r="AI97" t="str">
            <v>9252</v>
          </cell>
          <cell r="AJ97">
            <v>128224</v>
          </cell>
          <cell r="AK97">
            <v>128224</v>
          </cell>
          <cell r="AL97">
            <v>0</v>
          </cell>
          <cell r="AM97">
            <v>0</v>
          </cell>
          <cell r="AN97">
            <v>0</v>
          </cell>
          <cell r="AO97">
            <v>0</v>
          </cell>
          <cell r="AP97">
            <v>0</v>
          </cell>
          <cell r="AQ97">
            <v>0</v>
          </cell>
          <cell r="AR97">
            <v>128224</v>
          </cell>
          <cell r="AS97">
            <v>0</v>
          </cell>
          <cell r="AT97">
            <v>0</v>
          </cell>
          <cell r="AU97">
            <v>0</v>
          </cell>
          <cell r="AV97" t="str">
            <v>NA</v>
          </cell>
          <cell r="AW97" t="str">
            <v>131150</v>
          </cell>
          <cell r="AX97" t="str">
            <v>0</v>
          </cell>
          <cell r="AY97" t="str">
            <v>0</v>
          </cell>
          <cell r="AZ97" t="str">
            <v>23901</v>
          </cell>
        </row>
        <row r="98">
          <cell r="G98">
            <v>9147</v>
          </cell>
          <cell r="H98" t="str">
            <v>ADMINISTRADORA</v>
          </cell>
          <cell r="I98">
            <v>39</v>
          </cell>
          <cell r="J98" t="str">
            <v>SUBSIDIADO PLENO</v>
          </cell>
          <cell r="K98" t="str">
            <v>CC-1193416796</v>
          </cell>
          <cell r="L98" t="str">
            <v>P</v>
          </cell>
          <cell r="M98" t="str">
            <v>NINGUNO</v>
          </cell>
          <cell r="N98">
            <v>0</v>
          </cell>
          <cell r="O98">
            <v>13</v>
          </cell>
          <cell r="P98">
            <v>43290</v>
          </cell>
          <cell r="Q98">
            <v>43299</v>
          </cell>
          <cell r="R98">
            <v>43356</v>
          </cell>
          <cell r="S98">
            <v>125507</v>
          </cell>
          <cell r="T98">
            <v>0</v>
          </cell>
          <cell r="U98">
            <v>0</v>
          </cell>
          <cell r="V98">
            <v>125507</v>
          </cell>
          <cell r="W98">
            <v>125507</v>
          </cell>
          <cell r="X98">
            <v>0</v>
          </cell>
          <cell r="Y98">
            <v>0</v>
          </cell>
          <cell r="Z98" t="str">
            <v>NA</v>
          </cell>
          <cell r="AA98" t="str">
            <v>NA</v>
          </cell>
          <cell r="AB98">
            <v>0</v>
          </cell>
          <cell r="AC98">
            <v>0</v>
          </cell>
          <cell r="AD98">
            <v>0</v>
          </cell>
          <cell r="AE98">
            <v>43356</v>
          </cell>
          <cell r="AF98" t="str">
            <v>FACSS</v>
          </cell>
          <cell r="AG98" t="str">
            <v>IPSPU</v>
          </cell>
          <cell r="AH98" t="str">
            <v>Pagado</v>
          </cell>
          <cell r="AI98" t="str">
            <v>9147</v>
          </cell>
          <cell r="AJ98">
            <v>125507</v>
          </cell>
          <cell r="AK98">
            <v>125507</v>
          </cell>
          <cell r="AL98">
            <v>0</v>
          </cell>
          <cell r="AM98">
            <v>0</v>
          </cell>
          <cell r="AN98">
            <v>0</v>
          </cell>
          <cell r="AO98">
            <v>0</v>
          </cell>
          <cell r="AP98">
            <v>0</v>
          </cell>
          <cell r="AQ98">
            <v>0</v>
          </cell>
          <cell r="AR98">
            <v>0</v>
          </cell>
          <cell r="AS98">
            <v>125507</v>
          </cell>
          <cell r="AT98">
            <v>0</v>
          </cell>
          <cell r="AU98">
            <v>0</v>
          </cell>
          <cell r="AV98" t="str">
            <v>GIRO DIRECTO DEL M.PS.  MES DE NOVIEMBRE DE 2018. EVENTO</v>
          </cell>
          <cell r="AW98" t="str">
            <v>2113376</v>
          </cell>
          <cell r="AX98" t="str">
            <v>18134</v>
          </cell>
          <cell r="AY98" t="str">
            <v>0</v>
          </cell>
          <cell r="AZ98" t="str">
            <v>0</v>
          </cell>
        </row>
        <row r="99">
          <cell r="G99">
            <v>9250</v>
          </cell>
          <cell r="H99" t="str">
            <v>ADMINISTRADORA</v>
          </cell>
          <cell r="I99">
            <v>39</v>
          </cell>
          <cell r="J99" t="str">
            <v>SUBSIDIADO PLENO</v>
          </cell>
          <cell r="K99" t="str">
            <v>TI-1002145052</v>
          </cell>
          <cell r="L99" t="str">
            <v>P</v>
          </cell>
          <cell r="M99" t="str">
            <v>NINGUNO</v>
          </cell>
          <cell r="N99">
            <v>0</v>
          </cell>
          <cell r="O99">
            <v>13</v>
          </cell>
          <cell r="P99">
            <v>43311</v>
          </cell>
          <cell r="Q99">
            <v>43313</v>
          </cell>
          <cell r="R99">
            <v>43356</v>
          </cell>
          <cell r="S99">
            <v>367718</v>
          </cell>
          <cell r="T99">
            <v>0</v>
          </cell>
          <cell r="U99">
            <v>0</v>
          </cell>
          <cell r="V99">
            <v>367718</v>
          </cell>
          <cell r="W99">
            <v>367718</v>
          </cell>
          <cell r="X99">
            <v>0</v>
          </cell>
          <cell r="Y99">
            <v>0</v>
          </cell>
          <cell r="Z99" t="str">
            <v>NA</v>
          </cell>
          <cell r="AA99" t="str">
            <v>NA</v>
          </cell>
          <cell r="AB99">
            <v>0</v>
          </cell>
          <cell r="AC99">
            <v>0</v>
          </cell>
          <cell r="AD99">
            <v>0</v>
          </cell>
          <cell r="AE99">
            <v>43356</v>
          </cell>
          <cell r="AF99" t="str">
            <v>FACSS</v>
          </cell>
          <cell r="AG99" t="str">
            <v>IPSPU</v>
          </cell>
          <cell r="AH99" t="str">
            <v>Pagado</v>
          </cell>
          <cell r="AI99" t="str">
            <v>9250</v>
          </cell>
          <cell r="AJ99">
            <v>367718</v>
          </cell>
          <cell r="AK99">
            <v>367718</v>
          </cell>
          <cell r="AL99">
            <v>0</v>
          </cell>
          <cell r="AM99">
            <v>0</v>
          </cell>
          <cell r="AN99">
            <v>0</v>
          </cell>
          <cell r="AO99">
            <v>0</v>
          </cell>
          <cell r="AP99">
            <v>0</v>
          </cell>
          <cell r="AQ99">
            <v>0</v>
          </cell>
          <cell r="AR99">
            <v>0</v>
          </cell>
          <cell r="AS99">
            <v>367718</v>
          </cell>
          <cell r="AT99">
            <v>0</v>
          </cell>
          <cell r="AU99">
            <v>0</v>
          </cell>
          <cell r="AV99" t="str">
            <v>GIRO DIRECTO DEL M.PS.  MES DE NOVIEMBRE DE 2018. EVENTO</v>
          </cell>
          <cell r="AW99" t="str">
            <v>2113365</v>
          </cell>
          <cell r="AX99" t="str">
            <v>18134</v>
          </cell>
          <cell r="AY99" t="str">
            <v>0</v>
          </cell>
          <cell r="AZ99" t="str">
            <v>0</v>
          </cell>
        </row>
        <row r="100">
          <cell r="G100">
            <v>9271</v>
          </cell>
          <cell r="H100" t="str">
            <v>ADMINISTRADORA</v>
          </cell>
          <cell r="I100">
            <v>39</v>
          </cell>
          <cell r="J100" t="str">
            <v>SUBSIDIADO PLENO</v>
          </cell>
          <cell r="K100" t="str">
            <v>CC-32869698</v>
          </cell>
          <cell r="L100" t="str">
            <v>P</v>
          </cell>
          <cell r="M100" t="str">
            <v>NINGUNO</v>
          </cell>
          <cell r="N100">
            <v>0</v>
          </cell>
          <cell r="O100">
            <v>13</v>
          </cell>
          <cell r="P100">
            <v>43321</v>
          </cell>
          <cell r="Q100">
            <v>43322</v>
          </cell>
          <cell r="R100">
            <v>43356</v>
          </cell>
          <cell r="S100">
            <v>120259</v>
          </cell>
          <cell r="T100">
            <v>0</v>
          </cell>
          <cell r="U100">
            <v>0</v>
          </cell>
          <cell r="V100">
            <v>120259</v>
          </cell>
          <cell r="W100">
            <v>120259</v>
          </cell>
          <cell r="X100">
            <v>0</v>
          </cell>
          <cell r="Y100">
            <v>0</v>
          </cell>
          <cell r="Z100" t="str">
            <v>NA</v>
          </cell>
          <cell r="AA100" t="str">
            <v>NA</v>
          </cell>
          <cell r="AB100">
            <v>0</v>
          </cell>
          <cell r="AC100">
            <v>0</v>
          </cell>
          <cell r="AD100">
            <v>0</v>
          </cell>
          <cell r="AE100">
            <v>43356</v>
          </cell>
          <cell r="AF100" t="str">
            <v>FACSS</v>
          </cell>
          <cell r="AG100" t="str">
            <v>IPSPU</v>
          </cell>
          <cell r="AH100" t="str">
            <v>Pagado</v>
          </cell>
          <cell r="AI100" t="str">
            <v>9271</v>
          </cell>
          <cell r="AJ100">
            <v>120259</v>
          </cell>
          <cell r="AK100">
            <v>120259</v>
          </cell>
          <cell r="AL100">
            <v>0</v>
          </cell>
          <cell r="AM100">
            <v>0</v>
          </cell>
          <cell r="AN100">
            <v>0</v>
          </cell>
          <cell r="AO100">
            <v>0</v>
          </cell>
          <cell r="AP100">
            <v>0</v>
          </cell>
          <cell r="AQ100">
            <v>0</v>
          </cell>
          <cell r="AR100">
            <v>0</v>
          </cell>
          <cell r="AS100">
            <v>120259</v>
          </cell>
          <cell r="AT100">
            <v>0</v>
          </cell>
          <cell r="AU100">
            <v>0</v>
          </cell>
          <cell r="AV100" t="str">
            <v>GIRO DIRECTO DEL M.PS.  MES DE NOVIEMBRE DE 2018. EVENTO</v>
          </cell>
          <cell r="AW100" t="str">
            <v>2113368</v>
          </cell>
          <cell r="AX100" t="str">
            <v>18134</v>
          </cell>
          <cell r="AY100" t="str">
            <v>0</v>
          </cell>
          <cell r="AZ100" t="str">
            <v>0</v>
          </cell>
        </row>
        <row r="101">
          <cell r="G101">
            <v>9333</v>
          </cell>
          <cell r="H101" t="str">
            <v>ADMINISTRADORA</v>
          </cell>
          <cell r="I101">
            <v>39</v>
          </cell>
          <cell r="J101" t="str">
            <v>SUBSIDIADO PLENO</v>
          </cell>
          <cell r="K101" t="str">
            <v>CC-1048942264</v>
          </cell>
          <cell r="L101" t="str">
            <v>P</v>
          </cell>
          <cell r="M101" t="str">
            <v>NINGUNO</v>
          </cell>
          <cell r="N101">
            <v>0</v>
          </cell>
          <cell r="O101">
            <v>13</v>
          </cell>
          <cell r="P101">
            <v>43336</v>
          </cell>
          <cell r="Q101">
            <v>43340</v>
          </cell>
          <cell r="R101">
            <v>43356</v>
          </cell>
          <cell r="S101">
            <v>180259</v>
          </cell>
          <cell r="T101">
            <v>0</v>
          </cell>
          <cell r="U101">
            <v>0</v>
          </cell>
          <cell r="V101">
            <v>180259</v>
          </cell>
          <cell r="W101">
            <v>180259</v>
          </cell>
          <cell r="X101">
            <v>0</v>
          </cell>
          <cell r="Y101">
            <v>0</v>
          </cell>
          <cell r="Z101" t="str">
            <v>NA</v>
          </cell>
          <cell r="AA101" t="str">
            <v>NA</v>
          </cell>
          <cell r="AB101">
            <v>0</v>
          </cell>
          <cell r="AC101">
            <v>0</v>
          </cell>
          <cell r="AD101">
            <v>0</v>
          </cell>
          <cell r="AE101">
            <v>43356</v>
          </cell>
          <cell r="AF101" t="str">
            <v>FACSS</v>
          </cell>
          <cell r="AG101" t="str">
            <v>IPSPU</v>
          </cell>
          <cell r="AH101" t="str">
            <v>Pagado</v>
          </cell>
          <cell r="AI101" t="str">
            <v>9333</v>
          </cell>
          <cell r="AJ101">
            <v>180259</v>
          </cell>
          <cell r="AK101">
            <v>180259</v>
          </cell>
          <cell r="AL101">
            <v>0</v>
          </cell>
          <cell r="AM101">
            <v>0</v>
          </cell>
          <cell r="AN101">
            <v>0</v>
          </cell>
          <cell r="AO101">
            <v>0</v>
          </cell>
          <cell r="AP101">
            <v>0</v>
          </cell>
          <cell r="AQ101">
            <v>0</v>
          </cell>
          <cell r="AR101">
            <v>0</v>
          </cell>
          <cell r="AS101">
            <v>180259</v>
          </cell>
          <cell r="AT101">
            <v>0</v>
          </cell>
          <cell r="AU101">
            <v>0</v>
          </cell>
          <cell r="AV101" t="str">
            <v>GIRO DIRECTO DEL M.PS.  MES DE NOVIEMBRE DE 2018. EVENTO</v>
          </cell>
          <cell r="AW101" t="str">
            <v>2113373</v>
          </cell>
          <cell r="AX101" t="str">
            <v>18134</v>
          </cell>
          <cell r="AY101" t="str">
            <v>0</v>
          </cell>
          <cell r="AZ101" t="str">
            <v>0</v>
          </cell>
        </row>
        <row r="102">
          <cell r="G102">
            <v>7816</v>
          </cell>
          <cell r="H102" t="str">
            <v>ADMINISTRADORA</v>
          </cell>
          <cell r="I102">
            <v>39</v>
          </cell>
          <cell r="J102" t="str">
            <v>SUBSIDIADO PLENO</v>
          </cell>
          <cell r="K102" t="str">
            <v>CC-8648004</v>
          </cell>
          <cell r="L102" t="str">
            <v>P</v>
          </cell>
          <cell r="M102" t="str">
            <v>NINGUNO</v>
          </cell>
          <cell r="N102">
            <v>0</v>
          </cell>
          <cell r="O102">
            <v>13</v>
          </cell>
          <cell r="P102">
            <v>42893</v>
          </cell>
          <cell r="Q102">
            <v>42898</v>
          </cell>
          <cell r="R102">
            <v>42930</v>
          </cell>
          <cell r="S102">
            <v>0</v>
          </cell>
          <cell r="T102">
            <v>0</v>
          </cell>
          <cell r="U102">
            <v>0</v>
          </cell>
          <cell r="V102">
            <v>99155</v>
          </cell>
          <cell r="W102">
            <v>99155</v>
          </cell>
          <cell r="X102">
            <v>0</v>
          </cell>
          <cell r="Y102">
            <v>0</v>
          </cell>
          <cell r="Z102" t="str">
            <v>NA</v>
          </cell>
          <cell r="AA102" t="str">
            <v>NA</v>
          </cell>
          <cell r="AB102">
            <v>0</v>
          </cell>
          <cell r="AC102">
            <v>0</v>
          </cell>
          <cell r="AD102">
            <v>0</v>
          </cell>
          <cell r="AE102">
            <v>42930</v>
          </cell>
          <cell r="AF102" t="str">
            <v>FACSS</v>
          </cell>
          <cell r="AG102" t="str">
            <v>IPSPU</v>
          </cell>
          <cell r="AH102" t="str">
            <v>Pagado</v>
          </cell>
          <cell r="AI102" t="str">
            <v>7816</v>
          </cell>
          <cell r="AJ102">
            <v>99155</v>
          </cell>
          <cell r="AK102">
            <v>99155</v>
          </cell>
          <cell r="AL102">
            <v>0</v>
          </cell>
          <cell r="AM102">
            <v>0</v>
          </cell>
          <cell r="AN102">
            <v>0</v>
          </cell>
          <cell r="AO102">
            <v>0</v>
          </cell>
          <cell r="AP102">
            <v>0</v>
          </cell>
          <cell r="AQ102">
            <v>0</v>
          </cell>
          <cell r="AR102">
            <v>0</v>
          </cell>
          <cell r="AS102">
            <v>99155</v>
          </cell>
          <cell r="AT102">
            <v>0</v>
          </cell>
          <cell r="AU102">
            <v>0</v>
          </cell>
          <cell r="AV102" t="str">
            <v>CRUCE GD AGOS MES SEP-17|CRUCE GD AGOSTO-17 , DEMAS FAC YA ESTAN PAGAS</v>
          </cell>
          <cell r="AW102" t="str">
            <v>547045</v>
          </cell>
          <cell r="AX102" t="str">
            <v>8277|8277</v>
          </cell>
          <cell r="AY102" t="str">
            <v>0</v>
          </cell>
          <cell r="AZ102" t="str">
            <v>0</v>
          </cell>
        </row>
        <row r="103">
          <cell r="G103">
            <v>7765</v>
          </cell>
          <cell r="H103" t="str">
            <v>ADMINISTRADORA</v>
          </cell>
          <cell r="I103">
            <v>39</v>
          </cell>
          <cell r="J103" t="str">
            <v>SUBSIDIADO PLENO</v>
          </cell>
          <cell r="K103" t="str">
            <v>CC-22605864</v>
          </cell>
          <cell r="L103" t="str">
            <v>P</v>
          </cell>
          <cell r="M103" t="str">
            <v>NINGUNO</v>
          </cell>
          <cell r="N103">
            <v>0</v>
          </cell>
          <cell r="O103">
            <v>13</v>
          </cell>
          <cell r="P103">
            <v>42879</v>
          </cell>
          <cell r="Q103">
            <v>42891</v>
          </cell>
          <cell r="R103">
            <v>42930</v>
          </cell>
          <cell r="S103">
            <v>0</v>
          </cell>
          <cell r="T103">
            <v>0</v>
          </cell>
          <cell r="U103">
            <v>0</v>
          </cell>
          <cell r="V103">
            <v>51792</v>
          </cell>
          <cell r="W103">
            <v>51792</v>
          </cell>
          <cell r="X103">
            <v>0</v>
          </cell>
          <cell r="Y103">
            <v>0</v>
          </cell>
          <cell r="Z103" t="str">
            <v>NA</v>
          </cell>
          <cell r="AA103" t="str">
            <v>NA</v>
          </cell>
          <cell r="AB103">
            <v>0</v>
          </cell>
          <cell r="AC103">
            <v>0</v>
          </cell>
          <cell r="AD103">
            <v>0</v>
          </cell>
          <cell r="AE103">
            <v>42930</v>
          </cell>
          <cell r="AF103" t="str">
            <v>FACSS</v>
          </cell>
          <cell r="AG103" t="str">
            <v>IPSPU</v>
          </cell>
          <cell r="AH103" t="str">
            <v>Pagado</v>
          </cell>
          <cell r="AI103" t="str">
            <v>7765</v>
          </cell>
          <cell r="AJ103">
            <v>51792</v>
          </cell>
          <cell r="AK103">
            <v>51792</v>
          </cell>
          <cell r="AL103">
            <v>0</v>
          </cell>
          <cell r="AM103">
            <v>0</v>
          </cell>
          <cell r="AN103">
            <v>0</v>
          </cell>
          <cell r="AO103">
            <v>0</v>
          </cell>
          <cell r="AP103">
            <v>0</v>
          </cell>
          <cell r="AQ103">
            <v>0</v>
          </cell>
          <cell r="AR103">
            <v>0</v>
          </cell>
          <cell r="AS103">
            <v>51792</v>
          </cell>
          <cell r="AT103">
            <v>0</v>
          </cell>
          <cell r="AU103">
            <v>0</v>
          </cell>
          <cell r="AV103" t="str">
            <v>CRUCE GD AGOS MES SEP-17|CRUCE GD AGOSTO-17 , DEMAS FAC YA ESTAN PAGAS</v>
          </cell>
          <cell r="AW103" t="str">
            <v>514582</v>
          </cell>
          <cell r="AX103" t="str">
            <v>8277|8277</v>
          </cell>
          <cell r="AY103" t="str">
            <v>0</v>
          </cell>
          <cell r="AZ103" t="str">
            <v>0</v>
          </cell>
        </row>
        <row r="104">
          <cell r="G104">
            <v>7787</v>
          </cell>
          <cell r="H104" t="str">
            <v>ADMINISTRADORA</v>
          </cell>
          <cell r="I104">
            <v>39</v>
          </cell>
          <cell r="J104" t="str">
            <v>SUBSIDIADO PLENO</v>
          </cell>
          <cell r="K104" t="str">
            <v>CC-32581134</v>
          </cell>
          <cell r="L104" t="str">
            <v>P</v>
          </cell>
          <cell r="M104" t="str">
            <v>NINGUNO</v>
          </cell>
          <cell r="N104">
            <v>0</v>
          </cell>
          <cell r="O104">
            <v>13</v>
          </cell>
          <cell r="P104">
            <v>42889</v>
          </cell>
          <cell r="Q104">
            <v>42893</v>
          </cell>
          <cell r="R104">
            <v>42930</v>
          </cell>
          <cell r="S104">
            <v>0</v>
          </cell>
          <cell r="T104">
            <v>0</v>
          </cell>
          <cell r="U104">
            <v>0</v>
          </cell>
          <cell r="V104">
            <v>107121</v>
          </cell>
          <cell r="W104">
            <v>107121</v>
          </cell>
          <cell r="X104">
            <v>0</v>
          </cell>
          <cell r="Y104">
            <v>0</v>
          </cell>
          <cell r="Z104" t="str">
            <v>NA</v>
          </cell>
          <cell r="AA104" t="str">
            <v>NA</v>
          </cell>
          <cell r="AB104">
            <v>0</v>
          </cell>
          <cell r="AC104">
            <v>0</v>
          </cell>
          <cell r="AD104">
            <v>0</v>
          </cell>
          <cell r="AE104">
            <v>42930</v>
          </cell>
          <cell r="AF104" t="str">
            <v>FACSS</v>
          </cell>
          <cell r="AG104" t="str">
            <v>IPSPU</v>
          </cell>
          <cell r="AH104" t="str">
            <v>Pagado</v>
          </cell>
          <cell r="AI104" t="str">
            <v>7787</v>
          </cell>
          <cell r="AJ104">
            <v>107121</v>
          </cell>
          <cell r="AK104">
            <v>107121</v>
          </cell>
          <cell r="AL104">
            <v>0</v>
          </cell>
          <cell r="AM104">
            <v>0</v>
          </cell>
          <cell r="AN104">
            <v>0</v>
          </cell>
          <cell r="AO104">
            <v>0</v>
          </cell>
          <cell r="AP104">
            <v>0</v>
          </cell>
          <cell r="AQ104">
            <v>0</v>
          </cell>
          <cell r="AR104">
            <v>0</v>
          </cell>
          <cell r="AS104">
            <v>107121</v>
          </cell>
          <cell r="AT104">
            <v>0</v>
          </cell>
          <cell r="AU104">
            <v>0</v>
          </cell>
          <cell r="AV104" t="str">
            <v>CRUCE GD AGOS MES SEP-17|CRUCE GD AGOSTO-17 , DEMAS FAC YA ESTAN PAGAS</v>
          </cell>
          <cell r="AW104" t="str">
            <v>514591</v>
          </cell>
          <cell r="AX104" t="str">
            <v>8277|8277</v>
          </cell>
          <cell r="AY104" t="str">
            <v>0</v>
          </cell>
          <cell r="AZ104" t="str">
            <v>0</v>
          </cell>
        </row>
        <row r="105">
          <cell r="G105">
            <v>7840</v>
          </cell>
          <cell r="H105" t="str">
            <v>ADMINISTRADORA</v>
          </cell>
          <cell r="I105">
            <v>39</v>
          </cell>
          <cell r="J105" t="str">
            <v>SUBSIDIADO PLENO</v>
          </cell>
          <cell r="K105" t="str">
            <v>CC-1046873119</v>
          </cell>
          <cell r="L105" t="str">
            <v>P</v>
          </cell>
          <cell r="M105" t="str">
            <v>NINGUNO</v>
          </cell>
          <cell r="N105">
            <v>0</v>
          </cell>
          <cell r="O105">
            <v>13</v>
          </cell>
          <cell r="P105">
            <v>42901</v>
          </cell>
          <cell r="Q105">
            <v>42902</v>
          </cell>
          <cell r="R105">
            <v>42930</v>
          </cell>
          <cell r="S105">
            <v>0</v>
          </cell>
          <cell r="T105">
            <v>0</v>
          </cell>
          <cell r="U105">
            <v>0</v>
          </cell>
          <cell r="V105">
            <v>110361</v>
          </cell>
          <cell r="W105">
            <v>110361</v>
          </cell>
          <cell r="X105">
            <v>0</v>
          </cell>
          <cell r="Y105">
            <v>0</v>
          </cell>
          <cell r="Z105" t="str">
            <v>NA</v>
          </cell>
          <cell r="AA105" t="str">
            <v>NA</v>
          </cell>
          <cell r="AB105">
            <v>0</v>
          </cell>
          <cell r="AC105">
            <v>0</v>
          </cell>
          <cell r="AD105">
            <v>0</v>
          </cell>
          <cell r="AE105">
            <v>42930</v>
          </cell>
          <cell r="AF105" t="str">
            <v>FACSS</v>
          </cell>
          <cell r="AG105" t="str">
            <v>IPSPU</v>
          </cell>
          <cell r="AH105" t="str">
            <v>Pagado</v>
          </cell>
          <cell r="AI105" t="str">
            <v>7840</v>
          </cell>
          <cell r="AJ105">
            <v>110361</v>
          </cell>
          <cell r="AK105">
            <v>110361</v>
          </cell>
          <cell r="AL105">
            <v>0</v>
          </cell>
          <cell r="AM105">
            <v>0</v>
          </cell>
          <cell r="AN105">
            <v>0</v>
          </cell>
          <cell r="AO105">
            <v>0</v>
          </cell>
          <cell r="AP105">
            <v>0</v>
          </cell>
          <cell r="AQ105">
            <v>0</v>
          </cell>
          <cell r="AR105">
            <v>0</v>
          </cell>
          <cell r="AS105">
            <v>110361</v>
          </cell>
          <cell r="AT105">
            <v>0</v>
          </cell>
          <cell r="AU105">
            <v>0</v>
          </cell>
          <cell r="AV105" t="str">
            <v>CRUCE GD AGOS MES SEP-17|CRUCE GD AGOSTO-17 , DEMAS FAC YA ESTAN PAGAS</v>
          </cell>
          <cell r="AW105" t="str">
            <v>505738</v>
          </cell>
          <cell r="AX105" t="str">
            <v>8277|8277</v>
          </cell>
          <cell r="AY105" t="str">
            <v>0</v>
          </cell>
          <cell r="AZ105" t="str">
            <v>0</v>
          </cell>
        </row>
        <row r="106">
          <cell r="G106">
            <v>7693</v>
          </cell>
          <cell r="H106" t="str">
            <v>ADMINISTRADORA</v>
          </cell>
          <cell r="I106">
            <v>39</v>
          </cell>
          <cell r="J106" t="str">
            <v>SUBSIDIADO PLENO</v>
          </cell>
          <cell r="K106" t="str">
            <v>TI-1043152810</v>
          </cell>
          <cell r="L106" t="str">
            <v>P</v>
          </cell>
          <cell r="M106" t="str">
            <v>NINGUNO</v>
          </cell>
          <cell r="N106">
            <v>0</v>
          </cell>
          <cell r="O106">
            <v>13</v>
          </cell>
          <cell r="P106">
            <v>42864</v>
          </cell>
          <cell r="Q106">
            <v>42871</v>
          </cell>
          <cell r="R106">
            <v>42930</v>
          </cell>
          <cell r="S106">
            <v>0</v>
          </cell>
          <cell r="T106">
            <v>0</v>
          </cell>
          <cell r="U106">
            <v>0</v>
          </cell>
          <cell r="V106">
            <v>83645</v>
          </cell>
          <cell r="W106">
            <v>83645</v>
          </cell>
          <cell r="X106">
            <v>0</v>
          </cell>
          <cell r="Y106">
            <v>0</v>
          </cell>
          <cell r="Z106" t="str">
            <v>NA</v>
          </cell>
          <cell r="AA106" t="str">
            <v>NA</v>
          </cell>
          <cell r="AB106">
            <v>0</v>
          </cell>
          <cell r="AC106">
            <v>0</v>
          </cell>
          <cell r="AD106">
            <v>0</v>
          </cell>
          <cell r="AE106">
            <v>42930</v>
          </cell>
          <cell r="AF106" t="str">
            <v>FACSS</v>
          </cell>
          <cell r="AG106" t="str">
            <v>IPSPU</v>
          </cell>
          <cell r="AH106" t="str">
            <v>Pagado</v>
          </cell>
          <cell r="AI106" t="str">
            <v>7693</v>
          </cell>
          <cell r="AJ106">
            <v>83645</v>
          </cell>
          <cell r="AK106">
            <v>83645</v>
          </cell>
          <cell r="AL106">
            <v>0</v>
          </cell>
          <cell r="AM106">
            <v>0</v>
          </cell>
          <cell r="AN106">
            <v>0</v>
          </cell>
          <cell r="AO106">
            <v>0</v>
          </cell>
          <cell r="AP106">
            <v>0</v>
          </cell>
          <cell r="AQ106">
            <v>0</v>
          </cell>
          <cell r="AR106">
            <v>0</v>
          </cell>
          <cell r="AS106">
            <v>83645</v>
          </cell>
          <cell r="AT106">
            <v>0</v>
          </cell>
          <cell r="AU106">
            <v>0</v>
          </cell>
          <cell r="AV106" t="str">
            <v>CRUCE GD AGOS MES SEP-17|CRUCE GD AGOSTO-17 , DEMAS FAC YA ESTAN PAGAS</v>
          </cell>
          <cell r="AW106" t="str">
            <v>505716</v>
          </cell>
          <cell r="AX106" t="str">
            <v>8277|8277</v>
          </cell>
          <cell r="AY106" t="str">
            <v>0</v>
          </cell>
          <cell r="AZ106" t="str">
            <v>0</v>
          </cell>
        </row>
        <row r="107">
          <cell r="G107">
            <v>7761</v>
          </cell>
          <cell r="H107" t="str">
            <v>ADMINISTRADORA</v>
          </cell>
          <cell r="I107">
            <v>39</v>
          </cell>
          <cell r="J107" t="str">
            <v>SUBSIDIADO PLENO</v>
          </cell>
          <cell r="K107" t="str">
            <v>CC-55303510</v>
          </cell>
          <cell r="L107" t="str">
            <v>P</v>
          </cell>
          <cell r="M107" t="str">
            <v>NINGUNO</v>
          </cell>
          <cell r="N107">
            <v>0</v>
          </cell>
          <cell r="O107">
            <v>13</v>
          </cell>
          <cell r="P107">
            <v>42885</v>
          </cell>
          <cell r="Q107">
            <v>42886</v>
          </cell>
          <cell r="R107">
            <v>42930</v>
          </cell>
          <cell r="S107">
            <v>0</v>
          </cell>
          <cell r="T107">
            <v>0</v>
          </cell>
          <cell r="U107">
            <v>0</v>
          </cell>
          <cell r="V107">
            <v>147360</v>
          </cell>
          <cell r="W107">
            <v>147360</v>
          </cell>
          <cell r="X107">
            <v>0</v>
          </cell>
          <cell r="Y107">
            <v>26827</v>
          </cell>
          <cell r="Z107" t="str">
            <v>--Laboratorios hemograma y recuento de plaquetas no pertinentes paciente con cuadro de EDA de origen viral</v>
          </cell>
          <cell r="AA107" t="str">
            <v>NA</v>
          </cell>
          <cell r="AB107">
            <v>0</v>
          </cell>
          <cell r="AC107">
            <v>0</v>
          </cell>
          <cell r="AD107">
            <v>0</v>
          </cell>
          <cell r="AE107">
            <v>42930</v>
          </cell>
          <cell r="AF107" t="str">
            <v>FACSS</v>
          </cell>
          <cell r="AG107" t="str">
            <v>IPSPU</v>
          </cell>
          <cell r="AH107" t="str">
            <v>Pagado</v>
          </cell>
          <cell r="AI107" t="str">
            <v>7761</v>
          </cell>
          <cell r="AJ107">
            <v>147360</v>
          </cell>
          <cell r="AK107">
            <v>147360</v>
          </cell>
          <cell r="AL107">
            <v>0</v>
          </cell>
          <cell r="AM107">
            <v>0</v>
          </cell>
          <cell r="AN107">
            <v>0</v>
          </cell>
          <cell r="AO107">
            <v>0</v>
          </cell>
          <cell r="AP107">
            <v>0</v>
          </cell>
          <cell r="AQ107">
            <v>0</v>
          </cell>
          <cell r="AR107">
            <v>120533</v>
          </cell>
          <cell r="AS107">
            <v>0</v>
          </cell>
          <cell r="AT107">
            <v>0</v>
          </cell>
          <cell r="AU107">
            <v>0</v>
          </cell>
          <cell r="AV107" t="str">
            <v>CRUCE ANTICIPO</v>
          </cell>
          <cell r="AW107" t="str">
            <v>514577</v>
          </cell>
          <cell r="AX107" t="str">
            <v>0</v>
          </cell>
          <cell r="AY107" t="str">
            <v>18403</v>
          </cell>
          <cell r="AZ107" t="str">
            <v>1576</v>
          </cell>
        </row>
        <row r="108">
          <cell r="G108">
            <v>7762</v>
          </cell>
          <cell r="H108" t="str">
            <v>ADMINISTRADORA</v>
          </cell>
          <cell r="I108">
            <v>39</v>
          </cell>
          <cell r="J108" t="str">
            <v>SUBSIDIADO PLENO</v>
          </cell>
          <cell r="K108" t="str">
            <v>CC-1042417109</v>
          </cell>
          <cell r="L108" t="str">
            <v>P</v>
          </cell>
          <cell r="M108" t="str">
            <v>NINGUNO</v>
          </cell>
          <cell r="N108">
            <v>0</v>
          </cell>
          <cell r="O108">
            <v>13</v>
          </cell>
          <cell r="P108">
            <v>42885</v>
          </cell>
          <cell r="Q108">
            <v>42886</v>
          </cell>
          <cell r="R108">
            <v>42930</v>
          </cell>
          <cell r="S108">
            <v>0</v>
          </cell>
          <cell r="T108">
            <v>0</v>
          </cell>
          <cell r="U108">
            <v>0</v>
          </cell>
          <cell r="V108">
            <v>160533</v>
          </cell>
          <cell r="W108">
            <v>160533</v>
          </cell>
          <cell r="X108">
            <v>0</v>
          </cell>
          <cell r="Y108">
            <v>0</v>
          </cell>
          <cell r="Z108" t="str">
            <v>NA</v>
          </cell>
          <cell r="AA108" t="str">
            <v>NA</v>
          </cell>
          <cell r="AB108">
            <v>0</v>
          </cell>
          <cell r="AC108">
            <v>0</v>
          </cell>
          <cell r="AD108">
            <v>0</v>
          </cell>
          <cell r="AE108">
            <v>42930</v>
          </cell>
          <cell r="AF108" t="str">
            <v>FACSS</v>
          </cell>
          <cell r="AG108" t="str">
            <v>IPSPU</v>
          </cell>
          <cell r="AH108" t="str">
            <v>Pagado</v>
          </cell>
          <cell r="AI108" t="str">
            <v>7762</v>
          </cell>
          <cell r="AJ108">
            <v>160533</v>
          </cell>
          <cell r="AK108">
            <v>160533</v>
          </cell>
          <cell r="AL108">
            <v>0</v>
          </cell>
          <cell r="AM108">
            <v>0</v>
          </cell>
          <cell r="AN108">
            <v>0</v>
          </cell>
          <cell r="AO108">
            <v>0</v>
          </cell>
          <cell r="AP108">
            <v>0</v>
          </cell>
          <cell r="AQ108">
            <v>0</v>
          </cell>
          <cell r="AR108">
            <v>105818</v>
          </cell>
          <cell r="AS108">
            <v>54715</v>
          </cell>
          <cell r="AT108">
            <v>0</v>
          </cell>
          <cell r="AU108">
            <v>0</v>
          </cell>
          <cell r="AV108" t="str">
            <v>CRUCE GD AGOSTO-17 , DEMAS FAC YA ESTAN PAGAS|CRUCE ANTICIPO</v>
          </cell>
          <cell r="AW108" t="str">
            <v>505724</v>
          </cell>
          <cell r="AX108" t="str">
            <v>8277</v>
          </cell>
          <cell r="AY108" t="str">
            <v>0</v>
          </cell>
          <cell r="AZ108" t="str">
            <v>2930</v>
          </cell>
        </row>
        <row r="109">
          <cell r="G109">
            <v>7571</v>
          </cell>
          <cell r="H109" t="str">
            <v>ADMINISTRADORA</v>
          </cell>
          <cell r="I109">
            <v>39</v>
          </cell>
          <cell r="J109" t="str">
            <v>SUBSIDIADO PLENO</v>
          </cell>
          <cell r="K109" t="str">
            <v>CC-72304464</v>
          </cell>
          <cell r="L109" t="str">
            <v>P</v>
          </cell>
          <cell r="M109" t="str">
            <v>NINGUNO</v>
          </cell>
          <cell r="N109">
            <v>0</v>
          </cell>
          <cell r="O109">
            <v>13</v>
          </cell>
          <cell r="P109">
            <v>42827</v>
          </cell>
          <cell r="Q109">
            <v>42837</v>
          </cell>
          <cell r="R109">
            <v>42930</v>
          </cell>
          <cell r="S109">
            <v>0</v>
          </cell>
          <cell r="T109">
            <v>0</v>
          </cell>
          <cell r="U109">
            <v>0</v>
          </cell>
          <cell r="V109">
            <v>297068</v>
          </cell>
          <cell r="W109">
            <v>297068</v>
          </cell>
          <cell r="X109">
            <v>0</v>
          </cell>
          <cell r="Y109">
            <v>0</v>
          </cell>
          <cell r="Z109" t="str">
            <v>NA</v>
          </cell>
          <cell r="AA109" t="str">
            <v>NA</v>
          </cell>
          <cell r="AB109">
            <v>0</v>
          </cell>
          <cell r="AC109">
            <v>0</v>
          </cell>
          <cell r="AD109">
            <v>0</v>
          </cell>
          <cell r="AE109">
            <v>42930</v>
          </cell>
          <cell r="AF109" t="str">
            <v>FACSS</v>
          </cell>
          <cell r="AG109" t="str">
            <v>IPSPU</v>
          </cell>
          <cell r="AH109" t="str">
            <v>Pagado</v>
          </cell>
          <cell r="AI109" t="str">
            <v>7571</v>
          </cell>
          <cell r="AJ109">
            <v>297068</v>
          </cell>
          <cell r="AK109">
            <v>297068</v>
          </cell>
          <cell r="AL109">
            <v>0</v>
          </cell>
          <cell r="AM109">
            <v>0</v>
          </cell>
          <cell r="AN109">
            <v>0</v>
          </cell>
          <cell r="AO109">
            <v>0</v>
          </cell>
          <cell r="AP109">
            <v>0</v>
          </cell>
          <cell r="AQ109">
            <v>0</v>
          </cell>
          <cell r="AR109">
            <v>297068</v>
          </cell>
          <cell r="AS109">
            <v>0</v>
          </cell>
          <cell r="AT109">
            <v>0</v>
          </cell>
          <cell r="AU109">
            <v>0</v>
          </cell>
          <cell r="AV109" t="str">
            <v>CRUCE ANTICIPO</v>
          </cell>
          <cell r="AW109" t="str">
            <v>514525</v>
          </cell>
          <cell r="AX109" t="str">
            <v>0</v>
          </cell>
          <cell r="AY109" t="str">
            <v>0</v>
          </cell>
          <cell r="AZ109" t="str">
            <v>2543</v>
          </cell>
        </row>
        <row r="110">
          <cell r="G110">
            <v>7582</v>
          </cell>
          <cell r="H110" t="str">
            <v>ADMINISTRADORA</v>
          </cell>
          <cell r="I110">
            <v>39</v>
          </cell>
          <cell r="J110" t="str">
            <v>SUBSIDIADO PLENO</v>
          </cell>
          <cell r="K110" t="str">
            <v>CC-73291151</v>
          </cell>
          <cell r="L110" t="str">
            <v>P</v>
          </cell>
          <cell r="M110" t="str">
            <v>NINGUNO</v>
          </cell>
          <cell r="N110">
            <v>0</v>
          </cell>
          <cell r="O110">
            <v>13</v>
          </cell>
          <cell r="P110">
            <v>42837</v>
          </cell>
          <cell r="Q110">
            <v>42842</v>
          </cell>
          <cell r="R110">
            <v>42930</v>
          </cell>
          <cell r="S110">
            <v>0</v>
          </cell>
          <cell r="T110">
            <v>0</v>
          </cell>
          <cell r="U110">
            <v>0</v>
          </cell>
          <cell r="V110">
            <v>111446</v>
          </cell>
          <cell r="W110">
            <v>111446</v>
          </cell>
          <cell r="X110">
            <v>0</v>
          </cell>
          <cell r="Y110">
            <v>51895</v>
          </cell>
          <cell r="Z110" t="str">
            <v>--Sala de observacion no pertienente paciente con dolor abdominal de  pronta resolucion Permanece en la urgencia menos de 2 horas</v>
          </cell>
          <cell r="AA110" t="str">
            <v>NA</v>
          </cell>
          <cell r="AB110">
            <v>0</v>
          </cell>
          <cell r="AC110">
            <v>0</v>
          </cell>
          <cell r="AD110">
            <v>0</v>
          </cell>
          <cell r="AE110">
            <v>42930</v>
          </cell>
          <cell r="AF110" t="str">
            <v>FACSS</v>
          </cell>
          <cell r="AG110" t="str">
            <v>IPSPU</v>
          </cell>
          <cell r="AH110" t="str">
            <v>Pagado</v>
          </cell>
          <cell r="AI110" t="str">
            <v>7582</v>
          </cell>
          <cell r="AJ110">
            <v>111446</v>
          </cell>
          <cell r="AK110">
            <v>111446</v>
          </cell>
          <cell r="AL110">
            <v>0</v>
          </cell>
          <cell r="AM110">
            <v>0</v>
          </cell>
          <cell r="AN110">
            <v>0</v>
          </cell>
          <cell r="AO110">
            <v>0</v>
          </cell>
          <cell r="AP110">
            <v>0</v>
          </cell>
          <cell r="AQ110">
            <v>0</v>
          </cell>
          <cell r="AR110">
            <v>0</v>
          </cell>
          <cell r="AS110">
            <v>59551</v>
          </cell>
          <cell r="AT110">
            <v>0</v>
          </cell>
          <cell r="AU110">
            <v>0</v>
          </cell>
          <cell r="AV110" t="str">
            <v>CRUCE GD AGOSTO-17 , DEMAS FAC YA ESTAN PAGAS</v>
          </cell>
          <cell r="AW110" t="str">
            <v>505705</v>
          </cell>
          <cell r="AX110" t="str">
            <v>8277</v>
          </cell>
          <cell r="AY110" t="str">
            <v>18393</v>
          </cell>
          <cell r="AZ110" t="str">
            <v>0</v>
          </cell>
        </row>
        <row r="111">
          <cell r="G111">
            <v>7606</v>
          </cell>
          <cell r="H111" t="str">
            <v>ADMINISTRADORA</v>
          </cell>
          <cell r="I111">
            <v>39</v>
          </cell>
          <cell r="J111" t="str">
            <v>SUBSIDIADO PLENO</v>
          </cell>
          <cell r="K111" t="str">
            <v>CC-72304464</v>
          </cell>
          <cell r="L111" t="str">
            <v>P</v>
          </cell>
          <cell r="M111" t="str">
            <v>NINGUNO</v>
          </cell>
          <cell r="N111">
            <v>0</v>
          </cell>
          <cell r="O111">
            <v>13</v>
          </cell>
          <cell r="P111">
            <v>42839</v>
          </cell>
          <cell r="Q111">
            <v>42845</v>
          </cell>
          <cell r="R111">
            <v>42930</v>
          </cell>
          <cell r="S111">
            <v>0</v>
          </cell>
          <cell r="T111">
            <v>0</v>
          </cell>
          <cell r="U111">
            <v>0</v>
          </cell>
          <cell r="V111">
            <v>263425</v>
          </cell>
          <cell r="W111">
            <v>263425</v>
          </cell>
          <cell r="X111">
            <v>0</v>
          </cell>
          <cell r="Y111">
            <v>0</v>
          </cell>
          <cell r="Z111" t="str">
            <v>NA</v>
          </cell>
          <cell r="AA111" t="str">
            <v>NA</v>
          </cell>
          <cell r="AB111">
            <v>0</v>
          </cell>
          <cell r="AC111">
            <v>0</v>
          </cell>
          <cell r="AD111">
            <v>0</v>
          </cell>
          <cell r="AE111">
            <v>42930</v>
          </cell>
          <cell r="AF111" t="str">
            <v>FACSS</v>
          </cell>
          <cell r="AG111" t="str">
            <v>IPSPU</v>
          </cell>
          <cell r="AH111" t="str">
            <v>Pagado</v>
          </cell>
          <cell r="AI111" t="str">
            <v>7606</v>
          </cell>
          <cell r="AJ111">
            <v>263425</v>
          </cell>
          <cell r="AK111">
            <v>263425</v>
          </cell>
          <cell r="AL111">
            <v>0</v>
          </cell>
          <cell r="AM111">
            <v>0</v>
          </cell>
          <cell r="AN111">
            <v>0</v>
          </cell>
          <cell r="AO111">
            <v>0</v>
          </cell>
          <cell r="AP111">
            <v>0</v>
          </cell>
          <cell r="AQ111">
            <v>0</v>
          </cell>
          <cell r="AR111">
            <v>220390</v>
          </cell>
          <cell r="AS111">
            <v>43035</v>
          </cell>
          <cell r="AT111">
            <v>0</v>
          </cell>
          <cell r="AU111">
            <v>0</v>
          </cell>
          <cell r="AV111" t="str">
            <v>CRUCE GD AGOSTO-17 , DEMAS FAC YA ESTAN PAGAS|CRUCE ANTICIPO</v>
          </cell>
          <cell r="AW111" t="str">
            <v>514535</v>
          </cell>
          <cell r="AX111" t="str">
            <v>8277</v>
          </cell>
          <cell r="AY111" t="str">
            <v>0</v>
          </cell>
          <cell r="AZ111" t="str">
            <v>2543</v>
          </cell>
        </row>
        <row r="112">
          <cell r="G112">
            <v>7613</v>
          </cell>
          <cell r="H112" t="str">
            <v>ADMINISTRADORA</v>
          </cell>
          <cell r="I112">
            <v>39</v>
          </cell>
          <cell r="J112" t="str">
            <v>SUBSIDIADO PLENO</v>
          </cell>
          <cell r="K112" t="str">
            <v>TI-99071914468</v>
          </cell>
          <cell r="L112" t="str">
            <v>P</v>
          </cell>
          <cell r="M112" t="str">
            <v>NINGUNO</v>
          </cell>
          <cell r="N112">
            <v>0</v>
          </cell>
          <cell r="O112">
            <v>13</v>
          </cell>
          <cell r="P112">
            <v>42843</v>
          </cell>
          <cell r="Q112">
            <v>42845</v>
          </cell>
          <cell r="R112">
            <v>42930</v>
          </cell>
          <cell r="S112">
            <v>0</v>
          </cell>
          <cell r="T112">
            <v>0</v>
          </cell>
          <cell r="U112">
            <v>0</v>
          </cell>
          <cell r="V112">
            <v>121345</v>
          </cell>
          <cell r="W112">
            <v>121345</v>
          </cell>
          <cell r="X112">
            <v>0</v>
          </cell>
          <cell r="Y112">
            <v>51895</v>
          </cell>
          <cell r="Z112" t="str">
            <v>--Sala de observacion no pertinente paciente en espera de resultados de laboratorio para definir conducta y egreso</v>
          </cell>
          <cell r="AA112" t="str">
            <v>NA</v>
          </cell>
          <cell r="AB112">
            <v>0</v>
          </cell>
          <cell r="AC112">
            <v>0</v>
          </cell>
          <cell r="AD112">
            <v>0</v>
          </cell>
          <cell r="AE112">
            <v>42930</v>
          </cell>
          <cell r="AF112" t="str">
            <v>FACSS</v>
          </cell>
          <cell r="AG112" t="str">
            <v>IPSPU</v>
          </cell>
          <cell r="AH112" t="str">
            <v>Pagado</v>
          </cell>
          <cell r="AI112" t="str">
            <v>7613</v>
          </cell>
          <cell r="AJ112">
            <v>121345</v>
          </cell>
          <cell r="AK112">
            <v>121345</v>
          </cell>
          <cell r="AL112">
            <v>0</v>
          </cell>
          <cell r="AM112">
            <v>0</v>
          </cell>
          <cell r="AN112">
            <v>0</v>
          </cell>
          <cell r="AO112">
            <v>0</v>
          </cell>
          <cell r="AP112">
            <v>0</v>
          </cell>
          <cell r="AQ112">
            <v>0</v>
          </cell>
          <cell r="AR112">
            <v>0</v>
          </cell>
          <cell r="AS112">
            <v>69450</v>
          </cell>
          <cell r="AT112">
            <v>0</v>
          </cell>
          <cell r="AU112">
            <v>0</v>
          </cell>
          <cell r="AV112" t="str">
            <v>CRUCE GD AGOSTO-17 , DEMAS FAC YA ESTAN PAGAS</v>
          </cell>
          <cell r="AW112" t="str">
            <v>514539</v>
          </cell>
          <cell r="AX112" t="str">
            <v>8277</v>
          </cell>
          <cell r="AY112" t="str">
            <v>18392</v>
          </cell>
          <cell r="AZ112" t="str">
            <v>0</v>
          </cell>
        </row>
        <row r="113">
          <cell r="G113">
            <v>7633</v>
          </cell>
          <cell r="H113" t="str">
            <v>ADMINISTRADORA</v>
          </cell>
          <cell r="I113">
            <v>39</v>
          </cell>
          <cell r="J113" t="str">
            <v>SUBSIDIADO PLENO</v>
          </cell>
          <cell r="K113" t="str">
            <v>CC-1046874921</v>
          </cell>
          <cell r="L113" t="str">
            <v>P</v>
          </cell>
          <cell r="M113" t="str">
            <v>NINGUNO</v>
          </cell>
          <cell r="N113">
            <v>0</v>
          </cell>
          <cell r="O113">
            <v>13</v>
          </cell>
          <cell r="P113">
            <v>42845</v>
          </cell>
          <cell r="Q113">
            <v>42847</v>
          </cell>
          <cell r="R113">
            <v>42930</v>
          </cell>
          <cell r="S113">
            <v>0</v>
          </cell>
          <cell r="T113">
            <v>0</v>
          </cell>
          <cell r="U113">
            <v>0</v>
          </cell>
          <cell r="V113">
            <v>108656</v>
          </cell>
          <cell r="W113">
            <v>108656</v>
          </cell>
          <cell r="X113">
            <v>0</v>
          </cell>
          <cell r="Y113">
            <v>108650</v>
          </cell>
          <cell r="Z113" t="str">
            <v>--Urgencia no pertinente paciente con cuadro de rinofaringitis aguda Paciente debio consultar a su IPS en consulta externa</v>
          </cell>
          <cell r="AA113" t="str">
            <v>NA</v>
          </cell>
          <cell r="AB113">
            <v>0</v>
          </cell>
          <cell r="AC113">
            <v>0</v>
          </cell>
          <cell r="AD113">
            <v>0</v>
          </cell>
          <cell r="AE113">
            <v>42930</v>
          </cell>
          <cell r="AF113" t="str">
            <v>FACSS</v>
          </cell>
          <cell r="AG113" t="str">
            <v>IPSPU</v>
          </cell>
          <cell r="AH113" t="str">
            <v>Pagado</v>
          </cell>
          <cell r="AI113" t="str">
            <v>7633</v>
          </cell>
          <cell r="AJ113">
            <v>108656</v>
          </cell>
          <cell r="AK113">
            <v>108656</v>
          </cell>
          <cell r="AL113">
            <v>0</v>
          </cell>
          <cell r="AM113">
            <v>0</v>
          </cell>
          <cell r="AN113">
            <v>0</v>
          </cell>
          <cell r="AO113">
            <v>0</v>
          </cell>
          <cell r="AP113">
            <v>0</v>
          </cell>
          <cell r="AQ113">
            <v>0</v>
          </cell>
          <cell r="AR113">
            <v>0</v>
          </cell>
          <cell r="AS113">
            <v>6</v>
          </cell>
          <cell r="AT113">
            <v>0</v>
          </cell>
          <cell r="AU113">
            <v>0</v>
          </cell>
          <cell r="AV113" t="str">
            <v>CRUCE GD AGOSTO-17 , DEMAS FAC YA ESTAN PAGAS</v>
          </cell>
          <cell r="AW113" t="str">
            <v>514490</v>
          </cell>
          <cell r="AX113" t="str">
            <v>8277</v>
          </cell>
          <cell r="AY113" t="str">
            <v>18391</v>
          </cell>
          <cell r="AZ113" t="str">
            <v>0</v>
          </cell>
        </row>
        <row r="114">
          <cell r="G114">
            <v>7634</v>
          </cell>
          <cell r="H114" t="str">
            <v>ADMINISTRADORA</v>
          </cell>
          <cell r="I114">
            <v>39</v>
          </cell>
          <cell r="J114" t="str">
            <v>SUBSIDIADO PLENO</v>
          </cell>
          <cell r="K114" t="str">
            <v>CC-1046874921</v>
          </cell>
          <cell r="L114" t="str">
            <v>P</v>
          </cell>
          <cell r="M114" t="str">
            <v>NINGUNO</v>
          </cell>
          <cell r="N114">
            <v>0</v>
          </cell>
          <cell r="O114">
            <v>13</v>
          </cell>
          <cell r="P114">
            <v>42846</v>
          </cell>
          <cell r="Q114">
            <v>42847</v>
          </cell>
          <cell r="R114">
            <v>42930</v>
          </cell>
          <cell r="S114">
            <v>0</v>
          </cell>
          <cell r="T114">
            <v>0</v>
          </cell>
          <cell r="U114">
            <v>0</v>
          </cell>
          <cell r="V114">
            <v>147476</v>
          </cell>
          <cell r="W114">
            <v>147476</v>
          </cell>
          <cell r="X114">
            <v>0</v>
          </cell>
          <cell r="Y114">
            <v>95179</v>
          </cell>
          <cell r="Z114" t="str">
            <v>--Laboratorios no pertinentes paciente con cuadro de rinofaringitis aguda de origen viral --Sala de observacion no pertienente paciente en espera de reporte de laboratorios no pertinenmtes para definir conducta y egreso</v>
          </cell>
          <cell r="AA114" t="str">
            <v>NA</v>
          </cell>
          <cell r="AB114">
            <v>0</v>
          </cell>
          <cell r="AC114">
            <v>0</v>
          </cell>
          <cell r="AD114">
            <v>0</v>
          </cell>
          <cell r="AE114">
            <v>42930</v>
          </cell>
          <cell r="AF114" t="str">
            <v>FACSS</v>
          </cell>
          <cell r="AG114" t="str">
            <v>IPSPU</v>
          </cell>
          <cell r="AH114" t="str">
            <v>Pagado</v>
          </cell>
          <cell r="AI114" t="str">
            <v>7634</v>
          </cell>
          <cell r="AJ114">
            <v>147476</v>
          </cell>
          <cell r="AK114">
            <v>147476</v>
          </cell>
          <cell r="AL114">
            <v>0</v>
          </cell>
          <cell r="AM114">
            <v>0</v>
          </cell>
          <cell r="AN114">
            <v>0</v>
          </cell>
          <cell r="AO114">
            <v>0</v>
          </cell>
          <cell r="AP114">
            <v>0</v>
          </cell>
          <cell r="AQ114">
            <v>0</v>
          </cell>
          <cell r="AR114">
            <v>0</v>
          </cell>
          <cell r="AS114">
            <v>52297</v>
          </cell>
          <cell r="AT114">
            <v>0</v>
          </cell>
          <cell r="AU114">
            <v>0</v>
          </cell>
          <cell r="AV114" t="str">
            <v>CRUCE GD AGOSTO-17 , DEMAS FAC YA ESTAN PAGAS</v>
          </cell>
          <cell r="AW114" t="str">
            <v>514545</v>
          </cell>
          <cell r="AX114" t="str">
            <v>8277</v>
          </cell>
          <cell r="AY114" t="str">
            <v>18400</v>
          </cell>
          <cell r="AZ114" t="str">
            <v>0</v>
          </cell>
        </row>
        <row r="115">
          <cell r="G115">
            <v>7930</v>
          </cell>
          <cell r="H115" t="str">
            <v>ADMINISTRADORA</v>
          </cell>
          <cell r="I115">
            <v>39</v>
          </cell>
          <cell r="J115" t="str">
            <v>SUBSIDIADO PLENO</v>
          </cell>
          <cell r="K115" t="str">
            <v>CC-1143225118</v>
          </cell>
          <cell r="L115" t="str">
            <v>P</v>
          </cell>
          <cell r="M115" t="str">
            <v>NINGUNO</v>
          </cell>
          <cell r="N115">
            <v>0</v>
          </cell>
          <cell r="O115">
            <v>13</v>
          </cell>
          <cell r="P115">
            <v>42921</v>
          </cell>
          <cell r="Q115">
            <v>42923</v>
          </cell>
          <cell r="R115">
            <v>42957</v>
          </cell>
          <cell r="S115">
            <v>0</v>
          </cell>
          <cell r="T115">
            <v>0</v>
          </cell>
          <cell r="U115">
            <v>0</v>
          </cell>
          <cell r="V115">
            <v>67325</v>
          </cell>
          <cell r="W115">
            <v>67325</v>
          </cell>
          <cell r="X115">
            <v>0</v>
          </cell>
          <cell r="Y115">
            <v>0</v>
          </cell>
          <cell r="Z115" t="str">
            <v>NA</v>
          </cell>
          <cell r="AA115" t="str">
            <v>NA</v>
          </cell>
          <cell r="AB115">
            <v>0</v>
          </cell>
          <cell r="AC115">
            <v>0</v>
          </cell>
          <cell r="AD115">
            <v>0</v>
          </cell>
          <cell r="AE115">
            <v>42957</v>
          </cell>
          <cell r="AF115" t="str">
            <v>FACSS</v>
          </cell>
          <cell r="AG115" t="str">
            <v>IPSPU</v>
          </cell>
          <cell r="AH115" t="str">
            <v>Pagado</v>
          </cell>
          <cell r="AI115" t="str">
            <v>7930</v>
          </cell>
          <cell r="AJ115">
            <v>67325</v>
          </cell>
          <cell r="AK115">
            <v>67325</v>
          </cell>
          <cell r="AL115">
            <v>0</v>
          </cell>
          <cell r="AM115">
            <v>0</v>
          </cell>
          <cell r="AN115">
            <v>0</v>
          </cell>
          <cell r="AO115">
            <v>0</v>
          </cell>
          <cell r="AP115">
            <v>0</v>
          </cell>
          <cell r="AQ115">
            <v>0</v>
          </cell>
          <cell r="AR115">
            <v>0</v>
          </cell>
          <cell r="AS115">
            <v>67325</v>
          </cell>
          <cell r="AT115">
            <v>0</v>
          </cell>
          <cell r="AU115">
            <v>0</v>
          </cell>
          <cell r="AV115" t="str">
            <v>CRUCE GD AGOSTO-17 , DEMAS FAC YA ESTAN PAGAS</v>
          </cell>
          <cell r="AW115" t="str">
            <v>600183</v>
          </cell>
          <cell r="AX115" t="str">
            <v>8277</v>
          </cell>
          <cell r="AY115" t="str">
            <v>0</v>
          </cell>
          <cell r="AZ115" t="str">
            <v>0</v>
          </cell>
        </row>
        <row r="116">
          <cell r="G116">
            <v>7939</v>
          </cell>
          <cell r="H116" t="str">
            <v>ADMINISTRADORA</v>
          </cell>
          <cell r="I116">
            <v>39</v>
          </cell>
          <cell r="J116" t="str">
            <v>SUBSIDIADO PLENO</v>
          </cell>
          <cell r="K116" t="str">
            <v>CC-1046873119</v>
          </cell>
          <cell r="L116" t="str">
            <v>P</v>
          </cell>
          <cell r="M116" t="str">
            <v>NINGUNO</v>
          </cell>
          <cell r="N116">
            <v>0</v>
          </cell>
          <cell r="O116">
            <v>13</v>
          </cell>
          <cell r="P116">
            <v>42923</v>
          </cell>
          <cell r="Q116">
            <v>42926</v>
          </cell>
          <cell r="R116">
            <v>42957</v>
          </cell>
          <cell r="S116">
            <v>0</v>
          </cell>
          <cell r="T116">
            <v>0</v>
          </cell>
          <cell r="U116">
            <v>0</v>
          </cell>
          <cell r="V116">
            <v>107161</v>
          </cell>
          <cell r="W116">
            <v>107161</v>
          </cell>
          <cell r="X116">
            <v>0</v>
          </cell>
          <cell r="Y116">
            <v>56150</v>
          </cell>
          <cell r="Z116" t="str">
            <v>--se glosa sala de observacion no pertinente en espera de revaloracion por medicina general para definir conducta</v>
          </cell>
          <cell r="AA116" t="str">
            <v>NA</v>
          </cell>
          <cell r="AB116">
            <v>0</v>
          </cell>
          <cell r="AC116">
            <v>0</v>
          </cell>
          <cell r="AD116">
            <v>0</v>
          </cell>
          <cell r="AE116">
            <v>42957</v>
          </cell>
          <cell r="AF116" t="str">
            <v>FACSS</v>
          </cell>
          <cell r="AG116" t="str">
            <v>IPSPU</v>
          </cell>
          <cell r="AH116" t="str">
            <v>Pagado</v>
          </cell>
          <cell r="AI116" t="str">
            <v>7939</v>
          </cell>
          <cell r="AJ116">
            <v>107161</v>
          </cell>
          <cell r="AK116">
            <v>107161</v>
          </cell>
          <cell r="AL116">
            <v>0</v>
          </cell>
          <cell r="AM116">
            <v>0</v>
          </cell>
          <cell r="AN116">
            <v>0</v>
          </cell>
          <cell r="AO116">
            <v>0</v>
          </cell>
          <cell r="AP116">
            <v>0</v>
          </cell>
          <cell r="AQ116">
            <v>0</v>
          </cell>
          <cell r="AR116">
            <v>0</v>
          </cell>
          <cell r="AS116">
            <v>51011</v>
          </cell>
          <cell r="AT116">
            <v>0</v>
          </cell>
          <cell r="AU116">
            <v>0</v>
          </cell>
          <cell r="AV116" t="str">
            <v>CRUCE GD AGOSTO-17 , DEMAS FAC YA ESTAN PAGAS</v>
          </cell>
          <cell r="AW116" t="str">
            <v>600100</v>
          </cell>
          <cell r="AX116" t="str">
            <v>8277</v>
          </cell>
          <cell r="AY116" t="str">
            <v>29782</v>
          </cell>
          <cell r="AZ116" t="str">
            <v>0</v>
          </cell>
        </row>
        <row r="117">
          <cell r="G117">
            <v>7969</v>
          </cell>
          <cell r="H117" t="str">
            <v>ADMINISTRADORA</v>
          </cell>
          <cell r="I117">
            <v>39</v>
          </cell>
          <cell r="J117" t="str">
            <v>SUBSIDIADO PLENO</v>
          </cell>
          <cell r="K117" t="str">
            <v>TI-1043010250</v>
          </cell>
          <cell r="L117" t="str">
            <v>P</v>
          </cell>
          <cell r="M117" t="str">
            <v>NINGUNO</v>
          </cell>
          <cell r="N117">
            <v>0</v>
          </cell>
          <cell r="O117">
            <v>13</v>
          </cell>
          <cell r="P117">
            <v>42931</v>
          </cell>
          <cell r="Q117">
            <v>42933</v>
          </cell>
          <cell r="R117">
            <v>42957</v>
          </cell>
          <cell r="S117">
            <v>0</v>
          </cell>
          <cell r="T117">
            <v>0</v>
          </cell>
          <cell r="U117">
            <v>0</v>
          </cell>
          <cell r="V117">
            <v>112250</v>
          </cell>
          <cell r="W117">
            <v>112250</v>
          </cell>
          <cell r="X117">
            <v>0</v>
          </cell>
          <cell r="Y117">
            <v>0</v>
          </cell>
          <cell r="Z117" t="str">
            <v>NA</v>
          </cell>
          <cell r="AA117" t="str">
            <v>NA</v>
          </cell>
          <cell r="AB117">
            <v>0</v>
          </cell>
          <cell r="AC117">
            <v>0</v>
          </cell>
          <cell r="AD117">
            <v>0</v>
          </cell>
          <cell r="AE117">
            <v>42957</v>
          </cell>
          <cell r="AF117" t="str">
            <v>FACSS</v>
          </cell>
          <cell r="AG117" t="str">
            <v>IPSPU</v>
          </cell>
          <cell r="AH117" t="str">
            <v>Pagado</v>
          </cell>
          <cell r="AI117" t="str">
            <v>7969</v>
          </cell>
          <cell r="AJ117">
            <v>112250</v>
          </cell>
          <cell r="AK117">
            <v>112250</v>
          </cell>
          <cell r="AL117">
            <v>0</v>
          </cell>
          <cell r="AM117">
            <v>0</v>
          </cell>
          <cell r="AN117">
            <v>0</v>
          </cell>
          <cell r="AO117">
            <v>0</v>
          </cell>
          <cell r="AP117">
            <v>0</v>
          </cell>
          <cell r="AQ117">
            <v>0</v>
          </cell>
          <cell r="AR117">
            <v>111184</v>
          </cell>
          <cell r="AS117">
            <v>1066</v>
          </cell>
          <cell r="AT117">
            <v>0</v>
          </cell>
          <cell r="AU117">
            <v>0</v>
          </cell>
          <cell r="AV117" t="str">
            <v>CRUCE GD AGOSTO-17 , DEMAS FAC YA ESTAN PAGAS|CRUCE ANTICIPO</v>
          </cell>
          <cell r="AW117" t="str">
            <v>600210</v>
          </cell>
          <cell r="AX117" t="str">
            <v>8277</v>
          </cell>
          <cell r="AY117" t="str">
            <v>0</v>
          </cell>
          <cell r="AZ117" t="str">
            <v>1576</v>
          </cell>
        </row>
        <row r="118">
          <cell r="G118">
            <v>8068</v>
          </cell>
          <cell r="H118" t="str">
            <v>ADMINISTRADORA</v>
          </cell>
          <cell r="I118">
            <v>39</v>
          </cell>
          <cell r="J118" t="str">
            <v>SUBSIDIADO PLENO</v>
          </cell>
          <cell r="K118" t="str">
            <v>TI-1046872022</v>
          </cell>
          <cell r="L118" t="str">
            <v>P</v>
          </cell>
          <cell r="M118" t="str">
            <v>NINGUNO</v>
          </cell>
          <cell r="N118">
            <v>0</v>
          </cell>
          <cell r="O118">
            <v>13</v>
          </cell>
          <cell r="P118">
            <v>42956</v>
          </cell>
          <cell r="Q118">
            <v>42957</v>
          </cell>
          <cell r="R118">
            <v>42986</v>
          </cell>
          <cell r="S118">
            <v>105818</v>
          </cell>
          <cell r="T118">
            <v>0</v>
          </cell>
          <cell r="U118">
            <v>0</v>
          </cell>
          <cell r="V118">
            <v>105818</v>
          </cell>
          <cell r="W118">
            <v>105818</v>
          </cell>
          <cell r="X118">
            <v>0</v>
          </cell>
          <cell r="Y118">
            <v>0</v>
          </cell>
          <cell r="Z118" t="str">
            <v>NA</v>
          </cell>
          <cell r="AA118" t="str">
            <v>NA</v>
          </cell>
          <cell r="AB118">
            <v>0</v>
          </cell>
          <cell r="AC118">
            <v>0</v>
          </cell>
          <cell r="AD118">
            <v>0</v>
          </cell>
          <cell r="AE118">
            <v>42986</v>
          </cell>
          <cell r="AF118" t="str">
            <v>FACSS</v>
          </cell>
          <cell r="AG118" t="str">
            <v>IPSPU</v>
          </cell>
          <cell r="AH118" t="str">
            <v>Pagado</v>
          </cell>
          <cell r="AI118" t="str">
            <v>8068</v>
          </cell>
          <cell r="AJ118">
            <v>105818</v>
          </cell>
          <cell r="AK118">
            <v>105818</v>
          </cell>
          <cell r="AL118">
            <v>0</v>
          </cell>
          <cell r="AM118">
            <v>0</v>
          </cell>
          <cell r="AN118">
            <v>0</v>
          </cell>
          <cell r="AO118">
            <v>0</v>
          </cell>
          <cell r="AP118">
            <v>0</v>
          </cell>
          <cell r="AQ118">
            <v>0</v>
          </cell>
          <cell r="AR118">
            <v>0</v>
          </cell>
          <cell r="AS118">
            <v>105818</v>
          </cell>
          <cell r="AT118">
            <v>0</v>
          </cell>
          <cell r="AU118">
            <v>0</v>
          </cell>
          <cell r="AV118" t="str">
            <v>CRUCE GD AGOSTO-17 , DEMAS FAC YA ESTAN PAGAS</v>
          </cell>
          <cell r="AW118" t="str">
            <v>735735</v>
          </cell>
          <cell r="AX118" t="str">
            <v>8277</v>
          </cell>
          <cell r="AY118" t="str">
            <v>0</v>
          </cell>
          <cell r="AZ118" t="str">
            <v>0</v>
          </cell>
        </row>
        <row r="119">
          <cell r="G119">
            <v>8131</v>
          </cell>
          <cell r="H119" t="str">
            <v>ADMINISTRADORA</v>
          </cell>
          <cell r="I119">
            <v>39</v>
          </cell>
          <cell r="J119" t="str">
            <v>SUBSIDIADO PLENO</v>
          </cell>
          <cell r="K119" t="str">
            <v>CC-22605864</v>
          </cell>
          <cell r="L119" t="str">
            <v>P</v>
          </cell>
          <cell r="M119" t="str">
            <v>NINGUNO</v>
          </cell>
          <cell r="N119">
            <v>0</v>
          </cell>
          <cell r="O119">
            <v>13</v>
          </cell>
          <cell r="P119">
            <v>42979</v>
          </cell>
          <cell r="Q119">
            <v>42986</v>
          </cell>
          <cell r="R119">
            <v>43011</v>
          </cell>
          <cell r="S119">
            <v>55908</v>
          </cell>
          <cell r="T119">
            <v>0</v>
          </cell>
          <cell r="U119">
            <v>0</v>
          </cell>
          <cell r="V119">
            <v>55908</v>
          </cell>
          <cell r="W119">
            <v>55908</v>
          </cell>
          <cell r="X119">
            <v>0</v>
          </cell>
          <cell r="Y119">
            <v>0</v>
          </cell>
          <cell r="Z119" t="str">
            <v>NA</v>
          </cell>
          <cell r="AA119" t="str">
            <v>NA</v>
          </cell>
          <cell r="AB119">
            <v>0</v>
          </cell>
          <cell r="AC119">
            <v>0</v>
          </cell>
          <cell r="AD119">
            <v>0</v>
          </cell>
          <cell r="AE119">
            <v>43011</v>
          </cell>
          <cell r="AF119" t="str">
            <v>FACSS</v>
          </cell>
          <cell r="AG119" t="str">
            <v>IPSPU</v>
          </cell>
          <cell r="AH119" t="str">
            <v>Pagado</v>
          </cell>
          <cell r="AI119" t="str">
            <v>8131</v>
          </cell>
          <cell r="AJ119">
            <v>55908</v>
          </cell>
          <cell r="AK119">
            <v>55908</v>
          </cell>
          <cell r="AL119">
            <v>0</v>
          </cell>
          <cell r="AM119">
            <v>0</v>
          </cell>
          <cell r="AN119">
            <v>0</v>
          </cell>
          <cell r="AO119">
            <v>0</v>
          </cell>
          <cell r="AP119">
            <v>0</v>
          </cell>
          <cell r="AQ119">
            <v>0</v>
          </cell>
          <cell r="AR119">
            <v>55908</v>
          </cell>
          <cell r="AS119">
            <v>0</v>
          </cell>
          <cell r="AT119">
            <v>0</v>
          </cell>
          <cell r="AU119">
            <v>0</v>
          </cell>
          <cell r="AV119" t="str">
            <v>NA</v>
          </cell>
          <cell r="AW119" t="str">
            <v>841165</v>
          </cell>
          <cell r="AX119" t="str">
            <v>0</v>
          </cell>
          <cell r="AY119" t="str">
            <v>0</v>
          </cell>
          <cell r="AZ119" t="str">
            <v>9768</v>
          </cell>
        </row>
        <row r="120">
          <cell r="G120">
            <v>8153</v>
          </cell>
          <cell r="H120" t="str">
            <v>ADMINISTRADORA</v>
          </cell>
          <cell r="I120">
            <v>39</v>
          </cell>
          <cell r="J120" t="str">
            <v>SUBSIDIADO PLENO</v>
          </cell>
          <cell r="K120" t="str">
            <v>CC-72202611</v>
          </cell>
          <cell r="L120" t="str">
            <v>P</v>
          </cell>
          <cell r="M120" t="str">
            <v>NINGUNO</v>
          </cell>
          <cell r="N120">
            <v>0</v>
          </cell>
          <cell r="O120">
            <v>13</v>
          </cell>
          <cell r="P120">
            <v>42985</v>
          </cell>
          <cell r="Q120">
            <v>42993</v>
          </cell>
          <cell r="R120">
            <v>43011</v>
          </cell>
          <cell r="S120">
            <v>168687</v>
          </cell>
          <cell r="T120">
            <v>0</v>
          </cell>
          <cell r="U120">
            <v>0</v>
          </cell>
          <cell r="V120">
            <v>168687</v>
          </cell>
          <cell r="W120">
            <v>168687</v>
          </cell>
          <cell r="X120">
            <v>0</v>
          </cell>
          <cell r="Y120">
            <v>0</v>
          </cell>
          <cell r="Z120" t="str">
            <v>NA</v>
          </cell>
          <cell r="AA120" t="str">
            <v>NA</v>
          </cell>
          <cell r="AB120">
            <v>0</v>
          </cell>
          <cell r="AC120">
            <v>0</v>
          </cell>
          <cell r="AD120">
            <v>0</v>
          </cell>
          <cell r="AE120">
            <v>43011</v>
          </cell>
          <cell r="AF120" t="str">
            <v>FACSS</v>
          </cell>
          <cell r="AG120" t="str">
            <v>IPSPU</v>
          </cell>
          <cell r="AH120" t="str">
            <v>Pagado</v>
          </cell>
          <cell r="AI120" t="str">
            <v>8153</v>
          </cell>
          <cell r="AJ120">
            <v>168687</v>
          </cell>
          <cell r="AK120">
            <v>168687</v>
          </cell>
          <cell r="AL120">
            <v>0</v>
          </cell>
          <cell r="AM120">
            <v>0</v>
          </cell>
          <cell r="AN120">
            <v>0</v>
          </cell>
          <cell r="AO120">
            <v>0</v>
          </cell>
          <cell r="AP120">
            <v>0</v>
          </cell>
          <cell r="AQ120">
            <v>0</v>
          </cell>
          <cell r="AR120">
            <v>112537</v>
          </cell>
          <cell r="AS120">
            <v>56150</v>
          </cell>
          <cell r="AT120">
            <v>0</v>
          </cell>
          <cell r="AU120">
            <v>0</v>
          </cell>
          <cell r="AV120" t="str">
            <v>CRUCE GD AGOSTO-17 , DEMAS FAC YA ESTAN PAGAS</v>
          </cell>
          <cell r="AW120" t="str">
            <v>841179</v>
          </cell>
          <cell r="AX120" t="str">
            <v>8277</v>
          </cell>
          <cell r="AY120" t="str">
            <v>0</v>
          </cell>
          <cell r="AZ120" t="str">
            <v>9768</v>
          </cell>
        </row>
        <row r="121">
          <cell r="G121">
            <v>8168</v>
          </cell>
          <cell r="H121" t="str">
            <v>ADMINISTRADORA</v>
          </cell>
          <cell r="I121">
            <v>39</v>
          </cell>
          <cell r="J121" t="str">
            <v>SUBSIDIADO PLENO</v>
          </cell>
          <cell r="K121" t="str">
            <v>CC-1043003379</v>
          </cell>
          <cell r="L121" t="str">
            <v>P</v>
          </cell>
          <cell r="M121" t="str">
            <v>NINGUNO</v>
          </cell>
          <cell r="N121">
            <v>0</v>
          </cell>
          <cell r="O121">
            <v>13</v>
          </cell>
          <cell r="P121">
            <v>42984</v>
          </cell>
          <cell r="Q121">
            <v>43003</v>
          </cell>
          <cell r="R121">
            <v>43011</v>
          </cell>
          <cell r="S121">
            <v>126897</v>
          </cell>
          <cell r="T121">
            <v>0</v>
          </cell>
          <cell r="U121">
            <v>0</v>
          </cell>
          <cell r="V121">
            <v>126897</v>
          </cell>
          <cell r="W121">
            <v>126897</v>
          </cell>
          <cell r="X121">
            <v>0</v>
          </cell>
          <cell r="Y121">
            <v>59795</v>
          </cell>
          <cell r="Z121" t="str">
            <v>--Se objeta 1 abocat18 se reconoce 1 insumo cada 72 horas  1  tirilla de glucometría no facturable se reconoce glucometría --Se objeta cobro de sala de observación paciente con cuadro resuelto en 2 horas Ingresa 1 27pm y egresa 3 30 2 horas se reconoce atención de urgencias</v>
          </cell>
          <cell r="AA121" t="str">
            <v>NA</v>
          </cell>
          <cell r="AB121">
            <v>0</v>
          </cell>
          <cell r="AC121">
            <v>0</v>
          </cell>
          <cell r="AD121">
            <v>0</v>
          </cell>
          <cell r="AE121">
            <v>43011</v>
          </cell>
          <cell r="AF121" t="str">
            <v>FACSS</v>
          </cell>
          <cell r="AG121" t="str">
            <v>IPSPU</v>
          </cell>
          <cell r="AH121" t="str">
            <v>Pagado</v>
          </cell>
          <cell r="AI121" t="str">
            <v>8168</v>
          </cell>
          <cell r="AJ121">
            <v>126897</v>
          </cell>
          <cell r="AK121">
            <v>126897</v>
          </cell>
          <cell r="AL121">
            <v>0</v>
          </cell>
          <cell r="AM121">
            <v>0</v>
          </cell>
          <cell r="AN121">
            <v>0</v>
          </cell>
          <cell r="AO121">
            <v>0</v>
          </cell>
          <cell r="AP121">
            <v>0</v>
          </cell>
          <cell r="AQ121">
            <v>0</v>
          </cell>
          <cell r="AR121">
            <v>67102</v>
          </cell>
          <cell r="AS121">
            <v>0</v>
          </cell>
          <cell r="AT121">
            <v>0</v>
          </cell>
          <cell r="AU121">
            <v>0</v>
          </cell>
          <cell r="AV121" t="str">
            <v>NA</v>
          </cell>
          <cell r="AW121" t="str">
            <v>841185</v>
          </cell>
          <cell r="AX121" t="str">
            <v>0</v>
          </cell>
          <cell r="AY121" t="str">
            <v>32708</v>
          </cell>
          <cell r="AZ121" t="str">
            <v>9768</v>
          </cell>
        </row>
        <row r="122">
          <cell r="G122">
            <v>8184</v>
          </cell>
          <cell r="H122" t="str">
            <v>ADMINISTRADORA</v>
          </cell>
          <cell r="I122">
            <v>39</v>
          </cell>
          <cell r="J122" t="str">
            <v>SUBSIDIADO PLENO</v>
          </cell>
          <cell r="K122" t="str">
            <v>CC-1043584015</v>
          </cell>
          <cell r="L122" t="str">
            <v>P</v>
          </cell>
          <cell r="M122" t="str">
            <v>NINGUNO</v>
          </cell>
          <cell r="N122">
            <v>0</v>
          </cell>
          <cell r="O122">
            <v>13</v>
          </cell>
          <cell r="P122">
            <v>42996</v>
          </cell>
          <cell r="Q122">
            <v>43003</v>
          </cell>
          <cell r="R122">
            <v>43011</v>
          </cell>
          <cell r="S122">
            <v>217143</v>
          </cell>
          <cell r="T122">
            <v>0</v>
          </cell>
          <cell r="U122">
            <v>0</v>
          </cell>
          <cell r="V122">
            <v>217143</v>
          </cell>
          <cell r="W122">
            <v>217143</v>
          </cell>
          <cell r="X122">
            <v>0</v>
          </cell>
          <cell r="Y122">
            <v>33763</v>
          </cell>
          <cell r="Z122" t="str">
            <v>--Se objeta cobro de 2 laboratorios 1 Parcial de orina 1 Hemograna no se anexa reporte en historia clínica</v>
          </cell>
          <cell r="AA122" t="str">
            <v>NA</v>
          </cell>
          <cell r="AB122">
            <v>0</v>
          </cell>
          <cell r="AC122">
            <v>0</v>
          </cell>
          <cell r="AD122">
            <v>0</v>
          </cell>
          <cell r="AE122">
            <v>43011</v>
          </cell>
          <cell r="AF122" t="str">
            <v>FACSS</v>
          </cell>
          <cell r="AG122" t="str">
            <v>IPSPU</v>
          </cell>
          <cell r="AH122" t="str">
            <v>Pagado</v>
          </cell>
          <cell r="AI122" t="str">
            <v>8184</v>
          </cell>
          <cell r="AJ122">
            <v>217143</v>
          </cell>
          <cell r="AK122">
            <v>217143</v>
          </cell>
          <cell r="AL122">
            <v>0</v>
          </cell>
          <cell r="AM122">
            <v>0</v>
          </cell>
          <cell r="AN122">
            <v>0</v>
          </cell>
          <cell r="AO122">
            <v>0</v>
          </cell>
          <cell r="AP122">
            <v>0</v>
          </cell>
          <cell r="AQ122">
            <v>0</v>
          </cell>
          <cell r="AR122">
            <v>183380</v>
          </cell>
          <cell r="AS122">
            <v>0</v>
          </cell>
          <cell r="AT122">
            <v>0</v>
          </cell>
          <cell r="AU122">
            <v>0</v>
          </cell>
          <cell r="AV122" t="str">
            <v>NA</v>
          </cell>
          <cell r="AW122" t="str">
            <v>841193</v>
          </cell>
          <cell r="AX122" t="str">
            <v>0</v>
          </cell>
          <cell r="AY122" t="str">
            <v>32681</v>
          </cell>
          <cell r="AZ122" t="str">
            <v>9768</v>
          </cell>
        </row>
        <row r="123">
          <cell r="G123">
            <v>8300</v>
          </cell>
          <cell r="H123" t="str">
            <v>ADMINISTRADORA</v>
          </cell>
          <cell r="I123">
            <v>39</v>
          </cell>
          <cell r="J123" t="str">
            <v>SUBSIDIADO PLENO</v>
          </cell>
          <cell r="K123" t="str">
            <v>TI-1046872022</v>
          </cell>
          <cell r="L123" t="str">
            <v>P</v>
          </cell>
          <cell r="M123" t="str">
            <v>NINGUNO</v>
          </cell>
          <cell r="N123">
            <v>0</v>
          </cell>
          <cell r="O123">
            <v>13</v>
          </cell>
          <cell r="P123">
            <v>43038</v>
          </cell>
          <cell r="Q123">
            <v>43039</v>
          </cell>
          <cell r="R123">
            <v>43046</v>
          </cell>
          <cell r="S123">
            <v>55503</v>
          </cell>
          <cell r="T123">
            <v>0</v>
          </cell>
          <cell r="U123">
            <v>0</v>
          </cell>
          <cell r="V123">
            <v>55503</v>
          </cell>
          <cell r="W123">
            <v>55503</v>
          </cell>
          <cell r="X123">
            <v>0</v>
          </cell>
          <cell r="Y123">
            <v>0</v>
          </cell>
          <cell r="Z123" t="str">
            <v>NA</v>
          </cell>
          <cell r="AA123" t="str">
            <v>NA</v>
          </cell>
          <cell r="AB123">
            <v>0</v>
          </cell>
          <cell r="AC123">
            <v>0</v>
          </cell>
          <cell r="AD123">
            <v>0</v>
          </cell>
          <cell r="AE123">
            <v>43046</v>
          </cell>
          <cell r="AF123" t="str">
            <v>FACSS</v>
          </cell>
          <cell r="AG123" t="str">
            <v>IPSPU</v>
          </cell>
          <cell r="AH123" t="str">
            <v>Pagado</v>
          </cell>
          <cell r="AI123" t="str">
            <v>8300</v>
          </cell>
          <cell r="AJ123">
            <v>55503</v>
          </cell>
          <cell r="AK123">
            <v>55503</v>
          </cell>
          <cell r="AL123">
            <v>0</v>
          </cell>
          <cell r="AM123">
            <v>0</v>
          </cell>
          <cell r="AN123">
            <v>0</v>
          </cell>
          <cell r="AO123">
            <v>0</v>
          </cell>
          <cell r="AP123">
            <v>0</v>
          </cell>
          <cell r="AQ123">
            <v>0</v>
          </cell>
          <cell r="AR123">
            <v>55503</v>
          </cell>
          <cell r="AS123">
            <v>0</v>
          </cell>
          <cell r="AT123">
            <v>0</v>
          </cell>
          <cell r="AU123">
            <v>0</v>
          </cell>
          <cell r="AV123" t="str">
            <v>PAGO DE EVENTO MES DE DICIEMBRE DE 2017</v>
          </cell>
          <cell r="AW123" t="str">
            <v>1040403</v>
          </cell>
          <cell r="AX123" t="str">
            <v>0</v>
          </cell>
          <cell r="AY123" t="str">
            <v>0</v>
          </cell>
          <cell r="AZ123" t="str">
            <v>3695</v>
          </cell>
        </row>
        <row r="124">
          <cell r="G124">
            <v>8229</v>
          </cell>
          <cell r="H124" t="str">
            <v>ADMINISTRADORA</v>
          </cell>
          <cell r="I124">
            <v>39</v>
          </cell>
          <cell r="J124" t="str">
            <v>SUBSIDIADO PLENO</v>
          </cell>
          <cell r="K124" t="str">
            <v>RC-1158466783</v>
          </cell>
          <cell r="L124" t="str">
            <v>P</v>
          </cell>
          <cell r="M124" t="str">
            <v>NINGUNO</v>
          </cell>
          <cell r="N124">
            <v>0</v>
          </cell>
          <cell r="O124">
            <v>13</v>
          </cell>
          <cell r="P124">
            <v>43007</v>
          </cell>
          <cell r="Q124">
            <v>43021</v>
          </cell>
          <cell r="R124">
            <v>43046</v>
          </cell>
          <cell r="S124">
            <v>136516</v>
          </cell>
          <cell r="T124">
            <v>0</v>
          </cell>
          <cell r="U124">
            <v>0</v>
          </cell>
          <cell r="V124">
            <v>136516</v>
          </cell>
          <cell r="W124">
            <v>136516</v>
          </cell>
          <cell r="X124">
            <v>0</v>
          </cell>
          <cell r="Y124">
            <v>0</v>
          </cell>
          <cell r="Z124" t="str">
            <v>NA</v>
          </cell>
          <cell r="AA124" t="str">
            <v>NA</v>
          </cell>
          <cell r="AB124">
            <v>0</v>
          </cell>
          <cell r="AC124">
            <v>0</v>
          </cell>
          <cell r="AD124">
            <v>0</v>
          </cell>
          <cell r="AE124">
            <v>43046</v>
          </cell>
          <cell r="AF124" t="str">
            <v>FACSS</v>
          </cell>
          <cell r="AG124" t="str">
            <v>IPSPU</v>
          </cell>
          <cell r="AH124" t="str">
            <v>Pagado</v>
          </cell>
          <cell r="AI124" t="str">
            <v>8229</v>
          </cell>
          <cell r="AJ124">
            <v>136516</v>
          </cell>
          <cell r="AK124">
            <v>136516</v>
          </cell>
          <cell r="AL124">
            <v>0</v>
          </cell>
          <cell r="AM124">
            <v>0</v>
          </cell>
          <cell r="AN124">
            <v>0</v>
          </cell>
          <cell r="AO124">
            <v>0</v>
          </cell>
          <cell r="AP124">
            <v>0</v>
          </cell>
          <cell r="AQ124">
            <v>0</v>
          </cell>
          <cell r="AR124">
            <v>136516</v>
          </cell>
          <cell r="AS124">
            <v>0</v>
          </cell>
          <cell r="AT124">
            <v>0</v>
          </cell>
          <cell r="AU124">
            <v>0</v>
          </cell>
          <cell r="AV124" t="str">
            <v>PAGO DE EVENTO MES DE DICIEMBRE DE 2017</v>
          </cell>
          <cell r="AW124" t="str">
            <v>1040414</v>
          </cell>
          <cell r="AX124" t="str">
            <v>0</v>
          </cell>
          <cell r="AY124" t="str">
            <v>0</v>
          </cell>
          <cell r="AZ124" t="str">
            <v>3695</v>
          </cell>
        </row>
        <row r="125">
          <cell r="G125">
            <v>8295</v>
          </cell>
          <cell r="H125" t="str">
            <v>ADMINISTRADORA</v>
          </cell>
          <cell r="I125">
            <v>39</v>
          </cell>
          <cell r="J125" t="str">
            <v>SUBSIDIADO PLENO</v>
          </cell>
          <cell r="K125" t="str">
            <v>CC-1130304449</v>
          </cell>
          <cell r="L125" t="str">
            <v>P</v>
          </cell>
          <cell r="M125" t="str">
            <v>NINGUNO</v>
          </cell>
          <cell r="N125">
            <v>0</v>
          </cell>
          <cell r="O125">
            <v>13</v>
          </cell>
          <cell r="P125">
            <v>43036</v>
          </cell>
          <cell r="Q125">
            <v>43038</v>
          </cell>
          <cell r="R125">
            <v>43046</v>
          </cell>
          <cell r="S125">
            <v>109681</v>
          </cell>
          <cell r="T125">
            <v>0</v>
          </cell>
          <cell r="U125">
            <v>0</v>
          </cell>
          <cell r="V125">
            <v>109681</v>
          </cell>
          <cell r="W125">
            <v>109681</v>
          </cell>
          <cell r="X125">
            <v>0</v>
          </cell>
          <cell r="Y125">
            <v>0</v>
          </cell>
          <cell r="Z125" t="str">
            <v>NA</v>
          </cell>
          <cell r="AA125" t="str">
            <v>NA</v>
          </cell>
          <cell r="AB125">
            <v>0</v>
          </cell>
          <cell r="AC125">
            <v>0</v>
          </cell>
          <cell r="AD125">
            <v>0</v>
          </cell>
          <cell r="AE125">
            <v>43046</v>
          </cell>
          <cell r="AF125" t="str">
            <v>FACSS</v>
          </cell>
          <cell r="AG125" t="str">
            <v>IPSPU</v>
          </cell>
          <cell r="AH125" t="str">
            <v>Pagado</v>
          </cell>
          <cell r="AI125" t="str">
            <v>8295</v>
          </cell>
          <cell r="AJ125">
            <v>109681</v>
          </cell>
          <cell r="AK125">
            <v>109681</v>
          </cell>
          <cell r="AL125">
            <v>0</v>
          </cell>
          <cell r="AM125">
            <v>0</v>
          </cell>
          <cell r="AN125">
            <v>0</v>
          </cell>
          <cell r="AO125">
            <v>0</v>
          </cell>
          <cell r="AP125">
            <v>0</v>
          </cell>
          <cell r="AQ125">
            <v>0</v>
          </cell>
          <cell r="AR125">
            <v>109681</v>
          </cell>
          <cell r="AS125">
            <v>0</v>
          </cell>
          <cell r="AT125">
            <v>0</v>
          </cell>
          <cell r="AU125">
            <v>0</v>
          </cell>
          <cell r="AV125" t="str">
            <v>PAGO DE EVENTO MES DE DICIEMBRE DE 2017</v>
          </cell>
          <cell r="AW125" t="str">
            <v>1040424</v>
          </cell>
          <cell r="AX125" t="str">
            <v>0</v>
          </cell>
          <cell r="AY125" t="str">
            <v>0</v>
          </cell>
          <cell r="AZ125" t="str">
            <v>3695</v>
          </cell>
        </row>
        <row r="126">
          <cell r="G126">
            <v>9371</v>
          </cell>
          <cell r="H126" t="str">
            <v>ADMINISTRADORA</v>
          </cell>
          <cell r="I126">
            <v>39</v>
          </cell>
          <cell r="J126" t="str">
            <v>SUBSIDIADO PLENO</v>
          </cell>
          <cell r="K126" t="str">
            <v>RC-1043152810</v>
          </cell>
          <cell r="L126" t="str">
            <v>P</v>
          </cell>
          <cell r="M126" t="str">
            <v>NINGUNO</v>
          </cell>
          <cell r="N126">
            <v>0</v>
          </cell>
          <cell r="O126">
            <v>13</v>
          </cell>
          <cell r="P126">
            <v>43347</v>
          </cell>
          <cell r="Q126">
            <v>43348</v>
          </cell>
          <cell r="R126">
            <v>43410</v>
          </cell>
          <cell r="S126">
            <v>216002</v>
          </cell>
          <cell r="T126">
            <v>0</v>
          </cell>
          <cell r="U126">
            <v>0</v>
          </cell>
          <cell r="V126">
            <v>216002</v>
          </cell>
          <cell r="W126">
            <v>216002</v>
          </cell>
          <cell r="X126">
            <v>0</v>
          </cell>
          <cell r="Y126">
            <v>0</v>
          </cell>
          <cell r="Z126" t="str">
            <v>NA</v>
          </cell>
          <cell r="AA126" t="str">
            <v>NA</v>
          </cell>
          <cell r="AB126">
            <v>0</v>
          </cell>
          <cell r="AC126">
            <v>0</v>
          </cell>
          <cell r="AD126">
            <v>0</v>
          </cell>
          <cell r="AE126">
            <v>43410</v>
          </cell>
          <cell r="AF126" t="str">
            <v>FACSS</v>
          </cell>
          <cell r="AG126" t="str">
            <v>IPSPU</v>
          </cell>
          <cell r="AH126" t="str">
            <v>Pagado</v>
          </cell>
          <cell r="AI126" t="str">
            <v>9371</v>
          </cell>
          <cell r="AJ126">
            <v>216002</v>
          </cell>
          <cell r="AK126">
            <v>216002</v>
          </cell>
          <cell r="AL126">
            <v>0</v>
          </cell>
          <cell r="AM126">
            <v>0</v>
          </cell>
          <cell r="AN126">
            <v>0</v>
          </cell>
          <cell r="AO126">
            <v>0</v>
          </cell>
          <cell r="AP126">
            <v>0</v>
          </cell>
          <cell r="AQ126">
            <v>0</v>
          </cell>
          <cell r="AR126">
            <v>216002</v>
          </cell>
          <cell r="AS126">
            <v>0</v>
          </cell>
          <cell r="AT126">
            <v>0</v>
          </cell>
          <cell r="AU126">
            <v>0</v>
          </cell>
          <cell r="AV126" t="str">
            <v>NA</v>
          </cell>
          <cell r="AW126" t="str">
            <v>2393087</v>
          </cell>
          <cell r="AX126" t="str">
            <v>0</v>
          </cell>
          <cell r="AY126" t="str">
            <v>0</v>
          </cell>
          <cell r="AZ126" t="str">
            <v>16066</v>
          </cell>
        </row>
        <row r="127">
          <cell r="G127">
            <v>9418</v>
          </cell>
          <cell r="H127" t="str">
            <v>ADMINISTRADORA</v>
          </cell>
          <cell r="I127">
            <v>39</v>
          </cell>
          <cell r="J127" t="str">
            <v>SUBSIDIADO PLENO</v>
          </cell>
          <cell r="K127" t="str">
            <v>TI-1002145052</v>
          </cell>
          <cell r="L127" t="str">
            <v>P</v>
          </cell>
          <cell r="M127" t="str">
            <v>NINGUNO</v>
          </cell>
          <cell r="N127">
            <v>0</v>
          </cell>
          <cell r="O127">
            <v>13</v>
          </cell>
          <cell r="P127">
            <v>43358</v>
          </cell>
          <cell r="Q127">
            <v>43362</v>
          </cell>
          <cell r="R127">
            <v>43410</v>
          </cell>
          <cell r="S127">
            <v>120190</v>
          </cell>
          <cell r="T127">
            <v>0</v>
          </cell>
          <cell r="U127">
            <v>0</v>
          </cell>
          <cell r="V127">
            <v>120190</v>
          </cell>
          <cell r="W127">
            <v>120190</v>
          </cell>
          <cell r="X127">
            <v>0</v>
          </cell>
          <cell r="Y127">
            <v>0</v>
          </cell>
          <cell r="Z127" t="str">
            <v>NA</v>
          </cell>
          <cell r="AA127" t="str">
            <v>NA</v>
          </cell>
          <cell r="AB127">
            <v>0</v>
          </cell>
          <cell r="AC127">
            <v>0</v>
          </cell>
          <cell r="AD127">
            <v>0</v>
          </cell>
          <cell r="AE127">
            <v>43410</v>
          </cell>
          <cell r="AF127" t="str">
            <v>FACSS</v>
          </cell>
          <cell r="AG127" t="str">
            <v>IPSPU</v>
          </cell>
          <cell r="AH127" t="str">
            <v>Pagado</v>
          </cell>
          <cell r="AI127" t="str">
            <v>9418</v>
          </cell>
          <cell r="AJ127">
            <v>120190</v>
          </cell>
          <cell r="AK127">
            <v>120190</v>
          </cell>
          <cell r="AL127">
            <v>0</v>
          </cell>
          <cell r="AM127">
            <v>0</v>
          </cell>
          <cell r="AN127">
            <v>0</v>
          </cell>
          <cell r="AO127">
            <v>0</v>
          </cell>
          <cell r="AP127">
            <v>0</v>
          </cell>
          <cell r="AQ127">
            <v>0</v>
          </cell>
          <cell r="AR127">
            <v>120190</v>
          </cell>
          <cell r="AS127">
            <v>0</v>
          </cell>
          <cell r="AT127">
            <v>0</v>
          </cell>
          <cell r="AU127">
            <v>0</v>
          </cell>
          <cell r="AV127" t="str">
            <v>NA</v>
          </cell>
          <cell r="AW127" t="str">
            <v>2393088</v>
          </cell>
          <cell r="AX127" t="str">
            <v>0</v>
          </cell>
          <cell r="AY127" t="str">
            <v>0</v>
          </cell>
          <cell r="AZ127" t="str">
            <v>16066</v>
          </cell>
        </row>
        <row r="128">
          <cell r="G128">
            <v>9444</v>
          </cell>
          <cell r="H128" t="str">
            <v>ADMINISTRADORA</v>
          </cell>
          <cell r="I128">
            <v>39</v>
          </cell>
          <cell r="J128" t="str">
            <v>SUBSIDIADO PLENO</v>
          </cell>
          <cell r="K128" t="str">
            <v>CC-22744034</v>
          </cell>
          <cell r="L128" t="str">
            <v>P</v>
          </cell>
          <cell r="M128" t="str">
            <v>NINGUNO</v>
          </cell>
          <cell r="N128">
            <v>0</v>
          </cell>
          <cell r="O128">
            <v>13</v>
          </cell>
          <cell r="P128">
            <v>43368</v>
          </cell>
          <cell r="Q128">
            <v>43369</v>
          </cell>
          <cell r="R128">
            <v>43410</v>
          </cell>
          <cell r="S128">
            <v>124486</v>
          </cell>
          <cell r="T128">
            <v>0</v>
          </cell>
          <cell r="U128">
            <v>0</v>
          </cell>
          <cell r="V128">
            <v>124486</v>
          </cell>
          <cell r="W128">
            <v>124486</v>
          </cell>
          <cell r="X128">
            <v>0</v>
          </cell>
          <cell r="Y128">
            <v>0</v>
          </cell>
          <cell r="Z128" t="str">
            <v>NA</v>
          </cell>
          <cell r="AA128" t="str">
            <v>NA</v>
          </cell>
          <cell r="AB128">
            <v>0</v>
          </cell>
          <cell r="AC128">
            <v>0</v>
          </cell>
          <cell r="AD128">
            <v>0</v>
          </cell>
          <cell r="AE128">
            <v>43452</v>
          </cell>
          <cell r="AF128" t="str">
            <v>FACSS</v>
          </cell>
          <cell r="AG128" t="str">
            <v>IPSPU</v>
          </cell>
          <cell r="AH128" t="str">
            <v>Pagado</v>
          </cell>
          <cell r="AI128" t="str">
            <v>9444</v>
          </cell>
          <cell r="AJ128">
            <v>124486</v>
          </cell>
          <cell r="AK128">
            <v>124486</v>
          </cell>
          <cell r="AL128">
            <v>0</v>
          </cell>
          <cell r="AM128">
            <v>0</v>
          </cell>
          <cell r="AN128">
            <v>0</v>
          </cell>
          <cell r="AO128">
            <v>0</v>
          </cell>
          <cell r="AP128">
            <v>0</v>
          </cell>
          <cell r="AQ128">
            <v>0</v>
          </cell>
          <cell r="AR128">
            <v>124486</v>
          </cell>
          <cell r="AS128">
            <v>0</v>
          </cell>
          <cell r="AT128">
            <v>0</v>
          </cell>
          <cell r="AU128">
            <v>0</v>
          </cell>
          <cell r="AV128" t="str">
            <v>CRUCE</v>
          </cell>
          <cell r="AW128" t="str">
            <v>2490888</v>
          </cell>
          <cell r="AX128" t="str">
            <v>0</v>
          </cell>
          <cell r="AY128" t="str">
            <v>0</v>
          </cell>
          <cell r="AZ128" t="str">
            <v>5484</v>
          </cell>
        </row>
        <row r="129">
          <cell r="G129">
            <v>9446</v>
          </cell>
          <cell r="H129" t="str">
            <v>ADMINISTRADORA</v>
          </cell>
          <cell r="I129">
            <v>39</v>
          </cell>
          <cell r="J129" t="str">
            <v>SUBSIDIADO PLENO</v>
          </cell>
          <cell r="K129" t="str">
            <v>CC-1048942264</v>
          </cell>
          <cell r="L129" t="str">
            <v>P</v>
          </cell>
          <cell r="M129" t="str">
            <v>NINGUNO</v>
          </cell>
          <cell r="N129">
            <v>0</v>
          </cell>
          <cell r="O129">
            <v>13</v>
          </cell>
          <cell r="P129">
            <v>43368</v>
          </cell>
          <cell r="Q129">
            <v>43370</v>
          </cell>
          <cell r="R129">
            <v>43410</v>
          </cell>
          <cell r="S129">
            <v>473991</v>
          </cell>
          <cell r="T129">
            <v>0</v>
          </cell>
          <cell r="U129">
            <v>0</v>
          </cell>
          <cell r="V129">
            <v>473991</v>
          </cell>
          <cell r="W129">
            <v>473991</v>
          </cell>
          <cell r="X129">
            <v>0</v>
          </cell>
          <cell r="Y129">
            <v>170686</v>
          </cell>
          <cell r="Z129" t="str">
            <v>se objeta hepatitis b y VIH no pertinentes para motivo de urgencia.</v>
          </cell>
          <cell r="AA129" t="str">
            <v>NA</v>
          </cell>
          <cell r="AB129">
            <v>0</v>
          </cell>
          <cell r="AC129">
            <v>0</v>
          </cell>
          <cell r="AD129">
            <v>0</v>
          </cell>
          <cell r="AE129">
            <v>43410</v>
          </cell>
          <cell r="AF129" t="str">
            <v>FACSS</v>
          </cell>
          <cell r="AG129" t="str">
            <v>IPSPU</v>
          </cell>
          <cell r="AH129" t="str">
            <v>Pagado</v>
          </cell>
          <cell r="AI129" t="str">
            <v>9446</v>
          </cell>
          <cell r="AJ129">
            <v>473991</v>
          </cell>
          <cell r="AK129">
            <v>473991</v>
          </cell>
          <cell r="AL129">
            <v>0</v>
          </cell>
          <cell r="AM129">
            <v>0</v>
          </cell>
          <cell r="AN129">
            <v>0</v>
          </cell>
          <cell r="AO129">
            <v>0</v>
          </cell>
          <cell r="AP129">
            <v>0</v>
          </cell>
          <cell r="AQ129">
            <v>0</v>
          </cell>
          <cell r="AR129">
            <v>303305</v>
          </cell>
          <cell r="AS129">
            <v>0</v>
          </cell>
          <cell r="AT129">
            <v>0</v>
          </cell>
          <cell r="AU129">
            <v>0</v>
          </cell>
          <cell r="AV129" t="str">
            <v>NA</v>
          </cell>
          <cell r="AW129" t="str">
            <v>2393085</v>
          </cell>
          <cell r="AX129" t="str">
            <v>0</v>
          </cell>
          <cell r="AY129" t="str">
            <v>129138</v>
          </cell>
          <cell r="AZ129" t="str">
            <v>16066</v>
          </cell>
        </row>
        <row r="130">
          <cell r="G130">
            <v>8583</v>
          </cell>
          <cell r="H130" t="str">
            <v>ADMINISTRADORA</v>
          </cell>
          <cell r="I130">
            <v>39</v>
          </cell>
          <cell r="J130" t="str">
            <v>SUBSIDIADO PLENO</v>
          </cell>
          <cell r="K130" t="str">
            <v>TI-1048274202</v>
          </cell>
          <cell r="L130" t="str">
            <v>P</v>
          </cell>
          <cell r="M130" t="str">
            <v>NINGUNO</v>
          </cell>
          <cell r="N130">
            <v>0</v>
          </cell>
          <cell r="O130">
            <v>13</v>
          </cell>
          <cell r="P130">
            <v>43132</v>
          </cell>
          <cell r="Q130">
            <v>43152</v>
          </cell>
          <cell r="R130">
            <v>43175</v>
          </cell>
          <cell r="S130">
            <v>118994</v>
          </cell>
          <cell r="T130">
            <v>0</v>
          </cell>
          <cell r="U130">
            <v>0</v>
          </cell>
          <cell r="V130">
            <v>118994</v>
          </cell>
          <cell r="W130">
            <v>118994</v>
          </cell>
          <cell r="X130">
            <v>0</v>
          </cell>
          <cell r="Y130">
            <v>0</v>
          </cell>
          <cell r="Z130" t="str">
            <v>NA</v>
          </cell>
          <cell r="AA130" t="str">
            <v>NA</v>
          </cell>
          <cell r="AB130">
            <v>0</v>
          </cell>
          <cell r="AC130">
            <v>0</v>
          </cell>
          <cell r="AD130">
            <v>0</v>
          </cell>
          <cell r="AE130">
            <v>43175</v>
          </cell>
          <cell r="AF130" t="str">
            <v>FACSS</v>
          </cell>
          <cell r="AG130" t="str">
            <v>IPSPU</v>
          </cell>
          <cell r="AH130" t="str">
            <v>Pagado</v>
          </cell>
          <cell r="AI130" t="str">
            <v>8583</v>
          </cell>
          <cell r="AJ130">
            <v>118994</v>
          </cell>
          <cell r="AK130">
            <v>118994</v>
          </cell>
          <cell r="AL130">
            <v>0</v>
          </cell>
          <cell r="AM130">
            <v>0</v>
          </cell>
          <cell r="AN130">
            <v>0</v>
          </cell>
          <cell r="AO130">
            <v>0</v>
          </cell>
          <cell r="AP130">
            <v>0</v>
          </cell>
          <cell r="AQ130">
            <v>0</v>
          </cell>
          <cell r="AR130">
            <v>118994</v>
          </cell>
          <cell r="AS130">
            <v>0</v>
          </cell>
          <cell r="AT130">
            <v>0</v>
          </cell>
          <cell r="AU130">
            <v>0</v>
          </cell>
          <cell r="AV130" t="str">
            <v>NA</v>
          </cell>
          <cell r="AW130" t="str">
            <v>1483659</v>
          </cell>
          <cell r="AX130" t="str">
            <v>0</v>
          </cell>
          <cell r="AY130" t="str">
            <v>0</v>
          </cell>
          <cell r="AZ130" t="str">
            <v>12515</v>
          </cell>
        </row>
        <row r="131">
          <cell r="G131">
            <v>8613</v>
          </cell>
          <cell r="H131" t="str">
            <v>ADMINISTRADORA</v>
          </cell>
          <cell r="I131">
            <v>39</v>
          </cell>
          <cell r="J131" t="str">
            <v>SUBSIDIADO PLENO</v>
          </cell>
          <cell r="K131" t="str">
            <v>CC-10944383</v>
          </cell>
          <cell r="L131" t="str">
            <v>P</v>
          </cell>
          <cell r="M131" t="str">
            <v>NINGUNO</v>
          </cell>
          <cell r="N131">
            <v>0</v>
          </cell>
          <cell r="O131">
            <v>13</v>
          </cell>
          <cell r="P131">
            <v>43157</v>
          </cell>
          <cell r="Q131">
            <v>43159</v>
          </cell>
          <cell r="R131">
            <v>43175</v>
          </cell>
          <cell r="S131">
            <v>115695</v>
          </cell>
          <cell r="T131">
            <v>0</v>
          </cell>
          <cell r="U131">
            <v>0</v>
          </cell>
          <cell r="V131">
            <v>115695</v>
          </cell>
          <cell r="W131">
            <v>115695</v>
          </cell>
          <cell r="X131">
            <v>0</v>
          </cell>
          <cell r="Y131">
            <v>0</v>
          </cell>
          <cell r="Z131" t="str">
            <v>NA</v>
          </cell>
          <cell r="AA131" t="str">
            <v>NA</v>
          </cell>
          <cell r="AB131">
            <v>0</v>
          </cell>
          <cell r="AC131">
            <v>0</v>
          </cell>
          <cell r="AD131">
            <v>0</v>
          </cell>
          <cell r="AE131">
            <v>43175</v>
          </cell>
          <cell r="AF131" t="str">
            <v>FACSS</v>
          </cell>
          <cell r="AG131" t="str">
            <v>IPSPU</v>
          </cell>
          <cell r="AH131" t="str">
            <v>Pagado</v>
          </cell>
          <cell r="AI131" t="str">
            <v>8613</v>
          </cell>
          <cell r="AJ131">
            <v>115695</v>
          </cell>
          <cell r="AK131">
            <v>115695</v>
          </cell>
          <cell r="AL131">
            <v>0</v>
          </cell>
          <cell r="AM131">
            <v>0</v>
          </cell>
          <cell r="AN131">
            <v>0</v>
          </cell>
          <cell r="AO131">
            <v>0</v>
          </cell>
          <cell r="AP131">
            <v>0</v>
          </cell>
          <cell r="AQ131">
            <v>0</v>
          </cell>
          <cell r="AR131">
            <v>115695</v>
          </cell>
          <cell r="AS131">
            <v>0</v>
          </cell>
          <cell r="AT131">
            <v>0</v>
          </cell>
          <cell r="AU131">
            <v>0</v>
          </cell>
          <cell r="AV131" t="str">
            <v>NA</v>
          </cell>
          <cell r="AW131" t="str">
            <v>1483687</v>
          </cell>
          <cell r="AX131" t="str">
            <v>0</v>
          </cell>
          <cell r="AY131" t="str">
            <v>0</v>
          </cell>
          <cell r="AZ131" t="str">
            <v>12515</v>
          </cell>
        </row>
        <row r="132">
          <cell r="G132">
            <v>8679</v>
          </cell>
          <cell r="H132" t="str">
            <v>ADMINISTRADORA</v>
          </cell>
          <cell r="I132">
            <v>39</v>
          </cell>
          <cell r="J132" t="str">
            <v>SUBSIDIADO PLENO</v>
          </cell>
          <cell r="K132" t="str">
            <v>CC-1046872988</v>
          </cell>
          <cell r="L132" t="str">
            <v>P</v>
          </cell>
          <cell r="M132" t="str">
            <v>NINGUNO</v>
          </cell>
          <cell r="N132">
            <v>0</v>
          </cell>
          <cell r="O132">
            <v>13</v>
          </cell>
          <cell r="P132">
            <v>43168</v>
          </cell>
          <cell r="Q132">
            <v>43172</v>
          </cell>
          <cell r="R132">
            <v>43229</v>
          </cell>
          <cell r="S132">
            <v>118368</v>
          </cell>
          <cell r="T132">
            <v>0</v>
          </cell>
          <cell r="U132">
            <v>0</v>
          </cell>
          <cell r="V132">
            <v>118368</v>
          </cell>
          <cell r="W132">
            <v>118368</v>
          </cell>
          <cell r="X132">
            <v>0</v>
          </cell>
          <cell r="Y132">
            <v>0</v>
          </cell>
          <cell r="Z132" t="str">
            <v>NA</v>
          </cell>
          <cell r="AA132" t="str">
            <v>NA</v>
          </cell>
          <cell r="AB132">
            <v>0</v>
          </cell>
          <cell r="AC132">
            <v>0</v>
          </cell>
          <cell r="AD132">
            <v>0</v>
          </cell>
          <cell r="AE132">
            <v>43229</v>
          </cell>
          <cell r="AF132" t="str">
            <v>FACSS</v>
          </cell>
          <cell r="AG132" t="str">
            <v>IPSPU</v>
          </cell>
          <cell r="AH132" t="str">
            <v>Pagado</v>
          </cell>
          <cell r="AI132" t="str">
            <v>8679</v>
          </cell>
          <cell r="AJ132">
            <v>118368</v>
          </cell>
          <cell r="AK132">
            <v>118368</v>
          </cell>
          <cell r="AL132">
            <v>0</v>
          </cell>
          <cell r="AM132">
            <v>0</v>
          </cell>
          <cell r="AN132">
            <v>0</v>
          </cell>
          <cell r="AO132">
            <v>0</v>
          </cell>
          <cell r="AP132">
            <v>0</v>
          </cell>
          <cell r="AQ132">
            <v>0</v>
          </cell>
          <cell r="AR132">
            <v>118368</v>
          </cell>
          <cell r="AS132">
            <v>0</v>
          </cell>
          <cell r="AT132">
            <v>0</v>
          </cell>
          <cell r="AU132">
            <v>0</v>
          </cell>
          <cell r="AV132" t="str">
            <v>NA</v>
          </cell>
          <cell r="AW132" t="str">
            <v>1657817</v>
          </cell>
          <cell r="AX132" t="str">
            <v>0</v>
          </cell>
          <cell r="AY132" t="str">
            <v>0</v>
          </cell>
          <cell r="AZ132" t="str">
            <v>13449</v>
          </cell>
        </row>
        <row r="133">
          <cell r="G133">
            <v>8686</v>
          </cell>
          <cell r="H133" t="str">
            <v>ADMINISTRADORA</v>
          </cell>
          <cell r="I133">
            <v>39</v>
          </cell>
          <cell r="J133" t="str">
            <v>SUBSIDIADO PLENO</v>
          </cell>
          <cell r="K133" t="str">
            <v>TI-1193416796</v>
          </cell>
          <cell r="L133" t="str">
            <v>P</v>
          </cell>
          <cell r="M133" t="str">
            <v>NINGUNO</v>
          </cell>
          <cell r="N133">
            <v>0</v>
          </cell>
          <cell r="O133">
            <v>13</v>
          </cell>
          <cell r="P133">
            <v>43172</v>
          </cell>
          <cell r="Q133">
            <v>43173</v>
          </cell>
          <cell r="R133">
            <v>43229</v>
          </cell>
          <cell r="S133">
            <v>156317</v>
          </cell>
          <cell r="T133">
            <v>0</v>
          </cell>
          <cell r="U133">
            <v>0</v>
          </cell>
          <cell r="V133">
            <v>156317</v>
          </cell>
          <cell r="W133">
            <v>156317</v>
          </cell>
          <cell r="X133">
            <v>8117</v>
          </cell>
          <cell r="Y133">
            <v>0</v>
          </cell>
          <cell r="Z133" t="str">
            <v>--MEDICAMENTOS NO PERTINENTES CLORURO-CATETER-EQUIPO MACRO</v>
          </cell>
          <cell r="AA133" t="str">
            <v>NA</v>
          </cell>
          <cell r="AB133">
            <v>8117</v>
          </cell>
          <cell r="AC133">
            <v>0</v>
          </cell>
          <cell r="AD133">
            <v>0</v>
          </cell>
          <cell r="AE133">
            <v>43229</v>
          </cell>
          <cell r="AF133" t="str">
            <v>FACSS</v>
          </cell>
          <cell r="AG133" t="str">
            <v>IPSPU</v>
          </cell>
          <cell r="AH133" t="str">
            <v>Pagado</v>
          </cell>
          <cell r="AI133" t="str">
            <v>8686</v>
          </cell>
          <cell r="AJ133">
            <v>156317</v>
          </cell>
          <cell r="AK133">
            <v>156317</v>
          </cell>
          <cell r="AL133">
            <v>0</v>
          </cell>
          <cell r="AM133">
            <v>0</v>
          </cell>
          <cell r="AN133">
            <v>0</v>
          </cell>
          <cell r="AO133">
            <v>0</v>
          </cell>
          <cell r="AP133">
            <v>0</v>
          </cell>
          <cell r="AQ133">
            <v>0</v>
          </cell>
          <cell r="AR133">
            <v>148200</v>
          </cell>
          <cell r="AS133">
            <v>0</v>
          </cell>
          <cell r="AT133">
            <v>0</v>
          </cell>
          <cell r="AU133">
            <v>0</v>
          </cell>
          <cell r="AV133" t="str">
            <v>NA</v>
          </cell>
          <cell r="AW133" t="str">
            <v>1657794</v>
          </cell>
          <cell r="AX133" t="str">
            <v>0</v>
          </cell>
          <cell r="AY133" t="str">
            <v>92545</v>
          </cell>
          <cell r="AZ133" t="str">
            <v>13449</v>
          </cell>
        </row>
        <row r="134">
          <cell r="G134">
            <v>8698</v>
          </cell>
          <cell r="H134" t="str">
            <v>ADMINISTRADORA</v>
          </cell>
          <cell r="I134">
            <v>39</v>
          </cell>
          <cell r="J134" t="str">
            <v>SUBSIDIADO PLENO</v>
          </cell>
          <cell r="K134" t="str">
            <v>CC-1046872988</v>
          </cell>
          <cell r="L134" t="str">
            <v>P</v>
          </cell>
          <cell r="M134" t="str">
            <v>NINGUNO</v>
          </cell>
          <cell r="N134">
            <v>0</v>
          </cell>
          <cell r="O134">
            <v>13</v>
          </cell>
          <cell r="P134">
            <v>43176</v>
          </cell>
          <cell r="Q134">
            <v>43179</v>
          </cell>
          <cell r="R134">
            <v>43229</v>
          </cell>
          <cell r="S134">
            <v>65534</v>
          </cell>
          <cell r="T134">
            <v>0</v>
          </cell>
          <cell r="U134">
            <v>0</v>
          </cell>
          <cell r="V134">
            <v>65534</v>
          </cell>
          <cell r="W134">
            <v>65534</v>
          </cell>
          <cell r="X134">
            <v>0</v>
          </cell>
          <cell r="Y134">
            <v>0</v>
          </cell>
          <cell r="Z134" t="str">
            <v>NA</v>
          </cell>
          <cell r="AA134" t="str">
            <v>NA</v>
          </cell>
          <cell r="AB134">
            <v>0</v>
          </cell>
          <cell r="AC134">
            <v>0</v>
          </cell>
          <cell r="AD134">
            <v>0</v>
          </cell>
          <cell r="AE134">
            <v>43229</v>
          </cell>
          <cell r="AF134" t="str">
            <v>FACSS</v>
          </cell>
          <cell r="AG134" t="str">
            <v>IPSPU</v>
          </cell>
          <cell r="AH134" t="str">
            <v>Pagado</v>
          </cell>
          <cell r="AI134" t="str">
            <v>8698</v>
          </cell>
          <cell r="AJ134">
            <v>65534</v>
          </cell>
          <cell r="AK134">
            <v>65534</v>
          </cell>
          <cell r="AL134">
            <v>0</v>
          </cell>
          <cell r="AM134">
            <v>0</v>
          </cell>
          <cell r="AN134">
            <v>0</v>
          </cell>
          <cell r="AO134">
            <v>0</v>
          </cell>
          <cell r="AP134">
            <v>0</v>
          </cell>
          <cell r="AQ134">
            <v>0</v>
          </cell>
          <cell r="AR134">
            <v>65534</v>
          </cell>
          <cell r="AS134">
            <v>0</v>
          </cell>
          <cell r="AT134">
            <v>0</v>
          </cell>
          <cell r="AU134">
            <v>0</v>
          </cell>
          <cell r="AV134" t="str">
            <v>NA</v>
          </cell>
          <cell r="AW134" t="str">
            <v>1657825</v>
          </cell>
          <cell r="AX134" t="str">
            <v>0</v>
          </cell>
          <cell r="AY134" t="str">
            <v>0</v>
          </cell>
          <cell r="AZ134" t="str">
            <v>13449</v>
          </cell>
        </row>
        <row r="135">
          <cell r="G135">
            <v>8700</v>
          </cell>
          <cell r="H135" t="str">
            <v>ADMINISTRADORA</v>
          </cell>
          <cell r="I135">
            <v>39</v>
          </cell>
          <cell r="J135" t="str">
            <v>SUBSIDIADO PLENO</v>
          </cell>
          <cell r="K135" t="str">
            <v>TI-1193416796</v>
          </cell>
          <cell r="L135" t="str">
            <v>P</v>
          </cell>
          <cell r="M135" t="str">
            <v>NINGUNO</v>
          </cell>
          <cell r="N135">
            <v>0</v>
          </cell>
          <cell r="O135">
            <v>13</v>
          </cell>
          <cell r="P135">
            <v>43181</v>
          </cell>
          <cell r="Q135">
            <v>43181</v>
          </cell>
          <cell r="R135">
            <v>43229</v>
          </cell>
          <cell r="S135">
            <v>9808</v>
          </cell>
          <cell r="T135">
            <v>0</v>
          </cell>
          <cell r="U135">
            <v>0</v>
          </cell>
          <cell r="V135">
            <v>9808</v>
          </cell>
          <cell r="W135">
            <v>9808</v>
          </cell>
          <cell r="X135">
            <v>9808</v>
          </cell>
          <cell r="Y135">
            <v>0</v>
          </cell>
          <cell r="Z135" t="str">
            <v>--CONSULTA NO AUTORIZADA</v>
          </cell>
          <cell r="AA135" t="str">
            <v>NA</v>
          </cell>
          <cell r="AB135">
            <v>9808</v>
          </cell>
          <cell r="AC135">
            <v>0</v>
          </cell>
          <cell r="AD135">
            <v>0</v>
          </cell>
          <cell r="AE135">
            <v>43229</v>
          </cell>
          <cell r="AF135" t="str">
            <v>FACSS</v>
          </cell>
          <cell r="AG135" t="str">
            <v>IPSPU</v>
          </cell>
          <cell r="AH135" t="str">
            <v>Pagado</v>
          </cell>
          <cell r="AI135" t="str">
            <v>8700</v>
          </cell>
          <cell r="AJ135">
            <v>9808</v>
          </cell>
          <cell r="AK135">
            <v>9808</v>
          </cell>
          <cell r="AL135">
            <v>0</v>
          </cell>
          <cell r="AM135">
            <v>0</v>
          </cell>
          <cell r="AN135">
            <v>0</v>
          </cell>
          <cell r="AO135">
            <v>0</v>
          </cell>
          <cell r="AP135">
            <v>0</v>
          </cell>
          <cell r="AQ135">
            <v>0</v>
          </cell>
          <cell r="AR135">
            <v>0</v>
          </cell>
          <cell r="AS135">
            <v>0</v>
          </cell>
          <cell r="AT135">
            <v>0</v>
          </cell>
          <cell r="AU135">
            <v>0</v>
          </cell>
          <cell r="AV135" t="str">
            <v>NA</v>
          </cell>
          <cell r="AW135" t="str">
            <v>1657795</v>
          </cell>
          <cell r="AX135" t="str">
            <v>0</v>
          </cell>
          <cell r="AY135" t="str">
            <v>92546</v>
          </cell>
          <cell r="AZ135" t="str">
            <v>0</v>
          </cell>
        </row>
        <row r="136">
          <cell r="G136">
            <v>8701</v>
          </cell>
          <cell r="H136" t="str">
            <v>ADMINISTRADORA</v>
          </cell>
          <cell r="I136">
            <v>39</v>
          </cell>
          <cell r="J136" t="str">
            <v>SUBSIDIADO PLENO</v>
          </cell>
          <cell r="K136" t="str">
            <v>CC-1042994615</v>
          </cell>
          <cell r="L136" t="str">
            <v>P</v>
          </cell>
          <cell r="M136" t="str">
            <v>NINGUNO</v>
          </cell>
          <cell r="N136">
            <v>0</v>
          </cell>
          <cell r="O136">
            <v>13</v>
          </cell>
          <cell r="P136">
            <v>43181</v>
          </cell>
          <cell r="Q136">
            <v>43181</v>
          </cell>
          <cell r="R136">
            <v>43229</v>
          </cell>
          <cell r="S136">
            <v>9808</v>
          </cell>
          <cell r="T136">
            <v>0</v>
          </cell>
          <cell r="U136">
            <v>0</v>
          </cell>
          <cell r="V136">
            <v>9808</v>
          </cell>
          <cell r="W136">
            <v>9808</v>
          </cell>
          <cell r="X136">
            <v>9808</v>
          </cell>
          <cell r="Y136">
            <v>0</v>
          </cell>
          <cell r="Z136" t="str">
            <v>--Se glosa control prenatal no autorizacod por la eps</v>
          </cell>
          <cell r="AA136" t="str">
            <v>NA</v>
          </cell>
          <cell r="AB136">
            <v>9808</v>
          </cell>
          <cell r="AC136">
            <v>0</v>
          </cell>
          <cell r="AD136">
            <v>0</v>
          </cell>
          <cell r="AE136">
            <v>43229</v>
          </cell>
          <cell r="AF136" t="str">
            <v>FACSS</v>
          </cell>
          <cell r="AG136" t="str">
            <v>IPSPU</v>
          </cell>
          <cell r="AH136" t="str">
            <v>Pagado</v>
          </cell>
          <cell r="AI136" t="str">
            <v>8701</v>
          </cell>
          <cell r="AJ136">
            <v>9808</v>
          </cell>
          <cell r="AK136">
            <v>9808</v>
          </cell>
          <cell r="AL136">
            <v>0</v>
          </cell>
          <cell r="AM136">
            <v>0</v>
          </cell>
          <cell r="AN136">
            <v>0</v>
          </cell>
          <cell r="AO136">
            <v>0</v>
          </cell>
          <cell r="AP136">
            <v>0</v>
          </cell>
          <cell r="AQ136">
            <v>0</v>
          </cell>
          <cell r="AR136">
            <v>0</v>
          </cell>
          <cell r="AS136">
            <v>0</v>
          </cell>
          <cell r="AT136">
            <v>0</v>
          </cell>
          <cell r="AU136">
            <v>0</v>
          </cell>
          <cell r="AV136" t="str">
            <v>NA</v>
          </cell>
          <cell r="AW136" t="str">
            <v>1657797</v>
          </cell>
          <cell r="AX136" t="str">
            <v>0</v>
          </cell>
          <cell r="AY136" t="str">
            <v>92548</v>
          </cell>
          <cell r="AZ136" t="str">
            <v>0</v>
          </cell>
        </row>
        <row r="137">
          <cell r="G137">
            <v>8802</v>
          </cell>
          <cell r="H137" t="str">
            <v>ADMINISTRADORA</v>
          </cell>
          <cell r="I137">
            <v>39</v>
          </cell>
          <cell r="J137" t="str">
            <v>SUBSIDIADO PLENO</v>
          </cell>
          <cell r="K137" t="str">
            <v>TI-1193416796</v>
          </cell>
          <cell r="L137" t="str">
            <v>P</v>
          </cell>
          <cell r="M137" t="str">
            <v>NINGUNO</v>
          </cell>
          <cell r="N137">
            <v>0</v>
          </cell>
          <cell r="O137">
            <v>13</v>
          </cell>
          <cell r="P137">
            <v>43216</v>
          </cell>
          <cell r="Q137">
            <v>43216</v>
          </cell>
          <cell r="R137">
            <v>43229</v>
          </cell>
          <cell r="S137">
            <v>9808</v>
          </cell>
          <cell r="T137">
            <v>0</v>
          </cell>
          <cell r="U137">
            <v>0</v>
          </cell>
          <cell r="V137">
            <v>9808</v>
          </cell>
          <cell r="W137">
            <v>9808</v>
          </cell>
          <cell r="X137">
            <v>9808</v>
          </cell>
          <cell r="Y137">
            <v>0</v>
          </cell>
          <cell r="Z137" t="str">
            <v>--CONSULTA NO AUTORIZADA</v>
          </cell>
          <cell r="AA137" t="str">
            <v>NA</v>
          </cell>
          <cell r="AB137">
            <v>9808</v>
          </cell>
          <cell r="AC137">
            <v>0</v>
          </cell>
          <cell r="AD137">
            <v>0</v>
          </cell>
          <cell r="AE137">
            <v>43229</v>
          </cell>
          <cell r="AF137" t="str">
            <v>FACSS</v>
          </cell>
          <cell r="AG137" t="str">
            <v>IPSPU</v>
          </cell>
          <cell r="AH137" t="str">
            <v>Pagado</v>
          </cell>
          <cell r="AI137" t="str">
            <v>8802</v>
          </cell>
          <cell r="AJ137">
            <v>9808</v>
          </cell>
          <cell r="AK137">
            <v>9808</v>
          </cell>
          <cell r="AL137">
            <v>0</v>
          </cell>
          <cell r="AM137">
            <v>0</v>
          </cell>
          <cell r="AN137">
            <v>0</v>
          </cell>
          <cell r="AO137">
            <v>0</v>
          </cell>
          <cell r="AP137">
            <v>0</v>
          </cell>
          <cell r="AQ137">
            <v>0</v>
          </cell>
          <cell r="AR137">
            <v>0</v>
          </cell>
          <cell r="AS137">
            <v>0</v>
          </cell>
          <cell r="AT137">
            <v>0</v>
          </cell>
          <cell r="AU137">
            <v>0</v>
          </cell>
          <cell r="AV137" t="str">
            <v>NA</v>
          </cell>
          <cell r="AW137" t="str">
            <v>1657796</v>
          </cell>
          <cell r="AX137" t="str">
            <v>0</v>
          </cell>
          <cell r="AY137" t="str">
            <v>92547</v>
          </cell>
          <cell r="AZ137" t="str">
            <v>0</v>
          </cell>
        </row>
        <row r="138">
          <cell r="G138">
            <v>8803</v>
          </cell>
          <cell r="H138" t="str">
            <v>ADMINISTRADORA</v>
          </cell>
          <cell r="I138">
            <v>39</v>
          </cell>
          <cell r="J138" t="str">
            <v>SUBSIDIADO PLENO</v>
          </cell>
          <cell r="K138" t="str">
            <v>CC-1042994615</v>
          </cell>
          <cell r="L138" t="str">
            <v>P</v>
          </cell>
          <cell r="M138" t="str">
            <v>NINGUNO</v>
          </cell>
          <cell r="N138">
            <v>0</v>
          </cell>
          <cell r="O138">
            <v>13</v>
          </cell>
          <cell r="P138">
            <v>43216</v>
          </cell>
          <cell r="Q138">
            <v>43216</v>
          </cell>
          <cell r="R138">
            <v>43229</v>
          </cell>
          <cell r="S138">
            <v>9808</v>
          </cell>
          <cell r="T138">
            <v>0</v>
          </cell>
          <cell r="U138">
            <v>0</v>
          </cell>
          <cell r="V138">
            <v>9808</v>
          </cell>
          <cell r="W138">
            <v>9808</v>
          </cell>
          <cell r="X138">
            <v>9808</v>
          </cell>
          <cell r="Y138">
            <v>0</v>
          </cell>
          <cell r="Z138" t="str">
            <v>--Se glosa control prenatal no autorizacod por la eps</v>
          </cell>
          <cell r="AA138" t="str">
            <v>NA</v>
          </cell>
          <cell r="AB138">
            <v>9808</v>
          </cell>
          <cell r="AC138">
            <v>0</v>
          </cell>
          <cell r="AD138">
            <v>0</v>
          </cell>
          <cell r="AE138">
            <v>43229</v>
          </cell>
          <cell r="AF138" t="str">
            <v>FACSS</v>
          </cell>
          <cell r="AG138" t="str">
            <v>IPSPU</v>
          </cell>
          <cell r="AH138" t="str">
            <v>Pagado</v>
          </cell>
          <cell r="AI138" t="str">
            <v>8803</v>
          </cell>
          <cell r="AJ138">
            <v>9808</v>
          </cell>
          <cell r="AK138">
            <v>9808</v>
          </cell>
          <cell r="AL138">
            <v>0</v>
          </cell>
          <cell r="AM138">
            <v>0</v>
          </cell>
          <cell r="AN138">
            <v>0</v>
          </cell>
          <cell r="AO138">
            <v>0</v>
          </cell>
          <cell r="AP138">
            <v>0</v>
          </cell>
          <cell r="AQ138">
            <v>0</v>
          </cell>
          <cell r="AR138">
            <v>0</v>
          </cell>
          <cell r="AS138">
            <v>0</v>
          </cell>
          <cell r="AT138">
            <v>0</v>
          </cell>
          <cell r="AU138">
            <v>0</v>
          </cell>
          <cell r="AV138" t="str">
            <v>NA</v>
          </cell>
          <cell r="AW138" t="str">
            <v>1657802</v>
          </cell>
          <cell r="AX138" t="str">
            <v>0</v>
          </cell>
          <cell r="AY138" t="str">
            <v>92549</v>
          </cell>
          <cell r="AZ138" t="str">
            <v>0</v>
          </cell>
        </row>
        <row r="139">
          <cell r="G139">
            <v>8806</v>
          </cell>
          <cell r="H139" t="str">
            <v>ADMINISTRADORA</v>
          </cell>
          <cell r="I139">
            <v>39</v>
          </cell>
          <cell r="J139" t="str">
            <v>SUBSIDIADO PLENO</v>
          </cell>
          <cell r="K139" t="str">
            <v>CC-22441560</v>
          </cell>
          <cell r="L139" t="str">
            <v>P</v>
          </cell>
          <cell r="M139" t="str">
            <v>NINGUNO</v>
          </cell>
          <cell r="N139">
            <v>0</v>
          </cell>
          <cell r="O139">
            <v>13</v>
          </cell>
          <cell r="P139">
            <v>43217</v>
          </cell>
          <cell r="Q139">
            <v>43220</v>
          </cell>
          <cell r="R139">
            <v>43229</v>
          </cell>
          <cell r="S139">
            <v>118788</v>
          </cell>
          <cell r="T139">
            <v>0</v>
          </cell>
          <cell r="U139">
            <v>0</v>
          </cell>
          <cell r="V139">
            <v>118788</v>
          </cell>
          <cell r="W139">
            <v>118788</v>
          </cell>
          <cell r="X139">
            <v>0</v>
          </cell>
          <cell r="Y139">
            <v>0</v>
          </cell>
          <cell r="Z139" t="str">
            <v>NA</v>
          </cell>
          <cell r="AA139" t="str">
            <v>NA</v>
          </cell>
          <cell r="AB139">
            <v>0</v>
          </cell>
          <cell r="AC139">
            <v>0</v>
          </cell>
          <cell r="AD139">
            <v>0</v>
          </cell>
          <cell r="AE139">
            <v>43229</v>
          </cell>
          <cell r="AF139" t="str">
            <v>FACSS</v>
          </cell>
          <cell r="AG139" t="str">
            <v>IPSPU</v>
          </cell>
          <cell r="AH139" t="str">
            <v>Pagado</v>
          </cell>
          <cell r="AI139" t="str">
            <v>8806</v>
          </cell>
          <cell r="AJ139">
            <v>118788</v>
          </cell>
          <cell r="AK139">
            <v>118788</v>
          </cell>
          <cell r="AL139">
            <v>0</v>
          </cell>
          <cell r="AM139">
            <v>0</v>
          </cell>
          <cell r="AN139">
            <v>0</v>
          </cell>
          <cell r="AO139">
            <v>0</v>
          </cell>
          <cell r="AP139">
            <v>0</v>
          </cell>
          <cell r="AQ139">
            <v>0</v>
          </cell>
          <cell r="AR139">
            <v>118788</v>
          </cell>
          <cell r="AS139">
            <v>0</v>
          </cell>
          <cell r="AT139">
            <v>0</v>
          </cell>
          <cell r="AU139">
            <v>0</v>
          </cell>
          <cell r="AV139" t="str">
            <v>NA</v>
          </cell>
          <cell r="AW139" t="str">
            <v>1657830</v>
          </cell>
          <cell r="AX139" t="str">
            <v>0</v>
          </cell>
          <cell r="AY139" t="str">
            <v>0</v>
          </cell>
          <cell r="AZ139" t="str">
            <v>13449</v>
          </cell>
        </row>
        <row r="140">
          <cell r="G140">
            <v>9605</v>
          </cell>
          <cell r="H140" t="str">
            <v>ADMINISTRADORA</v>
          </cell>
          <cell r="I140">
            <v>39</v>
          </cell>
          <cell r="J140" t="str">
            <v>SUBSIDIADO PLENO</v>
          </cell>
          <cell r="K140" t="str">
            <v>CC-22728178</v>
          </cell>
          <cell r="L140" t="str">
            <v>P</v>
          </cell>
          <cell r="M140" t="str">
            <v>NINGUNO</v>
          </cell>
          <cell r="N140">
            <v>0</v>
          </cell>
          <cell r="O140">
            <v>13</v>
          </cell>
          <cell r="P140">
            <v>43417</v>
          </cell>
          <cell r="Q140">
            <v>43419</v>
          </cell>
          <cell r="R140">
            <v>43444</v>
          </cell>
          <cell r="S140">
            <v>126044</v>
          </cell>
          <cell r="T140">
            <v>0</v>
          </cell>
          <cell r="U140">
            <v>0</v>
          </cell>
          <cell r="V140">
            <v>126044</v>
          </cell>
          <cell r="W140">
            <v>126044</v>
          </cell>
          <cell r="X140">
            <v>1124</v>
          </cell>
          <cell r="Y140">
            <v>0</v>
          </cell>
          <cell r="Z140" t="str">
            <v>SE GLOSA MAYOR VALOR COBRADO EN CONSULTA DE URGENCIA Y SALA DE OBSERVACIÓN SE RECONOCE SOAT PLENO.</v>
          </cell>
          <cell r="AA140" t="str">
            <v>NA</v>
          </cell>
          <cell r="AB140">
            <v>1124</v>
          </cell>
          <cell r="AC140">
            <v>0</v>
          </cell>
          <cell r="AD140">
            <v>0</v>
          </cell>
          <cell r="AE140">
            <v>43444</v>
          </cell>
          <cell r="AF140" t="str">
            <v>FACSS</v>
          </cell>
          <cell r="AG140" t="str">
            <v>IPSPU</v>
          </cell>
          <cell r="AH140" t="str">
            <v>Pagado</v>
          </cell>
          <cell r="AI140" t="str">
            <v>9605</v>
          </cell>
          <cell r="AJ140">
            <v>126044</v>
          </cell>
          <cell r="AK140">
            <v>126044</v>
          </cell>
          <cell r="AL140">
            <v>0</v>
          </cell>
          <cell r="AM140">
            <v>0</v>
          </cell>
          <cell r="AN140">
            <v>0</v>
          </cell>
          <cell r="AO140">
            <v>0</v>
          </cell>
          <cell r="AP140">
            <v>0</v>
          </cell>
          <cell r="AQ140">
            <v>0</v>
          </cell>
          <cell r="AR140">
            <v>124920</v>
          </cell>
          <cell r="AS140">
            <v>0</v>
          </cell>
          <cell r="AT140">
            <v>0</v>
          </cell>
          <cell r="AU140">
            <v>0</v>
          </cell>
          <cell r="AV140" t="str">
            <v>CRUCE</v>
          </cell>
          <cell r="AW140" t="str">
            <v>2541815</v>
          </cell>
          <cell r="AX140" t="str">
            <v>0</v>
          </cell>
          <cell r="AY140" t="str">
            <v>134765</v>
          </cell>
          <cell r="AZ140" t="str">
            <v>5484</v>
          </cell>
        </row>
        <row r="141">
          <cell r="G141">
            <v>9635</v>
          </cell>
          <cell r="H141" t="str">
            <v>ADMINISTRADORA</v>
          </cell>
          <cell r="I141">
            <v>39</v>
          </cell>
          <cell r="J141" t="str">
            <v>SUBSIDIADO PLENO</v>
          </cell>
          <cell r="K141" t="str">
            <v>CC-1042460012</v>
          </cell>
          <cell r="L141" t="str">
            <v>P</v>
          </cell>
          <cell r="M141" t="str">
            <v>NINGUNO</v>
          </cell>
          <cell r="N141">
            <v>0</v>
          </cell>
          <cell r="O141">
            <v>13</v>
          </cell>
          <cell r="P141">
            <v>43414</v>
          </cell>
          <cell r="Q141">
            <v>43431</v>
          </cell>
          <cell r="R141">
            <v>43444</v>
          </cell>
          <cell r="S141">
            <v>128193</v>
          </cell>
          <cell r="T141">
            <v>0</v>
          </cell>
          <cell r="U141">
            <v>0</v>
          </cell>
          <cell r="V141">
            <v>128193</v>
          </cell>
          <cell r="W141">
            <v>128193</v>
          </cell>
          <cell r="X141">
            <v>1124</v>
          </cell>
          <cell r="Y141">
            <v>0</v>
          </cell>
          <cell r="Z141" t="str">
            <v>SE GLOSA MAYOR VALOR COBRADO EN CONSULTA DE URGENCIA Y SALA DE OBSERVACIÓN SE RECONOCE SOAT PLENO.</v>
          </cell>
          <cell r="AA141" t="str">
            <v>NA</v>
          </cell>
          <cell r="AB141">
            <v>1124</v>
          </cell>
          <cell r="AC141">
            <v>0</v>
          </cell>
          <cell r="AD141">
            <v>0</v>
          </cell>
          <cell r="AE141">
            <v>43444</v>
          </cell>
          <cell r="AF141" t="str">
            <v>FACSS</v>
          </cell>
          <cell r="AG141" t="str">
            <v>IPSPU</v>
          </cell>
          <cell r="AH141" t="str">
            <v>Pagado</v>
          </cell>
          <cell r="AI141" t="str">
            <v>9635</v>
          </cell>
          <cell r="AJ141">
            <v>128193</v>
          </cell>
          <cell r="AK141">
            <v>128193</v>
          </cell>
          <cell r="AL141">
            <v>0</v>
          </cell>
          <cell r="AM141">
            <v>0</v>
          </cell>
          <cell r="AN141">
            <v>0</v>
          </cell>
          <cell r="AO141">
            <v>0</v>
          </cell>
          <cell r="AP141">
            <v>0</v>
          </cell>
          <cell r="AQ141">
            <v>0</v>
          </cell>
          <cell r="AR141">
            <v>127069</v>
          </cell>
          <cell r="AS141">
            <v>0</v>
          </cell>
          <cell r="AT141">
            <v>0</v>
          </cell>
          <cell r="AU141">
            <v>0</v>
          </cell>
          <cell r="AV141" t="str">
            <v>CRUCE</v>
          </cell>
          <cell r="AW141" t="str">
            <v>2542104</v>
          </cell>
          <cell r="AX141" t="str">
            <v>0</v>
          </cell>
          <cell r="AY141" t="str">
            <v>134766</v>
          </cell>
          <cell r="AZ141" t="str">
            <v>5484</v>
          </cell>
        </row>
        <row r="142">
          <cell r="G142">
            <v>9641</v>
          </cell>
          <cell r="H142" t="str">
            <v>ADMINISTRADORA</v>
          </cell>
          <cell r="I142">
            <v>39</v>
          </cell>
          <cell r="J142" t="str">
            <v>SUBSIDIADO PLENO</v>
          </cell>
          <cell r="K142" t="str">
            <v>CC-73291117</v>
          </cell>
          <cell r="L142" t="str">
            <v>P</v>
          </cell>
          <cell r="M142" t="str">
            <v>NINGUNO</v>
          </cell>
          <cell r="N142">
            <v>0</v>
          </cell>
          <cell r="O142">
            <v>13</v>
          </cell>
          <cell r="P142">
            <v>43432</v>
          </cell>
          <cell r="Q142">
            <v>43433</v>
          </cell>
          <cell r="R142">
            <v>43444</v>
          </cell>
          <cell r="S142">
            <v>118328</v>
          </cell>
          <cell r="T142">
            <v>0</v>
          </cell>
          <cell r="U142">
            <v>0</v>
          </cell>
          <cell r="V142">
            <v>118328</v>
          </cell>
          <cell r="W142">
            <v>118328</v>
          </cell>
          <cell r="X142">
            <v>1124</v>
          </cell>
          <cell r="Y142">
            <v>0</v>
          </cell>
          <cell r="Z142" t="str">
            <v>SE GLOSA MAYOR VALOR COBRADO EN CONSULTA DE URGENCIA Y SALA DE OBSERVACIÓN SE RECONOCE SOAT PLENO.</v>
          </cell>
          <cell r="AA142" t="str">
            <v>NA</v>
          </cell>
          <cell r="AB142">
            <v>1124</v>
          </cell>
          <cell r="AC142">
            <v>0</v>
          </cell>
          <cell r="AD142">
            <v>0</v>
          </cell>
          <cell r="AE142">
            <v>43444</v>
          </cell>
          <cell r="AF142" t="str">
            <v>FACSS</v>
          </cell>
          <cell r="AG142" t="str">
            <v>IPSPU</v>
          </cell>
          <cell r="AH142" t="str">
            <v>Pagado</v>
          </cell>
          <cell r="AI142" t="str">
            <v>9641</v>
          </cell>
          <cell r="AJ142">
            <v>118328</v>
          </cell>
          <cell r="AK142">
            <v>118328</v>
          </cell>
          <cell r="AL142">
            <v>0</v>
          </cell>
          <cell r="AM142">
            <v>0</v>
          </cell>
          <cell r="AN142">
            <v>0</v>
          </cell>
          <cell r="AO142">
            <v>0</v>
          </cell>
          <cell r="AP142">
            <v>0</v>
          </cell>
          <cell r="AQ142">
            <v>0</v>
          </cell>
          <cell r="AR142">
            <v>117204</v>
          </cell>
          <cell r="AS142">
            <v>0</v>
          </cell>
          <cell r="AT142">
            <v>0</v>
          </cell>
          <cell r="AU142">
            <v>0</v>
          </cell>
          <cell r="AV142" t="str">
            <v>CRUCE</v>
          </cell>
          <cell r="AW142" t="str">
            <v>2542366</v>
          </cell>
          <cell r="AX142" t="str">
            <v>0</v>
          </cell>
          <cell r="AY142" t="str">
            <v>134767</v>
          </cell>
          <cell r="AZ142" t="str">
            <v>5484</v>
          </cell>
        </row>
        <row r="143">
          <cell r="G143">
            <v>9480</v>
          </cell>
          <cell r="H143" t="str">
            <v>ADMINISTRADORA</v>
          </cell>
          <cell r="I143">
            <v>39</v>
          </cell>
          <cell r="J143" t="str">
            <v>SUBSIDIADO PLENO</v>
          </cell>
          <cell r="K143" t="str">
            <v>CC-1043025329</v>
          </cell>
          <cell r="L143" t="str">
            <v>P</v>
          </cell>
          <cell r="M143" t="str">
            <v>NINGUNO</v>
          </cell>
          <cell r="N143">
            <v>0</v>
          </cell>
          <cell r="O143">
            <v>13</v>
          </cell>
          <cell r="P143">
            <v>43376</v>
          </cell>
          <cell r="Q143">
            <v>43381</v>
          </cell>
          <cell r="R143">
            <v>43444</v>
          </cell>
          <cell r="S143">
            <v>122064</v>
          </cell>
          <cell r="T143">
            <v>0</v>
          </cell>
          <cell r="U143">
            <v>0</v>
          </cell>
          <cell r="V143">
            <v>122064</v>
          </cell>
          <cell r="W143">
            <v>122064</v>
          </cell>
          <cell r="X143">
            <v>60024</v>
          </cell>
          <cell r="Y143">
            <v>0</v>
          </cell>
          <cell r="Z143" t="str">
            <v>SE GLOSA SALA DE OBSERVACIÓN NO PERTINENTE, ADEMÁS MAYOR VALOR COBRADO EN CONSULTA DE URGENCIA SE RECONOCE SOAT PLENO.</v>
          </cell>
          <cell r="AA143" t="str">
            <v>NA</v>
          </cell>
          <cell r="AB143">
            <v>60024</v>
          </cell>
          <cell r="AC143">
            <v>0</v>
          </cell>
          <cell r="AD143">
            <v>0</v>
          </cell>
          <cell r="AE143">
            <v>43444</v>
          </cell>
          <cell r="AF143" t="str">
            <v>FACSS</v>
          </cell>
          <cell r="AG143" t="str">
            <v>IPSPU</v>
          </cell>
          <cell r="AH143" t="str">
            <v>Pagado</v>
          </cell>
          <cell r="AI143" t="str">
            <v>9480</v>
          </cell>
          <cell r="AJ143">
            <v>122064</v>
          </cell>
          <cell r="AK143">
            <v>122064</v>
          </cell>
          <cell r="AL143">
            <v>0</v>
          </cell>
          <cell r="AM143">
            <v>0</v>
          </cell>
          <cell r="AN143">
            <v>0</v>
          </cell>
          <cell r="AO143">
            <v>0</v>
          </cell>
          <cell r="AP143">
            <v>0</v>
          </cell>
          <cell r="AQ143">
            <v>0</v>
          </cell>
          <cell r="AR143">
            <v>62040</v>
          </cell>
          <cell r="AS143">
            <v>0</v>
          </cell>
          <cell r="AT143">
            <v>0</v>
          </cell>
          <cell r="AU143">
            <v>0</v>
          </cell>
          <cell r="AV143" t="str">
            <v>CRUCE</v>
          </cell>
          <cell r="AW143" t="str">
            <v>2541192</v>
          </cell>
          <cell r="AX143" t="str">
            <v>0</v>
          </cell>
          <cell r="AY143" t="str">
            <v>134763</v>
          </cell>
          <cell r="AZ143" t="str">
            <v>5484</v>
          </cell>
        </row>
        <row r="144">
          <cell r="G144">
            <v>9489</v>
          </cell>
          <cell r="H144" t="str">
            <v>ADMINISTRADORA</v>
          </cell>
          <cell r="I144">
            <v>39</v>
          </cell>
          <cell r="J144" t="str">
            <v>SUBSIDIADO PLENO</v>
          </cell>
          <cell r="K144" t="str">
            <v>CC-1043025329</v>
          </cell>
          <cell r="L144" t="str">
            <v>P</v>
          </cell>
          <cell r="M144" t="str">
            <v>NINGUNO</v>
          </cell>
          <cell r="N144">
            <v>0</v>
          </cell>
          <cell r="O144">
            <v>13</v>
          </cell>
          <cell r="P144">
            <v>43379</v>
          </cell>
          <cell r="Q144">
            <v>43382</v>
          </cell>
          <cell r="R144">
            <v>43444</v>
          </cell>
          <cell r="S144">
            <v>124363</v>
          </cell>
          <cell r="T144">
            <v>0</v>
          </cell>
          <cell r="U144">
            <v>0</v>
          </cell>
          <cell r="V144">
            <v>124363</v>
          </cell>
          <cell r="W144">
            <v>124363</v>
          </cell>
          <cell r="X144">
            <v>1124</v>
          </cell>
          <cell r="Y144">
            <v>0</v>
          </cell>
          <cell r="Z144" t="str">
            <v>SE GLOSA MAYOR VALOR COBRADO EN CONSULTA DE URGENCIA Y SALA DE OBSERVACIÓN SE RECONOCE SOAT PLENO.</v>
          </cell>
          <cell r="AA144" t="str">
            <v>NA</v>
          </cell>
          <cell r="AB144">
            <v>1124</v>
          </cell>
          <cell r="AC144">
            <v>0</v>
          </cell>
          <cell r="AD144">
            <v>0</v>
          </cell>
          <cell r="AE144">
            <v>43444</v>
          </cell>
          <cell r="AF144" t="str">
            <v>FACSS</v>
          </cell>
          <cell r="AG144" t="str">
            <v>IPSPU</v>
          </cell>
          <cell r="AH144" t="str">
            <v>Pagado</v>
          </cell>
          <cell r="AI144" t="str">
            <v>9489</v>
          </cell>
          <cell r="AJ144">
            <v>124363</v>
          </cell>
          <cell r="AK144">
            <v>124363</v>
          </cell>
          <cell r="AL144">
            <v>0</v>
          </cell>
          <cell r="AM144">
            <v>0</v>
          </cell>
          <cell r="AN144">
            <v>0</v>
          </cell>
          <cell r="AO144">
            <v>0</v>
          </cell>
          <cell r="AP144">
            <v>0</v>
          </cell>
          <cell r="AQ144">
            <v>0</v>
          </cell>
          <cell r="AR144">
            <v>123239</v>
          </cell>
          <cell r="AS144">
            <v>0</v>
          </cell>
          <cell r="AT144">
            <v>0</v>
          </cell>
          <cell r="AU144">
            <v>0</v>
          </cell>
          <cell r="AV144" t="str">
            <v>CRUCE</v>
          </cell>
          <cell r="AW144" t="str">
            <v>2541784</v>
          </cell>
          <cell r="AX144" t="str">
            <v>0</v>
          </cell>
          <cell r="AY144" t="str">
            <v>134764</v>
          </cell>
          <cell r="AZ144" t="str">
            <v>5484</v>
          </cell>
        </row>
        <row r="145">
          <cell r="G145">
            <v>9497</v>
          </cell>
          <cell r="H145" t="str">
            <v>ADMINISTRADORA</v>
          </cell>
          <cell r="I145">
            <v>39</v>
          </cell>
          <cell r="J145" t="str">
            <v>SUBSIDIADO PLENO</v>
          </cell>
          <cell r="K145" t="str">
            <v>RC-1043152810</v>
          </cell>
          <cell r="L145" t="str">
            <v>P</v>
          </cell>
          <cell r="M145" t="str">
            <v>NINGUNO</v>
          </cell>
          <cell r="N145">
            <v>0</v>
          </cell>
          <cell r="O145">
            <v>13</v>
          </cell>
          <cell r="P145">
            <v>43378</v>
          </cell>
          <cell r="Q145">
            <v>43383</v>
          </cell>
          <cell r="R145">
            <v>43444</v>
          </cell>
          <cell r="S145">
            <v>315770</v>
          </cell>
          <cell r="T145">
            <v>0</v>
          </cell>
          <cell r="U145">
            <v>0</v>
          </cell>
          <cell r="V145">
            <v>315770</v>
          </cell>
          <cell r="W145">
            <v>315770</v>
          </cell>
          <cell r="X145">
            <v>0</v>
          </cell>
          <cell r="Y145">
            <v>154504</v>
          </cell>
          <cell r="Z145" t="str">
            <v>SE GLOSA TRASLADO NO SOPORTADO EN HISTORIA CLINICA, ADEMÁS NO FUÉ NOTIFICADO A LA EPS. ADICIONAL A ESTO MAYOR VALOR COBRADO EN CONSULTA DE URGENCIA Y SALA DE OBSERVACIÓN SE RECONOCE SOAT PLENO.</v>
          </cell>
          <cell r="AA145" t="str">
            <v>NA</v>
          </cell>
          <cell r="AB145">
            <v>0</v>
          </cell>
          <cell r="AC145">
            <v>0</v>
          </cell>
          <cell r="AD145">
            <v>0</v>
          </cell>
          <cell r="AE145">
            <v>43444</v>
          </cell>
          <cell r="AF145" t="str">
            <v>FACSS</v>
          </cell>
          <cell r="AG145" t="str">
            <v>IPSPU</v>
          </cell>
          <cell r="AH145" t="str">
            <v>Pagado</v>
          </cell>
          <cell r="AI145" t="str">
            <v>9497</v>
          </cell>
          <cell r="AJ145">
            <v>315770</v>
          </cell>
          <cell r="AK145">
            <v>315770</v>
          </cell>
          <cell r="AL145">
            <v>0</v>
          </cell>
          <cell r="AM145">
            <v>0</v>
          </cell>
          <cell r="AN145">
            <v>0</v>
          </cell>
          <cell r="AO145">
            <v>0</v>
          </cell>
          <cell r="AP145">
            <v>0</v>
          </cell>
          <cell r="AQ145">
            <v>0</v>
          </cell>
          <cell r="AR145">
            <v>161266</v>
          </cell>
          <cell r="AS145">
            <v>0</v>
          </cell>
          <cell r="AT145">
            <v>0</v>
          </cell>
          <cell r="AU145">
            <v>0</v>
          </cell>
          <cell r="AV145" t="str">
            <v>CRUCE</v>
          </cell>
          <cell r="AW145" t="str">
            <v>2540529</v>
          </cell>
          <cell r="AX145" t="str">
            <v>0</v>
          </cell>
          <cell r="AY145" t="str">
            <v>134761</v>
          </cell>
          <cell r="AZ145" t="str">
            <v>5484</v>
          </cell>
        </row>
        <row r="146">
          <cell r="G146">
            <v>9665</v>
          </cell>
          <cell r="H146" t="str">
            <v>ADMINISTRADORA</v>
          </cell>
          <cell r="I146">
            <v>39</v>
          </cell>
          <cell r="J146" t="str">
            <v>SUBSIDIADO PLENO</v>
          </cell>
          <cell r="K146" t="str">
            <v>CC-32704561</v>
          </cell>
          <cell r="L146" t="str">
            <v>P</v>
          </cell>
          <cell r="M146" t="str">
            <v>NINGUNO</v>
          </cell>
          <cell r="N146">
            <v>0</v>
          </cell>
          <cell r="O146">
            <v>13</v>
          </cell>
          <cell r="P146">
            <v>43437</v>
          </cell>
          <cell r="Q146">
            <v>43444</v>
          </cell>
          <cell r="R146">
            <v>43476</v>
          </cell>
          <cell r="S146">
            <v>125722</v>
          </cell>
          <cell r="T146">
            <v>0</v>
          </cell>
          <cell r="U146">
            <v>0</v>
          </cell>
          <cell r="V146">
            <v>125722</v>
          </cell>
          <cell r="W146">
            <v>125722</v>
          </cell>
          <cell r="X146">
            <v>0</v>
          </cell>
          <cell r="Y146">
            <v>59686</v>
          </cell>
          <cell r="Z146" t="str">
            <v>--Se objeta  sala de observación  paciente con  manejo de cuadro alergico sin criterios clinico de shock anafilictico o signos vitales normales que  mejoro posterior  a administración de  tratamiento</v>
          </cell>
          <cell r="AA146" t="str">
            <v>NA</v>
          </cell>
          <cell r="AB146">
            <v>0</v>
          </cell>
          <cell r="AC146">
            <v>0</v>
          </cell>
          <cell r="AD146">
            <v>0</v>
          </cell>
          <cell r="AE146">
            <v>43476</v>
          </cell>
          <cell r="AF146" t="str">
            <v>FACSS</v>
          </cell>
          <cell r="AG146" t="str">
            <v>IPSPU</v>
          </cell>
          <cell r="AH146" t="str">
            <v>Pagado</v>
          </cell>
          <cell r="AI146" t="str">
            <v>9665</v>
          </cell>
          <cell r="AJ146">
            <v>125722</v>
          </cell>
          <cell r="AK146">
            <v>125722</v>
          </cell>
          <cell r="AL146">
            <v>0</v>
          </cell>
          <cell r="AM146">
            <v>0</v>
          </cell>
          <cell r="AN146">
            <v>0</v>
          </cell>
          <cell r="AO146">
            <v>0</v>
          </cell>
          <cell r="AP146">
            <v>0</v>
          </cell>
          <cell r="AQ146">
            <v>0</v>
          </cell>
          <cell r="AR146">
            <v>0</v>
          </cell>
          <cell r="AS146">
            <v>66036</v>
          </cell>
          <cell r="AT146">
            <v>0</v>
          </cell>
          <cell r="AU146">
            <v>0</v>
          </cell>
          <cell r="AV146" t="str">
            <v>GIRO DIRECTO DEL M.PS.  MES DE MARZO DE 2019. EVENTO</v>
          </cell>
          <cell r="AW146" t="str">
            <v>2648147</v>
          </cell>
          <cell r="AX146" t="str">
            <v>20322</v>
          </cell>
          <cell r="AY146" t="str">
            <v>139100</v>
          </cell>
          <cell r="AZ146" t="str">
            <v>0</v>
          </cell>
        </row>
        <row r="147">
          <cell r="G147">
            <v>9670</v>
          </cell>
          <cell r="H147" t="str">
            <v>ADMINISTRADORA</v>
          </cell>
          <cell r="I147">
            <v>39</v>
          </cell>
          <cell r="J147" t="str">
            <v>SUBSIDIADO PLENO</v>
          </cell>
          <cell r="K147" t="str">
            <v>CC-73291117</v>
          </cell>
          <cell r="L147" t="str">
            <v>P</v>
          </cell>
          <cell r="M147" t="str">
            <v>NINGUNO</v>
          </cell>
          <cell r="N147">
            <v>0</v>
          </cell>
          <cell r="O147">
            <v>13</v>
          </cell>
          <cell r="P147">
            <v>43439</v>
          </cell>
          <cell r="Q147">
            <v>43444</v>
          </cell>
          <cell r="R147">
            <v>43476</v>
          </cell>
          <cell r="S147">
            <v>52023</v>
          </cell>
          <cell r="T147">
            <v>0</v>
          </cell>
          <cell r="U147">
            <v>0</v>
          </cell>
          <cell r="V147">
            <v>52023</v>
          </cell>
          <cell r="W147">
            <v>52023</v>
          </cell>
          <cell r="X147">
            <v>0</v>
          </cell>
          <cell r="Y147">
            <v>0</v>
          </cell>
          <cell r="Z147" t="str">
            <v>NA</v>
          </cell>
          <cell r="AA147" t="str">
            <v>NA</v>
          </cell>
          <cell r="AB147">
            <v>0</v>
          </cell>
          <cell r="AC147">
            <v>0</v>
          </cell>
          <cell r="AD147">
            <v>0</v>
          </cell>
          <cell r="AE147">
            <v>43476</v>
          </cell>
          <cell r="AF147" t="str">
            <v>FACSS</v>
          </cell>
          <cell r="AG147" t="str">
            <v>IPSPU</v>
          </cell>
          <cell r="AH147" t="str">
            <v>Pagado</v>
          </cell>
          <cell r="AI147" t="str">
            <v>9670</v>
          </cell>
          <cell r="AJ147">
            <v>52023</v>
          </cell>
          <cell r="AK147">
            <v>52023</v>
          </cell>
          <cell r="AL147">
            <v>0</v>
          </cell>
          <cell r="AM147">
            <v>0</v>
          </cell>
          <cell r="AN147">
            <v>0</v>
          </cell>
          <cell r="AO147">
            <v>0</v>
          </cell>
          <cell r="AP147">
            <v>0</v>
          </cell>
          <cell r="AQ147">
            <v>0</v>
          </cell>
          <cell r="AR147">
            <v>0</v>
          </cell>
          <cell r="AS147">
            <v>52023</v>
          </cell>
          <cell r="AT147">
            <v>0</v>
          </cell>
          <cell r="AU147">
            <v>0</v>
          </cell>
          <cell r="AV147" t="str">
            <v>GIRO DIRECTO DEL M.PS.  MES DE MARZO DE 2019. EVENTO</v>
          </cell>
          <cell r="AW147" t="str">
            <v>2648149</v>
          </cell>
          <cell r="AX147" t="str">
            <v>20322</v>
          </cell>
          <cell r="AY147" t="str">
            <v>0</v>
          </cell>
          <cell r="AZ147" t="str">
            <v>0</v>
          </cell>
        </row>
        <row r="148">
          <cell r="G148">
            <v>9683</v>
          </cell>
          <cell r="H148" t="str">
            <v>ADMINISTRADORA</v>
          </cell>
          <cell r="I148">
            <v>39</v>
          </cell>
          <cell r="J148" t="str">
            <v>SUBSIDIADO PLENO</v>
          </cell>
          <cell r="K148" t="str">
            <v>TI-1002145052</v>
          </cell>
          <cell r="L148" t="str">
            <v>P</v>
          </cell>
          <cell r="M148" t="str">
            <v>NINGUNO</v>
          </cell>
          <cell r="N148">
            <v>0</v>
          </cell>
          <cell r="O148">
            <v>13</v>
          </cell>
          <cell r="P148">
            <v>43442</v>
          </cell>
          <cell r="Q148">
            <v>43447</v>
          </cell>
          <cell r="R148">
            <v>43476</v>
          </cell>
          <cell r="S148">
            <v>188849</v>
          </cell>
          <cell r="T148">
            <v>0</v>
          </cell>
          <cell r="U148">
            <v>0</v>
          </cell>
          <cell r="V148">
            <v>188849</v>
          </cell>
          <cell r="W148">
            <v>188849</v>
          </cell>
          <cell r="X148">
            <v>0</v>
          </cell>
          <cell r="Y148">
            <v>7155</v>
          </cell>
          <cell r="Z148" t="str">
            <v>--Se objeta cateter 18 y 22  en registro de enfemeria notifica  que al paciente no se logara canalizar --Se objeta liquidos paciente no se le administro liquidos endovenosos por  personal  de enfemeria</v>
          </cell>
          <cell r="AA148" t="str">
            <v>NA</v>
          </cell>
          <cell r="AB148">
            <v>0</v>
          </cell>
          <cell r="AC148">
            <v>0</v>
          </cell>
          <cell r="AD148">
            <v>0</v>
          </cell>
          <cell r="AE148">
            <v>43476</v>
          </cell>
          <cell r="AF148" t="str">
            <v>FACSS</v>
          </cell>
          <cell r="AG148" t="str">
            <v>IPSPU</v>
          </cell>
          <cell r="AH148" t="str">
            <v>Pagado</v>
          </cell>
          <cell r="AI148" t="str">
            <v>9683</v>
          </cell>
          <cell r="AJ148">
            <v>188849</v>
          </cell>
          <cell r="AK148">
            <v>188849</v>
          </cell>
          <cell r="AL148">
            <v>0</v>
          </cell>
          <cell r="AM148">
            <v>0</v>
          </cell>
          <cell r="AN148">
            <v>0</v>
          </cell>
          <cell r="AO148">
            <v>0</v>
          </cell>
          <cell r="AP148">
            <v>0</v>
          </cell>
          <cell r="AQ148">
            <v>0</v>
          </cell>
          <cell r="AR148">
            <v>0</v>
          </cell>
          <cell r="AS148">
            <v>181694</v>
          </cell>
          <cell r="AT148">
            <v>0</v>
          </cell>
          <cell r="AU148">
            <v>0</v>
          </cell>
          <cell r="AV148" t="str">
            <v>GIRO DIRECTO DEL M.PS.  MES DE MARZO DE 2019. EVENTO</v>
          </cell>
          <cell r="AW148" t="str">
            <v>2648150</v>
          </cell>
          <cell r="AX148" t="str">
            <v>20322</v>
          </cell>
          <cell r="AY148" t="str">
            <v>139101</v>
          </cell>
          <cell r="AZ148" t="str">
            <v>0</v>
          </cell>
        </row>
        <row r="149">
          <cell r="G149">
            <v>9695</v>
          </cell>
          <cell r="H149" t="str">
            <v>ADMINISTRADORA</v>
          </cell>
          <cell r="I149">
            <v>39</v>
          </cell>
          <cell r="J149" t="str">
            <v>SUBSIDIADO PLENO</v>
          </cell>
          <cell r="K149" t="str">
            <v>CC-55304282</v>
          </cell>
          <cell r="L149" t="str">
            <v>P</v>
          </cell>
          <cell r="M149" t="str">
            <v>NINGUNO</v>
          </cell>
          <cell r="N149">
            <v>0</v>
          </cell>
          <cell r="O149">
            <v>13</v>
          </cell>
          <cell r="P149">
            <v>43445</v>
          </cell>
          <cell r="Q149">
            <v>43454</v>
          </cell>
          <cell r="R149">
            <v>43476</v>
          </cell>
          <cell r="S149">
            <v>58267</v>
          </cell>
          <cell r="T149">
            <v>0</v>
          </cell>
          <cell r="U149">
            <v>0</v>
          </cell>
          <cell r="V149">
            <v>58267</v>
          </cell>
          <cell r="W149">
            <v>58267</v>
          </cell>
          <cell r="X149">
            <v>0</v>
          </cell>
          <cell r="Y149">
            <v>0</v>
          </cell>
          <cell r="Z149" t="str">
            <v>NA</v>
          </cell>
          <cell r="AA149" t="str">
            <v>NA</v>
          </cell>
          <cell r="AB149">
            <v>0</v>
          </cell>
          <cell r="AC149">
            <v>0</v>
          </cell>
          <cell r="AD149">
            <v>0</v>
          </cell>
          <cell r="AE149">
            <v>43476</v>
          </cell>
          <cell r="AF149" t="str">
            <v>FACSS</v>
          </cell>
          <cell r="AG149" t="str">
            <v>IPSPU</v>
          </cell>
          <cell r="AH149" t="str">
            <v>Pagado</v>
          </cell>
          <cell r="AI149" t="str">
            <v>9695</v>
          </cell>
          <cell r="AJ149">
            <v>58267</v>
          </cell>
          <cell r="AK149">
            <v>58267</v>
          </cell>
          <cell r="AL149">
            <v>0</v>
          </cell>
          <cell r="AM149">
            <v>0</v>
          </cell>
          <cell r="AN149">
            <v>0</v>
          </cell>
          <cell r="AO149">
            <v>0</v>
          </cell>
          <cell r="AP149">
            <v>0</v>
          </cell>
          <cell r="AQ149">
            <v>0</v>
          </cell>
          <cell r="AR149">
            <v>0</v>
          </cell>
          <cell r="AS149">
            <v>58267</v>
          </cell>
          <cell r="AT149">
            <v>0</v>
          </cell>
          <cell r="AU149">
            <v>0</v>
          </cell>
          <cell r="AV149" t="str">
            <v>GIRO DIRECTO DEL M.PS.  MES DE MARZO DE 2019. EVENTO</v>
          </cell>
          <cell r="AW149" t="str">
            <v>2648153</v>
          </cell>
          <cell r="AX149" t="str">
            <v>20322</v>
          </cell>
          <cell r="AY149" t="str">
            <v>0</v>
          </cell>
          <cell r="AZ149" t="str">
            <v>0</v>
          </cell>
        </row>
        <row r="150">
          <cell r="G150">
            <v>9696</v>
          </cell>
          <cell r="H150" t="str">
            <v>ADMINISTRADORA</v>
          </cell>
          <cell r="I150">
            <v>39</v>
          </cell>
          <cell r="J150" t="str">
            <v>SUBSIDIADO PLENO</v>
          </cell>
          <cell r="K150" t="str">
            <v>TI-1045695584</v>
          </cell>
          <cell r="L150" t="str">
            <v>P</v>
          </cell>
          <cell r="M150" t="str">
            <v>NINGUNO</v>
          </cell>
          <cell r="N150">
            <v>0</v>
          </cell>
          <cell r="O150">
            <v>13</v>
          </cell>
          <cell r="P150">
            <v>43446</v>
          </cell>
          <cell r="Q150">
            <v>43454</v>
          </cell>
          <cell r="R150">
            <v>43476</v>
          </cell>
          <cell r="S150">
            <v>113316</v>
          </cell>
          <cell r="T150">
            <v>0</v>
          </cell>
          <cell r="U150">
            <v>0</v>
          </cell>
          <cell r="V150">
            <v>113316</v>
          </cell>
          <cell r="W150">
            <v>113316</v>
          </cell>
          <cell r="X150">
            <v>0</v>
          </cell>
          <cell r="Y150">
            <v>0</v>
          </cell>
          <cell r="Z150" t="str">
            <v>NA</v>
          </cell>
          <cell r="AA150" t="str">
            <v>NA</v>
          </cell>
          <cell r="AB150">
            <v>0</v>
          </cell>
          <cell r="AC150">
            <v>0</v>
          </cell>
          <cell r="AD150">
            <v>0</v>
          </cell>
          <cell r="AE150">
            <v>43476</v>
          </cell>
          <cell r="AF150" t="str">
            <v>FACSS</v>
          </cell>
          <cell r="AG150" t="str">
            <v>IPSPU</v>
          </cell>
          <cell r="AH150" t="str">
            <v>Pagado</v>
          </cell>
          <cell r="AI150" t="str">
            <v>9696</v>
          </cell>
          <cell r="AJ150">
            <v>113316</v>
          </cell>
          <cell r="AK150">
            <v>113316</v>
          </cell>
          <cell r="AL150">
            <v>0</v>
          </cell>
          <cell r="AM150">
            <v>0</v>
          </cell>
          <cell r="AN150">
            <v>0</v>
          </cell>
          <cell r="AO150">
            <v>0</v>
          </cell>
          <cell r="AP150">
            <v>0</v>
          </cell>
          <cell r="AQ150">
            <v>0</v>
          </cell>
          <cell r="AR150">
            <v>0</v>
          </cell>
          <cell r="AS150">
            <v>113316</v>
          </cell>
          <cell r="AT150">
            <v>0</v>
          </cell>
          <cell r="AU150">
            <v>0</v>
          </cell>
          <cell r="AV150" t="str">
            <v>GIRO DIRECTO DEL M.PS.  MES DE MARZO DE 2019. EVENTO</v>
          </cell>
          <cell r="AW150" t="str">
            <v>2648156</v>
          </cell>
          <cell r="AX150" t="str">
            <v>20322</v>
          </cell>
          <cell r="AY150" t="str">
            <v>0</v>
          </cell>
          <cell r="AZ150" t="str">
            <v>0</v>
          </cell>
        </row>
        <row r="151">
          <cell r="G151">
            <v>9730</v>
          </cell>
          <cell r="H151" t="str">
            <v>ADMINISTRADORA</v>
          </cell>
          <cell r="I151">
            <v>39</v>
          </cell>
          <cell r="J151" t="str">
            <v>SUBSIDIADO PLENO</v>
          </cell>
          <cell r="K151" t="str">
            <v>TI-99090513504</v>
          </cell>
          <cell r="L151" t="str">
            <v>P</v>
          </cell>
          <cell r="M151" t="str">
            <v>NINGUNO</v>
          </cell>
          <cell r="N151">
            <v>0</v>
          </cell>
          <cell r="O151">
            <v>13</v>
          </cell>
          <cell r="P151">
            <v>43454</v>
          </cell>
          <cell r="Q151">
            <v>43461</v>
          </cell>
          <cell r="R151">
            <v>43476</v>
          </cell>
          <cell r="S151">
            <v>113323</v>
          </cell>
          <cell r="T151">
            <v>0</v>
          </cell>
          <cell r="U151">
            <v>0</v>
          </cell>
          <cell r="V151">
            <v>113323</v>
          </cell>
          <cell r="W151">
            <v>113323</v>
          </cell>
          <cell r="X151">
            <v>0</v>
          </cell>
          <cell r="Y151">
            <v>59463</v>
          </cell>
          <cell r="Z151" t="str">
            <v>Se objeta Sala de observación en urgencias paciente con manejo del dolor sin liquidos endovenosos sin criterios objetivos para estancia mejora posterior a administración  de medicamentos.</v>
          </cell>
          <cell r="AA151" t="str">
            <v>NA</v>
          </cell>
          <cell r="AB151">
            <v>0</v>
          </cell>
          <cell r="AC151">
            <v>0</v>
          </cell>
          <cell r="AD151">
            <v>0</v>
          </cell>
          <cell r="AE151">
            <v>43476</v>
          </cell>
          <cell r="AF151" t="str">
            <v>FACSS</v>
          </cell>
          <cell r="AG151" t="str">
            <v>IPSPU</v>
          </cell>
          <cell r="AH151" t="str">
            <v>Pagado</v>
          </cell>
          <cell r="AI151" t="str">
            <v>9730</v>
          </cell>
          <cell r="AJ151">
            <v>113323</v>
          </cell>
          <cell r="AK151">
            <v>113323</v>
          </cell>
          <cell r="AL151">
            <v>0</v>
          </cell>
          <cell r="AM151">
            <v>0</v>
          </cell>
          <cell r="AN151">
            <v>0</v>
          </cell>
          <cell r="AO151">
            <v>0</v>
          </cell>
          <cell r="AP151">
            <v>0</v>
          </cell>
          <cell r="AQ151">
            <v>0</v>
          </cell>
          <cell r="AR151">
            <v>0</v>
          </cell>
          <cell r="AS151">
            <v>53860</v>
          </cell>
          <cell r="AT151">
            <v>0</v>
          </cell>
          <cell r="AU151">
            <v>0</v>
          </cell>
          <cell r="AV151" t="str">
            <v>GIRO DIRECTO DEL M.PS.  MES DE MARZO DE 2019. EVENTO</v>
          </cell>
          <cell r="AW151" t="str">
            <v>2648141</v>
          </cell>
          <cell r="AX151" t="str">
            <v>20322</v>
          </cell>
          <cell r="AY151" t="str">
            <v>139099</v>
          </cell>
          <cell r="AZ151" t="str">
            <v>0</v>
          </cell>
        </row>
        <row r="152">
          <cell r="G152">
            <v>9735</v>
          </cell>
          <cell r="H152" t="str">
            <v>ADMINISTRADORA</v>
          </cell>
          <cell r="I152">
            <v>39</v>
          </cell>
          <cell r="J152" t="str">
            <v>SUBSIDIADO PLENO</v>
          </cell>
          <cell r="K152" t="str">
            <v>CC-32704561</v>
          </cell>
          <cell r="L152" t="str">
            <v>P</v>
          </cell>
          <cell r="M152" t="str">
            <v>NINGUNO</v>
          </cell>
          <cell r="N152">
            <v>0</v>
          </cell>
          <cell r="O152">
            <v>13</v>
          </cell>
          <cell r="P152">
            <v>43464</v>
          </cell>
          <cell r="Q152">
            <v>43465</v>
          </cell>
          <cell r="R152">
            <v>43476</v>
          </cell>
          <cell r="S152">
            <v>114504</v>
          </cell>
          <cell r="T152">
            <v>0</v>
          </cell>
          <cell r="U152">
            <v>0</v>
          </cell>
          <cell r="V152">
            <v>114504</v>
          </cell>
          <cell r="W152">
            <v>114504</v>
          </cell>
          <cell r="X152">
            <v>0</v>
          </cell>
          <cell r="Y152">
            <v>0</v>
          </cell>
          <cell r="Z152" t="str">
            <v>NA</v>
          </cell>
          <cell r="AA152" t="str">
            <v>NA</v>
          </cell>
          <cell r="AB152">
            <v>0</v>
          </cell>
          <cell r="AC152">
            <v>0</v>
          </cell>
          <cell r="AD152">
            <v>0</v>
          </cell>
          <cell r="AE152">
            <v>43476</v>
          </cell>
          <cell r="AF152" t="str">
            <v>FACSS</v>
          </cell>
          <cell r="AG152" t="str">
            <v>IPSPU</v>
          </cell>
          <cell r="AH152" t="str">
            <v>Pagado</v>
          </cell>
          <cell r="AI152" t="str">
            <v>9735</v>
          </cell>
          <cell r="AJ152">
            <v>114504</v>
          </cell>
          <cell r="AK152">
            <v>114504</v>
          </cell>
          <cell r="AL152">
            <v>0</v>
          </cell>
          <cell r="AM152">
            <v>0</v>
          </cell>
          <cell r="AN152">
            <v>0</v>
          </cell>
          <cell r="AO152">
            <v>0</v>
          </cell>
          <cell r="AP152">
            <v>0</v>
          </cell>
          <cell r="AQ152">
            <v>0</v>
          </cell>
          <cell r="AR152">
            <v>0</v>
          </cell>
          <cell r="AS152">
            <v>114504</v>
          </cell>
          <cell r="AT152">
            <v>0</v>
          </cell>
          <cell r="AU152">
            <v>0</v>
          </cell>
          <cell r="AV152" t="str">
            <v>GIRO DIRECTO DEL M.PS.  MES DE MARZO DE 2019. EVENTO</v>
          </cell>
          <cell r="AW152" t="str">
            <v>2648159</v>
          </cell>
          <cell r="AX152" t="str">
            <v>20322</v>
          </cell>
          <cell r="AY152" t="str">
            <v>0</v>
          </cell>
          <cell r="AZ152" t="str">
            <v>0</v>
          </cell>
        </row>
        <row r="153">
          <cell r="G153">
            <v>9745</v>
          </cell>
          <cell r="H153" t="str">
            <v>ADMINISTRADORA</v>
          </cell>
          <cell r="I153">
            <v>39</v>
          </cell>
          <cell r="J153" t="str">
            <v>SUBSIDIADO PLENO</v>
          </cell>
          <cell r="K153" t="str">
            <v>TI-1002145052</v>
          </cell>
          <cell r="L153" t="str">
            <v>P</v>
          </cell>
          <cell r="M153" t="str">
            <v>NINGUNO</v>
          </cell>
          <cell r="N153">
            <v>0</v>
          </cell>
          <cell r="O153">
            <v>13</v>
          </cell>
          <cell r="P153">
            <v>43462</v>
          </cell>
          <cell r="Q153">
            <v>43465</v>
          </cell>
          <cell r="R153">
            <v>43476</v>
          </cell>
          <cell r="S153">
            <v>207954</v>
          </cell>
          <cell r="T153">
            <v>0</v>
          </cell>
          <cell r="U153">
            <v>0</v>
          </cell>
          <cell r="V153">
            <v>207954</v>
          </cell>
          <cell r="W153">
            <v>207954</v>
          </cell>
          <cell r="X153">
            <v>0</v>
          </cell>
          <cell r="Y153">
            <v>0</v>
          </cell>
          <cell r="Z153" t="str">
            <v>NA</v>
          </cell>
          <cell r="AA153" t="str">
            <v>NA</v>
          </cell>
          <cell r="AB153">
            <v>0</v>
          </cell>
          <cell r="AC153">
            <v>0</v>
          </cell>
          <cell r="AD153">
            <v>0</v>
          </cell>
          <cell r="AE153">
            <v>43476</v>
          </cell>
          <cell r="AF153" t="str">
            <v>FACSS</v>
          </cell>
          <cell r="AG153" t="str">
            <v>IPSPU</v>
          </cell>
          <cell r="AH153" t="str">
            <v>Pagado</v>
          </cell>
          <cell r="AI153" t="str">
            <v>9745</v>
          </cell>
          <cell r="AJ153">
            <v>207954</v>
          </cell>
          <cell r="AK153">
            <v>207954</v>
          </cell>
          <cell r="AL153">
            <v>0</v>
          </cell>
          <cell r="AM153">
            <v>0</v>
          </cell>
          <cell r="AN153">
            <v>0</v>
          </cell>
          <cell r="AO153">
            <v>0</v>
          </cell>
          <cell r="AP153">
            <v>0</v>
          </cell>
          <cell r="AQ153">
            <v>0</v>
          </cell>
          <cell r="AR153">
            <v>0</v>
          </cell>
          <cell r="AS153">
            <v>207954</v>
          </cell>
          <cell r="AT153">
            <v>0</v>
          </cell>
          <cell r="AU153">
            <v>0</v>
          </cell>
          <cell r="AV153" t="str">
            <v>GIRO DIRECTO DEL M.PS.  MES DE MARZO DE 2019. EVENTO</v>
          </cell>
          <cell r="AW153" t="str">
            <v>2648161</v>
          </cell>
          <cell r="AX153" t="str">
            <v>20322</v>
          </cell>
          <cell r="AY153" t="str">
            <v>0</v>
          </cell>
          <cell r="AZ153" t="str">
            <v>0</v>
          </cell>
        </row>
        <row r="154">
          <cell r="G154">
            <v>9740</v>
          </cell>
          <cell r="H154" t="str">
            <v>ADMINISTRADORA</v>
          </cell>
          <cell r="I154">
            <v>39</v>
          </cell>
          <cell r="J154" t="str">
            <v>CONTRIBUTIVO MOVILIDAD</v>
          </cell>
          <cell r="K154" t="str">
            <v>CC-1048270378</v>
          </cell>
          <cell r="L154" t="str">
            <v>P</v>
          </cell>
          <cell r="M154" t="str">
            <v>NINGUNO</v>
          </cell>
          <cell r="N154">
            <v>0</v>
          </cell>
          <cell r="O154">
            <v>13</v>
          </cell>
          <cell r="P154">
            <v>43462</v>
          </cell>
          <cell r="Q154">
            <v>43465</v>
          </cell>
          <cell r="R154">
            <v>43476</v>
          </cell>
          <cell r="S154">
            <v>118800</v>
          </cell>
          <cell r="T154">
            <v>0</v>
          </cell>
          <cell r="U154">
            <v>0</v>
          </cell>
          <cell r="V154">
            <v>118800</v>
          </cell>
          <cell r="W154">
            <v>118800</v>
          </cell>
          <cell r="X154">
            <v>0</v>
          </cell>
          <cell r="Y154">
            <v>0</v>
          </cell>
          <cell r="Z154" t="str">
            <v>NA</v>
          </cell>
          <cell r="AA154" t="str">
            <v>NA</v>
          </cell>
          <cell r="AB154">
            <v>0</v>
          </cell>
          <cell r="AC154">
            <v>0</v>
          </cell>
          <cell r="AD154">
            <v>0</v>
          </cell>
          <cell r="AE154">
            <v>43476</v>
          </cell>
          <cell r="AF154" t="str">
            <v>FACCS</v>
          </cell>
          <cell r="AG154" t="str">
            <v>IPSBC</v>
          </cell>
          <cell r="AH154" t="str">
            <v>Pagado</v>
          </cell>
          <cell r="AI154" t="str">
            <v>9740</v>
          </cell>
          <cell r="AJ154">
            <v>118800</v>
          </cell>
          <cell r="AK154">
            <v>118800</v>
          </cell>
          <cell r="AL154">
            <v>0</v>
          </cell>
          <cell r="AM154">
            <v>0</v>
          </cell>
          <cell r="AN154">
            <v>0</v>
          </cell>
          <cell r="AO154">
            <v>0</v>
          </cell>
          <cell r="AP154">
            <v>0</v>
          </cell>
          <cell r="AQ154">
            <v>0</v>
          </cell>
          <cell r="AR154">
            <v>118800</v>
          </cell>
          <cell r="AS154">
            <v>0</v>
          </cell>
          <cell r="AT154">
            <v>0</v>
          </cell>
          <cell r="AU154">
            <v>0</v>
          </cell>
          <cell r="AV154" t="str">
            <v>NA</v>
          </cell>
          <cell r="AW154" t="str">
            <v>175683</v>
          </cell>
          <cell r="AX154" t="str">
            <v>0</v>
          </cell>
          <cell r="AY154" t="str">
            <v>0</v>
          </cell>
          <cell r="AZ154" t="str">
            <v>29577</v>
          </cell>
        </row>
        <row r="155">
          <cell r="G155">
            <v>9786</v>
          </cell>
          <cell r="H155" t="str">
            <v>ADMINISTRADORA</v>
          </cell>
          <cell r="I155">
            <v>39</v>
          </cell>
          <cell r="J155" t="str">
            <v>CONTRIBUTIVO MOVILIDAD</v>
          </cell>
          <cell r="K155" t="str">
            <v>CC-1050944487</v>
          </cell>
          <cell r="L155" t="str">
            <v>P</v>
          </cell>
          <cell r="M155" t="str">
            <v>NINGUNO</v>
          </cell>
          <cell r="N155">
            <v>0</v>
          </cell>
          <cell r="O155">
            <v>13</v>
          </cell>
          <cell r="P155">
            <v>43460</v>
          </cell>
          <cell r="Q155">
            <v>43482</v>
          </cell>
          <cell r="R155">
            <v>43504</v>
          </cell>
          <cell r="S155">
            <v>122303</v>
          </cell>
          <cell r="T155">
            <v>0</v>
          </cell>
          <cell r="U155">
            <v>0</v>
          </cell>
          <cell r="V155">
            <v>122303</v>
          </cell>
          <cell r="W155">
            <v>122303</v>
          </cell>
          <cell r="X155">
            <v>0</v>
          </cell>
          <cell r="Y155">
            <v>0</v>
          </cell>
          <cell r="Z155" t="str">
            <v>NA</v>
          </cell>
          <cell r="AA155" t="str">
            <v>NA</v>
          </cell>
          <cell r="AB155">
            <v>0</v>
          </cell>
          <cell r="AC155">
            <v>0</v>
          </cell>
          <cell r="AD155">
            <v>0</v>
          </cell>
          <cell r="AE155">
            <v>43504</v>
          </cell>
          <cell r="AF155" t="str">
            <v>FACCS</v>
          </cell>
          <cell r="AG155" t="str">
            <v>IPSBC</v>
          </cell>
          <cell r="AH155" t="str">
            <v>Pagado</v>
          </cell>
          <cell r="AI155" t="str">
            <v>9786</v>
          </cell>
          <cell r="AJ155">
            <v>122303</v>
          </cell>
          <cell r="AK155">
            <v>122303</v>
          </cell>
          <cell r="AL155">
            <v>0</v>
          </cell>
          <cell r="AM155">
            <v>0</v>
          </cell>
          <cell r="AN155">
            <v>0</v>
          </cell>
          <cell r="AO155">
            <v>0</v>
          </cell>
          <cell r="AP155">
            <v>0</v>
          </cell>
          <cell r="AQ155">
            <v>0</v>
          </cell>
          <cell r="AR155">
            <v>122303</v>
          </cell>
          <cell r="AS155">
            <v>0</v>
          </cell>
          <cell r="AT155">
            <v>0</v>
          </cell>
          <cell r="AU155">
            <v>0</v>
          </cell>
          <cell r="AV155" t="str">
            <v>NA</v>
          </cell>
          <cell r="AW155" t="str">
            <v>181727</v>
          </cell>
          <cell r="AX155" t="str">
            <v>0</v>
          </cell>
          <cell r="AY155" t="str">
            <v>0</v>
          </cell>
          <cell r="AZ155" t="str">
            <v>29577</v>
          </cell>
        </row>
        <row r="156">
          <cell r="G156">
            <v>9761</v>
          </cell>
          <cell r="H156" t="str">
            <v>ADMINISTRADORA</v>
          </cell>
          <cell r="I156">
            <v>39</v>
          </cell>
          <cell r="J156" t="str">
            <v>SUBSIDIADO PLENO</v>
          </cell>
          <cell r="K156" t="str">
            <v>TI-1002145052</v>
          </cell>
          <cell r="L156" t="str">
            <v>P</v>
          </cell>
          <cell r="M156" t="str">
            <v>NINGUNO</v>
          </cell>
          <cell r="N156">
            <v>0</v>
          </cell>
          <cell r="O156">
            <v>13</v>
          </cell>
          <cell r="P156">
            <v>43474</v>
          </cell>
          <cell r="Q156">
            <v>43481</v>
          </cell>
          <cell r="R156">
            <v>43504</v>
          </cell>
          <cell r="S156">
            <v>208585</v>
          </cell>
          <cell r="T156">
            <v>0</v>
          </cell>
          <cell r="U156">
            <v>0</v>
          </cell>
          <cell r="V156">
            <v>208585</v>
          </cell>
          <cell r="W156">
            <v>208585</v>
          </cell>
          <cell r="X156">
            <v>0</v>
          </cell>
          <cell r="Y156">
            <v>0</v>
          </cell>
          <cell r="Z156" t="str">
            <v>NA</v>
          </cell>
          <cell r="AA156" t="str">
            <v>NA</v>
          </cell>
          <cell r="AB156">
            <v>0</v>
          </cell>
          <cell r="AC156">
            <v>0</v>
          </cell>
          <cell r="AD156">
            <v>0</v>
          </cell>
          <cell r="AE156">
            <v>43504</v>
          </cell>
          <cell r="AF156" t="str">
            <v>FACSS</v>
          </cell>
          <cell r="AG156" t="str">
            <v>IPSPU</v>
          </cell>
          <cell r="AH156" t="str">
            <v>Pagado</v>
          </cell>
          <cell r="AI156" t="str">
            <v>9761</v>
          </cell>
          <cell r="AJ156">
            <v>208585</v>
          </cell>
          <cell r="AK156">
            <v>208585</v>
          </cell>
          <cell r="AL156">
            <v>0</v>
          </cell>
          <cell r="AM156">
            <v>0</v>
          </cell>
          <cell r="AN156">
            <v>0</v>
          </cell>
          <cell r="AO156">
            <v>0</v>
          </cell>
          <cell r="AP156">
            <v>0</v>
          </cell>
          <cell r="AQ156">
            <v>0</v>
          </cell>
          <cell r="AR156">
            <v>0</v>
          </cell>
          <cell r="AS156">
            <v>208585</v>
          </cell>
          <cell r="AT156">
            <v>0</v>
          </cell>
          <cell r="AU156">
            <v>0</v>
          </cell>
          <cell r="AV156" t="str">
            <v>GIRO DIRECTO DEL M.PS.  MES DE MARZO DE 2019. EVENTO</v>
          </cell>
          <cell r="AW156" t="str">
            <v>2717045</v>
          </cell>
          <cell r="AX156" t="str">
            <v>20322</v>
          </cell>
          <cell r="AY156" t="str">
            <v>0</v>
          </cell>
          <cell r="AZ156" t="str">
            <v>0</v>
          </cell>
        </row>
        <row r="157">
          <cell r="G157">
            <v>9763</v>
          </cell>
          <cell r="H157" t="str">
            <v>ADMINISTRADORA</v>
          </cell>
          <cell r="I157">
            <v>39</v>
          </cell>
          <cell r="J157" t="str">
            <v>SUBSIDIADO PLENO</v>
          </cell>
          <cell r="K157" t="str">
            <v>CC-1046872988</v>
          </cell>
          <cell r="L157" t="str">
            <v>P</v>
          </cell>
          <cell r="M157" t="str">
            <v>NINGUNO</v>
          </cell>
          <cell r="N157">
            <v>0</v>
          </cell>
          <cell r="O157">
            <v>13</v>
          </cell>
          <cell r="P157">
            <v>43471</v>
          </cell>
          <cell r="Q157">
            <v>43481</v>
          </cell>
          <cell r="R157">
            <v>43504</v>
          </cell>
          <cell r="S157">
            <v>131018</v>
          </cell>
          <cell r="T157">
            <v>0</v>
          </cell>
          <cell r="U157">
            <v>0</v>
          </cell>
          <cell r="V157">
            <v>131018</v>
          </cell>
          <cell r="W157">
            <v>131018</v>
          </cell>
          <cell r="X157">
            <v>0</v>
          </cell>
          <cell r="Y157">
            <v>59463</v>
          </cell>
          <cell r="Z157" t="str">
            <v>--Se objeta sala de observacion no pertinente no cumple criterios  obejtivos de sala con mejoria  a las dos horas  ingreso</v>
          </cell>
          <cell r="AA157" t="str">
            <v>NA</v>
          </cell>
          <cell r="AB157">
            <v>0</v>
          </cell>
          <cell r="AC157">
            <v>0</v>
          </cell>
          <cell r="AD157">
            <v>0</v>
          </cell>
          <cell r="AE157">
            <v>43504</v>
          </cell>
          <cell r="AF157" t="str">
            <v>FACSS</v>
          </cell>
          <cell r="AG157" t="str">
            <v>IPSPU</v>
          </cell>
          <cell r="AH157" t="str">
            <v>Pagado</v>
          </cell>
          <cell r="AI157" t="str">
            <v>9763</v>
          </cell>
          <cell r="AJ157">
            <v>131018</v>
          </cell>
          <cell r="AK157">
            <v>131018</v>
          </cell>
          <cell r="AL157">
            <v>0</v>
          </cell>
          <cell r="AM157">
            <v>0</v>
          </cell>
          <cell r="AN157">
            <v>0</v>
          </cell>
          <cell r="AO157">
            <v>0</v>
          </cell>
          <cell r="AP157">
            <v>0</v>
          </cell>
          <cell r="AQ157">
            <v>0</v>
          </cell>
          <cell r="AR157">
            <v>0</v>
          </cell>
          <cell r="AS157">
            <v>71555</v>
          </cell>
          <cell r="AT157">
            <v>0</v>
          </cell>
          <cell r="AU157">
            <v>0</v>
          </cell>
          <cell r="AV157" t="str">
            <v>GIRO DIRECTO DEL M.PS.  MES DE MARZO DE 2019. EVENTO</v>
          </cell>
          <cell r="AW157" t="str">
            <v>2717039</v>
          </cell>
          <cell r="AX157" t="str">
            <v>20322</v>
          </cell>
          <cell r="AY157" t="str">
            <v>142270</v>
          </cell>
          <cell r="AZ157" t="str">
            <v>0</v>
          </cell>
        </row>
        <row r="158">
          <cell r="G158">
            <v>9775</v>
          </cell>
          <cell r="H158" t="str">
            <v>ADMINISTRADORA</v>
          </cell>
          <cell r="I158">
            <v>39</v>
          </cell>
          <cell r="J158" t="str">
            <v>SUBSIDIADO PLENO</v>
          </cell>
          <cell r="K158" t="str">
            <v>CC-73291117</v>
          </cell>
          <cell r="L158" t="str">
            <v>P</v>
          </cell>
          <cell r="M158" t="str">
            <v>NINGUNO</v>
          </cell>
          <cell r="N158">
            <v>0</v>
          </cell>
          <cell r="O158">
            <v>13</v>
          </cell>
          <cell r="P158">
            <v>43469</v>
          </cell>
          <cell r="Q158">
            <v>43481</v>
          </cell>
          <cell r="R158">
            <v>43504</v>
          </cell>
          <cell r="S158">
            <v>111419</v>
          </cell>
          <cell r="T158">
            <v>0</v>
          </cell>
          <cell r="U158">
            <v>0</v>
          </cell>
          <cell r="V158">
            <v>111419</v>
          </cell>
          <cell r="W158">
            <v>111419</v>
          </cell>
          <cell r="X158">
            <v>0</v>
          </cell>
          <cell r="Y158">
            <v>59463</v>
          </cell>
          <cell r="Z158" t="str">
            <v>Se objeta sala de observacion no pertinente no cumple criterios  objetivos de sala con dx  hipertension con mejoria  a las dos horas  ingreso con tratamiento via oral</v>
          </cell>
          <cell r="AA158" t="str">
            <v>NA</v>
          </cell>
          <cell r="AB158">
            <v>0</v>
          </cell>
          <cell r="AC158">
            <v>0</v>
          </cell>
          <cell r="AD158">
            <v>0</v>
          </cell>
          <cell r="AE158">
            <v>43504</v>
          </cell>
          <cell r="AF158" t="str">
            <v>FACSS</v>
          </cell>
          <cell r="AG158" t="str">
            <v>IPSPU</v>
          </cell>
          <cell r="AH158" t="str">
            <v>Pagado</v>
          </cell>
          <cell r="AI158" t="str">
            <v>9775</v>
          </cell>
          <cell r="AJ158">
            <v>111419</v>
          </cell>
          <cell r="AK158">
            <v>111419</v>
          </cell>
          <cell r="AL158">
            <v>0</v>
          </cell>
          <cell r="AM158">
            <v>0</v>
          </cell>
          <cell r="AN158">
            <v>0</v>
          </cell>
          <cell r="AO158">
            <v>0</v>
          </cell>
          <cell r="AP158">
            <v>0</v>
          </cell>
          <cell r="AQ158">
            <v>0</v>
          </cell>
          <cell r="AR158">
            <v>0</v>
          </cell>
          <cell r="AS158">
            <v>51956</v>
          </cell>
          <cell r="AT158">
            <v>0</v>
          </cell>
          <cell r="AU158">
            <v>0</v>
          </cell>
          <cell r="AV158" t="str">
            <v>GIRO DIRECTO DEL M.PS.  MES DE MARZO DE 2019. EVENTO</v>
          </cell>
          <cell r="AW158" t="str">
            <v>2717040</v>
          </cell>
          <cell r="AX158" t="str">
            <v>20322</v>
          </cell>
          <cell r="AY158" t="str">
            <v>142277</v>
          </cell>
          <cell r="AZ158" t="str">
            <v>0</v>
          </cell>
        </row>
        <row r="159">
          <cell r="G159">
            <v>9778</v>
          </cell>
          <cell r="H159" t="str">
            <v>ADMINISTRADORA</v>
          </cell>
          <cell r="I159">
            <v>39</v>
          </cell>
          <cell r="J159" t="str">
            <v>SUBSIDIADO PLENO</v>
          </cell>
          <cell r="K159" t="str">
            <v>CC-73291117</v>
          </cell>
          <cell r="L159" t="str">
            <v>P</v>
          </cell>
          <cell r="M159" t="str">
            <v>NINGUNO</v>
          </cell>
          <cell r="N159">
            <v>0</v>
          </cell>
          <cell r="O159">
            <v>13</v>
          </cell>
          <cell r="P159">
            <v>43467</v>
          </cell>
          <cell r="Q159">
            <v>43481</v>
          </cell>
          <cell r="R159">
            <v>43504</v>
          </cell>
          <cell r="S159">
            <v>51956</v>
          </cell>
          <cell r="T159">
            <v>0</v>
          </cell>
          <cell r="U159">
            <v>0</v>
          </cell>
          <cell r="V159">
            <v>51956</v>
          </cell>
          <cell r="W159">
            <v>51956</v>
          </cell>
          <cell r="X159">
            <v>0</v>
          </cell>
          <cell r="Y159">
            <v>0</v>
          </cell>
          <cell r="Z159" t="str">
            <v>NA</v>
          </cell>
          <cell r="AA159" t="str">
            <v>NA</v>
          </cell>
          <cell r="AB159">
            <v>0</v>
          </cell>
          <cell r="AC159">
            <v>0</v>
          </cell>
          <cell r="AD159">
            <v>0</v>
          </cell>
          <cell r="AE159">
            <v>43504</v>
          </cell>
          <cell r="AF159" t="str">
            <v>FACSS</v>
          </cell>
          <cell r="AG159" t="str">
            <v>IPSPU</v>
          </cell>
          <cell r="AH159" t="str">
            <v>Pagado</v>
          </cell>
          <cell r="AI159" t="str">
            <v>9778</v>
          </cell>
          <cell r="AJ159">
            <v>51956</v>
          </cell>
          <cell r="AK159">
            <v>51956</v>
          </cell>
          <cell r="AL159">
            <v>0</v>
          </cell>
          <cell r="AM159">
            <v>0</v>
          </cell>
          <cell r="AN159">
            <v>0</v>
          </cell>
          <cell r="AO159">
            <v>0</v>
          </cell>
          <cell r="AP159">
            <v>0</v>
          </cell>
          <cell r="AQ159">
            <v>0</v>
          </cell>
          <cell r="AR159">
            <v>0</v>
          </cell>
          <cell r="AS159">
            <v>51956</v>
          </cell>
          <cell r="AT159">
            <v>0</v>
          </cell>
          <cell r="AU159">
            <v>0</v>
          </cell>
          <cell r="AV159" t="str">
            <v>GIRO DIRECTO DEL M.PS.  MES DE MARZO DE 2019. EVENTO</v>
          </cell>
          <cell r="AW159" t="str">
            <v>2717041</v>
          </cell>
          <cell r="AX159" t="str">
            <v>20322</v>
          </cell>
          <cell r="AY159" t="str">
            <v>0</v>
          </cell>
          <cell r="AZ159" t="str">
            <v>0</v>
          </cell>
        </row>
        <row r="160">
          <cell r="G160">
            <v>9788</v>
          </cell>
          <cell r="H160" t="str">
            <v>ADMINISTRADORA</v>
          </cell>
          <cell r="I160">
            <v>39</v>
          </cell>
          <cell r="J160" t="str">
            <v>SUBSIDIADO PLENO</v>
          </cell>
          <cell r="K160" t="str">
            <v>CC-1043022703</v>
          </cell>
          <cell r="L160" t="str">
            <v>P</v>
          </cell>
          <cell r="M160" t="str">
            <v>NINGUNO</v>
          </cell>
          <cell r="N160">
            <v>0</v>
          </cell>
          <cell r="O160">
            <v>13</v>
          </cell>
          <cell r="P160">
            <v>43466</v>
          </cell>
          <cell r="Q160">
            <v>43482</v>
          </cell>
          <cell r="R160">
            <v>43504</v>
          </cell>
          <cell r="S160">
            <v>53806</v>
          </cell>
          <cell r="T160">
            <v>0</v>
          </cell>
          <cell r="U160">
            <v>0</v>
          </cell>
          <cell r="V160">
            <v>53806</v>
          </cell>
          <cell r="W160">
            <v>53806</v>
          </cell>
          <cell r="X160">
            <v>0</v>
          </cell>
          <cell r="Y160">
            <v>0</v>
          </cell>
          <cell r="Z160" t="str">
            <v>NA</v>
          </cell>
          <cell r="AA160" t="str">
            <v>NA</v>
          </cell>
          <cell r="AB160">
            <v>0</v>
          </cell>
          <cell r="AC160">
            <v>0</v>
          </cell>
          <cell r="AD160">
            <v>0</v>
          </cell>
          <cell r="AE160">
            <v>43504</v>
          </cell>
          <cell r="AF160" t="str">
            <v>FACSS</v>
          </cell>
          <cell r="AG160" t="str">
            <v>IPSPU</v>
          </cell>
          <cell r="AH160" t="str">
            <v>Pagado</v>
          </cell>
          <cell r="AI160" t="str">
            <v>9788</v>
          </cell>
          <cell r="AJ160">
            <v>53806</v>
          </cell>
          <cell r="AK160">
            <v>53806</v>
          </cell>
          <cell r="AL160">
            <v>0</v>
          </cell>
          <cell r="AM160">
            <v>0</v>
          </cell>
          <cell r="AN160">
            <v>0</v>
          </cell>
          <cell r="AO160">
            <v>0</v>
          </cell>
          <cell r="AP160">
            <v>0</v>
          </cell>
          <cell r="AQ160">
            <v>0</v>
          </cell>
          <cell r="AR160">
            <v>0</v>
          </cell>
          <cell r="AS160">
            <v>53806</v>
          </cell>
          <cell r="AT160">
            <v>0</v>
          </cell>
          <cell r="AU160">
            <v>0</v>
          </cell>
          <cell r="AV160" t="str">
            <v>CRUCE|GIRO DIRECTO DEL M.PS.  MES DE MARZO DE 2019. EVENTO</v>
          </cell>
          <cell r="AW160" t="str">
            <v>2717042</v>
          </cell>
          <cell r="AX160" t="str">
            <v>20322|20322</v>
          </cell>
          <cell r="AY160" t="str">
            <v>0</v>
          </cell>
          <cell r="AZ160" t="str">
            <v>0</v>
          </cell>
        </row>
        <row r="161">
          <cell r="G161">
            <v>9792</v>
          </cell>
          <cell r="H161" t="str">
            <v>ADMINISTRADORA</v>
          </cell>
          <cell r="I161">
            <v>39</v>
          </cell>
          <cell r="J161" t="str">
            <v>SUBSIDIADO PLENO</v>
          </cell>
          <cell r="K161" t="str">
            <v>TI-1002145052</v>
          </cell>
          <cell r="L161" t="str">
            <v>P</v>
          </cell>
          <cell r="M161" t="str">
            <v>NINGUNO</v>
          </cell>
          <cell r="N161">
            <v>0</v>
          </cell>
          <cell r="O161">
            <v>13</v>
          </cell>
          <cell r="P161">
            <v>43467</v>
          </cell>
          <cell r="Q161">
            <v>43482</v>
          </cell>
          <cell r="R161">
            <v>43504</v>
          </cell>
          <cell r="S161">
            <v>232372</v>
          </cell>
          <cell r="T161">
            <v>0</v>
          </cell>
          <cell r="U161">
            <v>0</v>
          </cell>
          <cell r="V161">
            <v>232372</v>
          </cell>
          <cell r="W161">
            <v>232372</v>
          </cell>
          <cell r="X161">
            <v>0</v>
          </cell>
          <cell r="Y161">
            <v>59463</v>
          </cell>
          <cell r="Z161" t="str">
            <v>--Se objeta sala de observacion no pertinente no cumple criterios  objetivos de sala con  con mejoria  a las dos horas</v>
          </cell>
          <cell r="AA161" t="str">
            <v>NA</v>
          </cell>
          <cell r="AB161">
            <v>0</v>
          </cell>
          <cell r="AC161">
            <v>0</v>
          </cell>
          <cell r="AD161">
            <v>0</v>
          </cell>
          <cell r="AE161">
            <v>43504</v>
          </cell>
          <cell r="AF161" t="str">
            <v>FACSS</v>
          </cell>
          <cell r="AG161" t="str">
            <v>IPSPU</v>
          </cell>
          <cell r="AH161" t="str">
            <v>Pagado</v>
          </cell>
          <cell r="AI161" t="str">
            <v>9792</v>
          </cell>
          <cell r="AJ161">
            <v>232372</v>
          </cell>
          <cell r="AK161">
            <v>232372</v>
          </cell>
          <cell r="AL161">
            <v>0</v>
          </cell>
          <cell r="AM161">
            <v>0</v>
          </cell>
          <cell r="AN161">
            <v>0</v>
          </cell>
          <cell r="AO161">
            <v>0</v>
          </cell>
          <cell r="AP161">
            <v>0</v>
          </cell>
          <cell r="AQ161">
            <v>0</v>
          </cell>
          <cell r="AR161">
            <v>0</v>
          </cell>
          <cell r="AS161">
            <v>172909</v>
          </cell>
          <cell r="AT161">
            <v>0</v>
          </cell>
          <cell r="AU161">
            <v>0</v>
          </cell>
          <cell r="AV161" t="str">
            <v>CRUCE</v>
          </cell>
          <cell r="AW161" t="str">
            <v>2717043</v>
          </cell>
          <cell r="AX161" t="str">
            <v>20322</v>
          </cell>
          <cell r="AY161" t="str">
            <v>142276</v>
          </cell>
          <cell r="AZ161" t="str">
            <v>0</v>
          </cell>
        </row>
        <row r="162">
          <cell r="G162">
            <v>9796</v>
          </cell>
          <cell r="H162" t="str">
            <v>ADMINISTRADORA</v>
          </cell>
          <cell r="I162">
            <v>39</v>
          </cell>
          <cell r="J162" t="str">
            <v>SUBSIDIADO PLENO</v>
          </cell>
          <cell r="K162" t="str">
            <v>CC-1046874921</v>
          </cell>
          <cell r="L162" t="str">
            <v>P</v>
          </cell>
          <cell r="M162" t="str">
            <v>NINGUNO</v>
          </cell>
          <cell r="N162">
            <v>0</v>
          </cell>
          <cell r="O162">
            <v>13</v>
          </cell>
          <cell r="P162">
            <v>43473</v>
          </cell>
          <cell r="Q162">
            <v>43482</v>
          </cell>
          <cell r="R162">
            <v>43504</v>
          </cell>
          <cell r="S162">
            <v>113323</v>
          </cell>
          <cell r="T162">
            <v>0</v>
          </cell>
          <cell r="U162">
            <v>0</v>
          </cell>
          <cell r="V162">
            <v>113323</v>
          </cell>
          <cell r="W162">
            <v>113323</v>
          </cell>
          <cell r="X162">
            <v>0</v>
          </cell>
          <cell r="Y162">
            <v>59463</v>
          </cell>
          <cell r="Z162" t="str">
            <v>--Se objeta sala de observacion no pertinente no cumple criterios  objetivos de sala con  con mejoria  a las dos horas  ingreso</v>
          </cell>
          <cell r="AA162" t="str">
            <v>NA</v>
          </cell>
          <cell r="AB162">
            <v>0</v>
          </cell>
          <cell r="AC162">
            <v>0</v>
          </cell>
          <cell r="AD162">
            <v>0</v>
          </cell>
          <cell r="AE162">
            <v>43504</v>
          </cell>
          <cell r="AF162" t="str">
            <v>FACSS</v>
          </cell>
          <cell r="AG162" t="str">
            <v>IPSPU</v>
          </cell>
          <cell r="AH162" t="str">
            <v>Pagado</v>
          </cell>
          <cell r="AI162" t="str">
            <v>9796</v>
          </cell>
          <cell r="AJ162">
            <v>113323</v>
          </cell>
          <cell r="AK162">
            <v>113323</v>
          </cell>
          <cell r="AL162">
            <v>0</v>
          </cell>
          <cell r="AM162">
            <v>0</v>
          </cell>
          <cell r="AN162">
            <v>0</v>
          </cell>
          <cell r="AO162">
            <v>0</v>
          </cell>
          <cell r="AP162">
            <v>0</v>
          </cell>
          <cell r="AQ162">
            <v>0</v>
          </cell>
          <cell r="AR162">
            <v>0</v>
          </cell>
          <cell r="AS162">
            <v>53860</v>
          </cell>
          <cell r="AT162">
            <v>0</v>
          </cell>
          <cell r="AU162">
            <v>0</v>
          </cell>
          <cell r="AV162" t="str">
            <v>CRUCE</v>
          </cell>
          <cell r="AW162" t="str">
            <v>2717044</v>
          </cell>
          <cell r="AX162" t="str">
            <v>20322</v>
          </cell>
          <cell r="AY162" t="str">
            <v>142271</v>
          </cell>
          <cell r="AZ162" t="str">
            <v>0</v>
          </cell>
        </row>
        <row r="163">
          <cell r="G163">
            <v>9811</v>
          </cell>
          <cell r="H163" t="str">
            <v>ADMINISTRADORA</v>
          </cell>
          <cell r="I163">
            <v>39</v>
          </cell>
          <cell r="J163" t="str">
            <v>SUBSIDIADO PLENO</v>
          </cell>
          <cell r="K163" t="str">
            <v>RC-1143247401</v>
          </cell>
          <cell r="L163" t="str">
            <v>P</v>
          </cell>
          <cell r="M163" t="str">
            <v>NINGUNO</v>
          </cell>
          <cell r="N163">
            <v>0</v>
          </cell>
          <cell r="O163">
            <v>13</v>
          </cell>
          <cell r="P163">
            <v>43480</v>
          </cell>
          <cell r="Q163">
            <v>43483</v>
          </cell>
          <cell r="R163">
            <v>43504</v>
          </cell>
          <cell r="S163">
            <v>127899</v>
          </cell>
          <cell r="T163">
            <v>0</v>
          </cell>
          <cell r="U163">
            <v>0</v>
          </cell>
          <cell r="V163">
            <v>127899</v>
          </cell>
          <cell r="W163">
            <v>127899</v>
          </cell>
          <cell r="X163">
            <v>0</v>
          </cell>
          <cell r="Y163">
            <v>59463</v>
          </cell>
          <cell r="Z163" t="str">
            <v>--Se objeta sala de observacion no pertinente no cumple criterios  objetivos de sala con  con mejoria  a las dos horas  ingreso</v>
          </cell>
          <cell r="AA163" t="str">
            <v>NA</v>
          </cell>
          <cell r="AB163">
            <v>0</v>
          </cell>
          <cell r="AC163">
            <v>0</v>
          </cell>
          <cell r="AD163">
            <v>0</v>
          </cell>
          <cell r="AE163">
            <v>43504</v>
          </cell>
          <cell r="AF163" t="str">
            <v>FACSS</v>
          </cell>
          <cell r="AG163" t="str">
            <v>IPSPU</v>
          </cell>
          <cell r="AH163" t="str">
            <v>Pagado</v>
          </cell>
          <cell r="AI163" t="str">
            <v>9811</v>
          </cell>
          <cell r="AJ163">
            <v>127899</v>
          </cell>
          <cell r="AK163">
            <v>127899</v>
          </cell>
          <cell r="AL163">
            <v>0</v>
          </cell>
          <cell r="AM163">
            <v>0</v>
          </cell>
          <cell r="AN163">
            <v>0</v>
          </cell>
          <cell r="AO163">
            <v>0</v>
          </cell>
          <cell r="AP163">
            <v>0</v>
          </cell>
          <cell r="AQ163">
            <v>0</v>
          </cell>
          <cell r="AR163">
            <v>0</v>
          </cell>
          <cell r="AS163">
            <v>68436</v>
          </cell>
          <cell r="AT163">
            <v>0</v>
          </cell>
          <cell r="AU163">
            <v>0</v>
          </cell>
          <cell r="AV163" t="str">
            <v>CRUCE</v>
          </cell>
          <cell r="AW163" t="str">
            <v>2717046</v>
          </cell>
          <cell r="AX163" t="str">
            <v>20322</v>
          </cell>
          <cell r="AY163" t="str">
            <v>142273</v>
          </cell>
          <cell r="AZ163" t="str">
            <v>0</v>
          </cell>
        </row>
        <row r="164">
          <cell r="G164">
            <v>9824</v>
          </cell>
          <cell r="H164" t="str">
            <v>ADMINISTRADORA</v>
          </cell>
          <cell r="I164">
            <v>39</v>
          </cell>
          <cell r="J164" t="str">
            <v>SUBSIDIADO PLENO</v>
          </cell>
          <cell r="K164" t="str">
            <v>CC-73291117</v>
          </cell>
          <cell r="L164" t="str">
            <v>P</v>
          </cell>
          <cell r="M164" t="str">
            <v>NINGUNO</v>
          </cell>
          <cell r="N164">
            <v>0</v>
          </cell>
          <cell r="O164">
            <v>13</v>
          </cell>
          <cell r="P164">
            <v>43489</v>
          </cell>
          <cell r="Q164">
            <v>43493</v>
          </cell>
          <cell r="R164">
            <v>43504</v>
          </cell>
          <cell r="S164">
            <v>58797</v>
          </cell>
          <cell r="T164">
            <v>0</v>
          </cell>
          <cell r="U164">
            <v>0</v>
          </cell>
          <cell r="V164">
            <v>58797</v>
          </cell>
          <cell r="W164">
            <v>58797</v>
          </cell>
          <cell r="X164">
            <v>0</v>
          </cell>
          <cell r="Y164">
            <v>58797</v>
          </cell>
          <cell r="Z164" t="str">
            <v>--atencion total no pertinentes paciente  consulta de urgencia no pertinente dx cefalea es un sintoma  no un dx</v>
          </cell>
          <cell r="AA164" t="str">
            <v>NA</v>
          </cell>
          <cell r="AB164">
            <v>0</v>
          </cell>
          <cell r="AC164">
            <v>0</v>
          </cell>
          <cell r="AD164">
            <v>0</v>
          </cell>
          <cell r="AE164">
            <v>43504</v>
          </cell>
          <cell r="AF164" t="str">
            <v>FACSS</v>
          </cell>
          <cell r="AG164" t="str">
            <v>IPSPU</v>
          </cell>
          <cell r="AH164" t="str">
            <v>Pagado</v>
          </cell>
          <cell r="AI164" t="str">
            <v>9824</v>
          </cell>
          <cell r="AJ164">
            <v>58797</v>
          </cell>
          <cell r="AK164">
            <v>58797</v>
          </cell>
          <cell r="AL164">
            <v>0</v>
          </cell>
          <cell r="AM164">
            <v>0</v>
          </cell>
          <cell r="AN164">
            <v>0</v>
          </cell>
          <cell r="AO164">
            <v>0</v>
          </cell>
          <cell r="AP164">
            <v>0</v>
          </cell>
          <cell r="AQ164">
            <v>0</v>
          </cell>
          <cell r="AR164">
            <v>0</v>
          </cell>
          <cell r="AS164">
            <v>0</v>
          </cell>
          <cell r="AT164">
            <v>0</v>
          </cell>
          <cell r="AU164">
            <v>0</v>
          </cell>
          <cell r="AV164" t="str">
            <v>NA</v>
          </cell>
          <cell r="AW164" t="str">
            <v>2717037</v>
          </cell>
          <cell r="AX164" t="str">
            <v>0</v>
          </cell>
          <cell r="AY164" t="str">
            <v>142272</v>
          </cell>
          <cell r="AZ164" t="str">
            <v>0</v>
          </cell>
        </row>
        <row r="165">
          <cell r="G165">
            <v>9832</v>
          </cell>
          <cell r="H165" t="str">
            <v>ADMINISTRADORA</v>
          </cell>
          <cell r="I165">
            <v>39</v>
          </cell>
          <cell r="J165" t="str">
            <v>SUBSIDIADO PLENO</v>
          </cell>
          <cell r="K165" t="str">
            <v>TI-1002145052</v>
          </cell>
          <cell r="L165" t="str">
            <v>P</v>
          </cell>
          <cell r="M165" t="str">
            <v>NINGUNO</v>
          </cell>
          <cell r="N165">
            <v>0</v>
          </cell>
          <cell r="O165">
            <v>13</v>
          </cell>
          <cell r="P165">
            <v>43482</v>
          </cell>
          <cell r="Q165">
            <v>43494</v>
          </cell>
          <cell r="R165">
            <v>43504</v>
          </cell>
          <cell r="S165">
            <v>120690</v>
          </cell>
          <cell r="T165">
            <v>0</v>
          </cell>
          <cell r="U165">
            <v>0</v>
          </cell>
          <cell r="V165">
            <v>120690</v>
          </cell>
          <cell r="W165">
            <v>120690</v>
          </cell>
          <cell r="X165">
            <v>0</v>
          </cell>
          <cell r="Y165">
            <v>0</v>
          </cell>
          <cell r="Z165" t="str">
            <v>NA</v>
          </cell>
          <cell r="AA165" t="str">
            <v>NA</v>
          </cell>
          <cell r="AB165">
            <v>0</v>
          </cell>
          <cell r="AC165">
            <v>0</v>
          </cell>
          <cell r="AD165">
            <v>0</v>
          </cell>
          <cell r="AE165">
            <v>43504</v>
          </cell>
          <cell r="AF165" t="str">
            <v>FACSS</v>
          </cell>
          <cell r="AG165" t="str">
            <v>IPSPU</v>
          </cell>
          <cell r="AH165" t="str">
            <v>Pagado</v>
          </cell>
          <cell r="AI165" t="str">
            <v>9832</v>
          </cell>
          <cell r="AJ165">
            <v>120690</v>
          </cell>
          <cell r="AK165">
            <v>120690</v>
          </cell>
          <cell r="AL165">
            <v>0</v>
          </cell>
          <cell r="AM165">
            <v>0</v>
          </cell>
          <cell r="AN165">
            <v>0</v>
          </cell>
          <cell r="AO165">
            <v>0</v>
          </cell>
          <cell r="AP165">
            <v>0</v>
          </cell>
          <cell r="AQ165">
            <v>0</v>
          </cell>
          <cell r="AR165">
            <v>0</v>
          </cell>
          <cell r="AS165">
            <v>120690</v>
          </cell>
          <cell r="AT165">
            <v>0</v>
          </cell>
          <cell r="AU165">
            <v>0</v>
          </cell>
          <cell r="AV165" t="str">
            <v>CRUCE</v>
          </cell>
          <cell r="AW165" t="str">
            <v>2717047</v>
          </cell>
          <cell r="AX165" t="str">
            <v>20322</v>
          </cell>
          <cell r="AY165" t="str">
            <v>0</v>
          </cell>
          <cell r="AZ165" t="str">
            <v>0</v>
          </cell>
        </row>
        <row r="166">
          <cell r="G166">
            <v>9833</v>
          </cell>
          <cell r="H166" t="str">
            <v>ADMINISTRADORA</v>
          </cell>
          <cell r="I166">
            <v>39</v>
          </cell>
          <cell r="J166" t="str">
            <v>SUBSIDIADO PLENO</v>
          </cell>
          <cell r="K166" t="str">
            <v>CC-32704561</v>
          </cell>
          <cell r="L166" t="str">
            <v>P</v>
          </cell>
          <cell r="M166" t="str">
            <v>NINGUNO</v>
          </cell>
          <cell r="N166">
            <v>0</v>
          </cell>
          <cell r="O166">
            <v>13</v>
          </cell>
          <cell r="P166">
            <v>43483</v>
          </cell>
          <cell r="Q166">
            <v>43494</v>
          </cell>
          <cell r="R166">
            <v>43504</v>
          </cell>
          <cell r="S166">
            <v>145157</v>
          </cell>
          <cell r="T166">
            <v>0</v>
          </cell>
          <cell r="U166">
            <v>0</v>
          </cell>
          <cell r="V166">
            <v>145157</v>
          </cell>
          <cell r="W166">
            <v>145157</v>
          </cell>
          <cell r="X166">
            <v>0</v>
          </cell>
          <cell r="Y166">
            <v>0</v>
          </cell>
          <cell r="Z166" t="str">
            <v>NA</v>
          </cell>
          <cell r="AA166" t="str">
            <v>NA</v>
          </cell>
          <cell r="AB166">
            <v>0</v>
          </cell>
          <cell r="AC166">
            <v>0</v>
          </cell>
          <cell r="AD166">
            <v>0</v>
          </cell>
          <cell r="AE166">
            <v>43504</v>
          </cell>
          <cell r="AF166" t="str">
            <v>FACSS</v>
          </cell>
          <cell r="AG166" t="str">
            <v>IPSPU</v>
          </cell>
          <cell r="AH166" t="str">
            <v>Pagado</v>
          </cell>
          <cell r="AI166" t="str">
            <v>9833</v>
          </cell>
          <cell r="AJ166">
            <v>145157</v>
          </cell>
          <cell r="AK166">
            <v>145157</v>
          </cell>
          <cell r="AL166">
            <v>0</v>
          </cell>
          <cell r="AM166">
            <v>0</v>
          </cell>
          <cell r="AN166">
            <v>0</v>
          </cell>
          <cell r="AO166">
            <v>0</v>
          </cell>
          <cell r="AP166">
            <v>0</v>
          </cell>
          <cell r="AQ166">
            <v>0</v>
          </cell>
          <cell r="AR166">
            <v>0</v>
          </cell>
          <cell r="AS166">
            <v>145157</v>
          </cell>
          <cell r="AT166">
            <v>0</v>
          </cell>
          <cell r="AU166">
            <v>0</v>
          </cell>
          <cell r="AV166" t="str">
            <v>CRUCE</v>
          </cell>
          <cell r="AW166" t="str">
            <v>2717048</v>
          </cell>
          <cell r="AX166" t="str">
            <v>20322</v>
          </cell>
          <cell r="AY166" t="str">
            <v>0</v>
          </cell>
          <cell r="AZ166" t="str">
            <v>0</v>
          </cell>
        </row>
        <row r="167">
          <cell r="G167">
            <v>9836</v>
          </cell>
          <cell r="H167" t="str">
            <v>ADMINISTRADORA</v>
          </cell>
          <cell r="I167">
            <v>39</v>
          </cell>
          <cell r="J167" t="str">
            <v>SUBSIDIADO PLENO</v>
          </cell>
          <cell r="K167" t="str">
            <v>RC-1041777896</v>
          </cell>
          <cell r="L167" t="str">
            <v>P</v>
          </cell>
          <cell r="M167" t="str">
            <v>NINGUNO</v>
          </cell>
          <cell r="N167">
            <v>0</v>
          </cell>
          <cell r="O167">
            <v>13</v>
          </cell>
          <cell r="P167">
            <v>43484</v>
          </cell>
          <cell r="Q167">
            <v>43494</v>
          </cell>
          <cell r="R167">
            <v>43504</v>
          </cell>
          <cell r="S167">
            <v>128111</v>
          </cell>
          <cell r="T167">
            <v>0</v>
          </cell>
          <cell r="U167">
            <v>0</v>
          </cell>
          <cell r="V167">
            <v>128111</v>
          </cell>
          <cell r="W167">
            <v>128111</v>
          </cell>
          <cell r="X167">
            <v>0</v>
          </cell>
          <cell r="Y167">
            <v>59463</v>
          </cell>
          <cell r="Z167" t="str">
            <v>--Se objeta sala de observacion no pertinente no cumple criterios  objetivos de sala con  con mejoria  a las dos horas  atencion</v>
          </cell>
          <cell r="AA167" t="str">
            <v>NA</v>
          </cell>
          <cell r="AB167">
            <v>0</v>
          </cell>
          <cell r="AC167">
            <v>0</v>
          </cell>
          <cell r="AD167">
            <v>0</v>
          </cell>
          <cell r="AE167">
            <v>43504</v>
          </cell>
          <cell r="AF167" t="str">
            <v>FACSS</v>
          </cell>
          <cell r="AG167" t="str">
            <v>IPSPU</v>
          </cell>
          <cell r="AH167" t="str">
            <v>Pagado</v>
          </cell>
          <cell r="AI167" t="str">
            <v>9836</v>
          </cell>
          <cell r="AJ167">
            <v>128111</v>
          </cell>
          <cell r="AK167">
            <v>128111</v>
          </cell>
          <cell r="AL167">
            <v>0</v>
          </cell>
          <cell r="AM167">
            <v>0</v>
          </cell>
          <cell r="AN167">
            <v>0</v>
          </cell>
          <cell r="AO167">
            <v>0</v>
          </cell>
          <cell r="AP167">
            <v>0</v>
          </cell>
          <cell r="AQ167">
            <v>0</v>
          </cell>
          <cell r="AR167">
            <v>0</v>
          </cell>
          <cell r="AS167">
            <v>68648</v>
          </cell>
          <cell r="AT167">
            <v>0</v>
          </cell>
          <cell r="AU167">
            <v>0</v>
          </cell>
          <cell r="AV167" t="str">
            <v>CRUCE</v>
          </cell>
          <cell r="AW167" t="str">
            <v>2717038</v>
          </cell>
          <cell r="AX167" t="str">
            <v>20322</v>
          </cell>
          <cell r="AY167" t="str">
            <v>142274</v>
          </cell>
          <cell r="AZ167" t="str">
            <v>0</v>
          </cell>
        </row>
        <row r="168">
          <cell r="G168">
            <v>9837</v>
          </cell>
          <cell r="H168" t="str">
            <v>ADMINISTRADORA</v>
          </cell>
          <cell r="I168">
            <v>39</v>
          </cell>
          <cell r="J168" t="str">
            <v>SUBSIDIADO PLENO</v>
          </cell>
          <cell r="K168" t="str">
            <v>TI-99090513504</v>
          </cell>
          <cell r="L168" t="str">
            <v>P</v>
          </cell>
          <cell r="M168" t="str">
            <v>NINGUNO</v>
          </cell>
          <cell r="N168">
            <v>0</v>
          </cell>
          <cell r="O168">
            <v>13</v>
          </cell>
          <cell r="P168">
            <v>43438</v>
          </cell>
          <cell r="Q168">
            <v>43494</v>
          </cell>
          <cell r="R168">
            <v>43504</v>
          </cell>
          <cell r="S168">
            <v>128233</v>
          </cell>
          <cell r="T168">
            <v>0</v>
          </cell>
          <cell r="U168">
            <v>0</v>
          </cell>
          <cell r="V168">
            <v>128233</v>
          </cell>
          <cell r="W168">
            <v>128233</v>
          </cell>
          <cell r="X168">
            <v>0</v>
          </cell>
          <cell r="Y168">
            <v>59463</v>
          </cell>
          <cell r="Z168" t="str">
            <v>--Se objeta sala de observacion no pertinente no cumple criterios  objetivos de sala con  con mejoria  a las dos horas  atencion</v>
          </cell>
          <cell r="AA168" t="str">
            <v>NA</v>
          </cell>
          <cell r="AB168">
            <v>0</v>
          </cell>
          <cell r="AC168">
            <v>0</v>
          </cell>
          <cell r="AD168">
            <v>0</v>
          </cell>
          <cell r="AE168">
            <v>43504</v>
          </cell>
          <cell r="AF168" t="str">
            <v>FACSS</v>
          </cell>
          <cell r="AG168" t="str">
            <v>IPSPU</v>
          </cell>
          <cell r="AH168" t="str">
            <v>Pagado</v>
          </cell>
          <cell r="AI168" t="str">
            <v>9837</v>
          </cell>
          <cell r="AJ168">
            <v>128233</v>
          </cell>
          <cell r="AK168">
            <v>128233</v>
          </cell>
          <cell r="AL168">
            <v>0</v>
          </cell>
          <cell r="AM168">
            <v>0</v>
          </cell>
          <cell r="AN168">
            <v>0</v>
          </cell>
          <cell r="AO168">
            <v>0</v>
          </cell>
          <cell r="AP168">
            <v>0</v>
          </cell>
          <cell r="AQ168">
            <v>0</v>
          </cell>
          <cell r="AR168">
            <v>0</v>
          </cell>
          <cell r="AS168">
            <v>68770</v>
          </cell>
          <cell r="AT168">
            <v>0</v>
          </cell>
          <cell r="AU168">
            <v>0</v>
          </cell>
          <cell r="AV168" t="str">
            <v>CRUCE</v>
          </cell>
          <cell r="AW168" t="str">
            <v>2717049</v>
          </cell>
          <cell r="AX168" t="str">
            <v>20322</v>
          </cell>
          <cell r="AY168" t="str">
            <v>142275</v>
          </cell>
          <cell r="AZ168" t="str">
            <v>0</v>
          </cell>
        </row>
        <row r="169">
          <cell r="G169">
            <v>9845</v>
          </cell>
          <cell r="H169" t="str">
            <v>ADMINISTRADORA</v>
          </cell>
          <cell r="I169">
            <v>39</v>
          </cell>
          <cell r="J169" t="str">
            <v>SUBSIDIADO PLENO</v>
          </cell>
          <cell r="K169" t="str">
            <v>CC-1072256554</v>
          </cell>
          <cell r="L169" t="str">
            <v>P</v>
          </cell>
          <cell r="M169" t="str">
            <v>NINGUNO</v>
          </cell>
          <cell r="N169">
            <v>0</v>
          </cell>
          <cell r="O169">
            <v>13</v>
          </cell>
          <cell r="P169">
            <v>43496</v>
          </cell>
          <cell r="Q169">
            <v>43496</v>
          </cell>
          <cell r="R169">
            <v>43504</v>
          </cell>
          <cell r="S169">
            <v>106467</v>
          </cell>
          <cell r="T169">
            <v>0</v>
          </cell>
          <cell r="U169">
            <v>0</v>
          </cell>
          <cell r="V169">
            <v>106467</v>
          </cell>
          <cell r="W169">
            <v>106467</v>
          </cell>
          <cell r="X169">
            <v>0</v>
          </cell>
          <cell r="Y169">
            <v>0</v>
          </cell>
          <cell r="Z169" t="str">
            <v>NA</v>
          </cell>
          <cell r="AA169" t="str">
            <v>NA</v>
          </cell>
          <cell r="AB169">
            <v>0</v>
          </cell>
          <cell r="AC169">
            <v>0</v>
          </cell>
          <cell r="AD169">
            <v>0</v>
          </cell>
          <cell r="AE169">
            <v>43504</v>
          </cell>
          <cell r="AF169" t="str">
            <v>FACSS</v>
          </cell>
          <cell r="AG169" t="str">
            <v>IPSPU</v>
          </cell>
          <cell r="AH169" t="str">
            <v>Pagado</v>
          </cell>
          <cell r="AI169" t="str">
            <v>9845</v>
          </cell>
          <cell r="AJ169">
            <v>106467</v>
          </cell>
          <cell r="AK169">
            <v>106467</v>
          </cell>
          <cell r="AL169">
            <v>0</v>
          </cell>
          <cell r="AM169">
            <v>0</v>
          </cell>
          <cell r="AN169">
            <v>0</v>
          </cell>
          <cell r="AO169">
            <v>0</v>
          </cell>
          <cell r="AP169">
            <v>0</v>
          </cell>
          <cell r="AQ169">
            <v>0</v>
          </cell>
          <cell r="AR169">
            <v>0</v>
          </cell>
          <cell r="AS169">
            <v>106467</v>
          </cell>
          <cell r="AT169">
            <v>0</v>
          </cell>
          <cell r="AU169">
            <v>0</v>
          </cell>
          <cell r="AV169" t="str">
            <v>CRUCE</v>
          </cell>
          <cell r="AW169" t="str">
            <v>2717050</v>
          </cell>
          <cell r="AX169" t="str">
            <v>20322</v>
          </cell>
          <cell r="AY169" t="str">
            <v>0</v>
          </cell>
          <cell r="AZ169" t="str">
            <v>0</v>
          </cell>
        </row>
        <row r="170">
          <cell r="G170">
            <v>9860</v>
          </cell>
          <cell r="H170" t="str">
            <v>ADMINISTRADORA</v>
          </cell>
          <cell r="I170">
            <v>39</v>
          </cell>
          <cell r="J170" t="str">
            <v>SUBSIDIADO PLENO</v>
          </cell>
          <cell r="K170" t="str">
            <v>TI-1002145052</v>
          </cell>
          <cell r="L170" t="str">
            <v>P</v>
          </cell>
          <cell r="M170" t="str">
            <v>NINGUNO</v>
          </cell>
          <cell r="N170">
            <v>0</v>
          </cell>
          <cell r="O170">
            <v>13</v>
          </cell>
          <cell r="P170">
            <v>43497</v>
          </cell>
          <cell r="Q170">
            <v>43504</v>
          </cell>
          <cell r="R170">
            <v>43532</v>
          </cell>
          <cell r="S170">
            <v>202287</v>
          </cell>
          <cell r="T170">
            <v>0</v>
          </cell>
          <cell r="U170">
            <v>0</v>
          </cell>
          <cell r="V170">
            <v>202287</v>
          </cell>
          <cell r="W170">
            <v>202287</v>
          </cell>
          <cell r="X170">
            <v>0</v>
          </cell>
          <cell r="Y170">
            <v>0</v>
          </cell>
          <cell r="Z170" t="str">
            <v>NA</v>
          </cell>
          <cell r="AA170" t="str">
            <v>NA</v>
          </cell>
          <cell r="AB170">
            <v>0</v>
          </cell>
          <cell r="AC170">
            <v>0</v>
          </cell>
          <cell r="AD170">
            <v>0</v>
          </cell>
          <cell r="AE170">
            <v>43532</v>
          </cell>
          <cell r="AF170" t="str">
            <v>FACSS</v>
          </cell>
          <cell r="AG170" t="str">
            <v>IPSPU</v>
          </cell>
          <cell r="AH170" t="str">
            <v>Pagado</v>
          </cell>
          <cell r="AI170" t="str">
            <v>9860</v>
          </cell>
          <cell r="AJ170">
            <v>202287</v>
          </cell>
          <cell r="AK170">
            <v>202287</v>
          </cell>
          <cell r="AL170">
            <v>0</v>
          </cell>
          <cell r="AM170">
            <v>0</v>
          </cell>
          <cell r="AN170">
            <v>0</v>
          </cell>
          <cell r="AO170">
            <v>0</v>
          </cell>
          <cell r="AP170">
            <v>0</v>
          </cell>
          <cell r="AQ170">
            <v>0</v>
          </cell>
          <cell r="AR170">
            <v>0</v>
          </cell>
          <cell r="AS170">
            <v>202287</v>
          </cell>
          <cell r="AT170">
            <v>0</v>
          </cell>
          <cell r="AU170">
            <v>0</v>
          </cell>
          <cell r="AV170" t="str">
            <v>GIRO DIRECTO DEL M.PS.  MES DE ABRIL DE 2019. EVENTO</v>
          </cell>
          <cell r="AW170" t="str">
            <v>2810986</v>
          </cell>
          <cell r="AX170" t="str">
            <v>20880</v>
          </cell>
          <cell r="AY170" t="str">
            <v>0</v>
          </cell>
          <cell r="AZ170" t="str">
            <v>0</v>
          </cell>
        </row>
        <row r="171">
          <cell r="G171">
            <v>9878</v>
          </cell>
          <cell r="H171" t="str">
            <v>ADMINISTRADORA</v>
          </cell>
          <cell r="I171">
            <v>39</v>
          </cell>
          <cell r="J171" t="str">
            <v>SUBSIDIADO PLENO</v>
          </cell>
          <cell r="K171" t="str">
            <v>CC-73291117</v>
          </cell>
          <cell r="L171" t="str">
            <v>P</v>
          </cell>
          <cell r="M171" t="str">
            <v>NINGUNO</v>
          </cell>
          <cell r="N171">
            <v>0</v>
          </cell>
          <cell r="O171">
            <v>13</v>
          </cell>
          <cell r="P171">
            <v>43501</v>
          </cell>
          <cell r="Q171">
            <v>43507</v>
          </cell>
          <cell r="R171">
            <v>43532</v>
          </cell>
          <cell r="S171">
            <v>115153</v>
          </cell>
          <cell r="T171">
            <v>0</v>
          </cell>
          <cell r="U171">
            <v>0</v>
          </cell>
          <cell r="V171">
            <v>115153</v>
          </cell>
          <cell r="W171">
            <v>115153</v>
          </cell>
          <cell r="X171">
            <v>0</v>
          </cell>
          <cell r="Y171">
            <v>59463</v>
          </cell>
          <cell r="Z171" t="str">
            <v>--Se objeta sala de observacion no pertinente se dio manejo dentro de las 2 primeras horas con resolucòn del cuadro</v>
          </cell>
          <cell r="AA171" t="str">
            <v>NA</v>
          </cell>
          <cell r="AB171">
            <v>0</v>
          </cell>
          <cell r="AC171">
            <v>0</v>
          </cell>
          <cell r="AD171">
            <v>0</v>
          </cell>
          <cell r="AE171">
            <v>43532</v>
          </cell>
          <cell r="AF171" t="str">
            <v>FACSS</v>
          </cell>
          <cell r="AG171" t="str">
            <v>IPSPU</v>
          </cell>
          <cell r="AH171" t="str">
            <v>Pagado</v>
          </cell>
          <cell r="AI171" t="str">
            <v>9878</v>
          </cell>
          <cell r="AJ171">
            <v>115153</v>
          </cell>
          <cell r="AK171">
            <v>115153</v>
          </cell>
          <cell r="AL171">
            <v>0</v>
          </cell>
          <cell r="AM171">
            <v>0</v>
          </cell>
          <cell r="AN171">
            <v>0</v>
          </cell>
          <cell r="AO171">
            <v>0</v>
          </cell>
          <cell r="AP171">
            <v>0</v>
          </cell>
          <cell r="AQ171">
            <v>0</v>
          </cell>
          <cell r="AR171">
            <v>0</v>
          </cell>
          <cell r="AS171">
            <v>55690</v>
          </cell>
          <cell r="AT171">
            <v>0</v>
          </cell>
          <cell r="AU171">
            <v>0</v>
          </cell>
          <cell r="AV171" t="str">
            <v>GIRO DIRECTO DEL M.PS.  MES DE ABRIL DE 2019. EVENTO</v>
          </cell>
          <cell r="AW171" t="str">
            <v>2810976</v>
          </cell>
          <cell r="AX171" t="str">
            <v>20880</v>
          </cell>
          <cell r="AY171" t="str">
            <v>146395</v>
          </cell>
          <cell r="AZ171" t="str">
            <v>0</v>
          </cell>
        </row>
        <row r="172">
          <cell r="G172">
            <v>9882</v>
          </cell>
          <cell r="H172" t="str">
            <v>ADMINISTRADORA</v>
          </cell>
          <cell r="I172">
            <v>39</v>
          </cell>
          <cell r="J172" t="str">
            <v>SUBSIDIADO PLENO</v>
          </cell>
          <cell r="K172" t="str">
            <v>TI-1002145052</v>
          </cell>
          <cell r="L172" t="str">
            <v>P</v>
          </cell>
          <cell r="M172" t="str">
            <v>NINGUNO</v>
          </cell>
          <cell r="N172">
            <v>0</v>
          </cell>
          <cell r="O172">
            <v>13</v>
          </cell>
          <cell r="P172">
            <v>43502</v>
          </cell>
          <cell r="Q172">
            <v>43507</v>
          </cell>
          <cell r="R172">
            <v>43532</v>
          </cell>
          <cell r="S172">
            <v>120707</v>
          </cell>
          <cell r="T172">
            <v>0</v>
          </cell>
          <cell r="U172">
            <v>0</v>
          </cell>
          <cell r="V172">
            <v>120707</v>
          </cell>
          <cell r="W172">
            <v>120707</v>
          </cell>
          <cell r="X172">
            <v>0</v>
          </cell>
          <cell r="Y172">
            <v>0</v>
          </cell>
          <cell r="Z172" t="str">
            <v>NA</v>
          </cell>
          <cell r="AA172" t="str">
            <v>NA</v>
          </cell>
          <cell r="AB172">
            <v>0</v>
          </cell>
          <cell r="AC172">
            <v>0</v>
          </cell>
          <cell r="AD172">
            <v>0</v>
          </cell>
          <cell r="AE172">
            <v>43532</v>
          </cell>
          <cell r="AF172" t="str">
            <v>FACSS</v>
          </cell>
          <cell r="AG172" t="str">
            <v>IPSPU</v>
          </cell>
          <cell r="AH172" t="str">
            <v>Pagado</v>
          </cell>
          <cell r="AI172" t="str">
            <v>9882</v>
          </cell>
          <cell r="AJ172">
            <v>120707</v>
          </cell>
          <cell r="AK172">
            <v>120707</v>
          </cell>
          <cell r="AL172">
            <v>0</v>
          </cell>
          <cell r="AM172">
            <v>0</v>
          </cell>
          <cell r="AN172">
            <v>0</v>
          </cell>
          <cell r="AO172">
            <v>0</v>
          </cell>
          <cell r="AP172">
            <v>0</v>
          </cell>
          <cell r="AQ172">
            <v>0</v>
          </cell>
          <cell r="AR172">
            <v>0</v>
          </cell>
          <cell r="AS172">
            <v>120707</v>
          </cell>
          <cell r="AT172">
            <v>0</v>
          </cell>
          <cell r="AU172">
            <v>0</v>
          </cell>
          <cell r="AV172" t="str">
            <v>GIRO DIRECTO DEL M.PS.  MES DE ABRIL DE 2019. EVENTO</v>
          </cell>
          <cell r="AW172" t="str">
            <v>2810987</v>
          </cell>
          <cell r="AX172" t="str">
            <v>20880</v>
          </cell>
          <cell r="AY172" t="str">
            <v>0</v>
          </cell>
          <cell r="AZ172" t="str">
            <v>0</v>
          </cell>
        </row>
        <row r="173">
          <cell r="G173">
            <v>9903</v>
          </cell>
          <cell r="H173" t="str">
            <v>ADMINISTRADORA</v>
          </cell>
          <cell r="I173">
            <v>39</v>
          </cell>
          <cell r="J173" t="str">
            <v>SUBSIDIADO PLENO</v>
          </cell>
          <cell r="K173" t="str">
            <v>CC-72339666</v>
          </cell>
          <cell r="L173" t="str">
            <v>P</v>
          </cell>
          <cell r="M173" t="str">
            <v>NINGUNO</v>
          </cell>
          <cell r="N173">
            <v>0</v>
          </cell>
          <cell r="O173">
            <v>13</v>
          </cell>
          <cell r="P173">
            <v>43508</v>
          </cell>
          <cell r="Q173">
            <v>43509</v>
          </cell>
          <cell r="R173">
            <v>43532</v>
          </cell>
          <cell r="S173">
            <v>63429</v>
          </cell>
          <cell r="T173">
            <v>0</v>
          </cell>
          <cell r="U173">
            <v>0</v>
          </cell>
          <cell r="V173">
            <v>63429</v>
          </cell>
          <cell r="W173">
            <v>63429</v>
          </cell>
          <cell r="X173">
            <v>0</v>
          </cell>
          <cell r="Y173">
            <v>0</v>
          </cell>
          <cell r="Z173" t="str">
            <v>NA</v>
          </cell>
          <cell r="AA173" t="str">
            <v>NA</v>
          </cell>
          <cell r="AB173">
            <v>0</v>
          </cell>
          <cell r="AC173">
            <v>0</v>
          </cell>
          <cell r="AD173">
            <v>0</v>
          </cell>
          <cell r="AE173">
            <v>43532</v>
          </cell>
          <cell r="AF173" t="str">
            <v>FACSS</v>
          </cell>
          <cell r="AG173" t="str">
            <v>IPSPU</v>
          </cell>
          <cell r="AH173" t="str">
            <v>Pagado</v>
          </cell>
          <cell r="AI173" t="str">
            <v>9903</v>
          </cell>
          <cell r="AJ173">
            <v>63429</v>
          </cell>
          <cell r="AK173">
            <v>63429</v>
          </cell>
          <cell r="AL173">
            <v>0</v>
          </cell>
          <cell r="AM173">
            <v>0</v>
          </cell>
          <cell r="AN173">
            <v>0</v>
          </cell>
          <cell r="AO173">
            <v>0</v>
          </cell>
          <cell r="AP173">
            <v>0</v>
          </cell>
          <cell r="AQ173">
            <v>0</v>
          </cell>
          <cell r="AR173">
            <v>0</v>
          </cell>
          <cell r="AS173">
            <v>63429</v>
          </cell>
          <cell r="AT173">
            <v>0</v>
          </cell>
          <cell r="AU173">
            <v>0</v>
          </cell>
          <cell r="AV173" t="str">
            <v>GIRO DIRECTO DEL M.PS.  MES DE ABRIL DE 2019. EVENTO</v>
          </cell>
          <cell r="AW173" t="str">
            <v>2810988</v>
          </cell>
          <cell r="AX173" t="str">
            <v>20880</v>
          </cell>
          <cell r="AY173" t="str">
            <v>0</v>
          </cell>
          <cell r="AZ173" t="str">
            <v>0</v>
          </cell>
        </row>
        <row r="174">
          <cell r="G174">
            <v>9910</v>
          </cell>
          <cell r="H174" t="str">
            <v>ADMINISTRADORA</v>
          </cell>
          <cell r="I174">
            <v>39</v>
          </cell>
          <cell r="J174" t="str">
            <v>SUBSIDIADO PLENO</v>
          </cell>
          <cell r="K174" t="str">
            <v>TI-1002145052</v>
          </cell>
          <cell r="L174" t="str">
            <v>P</v>
          </cell>
          <cell r="M174" t="str">
            <v>NINGUNO</v>
          </cell>
          <cell r="N174">
            <v>0</v>
          </cell>
          <cell r="O174">
            <v>13</v>
          </cell>
          <cell r="P174">
            <v>43510</v>
          </cell>
          <cell r="Q174">
            <v>43511</v>
          </cell>
          <cell r="R174">
            <v>43532</v>
          </cell>
          <cell r="S174">
            <v>393690</v>
          </cell>
          <cell r="T174">
            <v>0</v>
          </cell>
          <cell r="U174">
            <v>0</v>
          </cell>
          <cell r="V174">
            <v>393690</v>
          </cell>
          <cell r="W174">
            <v>393690</v>
          </cell>
          <cell r="X174">
            <v>0</v>
          </cell>
          <cell r="Y174">
            <v>0</v>
          </cell>
          <cell r="Z174" t="str">
            <v>NA</v>
          </cell>
          <cell r="AA174" t="str">
            <v>NA</v>
          </cell>
          <cell r="AB174">
            <v>0</v>
          </cell>
          <cell r="AC174">
            <v>0</v>
          </cell>
          <cell r="AD174">
            <v>0</v>
          </cell>
          <cell r="AE174">
            <v>43532</v>
          </cell>
          <cell r="AF174" t="str">
            <v>FACSS</v>
          </cell>
          <cell r="AG174" t="str">
            <v>IPSPU</v>
          </cell>
          <cell r="AH174" t="str">
            <v>Pagado</v>
          </cell>
          <cell r="AI174" t="str">
            <v>9910</v>
          </cell>
          <cell r="AJ174">
            <v>393690</v>
          </cell>
          <cell r="AK174">
            <v>393690</v>
          </cell>
          <cell r="AL174">
            <v>0</v>
          </cell>
          <cell r="AM174">
            <v>0</v>
          </cell>
          <cell r="AN174">
            <v>0</v>
          </cell>
          <cell r="AO174">
            <v>0</v>
          </cell>
          <cell r="AP174">
            <v>0</v>
          </cell>
          <cell r="AQ174">
            <v>0</v>
          </cell>
          <cell r="AR174">
            <v>0</v>
          </cell>
          <cell r="AS174">
            <v>393690</v>
          </cell>
          <cell r="AT174">
            <v>0</v>
          </cell>
          <cell r="AU174">
            <v>0</v>
          </cell>
          <cell r="AV174" t="str">
            <v>GIRO DIRECTO DEL M.PS.  MES DE ABRIL DE 2019. EVENTO</v>
          </cell>
          <cell r="AW174" t="str">
            <v>2810989</v>
          </cell>
          <cell r="AX174" t="str">
            <v>20880</v>
          </cell>
          <cell r="AY174" t="str">
            <v>0</v>
          </cell>
          <cell r="AZ174" t="str">
            <v>0</v>
          </cell>
        </row>
        <row r="175">
          <cell r="G175">
            <v>9923</v>
          </cell>
          <cell r="H175" t="str">
            <v>ADMINISTRADORA</v>
          </cell>
          <cell r="I175">
            <v>39</v>
          </cell>
          <cell r="J175" t="str">
            <v>SUBSIDIADO PLENO</v>
          </cell>
          <cell r="K175" t="str">
            <v>TI-1048932607</v>
          </cell>
          <cell r="L175" t="str">
            <v>P</v>
          </cell>
          <cell r="M175" t="str">
            <v>NINGUNO</v>
          </cell>
          <cell r="N175">
            <v>0</v>
          </cell>
          <cell r="O175">
            <v>13</v>
          </cell>
          <cell r="P175">
            <v>43511</v>
          </cell>
          <cell r="Q175">
            <v>43516</v>
          </cell>
          <cell r="R175">
            <v>43532</v>
          </cell>
          <cell r="S175">
            <v>120952</v>
          </cell>
          <cell r="T175">
            <v>0</v>
          </cell>
          <cell r="U175">
            <v>0</v>
          </cell>
          <cell r="V175">
            <v>120952</v>
          </cell>
          <cell r="W175">
            <v>120952</v>
          </cell>
          <cell r="X175">
            <v>0</v>
          </cell>
          <cell r="Y175">
            <v>0</v>
          </cell>
          <cell r="Z175" t="str">
            <v>NA</v>
          </cell>
          <cell r="AA175" t="str">
            <v>NA</v>
          </cell>
          <cell r="AB175">
            <v>0</v>
          </cell>
          <cell r="AC175">
            <v>0</v>
          </cell>
          <cell r="AD175">
            <v>0</v>
          </cell>
          <cell r="AE175">
            <v>43532</v>
          </cell>
          <cell r="AF175" t="str">
            <v>FACSS</v>
          </cell>
          <cell r="AG175" t="str">
            <v>IPSPU</v>
          </cell>
          <cell r="AH175" t="str">
            <v>Pagado</v>
          </cell>
          <cell r="AI175" t="str">
            <v>9923</v>
          </cell>
          <cell r="AJ175">
            <v>120952</v>
          </cell>
          <cell r="AK175">
            <v>120952</v>
          </cell>
          <cell r="AL175">
            <v>0</v>
          </cell>
          <cell r="AM175">
            <v>0</v>
          </cell>
          <cell r="AN175">
            <v>0</v>
          </cell>
          <cell r="AO175">
            <v>0</v>
          </cell>
          <cell r="AP175">
            <v>0</v>
          </cell>
          <cell r="AQ175">
            <v>0</v>
          </cell>
          <cell r="AR175">
            <v>0</v>
          </cell>
          <cell r="AS175">
            <v>120952</v>
          </cell>
          <cell r="AT175">
            <v>0</v>
          </cell>
          <cell r="AU175">
            <v>0</v>
          </cell>
          <cell r="AV175" t="str">
            <v>GIRO DIRECTO DEL M.PS.  MES DE ABRIL DE 2019. EVENTO</v>
          </cell>
          <cell r="AW175" t="str">
            <v>2810990</v>
          </cell>
          <cell r="AX175" t="str">
            <v>20880</v>
          </cell>
          <cell r="AY175" t="str">
            <v>0</v>
          </cell>
          <cell r="AZ175" t="str">
            <v>0</v>
          </cell>
        </row>
        <row r="176">
          <cell r="G176">
            <v>9929</v>
          </cell>
          <cell r="H176" t="str">
            <v>ADMINISTRADORA</v>
          </cell>
          <cell r="I176">
            <v>39</v>
          </cell>
          <cell r="J176" t="str">
            <v>SUBSIDIADO PLENO</v>
          </cell>
          <cell r="K176" t="str">
            <v>TI-1042253686</v>
          </cell>
          <cell r="L176" t="str">
            <v>P</v>
          </cell>
          <cell r="M176" t="str">
            <v>NINGUNO</v>
          </cell>
          <cell r="N176">
            <v>0</v>
          </cell>
          <cell r="O176">
            <v>13</v>
          </cell>
          <cell r="P176">
            <v>43514</v>
          </cell>
          <cell r="Q176">
            <v>43516</v>
          </cell>
          <cell r="R176">
            <v>43532</v>
          </cell>
          <cell r="S176">
            <v>147797</v>
          </cell>
          <cell r="T176">
            <v>0</v>
          </cell>
          <cell r="U176">
            <v>0</v>
          </cell>
          <cell r="V176">
            <v>147797</v>
          </cell>
          <cell r="W176">
            <v>147797</v>
          </cell>
          <cell r="X176">
            <v>0</v>
          </cell>
          <cell r="Y176">
            <v>59463</v>
          </cell>
          <cell r="Z176" t="str">
            <v>--Se objeta sala de observacion no pertinente se dio manejo dentro de las 2 primeras horas con mejorìa d ecuadro se evidencia inoportunidad revaloraciòn por medico</v>
          </cell>
          <cell r="AA176" t="str">
            <v>NA</v>
          </cell>
          <cell r="AB176">
            <v>0</v>
          </cell>
          <cell r="AC176">
            <v>0</v>
          </cell>
          <cell r="AD176">
            <v>0</v>
          </cell>
          <cell r="AE176">
            <v>43532</v>
          </cell>
          <cell r="AF176" t="str">
            <v>FACSS</v>
          </cell>
          <cell r="AG176" t="str">
            <v>IPSPU</v>
          </cell>
          <cell r="AH176" t="str">
            <v>Pagado</v>
          </cell>
          <cell r="AI176" t="str">
            <v>9929</v>
          </cell>
          <cell r="AJ176">
            <v>147797</v>
          </cell>
          <cell r="AK176">
            <v>147797</v>
          </cell>
          <cell r="AL176">
            <v>0</v>
          </cell>
          <cell r="AM176">
            <v>0</v>
          </cell>
          <cell r="AN176">
            <v>0</v>
          </cell>
          <cell r="AO176">
            <v>0</v>
          </cell>
          <cell r="AP176">
            <v>0</v>
          </cell>
          <cell r="AQ176">
            <v>0</v>
          </cell>
          <cell r="AR176">
            <v>0</v>
          </cell>
          <cell r="AS176">
            <v>88334</v>
          </cell>
          <cell r="AT176">
            <v>0</v>
          </cell>
          <cell r="AU176">
            <v>0</v>
          </cell>
          <cell r="AV176" t="str">
            <v>GIRO DIRECTO DEL M.PS.  MES DE ABRIL DE 2019. EVENTO</v>
          </cell>
          <cell r="AW176" t="str">
            <v>2810984</v>
          </cell>
          <cell r="AX176" t="str">
            <v>20880</v>
          </cell>
          <cell r="AY176" t="str">
            <v>146396</v>
          </cell>
          <cell r="AZ176" t="str">
            <v>0</v>
          </cell>
        </row>
        <row r="177">
          <cell r="G177">
            <v>9932</v>
          </cell>
          <cell r="H177" t="str">
            <v>ADMINISTRADORA</v>
          </cell>
          <cell r="I177">
            <v>39</v>
          </cell>
          <cell r="J177" t="str">
            <v>SUBSIDIADO PLENO</v>
          </cell>
          <cell r="K177" t="str">
            <v>CC-1002067449</v>
          </cell>
          <cell r="L177" t="str">
            <v>P</v>
          </cell>
          <cell r="M177" t="str">
            <v>NINGUNO</v>
          </cell>
          <cell r="N177">
            <v>0</v>
          </cell>
          <cell r="O177">
            <v>13</v>
          </cell>
          <cell r="P177">
            <v>43516</v>
          </cell>
          <cell r="Q177">
            <v>43516</v>
          </cell>
          <cell r="R177">
            <v>43532</v>
          </cell>
          <cell r="S177">
            <v>63350</v>
          </cell>
          <cell r="T177">
            <v>0</v>
          </cell>
          <cell r="U177">
            <v>0</v>
          </cell>
          <cell r="V177">
            <v>63350</v>
          </cell>
          <cell r="W177">
            <v>63350</v>
          </cell>
          <cell r="X177">
            <v>0</v>
          </cell>
          <cell r="Y177">
            <v>0</v>
          </cell>
          <cell r="Z177" t="str">
            <v>NA</v>
          </cell>
          <cell r="AA177" t="str">
            <v>NA</v>
          </cell>
          <cell r="AB177">
            <v>0</v>
          </cell>
          <cell r="AC177">
            <v>0</v>
          </cell>
          <cell r="AD177">
            <v>0</v>
          </cell>
          <cell r="AE177">
            <v>43532</v>
          </cell>
          <cell r="AF177" t="str">
            <v>FACSS</v>
          </cell>
          <cell r="AG177" t="str">
            <v>IPSPU</v>
          </cell>
          <cell r="AH177" t="str">
            <v>Pagado</v>
          </cell>
          <cell r="AI177" t="str">
            <v>9932</v>
          </cell>
          <cell r="AJ177">
            <v>63350</v>
          </cell>
          <cell r="AK177">
            <v>63350</v>
          </cell>
          <cell r="AL177">
            <v>0</v>
          </cell>
          <cell r="AM177">
            <v>0</v>
          </cell>
          <cell r="AN177">
            <v>0</v>
          </cell>
          <cell r="AO177">
            <v>0</v>
          </cell>
          <cell r="AP177">
            <v>0</v>
          </cell>
          <cell r="AQ177">
            <v>0</v>
          </cell>
          <cell r="AR177">
            <v>0</v>
          </cell>
          <cell r="AS177">
            <v>63350</v>
          </cell>
          <cell r="AT177">
            <v>0</v>
          </cell>
          <cell r="AU177">
            <v>0</v>
          </cell>
          <cell r="AV177" t="str">
            <v>GIRO DIRECTO DEL M.PS.  MES DE ABRIL DE 2019. EVENTO</v>
          </cell>
          <cell r="AW177" t="str">
            <v>2811005</v>
          </cell>
          <cell r="AX177" t="str">
            <v>20880</v>
          </cell>
          <cell r="AY177" t="str">
            <v>0</v>
          </cell>
          <cell r="AZ177" t="str">
            <v>0</v>
          </cell>
        </row>
        <row r="178">
          <cell r="G178">
            <v>9937</v>
          </cell>
          <cell r="H178" t="str">
            <v>ADMINISTRADORA</v>
          </cell>
          <cell r="I178">
            <v>39</v>
          </cell>
          <cell r="J178" t="str">
            <v>SUBSIDIADO PLENO</v>
          </cell>
          <cell r="K178" t="str">
            <v>TI-1002145052</v>
          </cell>
          <cell r="L178" t="str">
            <v>P</v>
          </cell>
          <cell r="M178" t="str">
            <v>NINGUNO</v>
          </cell>
          <cell r="N178">
            <v>0</v>
          </cell>
          <cell r="O178">
            <v>13</v>
          </cell>
          <cell r="P178">
            <v>43517</v>
          </cell>
          <cell r="Q178">
            <v>43518</v>
          </cell>
          <cell r="R178">
            <v>43532</v>
          </cell>
          <cell r="S178">
            <v>214485</v>
          </cell>
          <cell r="T178">
            <v>0</v>
          </cell>
          <cell r="U178">
            <v>0</v>
          </cell>
          <cell r="V178">
            <v>214485</v>
          </cell>
          <cell r="W178">
            <v>214485</v>
          </cell>
          <cell r="X178">
            <v>0</v>
          </cell>
          <cell r="Y178">
            <v>0</v>
          </cell>
          <cell r="Z178" t="str">
            <v>NA</v>
          </cell>
          <cell r="AA178" t="str">
            <v>NA</v>
          </cell>
          <cell r="AB178">
            <v>0</v>
          </cell>
          <cell r="AC178">
            <v>0</v>
          </cell>
          <cell r="AD178">
            <v>0</v>
          </cell>
          <cell r="AE178">
            <v>43532</v>
          </cell>
          <cell r="AF178" t="str">
            <v>FACSS</v>
          </cell>
          <cell r="AG178" t="str">
            <v>IPSPU</v>
          </cell>
          <cell r="AH178" t="str">
            <v>Pagado</v>
          </cell>
          <cell r="AI178" t="str">
            <v>9937</v>
          </cell>
          <cell r="AJ178">
            <v>214485</v>
          </cell>
          <cell r="AK178">
            <v>214485</v>
          </cell>
          <cell r="AL178">
            <v>0</v>
          </cell>
          <cell r="AM178">
            <v>0</v>
          </cell>
          <cell r="AN178">
            <v>0</v>
          </cell>
          <cell r="AO178">
            <v>0</v>
          </cell>
          <cell r="AP178">
            <v>0</v>
          </cell>
          <cell r="AQ178">
            <v>0</v>
          </cell>
          <cell r="AR178">
            <v>0</v>
          </cell>
          <cell r="AS178">
            <v>214485</v>
          </cell>
          <cell r="AT178">
            <v>0</v>
          </cell>
          <cell r="AU178">
            <v>0</v>
          </cell>
          <cell r="AV178" t="str">
            <v>GIRO DIRECTO DEL M.PS.  MES DE ABRIL DE 2019. EVENTO</v>
          </cell>
          <cell r="AW178" t="str">
            <v>2811006</v>
          </cell>
          <cell r="AX178" t="str">
            <v>20880</v>
          </cell>
          <cell r="AY178" t="str">
            <v>0</v>
          </cell>
          <cell r="AZ178" t="str">
            <v>0</v>
          </cell>
        </row>
        <row r="179">
          <cell r="G179">
            <v>9952</v>
          </cell>
          <cell r="H179" t="str">
            <v>ADMINISTRADORA</v>
          </cell>
          <cell r="I179">
            <v>39</v>
          </cell>
          <cell r="J179" t="str">
            <v>SUBSIDIADO PLENO</v>
          </cell>
          <cell r="K179" t="str">
            <v>TI-1046872022</v>
          </cell>
          <cell r="L179" t="str">
            <v>P</v>
          </cell>
          <cell r="M179" t="str">
            <v>NINGUNO</v>
          </cell>
          <cell r="N179">
            <v>0</v>
          </cell>
          <cell r="O179">
            <v>13</v>
          </cell>
          <cell r="P179">
            <v>43523</v>
          </cell>
          <cell r="Q179">
            <v>43524</v>
          </cell>
          <cell r="R179">
            <v>43532</v>
          </cell>
          <cell r="S179">
            <v>58392</v>
          </cell>
          <cell r="T179">
            <v>0</v>
          </cell>
          <cell r="U179">
            <v>0</v>
          </cell>
          <cell r="V179">
            <v>58392</v>
          </cell>
          <cell r="W179">
            <v>58392</v>
          </cell>
          <cell r="X179">
            <v>0</v>
          </cell>
          <cell r="Y179">
            <v>0</v>
          </cell>
          <cell r="Z179" t="str">
            <v>NA</v>
          </cell>
          <cell r="AA179" t="str">
            <v>NA</v>
          </cell>
          <cell r="AB179">
            <v>0</v>
          </cell>
          <cell r="AC179">
            <v>0</v>
          </cell>
          <cell r="AD179">
            <v>0</v>
          </cell>
          <cell r="AE179">
            <v>43532</v>
          </cell>
          <cell r="AF179" t="str">
            <v>FACSS</v>
          </cell>
          <cell r="AG179" t="str">
            <v>IPSPU</v>
          </cell>
          <cell r="AH179" t="str">
            <v>Pagado</v>
          </cell>
          <cell r="AI179" t="str">
            <v>9952</v>
          </cell>
          <cell r="AJ179">
            <v>58392</v>
          </cell>
          <cell r="AK179">
            <v>58392</v>
          </cell>
          <cell r="AL179">
            <v>0</v>
          </cell>
          <cell r="AM179">
            <v>0</v>
          </cell>
          <cell r="AN179">
            <v>0</v>
          </cell>
          <cell r="AO179">
            <v>0</v>
          </cell>
          <cell r="AP179">
            <v>0</v>
          </cell>
          <cell r="AQ179">
            <v>0</v>
          </cell>
          <cell r="AR179">
            <v>0</v>
          </cell>
          <cell r="AS179">
            <v>58392</v>
          </cell>
          <cell r="AT179">
            <v>0</v>
          </cell>
          <cell r="AU179">
            <v>0</v>
          </cell>
          <cell r="AV179" t="str">
            <v>GIRO DIRECTO DEL M.PS.  MES DE ABRIL DE 2019. EVENTO</v>
          </cell>
          <cell r="AW179" t="str">
            <v>2810985</v>
          </cell>
          <cell r="AX179" t="str">
            <v>20880</v>
          </cell>
          <cell r="AY179" t="str">
            <v>0</v>
          </cell>
          <cell r="AZ179" t="str">
            <v>0</v>
          </cell>
        </row>
        <row r="180">
          <cell r="G180">
            <v>9920</v>
          </cell>
          <cell r="H180" t="str">
            <v>ADMINISTRADORA</v>
          </cell>
          <cell r="I180">
            <v>39</v>
          </cell>
          <cell r="J180" t="str">
            <v>CONTRIBUTIVO MOVILIDAD</v>
          </cell>
          <cell r="K180" t="str">
            <v>CC-1045751760</v>
          </cell>
          <cell r="L180" t="str">
            <v>P</v>
          </cell>
          <cell r="M180" t="str">
            <v>NINGUNO</v>
          </cell>
          <cell r="N180">
            <v>0</v>
          </cell>
          <cell r="O180">
            <v>13</v>
          </cell>
          <cell r="P180">
            <v>43514</v>
          </cell>
          <cell r="Q180">
            <v>43516</v>
          </cell>
          <cell r="R180">
            <v>43532</v>
          </cell>
          <cell r="S180">
            <v>114302</v>
          </cell>
          <cell r="T180">
            <v>0</v>
          </cell>
          <cell r="U180">
            <v>0</v>
          </cell>
          <cell r="V180">
            <v>114302</v>
          </cell>
          <cell r="W180">
            <v>114302</v>
          </cell>
          <cell r="X180">
            <v>0</v>
          </cell>
          <cell r="Y180">
            <v>59463</v>
          </cell>
          <cell r="Z180" t="str">
            <v>--Se objeta sala de observacion no pertinente no cumple criterios  objetivos de sala con  con mejoria  a las dos horas  atencion</v>
          </cell>
          <cell r="AA180" t="str">
            <v>NA</v>
          </cell>
          <cell r="AB180">
            <v>0</v>
          </cell>
          <cell r="AC180">
            <v>0</v>
          </cell>
          <cell r="AD180">
            <v>0</v>
          </cell>
          <cell r="AE180">
            <v>43532</v>
          </cell>
          <cell r="AF180" t="str">
            <v>FACCS</v>
          </cell>
          <cell r="AG180" t="str">
            <v>IPSBC</v>
          </cell>
          <cell r="AH180" t="str">
            <v>Pagado</v>
          </cell>
          <cell r="AI180" t="str">
            <v>9920</v>
          </cell>
          <cell r="AJ180">
            <v>114302</v>
          </cell>
          <cell r="AK180">
            <v>114302</v>
          </cell>
          <cell r="AL180">
            <v>0</v>
          </cell>
          <cell r="AM180">
            <v>0</v>
          </cell>
          <cell r="AN180">
            <v>0</v>
          </cell>
          <cell r="AO180">
            <v>0</v>
          </cell>
          <cell r="AP180">
            <v>0</v>
          </cell>
          <cell r="AQ180">
            <v>0</v>
          </cell>
          <cell r="AR180">
            <v>54839</v>
          </cell>
          <cell r="AS180">
            <v>0</v>
          </cell>
          <cell r="AT180">
            <v>0</v>
          </cell>
          <cell r="AU180">
            <v>0</v>
          </cell>
          <cell r="AV180" t="str">
            <v>NA</v>
          </cell>
          <cell r="AW180" t="str">
            <v>190318</v>
          </cell>
          <cell r="AX180" t="str">
            <v>0</v>
          </cell>
          <cell r="AY180" t="str">
            <v>0</v>
          </cell>
          <cell r="AZ180" t="str">
            <v>29577</v>
          </cell>
        </row>
        <row r="181">
          <cell r="G181">
            <v>10025</v>
          </cell>
          <cell r="H181" t="str">
            <v>ADMINISTRADORA</v>
          </cell>
          <cell r="I181">
            <v>39</v>
          </cell>
          <cell r="J181" t="str">
            <v>SUBSIDIADO PLENO</v>
          </cell>
          <cell r="K181" t="str">
            <v>CC-1001868421</v>
          </cell>
          <cell r="L181" t="str">
            <v>P</v>
          </cell>
          <cell r="M181" t="str">
            <v>NINGUNO</v>
          </cell>
          <cell r="N181">
            <v>0</v>
          </cell>
          <cell r="O181">
            <v>13</v>
          </cell>
          <cell r="P181">
            <v>43538</v>
          </cell>
          <cell r="Q181">
            <v>43543</v>
          </cell>
          <cell r="R181">
            <v>43594</v>
          </cell>
          <cell r="S181">
            <v>133264</v>
          </cell>
          <cell r="T181">
            <v>0</v>
          </cell>
          <cell r="U181">
            <v>0</v>
          </cell>
          <cell r="V181">
            <v>133264</v>
          </cell>
          <cell r="W181">
            <v>133264</v>
          </cell>
          <cell r="X181">
            <v>0</v>
          </cell>
          <cell r="Y181">
            <v>0</v>
          </cell>
          <cell r="Z181" t="str">
            <v>NA</v>
          </cell>
          <cell r="AA181" t="str">
            <v>NA</v>
          </cell>
          <cell r="AB181">
            <v>0</v>
          </cell>
          <cell r="AC181">
            <v>0</v>
          </cell>
          <cell r="AD181">
            <v>0</v>
          </cell>
          <cell r="AE181">
            <v>43628</v>
          </cell>
          <cell r="AF181" t="str">
            <v>FACSS</v>
          </cell>
          <cell r="AG181" t="str">
            <v>IPSPU</v>
          </cell>
          <cell r="AH181" t="str">
            <v>Pagado</v>
          </cell>
          <cell r="AI181" t="str">
            <v>10025</v>
          </cell>
          <cell r="AJ181">
            <v>133264</v>
          </cell>
          <cell r="AK181">
            <v>133264</v>
          </cell>
          <cell r="AL181">
            <v>0</v>
          </cell>
          <cell r="AM181">
            <v>0</v>
          </cell>
          <cell r="AN181">
            <v>0</v>
          </cell>
          <cell r="AO181">
            <v>0</v>
          </cell>
          <cell r="AP181">
            <v>0</v>
          </cell>
          <cell r="AQ181">
            <v>0</v>
          </cell>
          <cell r="AR181">
            <v>0</v>
          </cell>
          <cell r="AS181">
            <v>133264</v>
          </cell>
          <cell r="AT181">
            <v>0</v>
          </cell>
          <cell r="AU181">
            <v>0</v>
          </cell>
          <cell r="AV181" t="str">
            <v>CRUCE</v>
          </cell>
          <cell r="AW181" t="str">
            <v>3180475</v>
          </cell>
          <cell r="AX181" t="str">
            <v>22224</v>
          </cell>
          <cell r="AY181" t="str">
            <v>0</v>
          </cell>
          <cell r="AZ181" t="str">
            <v>0</v>
          </cell>
        </row>
        <row r="182">
          <cell r="G182">
            <v>10026</v>
          </cell>
          <cell r="H182" t="str">
            <v>ADMINISTRADORA</v>
          </cell>
          <cell r="I182">
            <v>39</v>
          </cell>
          <cell r="J182" t="str">
            <v>SUBSIDIADO PLENO</v>
          </cell>
          <cell r="K182" t="str">
            <v>TI-1002145052</v>
          </cell>
          <cell r="L182" t="str">
            <v>P</v>
          </cell>
          <cell r="M182" t="str">
            <v>NINGUNO</v>
          </cell>
          <cell r="N182">
            <v>0</v>
          </cell>
          <cell r="O182">
            <v>13</v>
          </cell>
          <cell r="P182">
            <v>43539</v>
          </cell>
          <cell r="Q182">
            <v>43543</v>
          </cell>
          <cell r="R182">
            <v>43594</v>
          </cell>
          <cell r="S182">
            <v>207677</v>
          </cell>
          <cell r="T182">
            <v>0</v>
          </cell>
          <cell r="U182">
            <v>0</v>
          </cell>
          <cell r="V182">
            <v>207677</v>
          </cell>
          <cell r="W182">
            <v>207677</v>
          </cell>
          <cell r="X182">
            <v>0</v>
          </cell>
          <cell r="Y182">
            <v>0</v>
          </cell>
          <cell r="Z182" t="str">
            <v>NA</v>
          </cell>
          <cell r="AA182" t="str">
            <v>NA</v>
          </cell>
          <cell r="AB182">
            <v>0</v>
          </cell>
          <cell r="AC182">
            <v>0</v>
          </cell>
          <cell r="AD182">
            <v>0</v>
          </cell>
          <cell r="AE182">
            <v>43628</v>
          </cell>
          <cell r="AF182" t="str">
            <v>FACSS</v>
          </cell>
          <cell r="AG182" t="str">
            <v>IPSPU</v>
          </cell>
          <cell r="AH182" t="str">
            <v>Pagado</v>
          </cell>
          <cell r="AI182" t="str">
            <v>10026</v>
          </cell>
          <cell r="AJ182">
            <v>207677</v>
          </cell>
          <cell r="AK182">
            <v>207677</v>
          </cell>
          <cell r="AL182">
            <v>0</v>
          </cell>
          <cell r="AM182">
            <v>0</v>
          </cell>
          <cell r="AN182">
            <v>0</v>
          </cell>
          <cell r="AO182">
            <v>0</v>
          </cell>
          <cell r="AP182">
            <v>0</v>
          </cell>
          <cell r="AQ182">
            <v>0</v>
          </cell>
          <cell r="AR182">
            <v>0</v>
          </cell>
          <cell r="AS182">
            <v>207677</v>
          </cell>
          <cell r="AT182">
            <v>0</v>
          </cell>
          <cell r="AU182">
            <v>0</v>
          </cell>
          <cell r="AV182" t="str">
            <v>CRUCE</v>
          </cell>
          <cell r="AW182" t="str">
            <v>3180494</v>
          </cell>
          <cell r="AX182" t="str">
            <v>22224</v>
          </cell>
          <cell r="AY182" t="str">
            <v>0</v>
          </cell>
          <cell r="AZ182" t="str">
            <v>0</v>
          </cell>
        </row>
        <row r="183">
          <cell r="G183">
            <v>10038</v>
          </cell>
          <cell r="H183" t="str">
            <v>ADMINISTRADORA</v>
          </cell>
          <cell r="I183">
            <v>39</v>
          </cell>
          <cell r="J183" t="str">
            <v>SUBSIDIADO PLENO</v>
          </cell>
          <cell r="K183" t="str">
            <v>RC-1043486964</v>
          </cell>
          <cell r="L183" t="str">
            <v>P</v>
          </cell>
          <cell r="M183" t="str">
            <v>NINGUNO</v>
          </cell>
          <cell r="N183">
            <v>0</v>
          </cell>
          <cell r="O183">
            <v>13</v>
          </cell>
          <cell r="P183">
            <v>43543</v>
          </cell>
          <cell r="Q183">
            <v>43546</v>
          </cell>
          <cell r="R183">
            <v>43594</v>
          </cell>
          <cell r="S183">
            <v>196757</v>
          </cell>
          <cell r="T183">
            <v>0</v>
          </cell>
          <cell r="U183">
            <v>0</v>
          </cell>
          <cell r="V183">
            <v>196757</v>
          </cell>
          <cell r="W183">
            <v>196757</v>
          </cell>
          <cell r="X183">
            <v>0</v>
          </cell>
          <cell r="Y183">
            <v>0</v>
          </cell>
          <cell r="Z183" t="str">
            <v>NA</v>
          </cell>
          <cell r="AA183" t="str">
            <v>NA</v>
          </cell>
          <cell r="AB183">
            <v>0</v>
          </cell>
          <cell r="AC183">
            <v>0</v>
          </cell>
          <cell r="AD183">
            <v>0</v>
          </cell>
          <cell r="AE183">
            <v>43628</v>
          </cell>
          <cell r="AF183" t="str">
            <v>FACSS</v>
          </cell>
          <cell r="AG183" t="str">
            <v>IPSPU</v>
          </cell>
          <cell r="AH183" t="str">
            <v>Pagado</v>
          </cell>
          <cell r="AI183" t="str">
            <v>10038</v>
          </cell>
          <cell r="AJ183">
            <v>196757</v>
          </cell>
          <cell r="AK183">
            <v>196757</v>
          </cell>
          <cell r="AL183">
            <v>0</v>
          </cell>
          <cell r="AM183">
            <v>0</v>
          </cell>
          <cell r="AN183">
            <v>0</v>
          </cell>
          <cell r="AO183">
            <v>0</v>
          </cell>
          <cell r="AP183">
            <v>0</v>
          </cell>
          <cell r="AQ183">
            <v>0</v>
          </cell>
          <cell r="AR183">
            <v>0</v>
          </cell>
          <cell r="AS183">
            <v>196757</v>
          </cell>
          <cell r="AT183">
            <v>0</v>
          </cell>
          <cell r="AU183">
            <v>0</v>
          </cell>
          <cell r="AV183" t="str">
            <v>CRUCE</v>
          </cell>
          <cell r="AW183" t="str">
            <v>3180700</v>
          </cell>
          <cell r="AX183" t="str">
            <v>22224</v>
          </cell>
          <cell r="AY183" t="str">
            <v>0</v>
          </cell>
          <cell r="AZ183" t="str">
            <v>0</v>
          </cell>
        </row>
        <row r="184">
          <cell r="G184">
            <v>10048</v>
          </cell>
          <cell r="H184" t="str">
            <v>ADMINISTRADORA</v>
          </cell>
          <cell r="I184">
            <v>39</v>
          </cell>
          <cell r="J184" t="str">
            <v>SUBSIDIADO PLENO</v>
          </cell>
          <cell r="K184" t="str">
            <v>RC-1043027519</v>
          </cell>
          <cell r="L184" t="str">
            <v>P</v>
          </cell>
          <cell r="M184" t="str">
            <v>NINGUNO</v>
          </cell>
          <cell r="N184">
            <v>0</v>
          </cell>
          <cell r="O184">
            <v>13</v>
          </cell>
          <cell r="P184">
            <v>43547</v>
          </cell>
          <cell r="Q184">
            <v>43551</v>
          </cell>
          <cell r="R184">
            <v>43594</v>
          </cell>
          <cell r="S184">
            <v>114153</v>
          </cell>
          <cell r="T184">
            <v>0</v>
          </cell>
          <cell r="U184">
            <v>0</v>
          </cell>
          <cell r="V184">
            <v>114153</v>
          </cell>
          <cell r="W184">
            <v>114153</v>
          </cell>
          <cell r="X184">
            <v>0</v>
          </cell>
          <cell r="Y184">
            <v>0</v>
          </cell>
          <cell r="Z184" t="str">
            <v>NA</v>
          </cell>
          <cell r="AA184" t="str">
            <v>NA</v>
          </cell>
          <cell r="AB184">
            <v>0</v>
          </cell>
          <cell r="AC184">
            <v>0</v>
          </cell>
          <cell r="AD184">
            <v>0</v>
          </cell>
          <cell r="AE184">
            <v>43628</v>
          </cell>
          <cell r="AF184" t="str">
            <v>FACSS</v>
          </cell>
          <cell r="AG184" t="str">
            <v>IPSPU</v>
          </cell>
          <cell r="AH184" t="str">
            <v>Pagado</v>
          </cell>
          <cell r="AI184" t="str">
            <v>10048</v>
          </cell>
          <cell r="AJ184">
            <v>114153</v>
          </cell>
          <cell r="AK184">
            <v>114153</v>
          </cell>
          <cell r="AL184">
            <v>0</v>
          </cell>
          <cell r="AM184">
            <v>0</v>
          </cell>
          <cell r="AN184">
            <v>0</v>
          </cell>
          <cell r="AO184">
            <v>0</v>
          </cell>
          <cell r="AP184">
            <v>0</v>
          </cell>
          <cell r="AQ184">
            <v>0</v>
          </cell>
          <cell r="AR184">
            <v>0</v>
          </cell>
          <cell r="AS184">
            <v>114153</v>
          </cell>
          <cell r="AT184">
            <v>0</v>
          </cell>
          <cell r="AU184">
            <v>0</v>
          </cell>
          <cell r="AV184" t="str">
            <v>CRUCE</v>
          </cell>
          <cell r="AW184" t="str">
            <v>3180704</v>
          </cell>
          <cell r="AX184" t="str">
            <v>22224</v>
          </cell>
          <cell r="AY184" t="str">
            <v>0</v>
          </cell>
          <cell r="AZ184" t="str">
            <v>0</v>
          </cell>
        </row>
        <row r="185">
          <cell r="G185">
            <v>10050</v>
          </cell>
          <cell r="H185" t="str">
            <v>ADMINISTRADORA</v>
          </cell>
          <cell r="I185">
            <v>39</v>
          </cell>
          <cell r="J185" t="str">
            <v>SUBSIDIADO PLENO</v>
          </cell>
          <cell r="K185" t="str">
            <v>CC-30870760</v>
          </cell>
          <cell r="L185" t="str">
            <v>P</v>
          </cell>
          <cell r="M185" t="str">
            <v>NINGUNO</v>
          </cell>
          <cell r="N185">
            <v>0</v>
          </cell>
          <cell r="O185">
            <v>13</v>
          </cell>
          <cell r="P185">
            <v>43548</v>
          </cell>
          <cell r="Q185">
            <v>43551</v>
          </cell>
          <cell r="R185">
            <v>43594</v>
          </cell>
          <cell r="S185">
            <v>119064</v>
          </cell>
          <cell r="T185">
            <v>0</v>
          </cell>
          <cell r="U185">
            <v>0</v>
          </cell>
          <cell r="V185">
            <v>119064</v>
          </cell>
          <cell r="W185">
            <v>119064</v>
          </cell>
          <cell r="X185">
            <v>0</v>
          </cell>
          <cell r="Y185">
            <v>0</v>
          </cell>
          <cell r="Z185" t="str">
            <v>NA</v>
          </cell>
          <cell r="AA185" t="str">
            <v>NA</v>
          </cell>
          <cell r="AB185">
            <v>0</v>
          </cell>
          <cell r="AC185">
            <v>0</v>
          </cell>
          <cell r="AD185">
            <v>0</v>
          </cell>
          <cell r="AE185">
            <v>43628</v>
          </cell>
          <cell r="AF185" t="str">
            <v>FACSS</v>
          </cell>
          <cell r="AG185" t="str">
            <v>IPSPU</v>
          </cell>
          <cell r="AH185" t="str">
            <v>Pagado</v>
          </cell>
          <cell r="AI185" t="str">
            <v>10050</v>
          </cell>
          <cell r="AJ185">
            <v>119064</v>
          </cell>
          <cell r="AK185">
            <v>119064</v>
          </cell>
          <cell r="AL185">
            <v>0</v>
          </cell>
          <cell r="AM185">
            <v>0</v>
          </cell>
          <cell r="AN185">
            <v>0</v>
          </cell>
          <cell r="AO185">
            <v>0</v>
          </cell>
          <cell r="AP185">
            <v>0</v>
          </cell>
          <cell r="AQ185">
            <v>0</v>
          </cell>
          <cell r="AR185">
            <v>0</v>
          </cell>
          <cell r="AS185">
            <v>119064</v>
          </cell>
          <cell r="AT185">
            <v>0</v>
          </cell>
          <cell r="AU185">
            <v>0</v>
          </cell>
          <cell r="AV185" t="str">
            <v>CRUCE</v>
          </cell>
          <cell r="AW185" t="str">
            <v>3180711</v>
          </cell>
          <cell r="AX185" t="str">
            <v>22224</v>
          </cell>
          <cell r="AY185" t="str">
            <v>0</v>
          </cell>
          <cell r="AZ185" t="str">
            <v>0</v>
          </cell>
        </row>
        <row r="186">
          <cell r="G186">
            <v>9968</v>
          </cell>
          <cell r="H186" t="str">
            <v>ADMINISTRADORA</v>
          </cell>
          <cell r="I186">
            <v>39</v>
          </cell>
          <cell r="J186" t="str">
            <v>SUBSIDIADO PLENO</v>
          </cell>
          <cell r="K186" t="str">
            <v>TI-1002145052</v>
          </cell>
          <cell r="L186" t="str">
            <v>P</v>
          </cell>
          <cell r="M186" t="str">
            <v>NINGUNO</v>
          </cell>
          <cell r="N186">
            <v>0</v>
          </cell>
          <cell r="O186">
            <v>13</v>
          </cell>
          <cell r="P186">
            <v>43525</v>
          </cell>
          <cell r="Q186">
            <v>43537</v>
          </cell>
          <cell r="R186">
            <v>43594</v>
          </cell>
          <cell r="S186">
            <v>123225</v>
          </cell>
          <cell r="T186">
            <v>0</v>
          </cell>
          <cell r="U186">
            <v>0</v>
          </cell>
          <cell r="V186">
            <v>123225</v>
          </cell>
          <cell r="W186">
            <v>123225</v>
          </cell>
          <cell r="X186">
            <v>0</v>
          </cell>
          <cell r="Y186">
            <v>0</v>
          </cell>
          <cell r="Z186" t="str">
            <v>NA</v>
          </cell>
          <cell r="AA186" t="str">
            <v>NA</v>
          </cell>
          <cell r="AB186">
            <v>0</v>
          </cell>
          <cell r="AC186">
            <v>0</v>
          </cell>
          <cell r="AD186">
            <v>0</v>
          </cell>
          <cell r="AE186">
            <v>43628</v>
          </cell>
          <cell r="AF186" t="str">
            <v>FACSS</v>
          </cell>
          <cell r="AG186" t="str">
            <v>IPSPU</v>
          </cell>
          <cell r="AH186" t="str">
            <v>Pagado</v>
          </cell>
          <cell r="AI186" t="str">
            <v>9968</v>
          </cell>
          <cell r="AJ186">
            <v>123225</v>
          </cell>
          <cell r="AK186">
            <v>123225</v>
          </cell>
          <cell r="AL186">
            <v>0</v>
          </cell>
          <cell r="AM186">
            <v>0</v>
          </cell>
          <cell r="AN186">
            <v>0</v>
          </cell>
          <cell r="AO186">
            <v>0</v>
          </cell>
          <cell r="AP186">
            <v>0</v>
          </cell>
          <cell r="AQ186">
            <v>0</v>
          </cell>
          <cell r="AR186">
            <v>0</v>
          </cell>
          <cell r="AS186">
            <v>123225</v>
          </cell>
          <cell r="AT186">
            <v>0</v>
          </cell>
          <cell r="AU186">
            <v>0</v>
          </cell>
          <cell r="AV186" t="str">
            <v>CRUCE GIRO DIRECTO DEL M.PS.  MES DE JULIO DE 2019. EVENTO</v>
          </cell>
          <cell r="AW186" t="str">
            <v>3180368</v>
          </cell>
          <cell r="AX186" t="str">
            <v>22992</v>
          </cell>
          <cell r="AY186" t="str">
            <v>0</v>
          </cell>
          <cell r="AZ186" t="str">
            <v>0</v>
          </cell>
        </row>
        <row r="187">
          <cell r="G187">
            <v>9973</v>
          </cell>
          <cell r="H187" t="str">
            <v>ADMINISTRADORA</v>
          </cell>
          <cell r="I187">
            <v>39</v>
          </cell>
          <cell r="J187" t="str">
            <v>SUBSIDIADO PLENO</v>
          </cell>
          <cell r="K187" t="str">
            <v>CC-3779948</v>
          </cell>
          <cell r="L187" t="str">
            <v>P</v>
          </cell>
          <cell r="M187" t="str">
            <v>NINGUNO</v>
          </cell>
          <cell r="N187">
            <v>0</v>
          </cell>
          <cell r="O187">
            <v>13</v>
          </cell>
          <cell r="P187">
            <v>43528</v>
          </cell>
          <cell r="Q187">
            <v>43537</v>
          </cell>
          <cell r="R187">
            <v>43594</v>
          </cell>
          <cell r="S187">
            <v>105678</v>
          </cell>
          <cell r="T187">
            <v>0</v>
          </cell>
          <cell r="U187">
            <v>0</v>
          </cell>
          <cell r="V187">
            <v>105678</v>
          </cell>
          <cell r="W187">
            <v>105678</v>
          </cell>
          <cell r="X187">
            <v>0</v>
          </cell>
          <cell r="Y187">
            <v>0</v>
          </cell>
          <cell r="Z187" t="str">
            <v>NA</v>
          </cell>
          <cell r="AA187" t="str">
            <v>NA</v>
          </cell>
          <cell r="AB187">
            <v>0</v>
          </cell>
          <cell r="AC187">
            <v>0</v>
          </cell>
          <cell r="AD187">
            <v>0</v>
          </cell>
          <cell r="AE187">
            <v>43628</v>
          </cell>
          <cell r="AF187" t="str">
            <v>FACSS</v>
          </cell>
          <cell r="AG187" t="str">
            <v>IPSPU</v>
          </cell>
          <cell r="AH187" t="str">
            <v>Pagado</v>
          </cell>
          <cell r="AI187" t="str">
            <v>9973</v>
          </cell>
          <cell r="AJ187">
            <v>105678</v>
          </cell>
          <cell r="AK187">
            <v>105678</v>
          </cell>
          <cell r="AL187">
            <v>0</v>
          </cell>
          <cell r="AM187">
            <v>0</v>
          </cell>
          <cell r="AN187">
            <v>0</v>
          </cell>
          <cell r="AO187">
            <v>0</v>
          </cell>
          <cell r="AP187">
            <v>0</v>
          </cell>
          <cell r="AQ187">
            <v>0</v>
          </cell>
          <cell r="AR187">
            <v>0</v>
          </cell>
          <cell r="AS187">
            <v>105678</v>
          </cell>
          <cell r="AT187">
            <v>0</v>
          </cell>
          <cell r="AU187">
            <v>0</v>
          </cell>
          <cell r="AV187" t="str">
            <v>CRUCE GIRO DIRECTO DEL M.PS.  MES DE JULIO DE 2019. EVENTO</v>
          </cell>
          <cell r="AW187" t="str">
            <v>3180384</v>
          </cell>
          <cell r="AX187" t="str">
            <v>22992</v>
          </cell>
          <cell r="AY187" t="str">
            <v>0</v>
          </cell>
          <cell r="AZ187" t="str">
            <v>0</v>
          </cell>
        </row>
        <row r="188">
          <cell r="G188">
            <v>9996</v>
          </cell>
          <cell r="H188" t="str">
            <v>ADMINISTRADORA</v>
          </cell>
          <cell r="I188">
            <v>39</v>
          </cell>
          <cell r="J188" t="str">
            <v>SUBSIDIADO PLENO</v>
          </cell>
          <cell r="K188" t="str">
            <v>CC-72100011</v>
          </cell>
          <cell r="L188" t="str">
            <v>P</v>
          </cell>
          <cell r="M188" t="str">
            <v>NINGUNO</v>
          </cell>
          <cell r="N188">
            <v>0</v>
          </cell>
          <cell r="O188">
            <v>13</v>
          </cell>
          <cell r="P188">
            <v>43535</v>
          </cell>
          <cell r="Q188">
            <v>43538</v>
          </cell>
          <cell r="R188">
            <v>43594</v>
          </cell>
          <cell r="S188">
            <v>53272</v>
          </cell>
          <cell r="T188">
            <v>0</v>
          </cell>
          <cell r="U188">
            <v>0</v>
          </cell>
          <cell r="V188">
            <v>53272</v>
          </cell>
          <cell r="W188">
            <v>53272</v>
          </cell>
          <cell r="X188">
            <v>0</v>
          </cell>
          <cell r="Y188">
            <v>0</v>
          </cell>
          <cell r="Z188" t="str">
            <v>NA</v>
          </cell>
          <cell r="AA188" t="str">
            <v>NA</v>
          </cell>
          <cell r="AB188">
            <v>0</v>
          </cell>
          <cell r="AC188">
            <v>0</v>
          </cell>
          <cell r="AD188">
            <v>0</v>
          </cell>
          <cell r="AE188">
            <v>43628</v>
          </cell>
          <cell r="AF188" t="str">
            <v>FACSS</v>
          </cell>
          <cell r="AG188" t="str">
            <v>IPSPU</v>
          </cell>
          <cell r="AH188" t="str">
            <v>Pagado</v>
          </cell>
          <cell r="AI188" t="str">
            <v>9996</v>
          </cell>
          <cell r="AJ188">
            <v>53272</v>
          </cell>
          <cell r="AK188">
            <v>53272</v>
          </cell>
          <cell r="AL188">
            <v>0</v>
          </cell>
          <cell r="AM188">
            <v>0</v>
          </cell>
          <cell r="AN188">
            <v>0</v>
          </cell>
          <cell r="AO188">
            <v>0</v>
          </cell>
          <cell r="AP188">
            <v>0</v>
          </cell>
          <cell r="AQ188">
            <v>0</v>
          </cell>
          <cell r="AR188">
            <v>0</v>
          </cell>
          <cell r="AS188">
            <v>53272</v>
          </cell>
          <cell r="AT188">
            <v>0</v>
          </cell>
          <cell r="AU188">
            <v>0</v>
          </cell>
          <cell r="AV188" t="str">
            <v>CRUCE GIRO DIRECTO DEL M.PS.  MES DE JULIO DE 2019. EVENTO</v>
          </cell>
          <cell r="AW188" t="str">
            <v>3180401</v>
          </cell>
          <cell r="AX188" t="str">
            <v>22992</v>
          </cell>
          <cell r="AY188" t="str">
            <v>0</v>
          </cell>
          <cell r="AZ188" t="str">
            <v>0</v>
          </cell>
        </row>
        <row r="189">
          <cell r="G189">
            <v>10079</v>
          </cell>
          <cell r="H189" t="str">
            <v>ADMINISTRADORA</v>
          </cell>
          <cell r="I189">
            <v>39</v>
          </cell>
          <cell r="J189" t="str">
            <v>CONTRIBUTIVO MOVILIDAD</v>
          </cell>
          <cell r="K189" t="str">
            <v>CC-22744963</v>
          </cell>
          <cell r="L189" t="str">
            <v>P</v>
          </cell>
          <cell r="M189" t="str">
            <v>NINGUNO</v>
          </cell>
          <cell r="N189">
            <v>0</v>
          </cell>
          <cell r="O189">
            <v>13</v>
          </cell>
          <cell r="P189">
            <v>43555</v>
          </cell>
          <cell r="Q189">
            <v>43570</v>
          </cell>
          <cell r="R189">
            <v>43594</v>
          </cell>
          <cell r="S189">
            <v>118861</v>
          </cell>
          <cell r="T189">
            <v>0</v>
          </cell>
          <cell r="U189">
            <v>0</v>
          </cell>
          <cell r="V189">
            <v>118861</v>
          </cell>
          <cell r="W189">
            <v>118861</v>
          </cell>
          <cell r="X189">
            <v>0</v>
          </cell>
          <cell r="Y189">
            <v>0</v>
          </cell>
          <cell r="Z189" t="str">
            <v>NA</v>
          </cell>
          <cell r="AA189" t="str">
            <v>NA</v>
          </cell>
          <cell r="AB189">
            <v>0</v>
          </cell>
          <cell r="AC189">
            <v>0</v>
          </cell>
          <cell r="AD189">
            <v>0</v>
          </cell>
          <cell r="AE189">
            <v>43628</v>
          </cell>
          <cell r="AF189" t="str">
            <v>FACCS</v>
          </cell>
          <cell r="AG189" t="str">
            <v>IPSBC</v>
          </cell>
          <cell r="AH189" t="str">
            <v>Pagado</v>
          </cell>
          <cell r="AI189" t="str">
            <v>10079</v>
          </cell>
          <cell r="AJ189">
            <v>118861</v>
          </cell>
          <cell r="AK189">
            <v>118861</v>
          </cell>
          <cell r="AL189">
            <v>0</v>
          </cell>
          <cell r="AM189">
            <v>0</v>
          </cell>
          <cell r="AN189">
            <v>0</v>
          </cell>
          <cell r="AO189">
            <v>0</v>
          </cell>
          <cell r="AP189">
            <v>0</v>
          </cell>
          <cell r="AQ189">
            <v>0</v>
          </cell>
          <cell r="AR189">
            <v>118861</v>
          </cell>
          <cell r="AS189">
            <v>0</v>
          </cell>
          <cell r="AT189">
            <v>0</v>
          </cell>
          <cell r="AU189">
            <v>0</v>
          </cell>
          <cell r="AV189" t="str">
            <v>NA</v>
          </cell>
          <cell r="AW189" t="str">
            <v>222344</v>
          </cell>
          <cell r="AX189" t="str">
            <v>0</v>
          </cell>
          <cell r="AY189" t="str">
            <v>0</v>
          </cell>
          <cell r="AZ189" t="str">
            <v>33899</v>
          </cell>
        </row>
        <row r="190">
          <cell r="G190">
            <v>10114</v>
          </cell>
          <cell r="H190" t="str">
            <v>ADMINISTRADORA</v>
          </cell>
          <cell r="I190">
            <v>39</v>
          </cell>
          <cell r="J190" t="str">
            <v>CONTRIBUTIVO MOVILIDAD</v>
          </cell>
          <cell r="K190" t="str">
            <v>CC-22744963</v>
          </cell>
          <cell r="L190" t="str">
            <v>P</v>
          </cell>
          <cell r="M190" t="str">
            <v>NINGUNO</v>
          </cell>
          <cell r="N190">
            <v>0</v>
          </cell>
          <cell r="O190">
            <v>13</v>
          </cell>
          <cell r="P190">
            <v>43568</v>
          </cell>
          <cell r="Q190">
            <v>43571</v>
          </cell>
          <cell r="R190">
            <v>43594</v>
          </cell>
          <cell r="S190">
            <v>279609</v>
          </cell>
          <cell r="T190">
            <v>0</v>
          </cell>
          <cell r="U190">
            <v>0</v>
          </cell>
          <cell r="V190">
            <v>279609</v>
          </cell>
          <cell r="W190">
            <v>279609</v>
          </cell>
          <cell r="X190">
            <v>0</v>
          </cell>
          <cell r="Y190">
            <v>0</v>
          </cell>
          <cell r="Z190" t="str">
            <v>NA</v>
          </cell>
          <cell r="AA190" t="str">
            <v>NA</v>
          </cell>
          <cell r="AB190">
            <v>0</v>
          </cell>
          <cell r="AC190">
            <v>0</v>
          </cell>
          <cell r="AD190">
            <v>0</v>
          </cell>
          <cell r="AE190">
            <v>43628</v>
          </cell>
          <cell r="AF190" t="str">
            <v>FACCS</v>
          </cell>
          <cell r="AG190" t="str">
            <v>IPSBC</v>
          </cell>
          <cell r="AH190" t="str">
            <v>Pagado</v>
          </cell>
          <cell r="AI190" t="str">
            <v>10114</v>
          </cell>
          <cell r="AJ190">
            <v>279609</v>
          </cell>
          <cell r="AK190">
            <v>279609</v>
          </cell>
          <cell r="AL190">
            <v>0</v>
          </cell>
          <cell r="AM190">
            <v>0</v>
          </cell>
          <cell r="AN190">
            <v>0</v>
          </cell>
          <cell r="AO190">
            <v>0</v>
          </cell>
          <cell r="AP190">
            <v>0</v>
          </cell>
          <cell r="AQ190">
            <v>0</v>
          </cell>
          <cell r="AR190">
            <v>279609</v>
          </cell>
          <cell r="AS190">
            <v>0</v>
          </cell>
          <cell r="AT190">
            <v>0</v>
          </cell>
          <cell r="AU190">
            <v>0</v>
          </cell>
          <cell r="AV190" t="str">
            <v>NA</v>
          </cell>
          <cell r="AW190" t="str">
            <v>222346</v>
          </cell>
          <cell r="AX190" t="str">
            <v>0</v>
          </cell>
          <cell r="AY190" t="str">
            <v>0</v>
          </cell>
          <cell r="AZ190" t="str">
            <v>33899</v>
          </cell>
        </row>
        <row r="191">
          <cell r="G191">
            <v>10080</v>
          </cell>
          <cell r="H191" t="str">
            <v>ADMINISTRADORA</v>
          </cell>
          <cell r="I191">
            <v>39</v>
          </cell>
          <cell r="J191" t="str">
            <v>SUBSIDIADO PLENO</v>
          </cell>
          <cell r="K191" t="str">
            <v>TI-1002145052</v>
          </cell>
          <cell r="L191" t="str">
            <v>P</v>
          </cell>
          <cell r="M191" t="str">
            <v>NINGUNO</v>
          </cell>
          <cell r="N191">
            <v>0</v>
          </cell>
          <cell r="O191">
            <v>13</v>
          </cell>
          <cell r="P191">
            <v>43555</v>
          </cell>
          <cell r="Q191">
            <v>43570</v>
          </cell>
          <cell r="R191">
            <v>43594</v>
          </cell>
          <cell r="S191">
            <v>214326</v>
          </cell>
          <cell r="T191">
            <v>0</v>
          </cell>
          <cell r="U191">
            <v>0</v>
          </cell>
          <cell r="V191">
            <v>214326</v>
          </cell>
          <cell r="W191">
            <v>214326</v>
          </cell>
          <cell r="X191">
            <v>0</v>
          </cell>
          <cell r="Y191">
            <v>0</v>
          </cell>
          <cell r="Z191" t="str">
            <v>NA</v>
          </cell>
          <cell r="AA191" t="str">
            <v>NA</v>
          </cell>
          <cell r="AB191">
            <v>0</v>
          </cell>
          <cell r="AC191">
            <v>0</v>
          </cell>
          <cell r="AD191">
            <v>0</v>
          </cell>
          <cell r="AE191">
            <v>43628</v>
          </cell>
          <cell r="AF191" t="str">
            <v>FACSS</v>
          </cell>
          <cell r="AG191" t="str">
            <v>IPSPU</v>
          </cell>
          <cell r="AH191" t="str">
            <v>Pagado</v>
          </cell>
          <cell r="AI191" t="str">
            <v>10080</v>
          </cell>
          <cell r="AJ191">
            <v>214326</v>
          </cell>
          <cell r="AK191">
            <v>214326</v>
          </cell>
          <cell r="AL191">
            <v>0</v>
          </cell>
          <cell r="AM191">
            <v>0</v>
          </cell>
          <cell r="AN191">
            <v>0</v>
          </cell>
          <cell r="AO191">
            <v>0</v>
          </cell>
          <cell r="AP191">
            <v>0</v>
          </cell>
          <cell r="AQ191">
            <v>0</v>
          </cell>
          <cell r="AR191">
            <v>0</v>
          </cell>
          <cell r="AS191">
            <v>214326</v>
          </cell>
          <cell r="AT191">
            <v>0</v>
          </cell>
          <cell r="AU191">
            <v>0</v>
          </cell>
          <cell r="AV191" t="str">
            <v>CRUCE</v>
          </cell>
          <cell r="AW191" t="str">
            <v>3180715</v>
          </cell>
          <cell r="AX191" t="str">
            <v>22224</v>
          </cell>
          <cell r="AY191" t="str">
            <v>0</v>
          </cell>
          <cell r="AZ191" t="str">
            <v>0</v>
          </cell>
        </row>
        <row r="192">
          <cell r="G192">
            <v>10082</v>
          </cell>
          <cell r="H192" t="str">
            <v>ADMINISTRADORA</v>
          </cell>
          <cell r="I192">
            <v>39</v>
          </cell>
          <cell r="J192" t="str">
            <v>SUBSIDIADO PLENO</v>
          </cell>
          <cell r="K192" t="str">
            <v>TI-1002145052</v>
          </cell>
          <cell r="L192" t="str">
            <v>P</v>
          </cell>
          <cell r="M192" t="str">
            <v>NINGUNO</v>
          </cell>
          <cell r="N192">
            <v>0</v>
          </cell>
          <cell r="O192">
            <v>13</v>
          </cell>
          <cell r="P192">
            <v>43556</v>
          </cell>
          <cell r="Q192">
            <v>43570</v>
          </cell>
          <cell r="R192">
            <v>43594</v>
          </cell>
          <cell r="S192">
            <v>123093</v>
          </cell>
          <cell r="T192">
            <v>0</v>
          </cell>
          <cell r="U192">
            <v>0</v>
          </cell>
          <cell r="V192">
            <v>123093</v>
          </cell>
          <cell r="W192">
            <v>123093</v>
          </cell>
          <cell r="X192">
            <v>0</v>
          </cell>
          <cell r="Y192">
            <v>0</v>
          </cell>
          <cell r="Z192" t="str">
            <v>NA</v>
          </cell>
          <cell r="AA192" t="str">
            <v>NA</v>
          </cell>
          <cell r="AB192">
            <v>0</v>
          </cell>
          <cell r="AC192">
            <v>0</v>
          </cell>
          <cell r="AD192">
            <v>0</v>
          </cell>
          <cell r="AE192">
            <v>43628</v>
          </cell>
          <cell r="AF192" t="str">
            <v>FACSS</v>
          </cell>
          <cell r="AG192" t="str">
            <v>IPSPU</v>
          </cell>
          <cell r="AH192" t="str">
            <v>Pagado</v>
          </cell>
          <cell r="AI192" t="str">
            <v>10082</v>
          </cell>
          <cell r="AJ192">
            <v>123093</v>
          </cell>
          <cell r="AK192">
            <v>123093</v>
          </cell>
          <cell r="AL192">
            <v>0</v>
          </cell>
          <cell r="AM192">
            <v>0</v>
          </cell>
          <cell r="AN192">
            <v>0</v>
          </cell>
          <cell r="AO192">
            <v>0</v>
          </cell>
          <cell r="AP192">
            <v>0</v>
          </cell>
          <cell r="AQ192">
            <v>0</v>
          </cell>
          <cell r="AR192">
            <v>0</v>
          </cell>
          <cell r="AS192">
            <v>123093</v>
          </cell>
          <cell r="AT192">
            <v>0</v>
          </cell>
          <cell r="AU192">
            <v>0</v>
          </cell>
          <cell r="AV192" t="str">
            <v>CRUCE</v>
          </cell>
          <cell r="AW192" t="str">
            <v>3180720</v>
          </cell>
          <cell r="AX192" t="str">
            <v>22224</v>
          </cell>
          <cell r="AY192" t="str">
            <v>0</v>
          </cell>
          <cell r="AZ192" t="str">
            <v>0</v>
          </cell>
        </row>
        <row r="193">
          <cell r="G193">
            <v>10094</v>
          </cell>
          <cell r="H193" t="str">
            <v>ADMINISTRADORA</v>
          </cell>
          <cell r="I193">
            <v>39</v>
          </cell>
          <cell r="J193" t="str">
            <v>SUBSIDIADO PLENO</v>
          </cell>
          <cell r="K193" t="str">
            <v>TI-1002145052</v>
          </cell>
          <cell r="L193" t="str">
            <v>P</v>
          </cell>
          <cell r="M193" t="str">
            <v>NINGUNO</v>
          </cell>
          <cell r="N193">
            <v>0</v>
          </cell>
          <cell r="O193">
            <v>13</v>
          </cell>
          <cell r="P193">
            <v>43560</v>
          </cell>
          <cell r="Q193">
            <v>43570</v>
          </cell>
          <cell r="R193">
            <v>43594</v>
          </cell>
          <cell r="S193">
            <v>214544</v>
          </cell>
          <cell r="T193">
            <v>0</v>
          </cell>
          <cell r="U193">
            <v>0</v>
          </cell>
          <cell r="V193">
            <v>214544</v>
          </cell>
          <cell r="W193">
            <v>214544</v>
          </cell>
          <cell r="X193">
            <v>0</v>
          </cell>
          <cell r="Y193">
            <v>0</v>
          </cell>
          <cell r="Z193" t="str">
            <v>NA</v>
          </cell>
          <cell r="AA193" t="str">
            <v>NA</v>
          </cell>
          <cell r="AB193">
            <v>0</v>
          </cell>
          <cell r="AC193">
            <v>0</v>
          </cell>
          <cell r="AD193">
            <v>0</v>
          </cell>
          <cell r="AE193">
            <v>43628</v>
          </cell>
          <cell r="AF193" t="str">
            <v>FACSS</v>
          </cell>
          <cell r="AG193" t="str">
            <v>IPSPU</v>
          </cell>
          <cell r="AH193" t="str">
            <v>Pagado</v>
          </cell>
          <cell r="AI193" t="str">
            <v>10094</v>
          </cell>
          <cell r="AJ193">
            <v>214544</v>
          </cell>
          <cell r="AK193">
            <v>214544</v>
          </cell>
          <cell r="AL193">
            <v>0</v>
          </cell>
          <cell r="AM193">
            <v>0</v>
          </cell>
          <cell r="AN193">
            <v>0</v>
          </cell>
          <cell r="AO193">
            <v>0</v>
          </cell>
          <cell r="AP193">
            <v>0</v>
          </cell>
          <cell r="AQ193">
            <v>0</v>
          </cell>
          <cell r="AR193">
            <v>0</v>
          </cell>
          <cell r="AS193">
            <v>214544</v>
          </cell>
          <cell r="AT193">
            <v>0</v>
          </cell>
          <cell r="AU193">
            <v>0</v>
          </cell>
          <cell r="AV193" t="str">
            <v>CRUCE GIRO DIRECTO DEL M.PS.  MES DE JULIO DE 2019. EVENTO|CRUCE</v>
          </cell>
          <cell r="AW193" t="str">
            <v>3180761</v>
          </cell>
          <cell r="AX193" t="str">
            <v>22224|22992</v>
          </cell>
          <cell r="AY193" t="str">
            <v>0</v>
          </cell>
          <cell r="AZ193" t="str">
            <v>0</v>
          </cell>
        </row>
        <row r="194">
          <cell r="G194">
            <v>10107</v>
          </cell>
          <cell r="H194" t="str">
            <v>ADMINISTRADORA</v>
          </cell>
          <cell r="I194">
            <v>39</v>
          </cell>
          <cell r="J194" t="str">
            <v>SUBSIDIADO PLENO</v>
          </cell>
          <cell r="K194" t="str">
            <v>TI-1002145052</v>
          </cell>
          <cell r="L194" t="str">
            <v>P</v>
          </cell>
          <cell r="M194" t="str">
            <v>NINGUNO</v>
          </cell>
          <cell r="N194">
            <v>0</v>
          </cell>
          <cell r="O194">
            <v>13</v>
          </cell>
          <cell r="P194">
            <v>43564</v>
          </cell>
          <cell r="Q194">
            <v>43570</v>
          </cell>
          <cell r="R194">
            <v>43594</v>
          </cell>
          <cell r="S194">
            <v>215014</v>
          </cell>
          <cell r="T194">
            <v>0</v>
          </cell>
          <cell r="U194">
            <v>0</v>
          </cell>
          <cell r="V194">
            <v>215014</v>
          </cell>
          <cell r="W194">
            <v>215014</v>
          </cell>
          <cell r="X194">
            <v>0</v>
          </cell>
          <cell r="Y194">
            <v>0</v>
          </cell>
          <cell r="Z194" t="str">
            <v>NA</v>
          </cell>
          <cell r="AA194" t="str">
            <v>NA</v>
          </cell>
          <cell r="AB194">
            <v>0</v>
          </cell>
          <cell r="AC194">
            <v>0</v>
          </cell>
          <cell r="AD194">
            <v>0</v>
          </cell>
          <cell r="AE194">
            <v>43628</v>
          </cell>
          <cell r="AF194" t="str">
            <v>FACSS</v>
          </cell>
          <cell r="AG194" t="str">
            <v>IPSPU</v>
          </cell>
          <cell r="AH194" t="str">
            <v>Pagado</v>
          </cell>
          <cell r="AI194" t="str">
            <v>10107</v>
          </cell>
          <cell r="AJ194">
            <v>215014</v>
          </cell>
          <cell r="AK194">
            <v>215014</v>
          </cell>
          <cell r="AL194">
            <v>0</v>
          </cell>
          <cell r="AM194">
            <v>0</v>
          </cell>
          <cell r="AN194">
            <v>0</v>
          </cell>
          <cell r="AO194">
            <v>0</v>
          </cell>
          <cell r="AP194">
            <v>0</v>
          </cell>
          <cell r="AQ194">
            <v>0</v>
          </cell>
          <cell r="AR194">
            <v>0</v>
          </cell>
          <cell r="AS194">
            <v>215014</v>
          </cell>
          <cell r="AT194">
            <v>0</v>
          </cell>
          <cell r="AU194">
            <v>0</v>
          </cell>
          <cell r="AV194" t="str">
            <v>CRUCE GIRO DIRECTO DEL M.PS.  MES DE JULIO DE 2019. EVENTO</v>
          </cell>
          <cell r="AW194" t="str">
            <v>3180772</v>
          </cell>
          <cell r="AX194" t="str">
            <v>22992</v>
          </cell>
          <cell r="AY194" t="str">
            <v>0</v>
          </cell>
          <cell r="AZ194" t="str">
            <v>0</v>
          </cell>
        </row>
        <row r="195">
          <cell r="G195">
            <v>10131</v>
          </cell>
          <cell r="H195" t="str">
            <v>ADMINISTRADORA</v>
          </cell>
          <cell r="I195">
            <v>39</v>
          </cell>
          <cell r="J195" t="str">
            <v>SUBSIDIADO PLENO</v>
          </cell>
          <cell r="K195" t="str">
            <v>CC-1044604562</v>
          </cell>
          <cell r="L195" t="str">
            <v>P</v>
          </cell>
          <cell r="M195" t="str">
            <v>NINGUNO</v>
          </cell>
          <cell r="N195">
            <v>0</v>
          </cell>
          <cell r="O195">
            <v>13</v>
          </cell>
          <cell r="P195">
            <v>43573</v>
          </cell>
          <cell r="Q195">
            <v>43577</v>
          </cell>
          <cell r="R195">
            <v>43594</v>
          </cell>
          <cell r="S195">
            <v>66212</v>
          </cell>
          <cell r="T195">
            <v>0</v>
          </cell>
          <cell r="U195">
            <v>0</v>
          </cell>
          <cell r="V195">
            <v>66212</v>
          </cell>
          <cell r="W195">
            <v>66212</v>
          </cell>
          <cell r="X195">
            <v>0</v>
          </cell>
          <cell r="Y195">
            <v>0</v>
          </cell>
          <cell r="Z195" t="str">
            <v>NA</v>
          </cell>
          <cell r="AA195" t="str">
            <v>NA</v>
          </cell>
          <cell r="AB195">
            <v>0</v>
          </cell>
          <cell r="AC195">
            <v>0</v>
          </cell>
          <cell r="AD195">
            <v>0</v>
          </cell>
          <cell r="AE195">
            <v>43628</v>
          </cell>
          <cell r="AF195" t="str">
            <v>FACSS</v>
          </cell>
          <cell r="AG195" t="str">
            <v>IPSPU</v>
          </cell>
          <cell r="AH195" t="str">
            <v>Pagado</v>
          </cell>
          <cell r="AI195" t="str">
            <v>10131</v>
          </cell>
          <cell r="AJ195">
            <v>66212</v>
          </cell>
          <cell r="AK195">
            <v>66212</v>
          </cell>
          <cell r="AL195">
            <v>0</v>
          </cell>
          <cell r="AM195">
            <v>0</v>
          </cell>
          <cell r="AN195">
            <v>0</v>
          </cell>
          <cell r="AO195">
            <v>0</v>
          </cell>
          <cell r="AP195">
            <v>0</v>
          </cell>
          <cell r="AQ195">
            <v>0</v>
          </cell>
          <cell r="AR195">
            <v>0</v>
          </cell>
          <cell r="AS195">
            <v>66212</v>
          </cell>
          <cell r="AT195">
            <v>0</v>
          </cell>
          <cell r="AU195">
            <v>0</v>
          </cell>
          <cell r="AV195" t="str">
            <v>CRUCE GIRO DIRECTO DEL M.PS.  MES DE JULIO DE 2019. EVENTO</v>
          </cell>
          <cell r="AW195" t="str">
            <v>3180781</v>
          </cell>
          <cell r="AX195" t="str">
            <v>22992</v>
          </cell>
          <cell r="AY195" t="str">
            <v>0</v>
          </cell>
          <cell r="AZ195" t="str">
            <v>0</v>
          </cell>
        </row>
        <row r="196">
          <cell r="G196">
            <v>10140</v>
          </cell>
          <cell r="H196" t="str">
            <v>ADMINISTRADORA</v>
          </cell>
          <cell r="I196">
            <v>39</v>
          </cell>
          <cell r="J196" t="str">
            <v>SUBSIDIADO PLENO</v>
          </cell>
          <cell r="K196" t="str">
            <v>CC-7435321</v>
          </cell>
          <cell r="L196" t="str">
            <v>P</v>
          </cell>
          <cell r="M196" t="str">
            <v>NINGUNO</v>
          </cell>
          <cell r="N196">
            <v>0</v>
          </cell>
          <cell r="O196">
            <v>13</v>
          </cell>
          <cell r="P196">
            <v>43575</v>
          </cell>
          <cell r="Q196">
            <v>43577</v>
          </cell>
          <cell r="R196">
            <v>43594</v>
          </cell>
          <cell r="S196">
            <v>107771</v>
          </cell>
          <cell r="T196">
            <v>0</v>
          </cell>
          <cell r="U196">
            <v>0</v>
          </cell>
          <cell r="V196">
            <v>107771</v>
          </cell>
          <cell r="W196">
            <v>107771</v>
          </cell>
          <cell r="X196">
            <v>0</v>
          </cell>
          <cell r="Y196">
            <v>0</v>
          </cell>
          <cell r="Z196" t="str">
            <v>NA</v>
          </cell>
          <cell r="AA196" t="str">
            <v>NA</v>
          </cell>
          <cell r="AB196">
            <v>0</v>
          </cell>
          <cell r="AC196">
            <v>0</v>
          </cell>
          <cell r="AD196">
            <v>0</v>
          </cell>
          <cell r="AE196">
            <v>43628</v>
          </cell>
          <cell r="AF196" t="str">
            <v>FACSS</v>
          </cell>
          <cell r="AG196" t="str">
            <v>IPSPU</v>
          </cell>
          <cell r="AH196" t="str">
            <v>Pagado</v>
          </cell>
          <cell r="AI196" t="str">
            <v>10140</v>
          </cell>
          <cell r="AJ196">
            <v>107771</v>
          </cell>
          <cell r="AK196">
            <v>107771</v>
          </cell>
          <cell r="AL196">
            <v>0</v>
          </cell>
          <cell r="AM196">
            <v>0</v>
          </cell>
          <cell r="AN196">
            <v>0</v>
          </cell>
          <cell r="AO196">
            <v>0</v>
          </cell>
          <cell r="AP196">
            <v>0</v>
          </cell>
          <cell r="AQ196">
            <v>0</v>
          </cell>
          <cell r="AR196">
            <v>0</v>
          </cell>
          <cell r="AS196">
            <v>107771</v>
          </cell>
          <cell r="AT196">
            <v>0</v>
          </cell>
          <cell r="AU196">
            <v>0</v>
          </cell>
          <cell r="AV196" t="str">
            <v>CRUCE GIRO DIRECTO DEL M.PS.  MES DE JULIO DE 2019. EVENTO</v>
          </cell>
          <cell r="AW196" t="str">
            <v>3180789</v>
          </cell>
          <cell r="AX196" t="str">
            <v>22992</v>
          </cell>
          <cell r="AY196" t="str">
            <v>0</v>
          </cell>
          <cell r="AZ196" t="str">
            <v>0</v>
          </cell>
        </row>
        <row r="197">
          <cell r="G197">
            <v>10164</v>
          </cell>
          <cell r="H197" t="str">
            <v>ADMINISTRADORA</v>
          </cell>
          <cell r="I197">
            <v>39</v>
          </cell>
          <cell r="J197" t="str">
            <v>SUBSIDIADO PLENO</v>
          </cell>
          <cell r="K197" t="str">
            <v>RC-1043029066</v>
          </cell>
          <cell r="L197" t="str">
            <v>P</v>
          </cell>
          <cell r="M197" t="str">
            <v>NINGUNO</v>
          </cell>
          <cell r="N197">
            <v>0</v>
          </cell>
          <cell r="O197">
            <v>13</v>
          </cell>
          <cell r="P197">
            <v>43580</v>
          </cell>
          <cell r="Q197">
            <v>43581</v>
          </cell>
          <cell r="R197">
            <v>43594</v>
          </cell>
          <cell r="S197">
            <v>178061</v>
          </cell>
          <cell r="T197">
            <v>0</v>
          </cell>
          <cell r="U197">
            <v>0</v>
          </cell>
          <cell r="V197">
            <v>178061</v>
          </cell>
          <cell r="W197">
            <v>178061</v>
          </cell>
          <cell r="X197">
            <v>0</v>
          </cell>
          <cell r="Y197">
            <v>0</v>
          </cell>
          <cell r="Z197" t="str">
            <v>NA</v>
          </cell>
          <cell r="AA197" t="str">
            <v>NA</v>
          </cell>
          <cell r="AB197">
            <v>0</v>
          </cell>
          <cell r="AC197">
            <v>0</v>
          </cell>
          <cell r="AD197">
            <v>0</v>
          </cell>
          <cell r="AE197">
            <v>43628</v>
          </cell>
          <cell r="AF197" t="str">
            <v>FACSS</v>
          </cell>
          <cell r="AG197" t="str">
            <v>IPSPU</v>
          </cell>
          <cell r="AH197" t="str">
            <v>Pagado</v>
          </cell>
          <cell r="AI197" t="str">
            <v>10164</v>
          </cell>
          <cell r="AJ197">
            <v>178061</v>
          </cell>
          <cell r="AK197">
            <v>178061</v>
          </cell>
          <cell r="AL197">
            <v>0</v>
          </cell>
          <cell r="AM197">
            <v>0</v>
          </cell>
          <cell r="AN197">
            <v>0</v>
          </cell>
          <cell r="AO197">
            <v>0</v>
          </cell>
          <cell r="AP197">
            <v>0</v>
          </cell>
          <cell r="AQ197">
            <v>0</v>
          </cell>
          <cell r="AR197">
            <v>0</v>
          </cell>
          <cell r="AS197">
            <v>178061</v>
          </cell>
          <cell r="AT197">
            <v>0</v>
          </cell>
          <cell r="AU197">
            <v>0</v>
          </cell>
          <cell r="AV197" t="str">
            <v>CRUCE GIRO DIRECTO DEL M.PS.  MES DE JULIO DE 2019. EVENTO</v>
          </cell>
          <cell r="AW197" t="str">
            <v>3180800</v>
          </cell>
          <cell r="AX197" t="str">
            <v>22992</v>
          </cell>
          <cell r="AY197" t="str">
            <v>0</v>
          </cell>
          <cell r="AZ197" t="str">
            <v>0</v>
          </cell>
        </row>
        <row r="198">
          <cell r="G198">
            <v>10167</v>
          </cell>
          <cell r="H198" t="str">
            <v>ADMINISTRADORA</v>
          </cell>
          <cell r="I198">
            <v>39</v>
          </cell>
          <cell r="J198" t="str">
            <v>SUBSIDIADO PLENO</v>
          </cell>
          <cell r="K198" t="str">
            <v>RC-1041777896</v>
          </cell>
          <cell r="L198" t="str">
            <v>P</v>
          </cell>
          <cell r="M198" t="str">
            <v>NINGUNO</v>
          </cell>
          <cell r="N198">
            <v>0</v>
          </cell>
          <cell r="O198">
            <v>13</v>
          </cell>
          <cell r="P198">
            <v>43580</v>
          </cell>
          <cell r="Q198">
            <v>43581</v>
          </cell>
          <cell r="R198">
            <v>43594</v>
          </cell>
          <cell r="S198">
            <v>155715</v>
          </cell>
          <cell r="T198">
            <v>0</v>
          </cell>
          <cell r="U198">
            <v>0</v>
          </cell>
          <cell r="V198">
            <v>155715</v>
          </cell>
          <cell r="W198">
            <v>155715</v>
          </cell>
          <cell r="X198">
            <v>0</v>
          </cell>
          <cell r="Y198">
            <v>0</v>
          </cell>
          <cell r="Z198" t="str">
            <v>NA</v>
          </cell>
          <cell r="AA198" t="str">
            <v>NA</v>
          </cell>
          <cell r="AB198">
            <v>0</v>
          </cell>
          <cell r="AC198">
            <v>0</v>
          </cell>
          <cell r="AD198">
            <v>0</v>
          </cell>
          <cell r="AE198">
            <v>43628</v>
          </cell>
          <cell r="AF198" t="str">
            <v>FACSS</v>
          </cell>
          <cell r="AG198" t="str">
            <v>IPSPU</v>
          </cell>
          <cell r="AH198" t="str">
            <v>Pagado</v>
          </cell>
          <cell r="AI198" t="str">
            <v>10167</v>
          </cell>
          <cell r="AJ198">
            <v>155715</v>
          </cell>
          <cell r="AK198">
            <v>155715</v>
          </cell>
          <cell r="AL198">
            <v>0</v>
          </cell>
          <cell r="AM198">
            <v>0</v>
          </cell>
          <cell r="AN198">
            <v>0</v>
          </cell>
          <cell r="AO198">
            <v>0</v>
          </cell>
          <cell r="AP198">
            <v>0</v>
          </cell>
          <cell r="AQ198">
            <v>0</v>
          </cell>
          <cell r="AR198">
            <v>0</v>
          </cell>
          <cell r="AS198">
            <v>155715</v>
          </cell>
          <cell r="AT198">
            <v>0</v>
          </cell>
          <cell r="AU198">
            <v>0</v>
          </cell>
          <cell r="AV198" t="str">
            <v>CRUCE GIRO DIRECTO DEL M.PS.  MES DE JULIO DE 2019. EVENTO</v>
          </cell>
          <cell r="AW198" t="str">
            <v>3180808</v>
          </cell>
          <cell r="AX198" t="str">
            <v>22992</v>
          </cell>
          <cell r="AY198" t="str">
            <v>0</v>
          </cell>
          <cell r="AZ198" t="str">
            <v>0</v>
          </cell>
        </row>
        <row r="199">
          <cell r="G199">
            <v>10172</v>
          </cell>
          <cell r="H199" t="str">
            <v>ADMINISTRADORA</v>
          </cell>
          <cell r="I199">
            <v>39</v>
          </cell>
          <cell r="J199" t="str">
            <v>SUBSIDIADO PLENO</v>
          </cell>
          <cell r="K199" t="str">
            <v>CC-1221971714</v>
          </cell>
          <cell r="L199" t="str">
            <v>P</v>
          </cell>
          <cell r="M199" t="str">
            <v>NINGUNO</v>
          </cell>
          <cell r="N199">
            <v>0</v>
          </cell>
          <cell r="O199">
            <v>13</v>
          </cell>
          <cell r="P199">
            <v>43584</v>
          </cell>
          <cell r="Q199">
            <v>43584</v>
          </cell>
          <cell r="R199">
            <v>43594</v>
          </cell>
          <cell r="S199">
            <v>120798</v>
          </cell>
          <cell r="T199">
            <v>0</v>
          </cell>
          <cell r="U199">
            <v>0</v>
          </cell>
          <cell r="V199">
            <v>120798</v>
          </cell>
          <cell r="W199">
            <v>120798</v>
          </cell>
          <cell r="X199">
            <v>0</v>
          </cell>
          <cell r="Y199">
            <v>0</v>
          </cell>
          <cell r="Z199" t="str">
            <v>NA</v>
          </cell>
          <cell r="AA199" t="str">
            <v>NA</v>
          </cell>
          <cell r="AB199">
            <v>0</v>
          </cell>
          <cell r="AC199">
            <v>0</v>
          </cell>
          <cell r="AD199">
            <v>0</v>
          </cell>
          <cell r="AE199">
            <v>43628</v>
          </cell>
          <cell r="AF199" t="str">
            <v>FACSS</v>
          </cell>
          <cell r="AG199" t="str">
            <v>IPSPU</v>
          </cell>
          <cell r="AH199" t="str">
            <v>Pagado</v>
          </cell>
          <cell r="AI199" t="str">
            <v>10172</v>
          </cell>
          <cell r="AJ199">
            <v>120798</v>
          </cell>
          <cell r="AK199">
            <v>120798</v>
          </cell>
          <cell r="AL199">
            <v>0</v>
          </cell>
          <cell r="AM199">
            <v>0</v>
          </cell>
          <cell r="AN199">
            <v>0</v>
          </cell>
          <cell r="AO199">
            <v>0</v>
          </cell>
          <cell r="AP199">
            <v>0</v>
          </cell>
          <cell r="AQ199">
            <v>0</v>
          </cell>
          <cell r="AR199">
            <v>0</v>
          </cell>
          <cell r="AS199">
            <v>120798</v>
          </cell>
          <cell r="AT199">
            <v>0</v>
          </cell>
          <cell r="AU199">
            <v>0</v>
          </cell>
          <cell r="AV199" t="str">
            <v>CRUCE GIRO DIRECTO DEL M.PS.  MES DE JULIO DE 2019. EVENTO</v>
          </cell>
          <cell r="AW199" t="str">
            <v>3180818</v>
          </cell>
          <cell r="AX199" t="str">
            <v>22992</v>
          </cell>
          <cell r="AY199" t="str">
            <v>0</v>
          </cell>
          <cell r="AZ199" t="str">
            <v>0</v>
          </cell>
        </row>
        <row r="200">
          <cell r="G200">
            <v>10281</v>
          </cell>
          <cell r="H200" t="str">
            <v>ADMINISTRADORA</v>
          </cell>
          <cell r="I200">
            <v>39</v>
          </cell>
          <cell r="J200" t="str">
            <v>CONTRIBUTIVO MOVILIDAD</v>
          </cell>
          <cell r="K200" t="str">
            <v>CC-22744963</v>
          </cell>
          <cell r="L200" t="str">
            <v>P</v>
          </cell>
          <cell r="M200" t="str">
            <v>NINGUNO</v>
          </cell>
          <cell r="N200">
            <v>0</v>
          </cell>
          <cell r="O200">
            <v>13</v>
          </cell>
          <cell r="P200">
            <v>43607</v>
          </cell>
          <cell r="Q200">
            <v>43608</v>
          </cell>
          <cell r="R200">
            <v>43627</v>
          </cell>
          <cell r="S200">
            <v>125048</v>
          </cell>
          <cell r="T200">
            <v>0</v>
          </cell>
          <cell r="U200">
            <v>0</v>
          </cell>
          <cell r="V200">
            <v>125048</v>
          </cell>
          <cell r="W200">
            <v>125048</v>
          </cell>
          <cell r="X200">
            <v>0</v>
          </cell>
          <cell r="Y200">
            <v>0</v>
          </cell>
          <cell r="Z200" t="str">
            <v>NA</v>
          </cell>
          <cell r="AA200" t="str">
            <v>NA</v>
          </cell>
          <cell r="AB200">
            <v>0</v>
          </cell>
          <cell r="AC200">
            <v>0</v>
          </cell>
          <cell r="AD200">
            <v>0</v>
          </cell>
          <cell r="AE200">
            <v>43627</v>
          </cell>
          <cell r="AF200" t="str">
            <v>FACCS</v>
          </cell>
          <cell r="AG200" t="str">
            <v>IPSBC</v>
          </cell>
          <cell r="AH200" t="str">
            <v>Pagado</v>
          </cell>
          <cell r="AI200" t="str">
            <v>10281</v>
          </cell>
          <cell r="AJ200">
            <v>125048</v>
          </cell>
          <cell r="AK200">
            <v>125048</v>
          </cell>
          <cell r="AL200">
            <v>0</v>
          </cell>
          <cell r="AM200">
            <v>0</v>
          </cell>
          <cell r="AN200">
            <v>0</v>
          </cell>
          <cell r="AO200">
            <v>0</v>
          </cell>
          <cell r="AP200">
            <v>0</v>
          </cell>
          <cell r="AQ200">
            <v>0</v>
          </cell>
          <cell r="AR200">
            <v>125048</v>
          </cell>
          <cell r="AS200">
            <v>0</v>
          </cell>
          <cell r="AT200">
            <v>0</v>
          </cell>
          <cell r="AU200">
            <v>0</v>
          </cell>
          <cell r="AV200" t="str">
            <v>NA</v>
          </cell>
          <cell r="AW200" t="str">
            <v>228247</v>
          </cell>
          <cell r="AX200" t="str">
            <v>0</v>
          </cell>
          <cell r="AY200" t="str">
            <v>0</v>
          </cell>
          <cell r="AZ200" t="str">
            <v>33899</v>
          </cell>
        </row>
        <row r="201">
          <cell r="G201">
            <v>10282</v>
          </cell>
          <cell r="H201" t="str">
            <v>ADMINISTRADORA</v>
          </cell>
          <cell r="I201">
            <v>39</v>
          </cell>
          <cell r="J201" t="str">
            <v>CONTRIBUTIVO MOVILIDAD</v>
          </cell>
          <cell r="K201" t="str">
            <v>CC-1045751760</v>
          </cell>
          <cell r="L201" t="str">
            <v>P</v>
          </cell>
          <cell r="M201" t="str">
            <v>NINGUNO</v>
          </cell>
          <cell r="N201">
            <v>0</v>
          </cell>
          <cell r="O201">
            <v>13</v>
          </cell>
          <cell r="P201">
            <v>43607</v>
          </cell>
          <cell r="Q201">
            <v>43608</v>
          </cell>
          <cell r="R201">
            <v>43627</v>
          </cell>
          <cell r="S201">
            <v>133706</v>
          </cell>
          <cell r="T201">
            <v>0</v>
          </cell>
          <cell r="U201">
            <v>0</v>
          </cell>
          <cell r="V201">
            <v>133706</v>
          </cell>
          <cell r="W201">
            <v>133706</v>
          </cell>
          <cell r="X201">
            <v>0</v>
          </cell>
          <cell r="Y201">
            <v>0</v>
          </cell>
          <cell r="Z201" t="str">
            <v>NA</v>
          </cell>
          <cell r="AA201" t="str">
            <v>NA</v>
          </cell>
          <cell r="AB201">
            <v>0</v>
          </cell>
          <cell r="AC201">
            <v>0</v>
          </cell>
          <cell r="AD201">
            <v>0</v>
          </cell>
          <cell r="AE201">
            <v>43627</v>
          </cell>
          <cell r="AF201" t="str">
            <v>FACCS</v>
          </cell>
          <cell r="AG201" t="str">
            <v>IPSBC</v>
          </cell>
          <cell r="AH201" t="str">
            <v>Pagado</v>
          </cell>
          <cell r="AI201" t="str">
            <v>10282</v>
          </cell>
          <cell r="AJ201">
            <v>133706</v>
          </cell>
          <cell r="AK201">
            <v>133706</v>
          </cell>
          <cell r="AL201">
            <v>0</v>
          </cell>
          <cell r="AM201">
            <v>0</v>
          </cell>
          <cell r="AN201">
            <v>0</v>
          </cell>
          <cell r="AO201">
            <v>0</v>
          </cell>
          <cell r="AP201">
            <v>0</v>
          </cell>
          <cell r="AQ201">
            <v>0</v>
          </cell>
          <cell r="AR201">
            <v>133706</v>
          </cell>
          <cell r="AS201">
            <v>0</v>
          </cell>
          <cell r="AT201">
            <v>0</v>
          </cell>
          <cell r="AU201">
            <v>0</v>
          </cell>
          <cell r="AV201" t="str">
            <v>NA</v>
          </cell>
          <cell r="AW201" t="str">
            <v>228248</v>
          </cell>
          <cell r="AX201" t="str">
            <v>0</v>
          </cell>
          <cell r="AY201" t="str">
            <v>0</v>
          </cell>
          <cell r="AZ201" t="str">
            <v>33899</v>
          </cell>
        </row>
        <row r="202">
          <cell r="G202">
            <v>10251</v>
          </cell>
          <cell r="H202" t="str">
            <v>ADMINISTRADORA</v>
          </cell>
          <cell r="I202">
            <v>39</v>
          </cell>
          <cell r="J202" t="str">
            <v>SUBSIDIADO PLENO</v>
          </cell>
          <cell r="K202" t="str">
            <v>CC-1003202915</v>
          </cell>
          <cell r="L202" t="str">
            <v>P</v>
          </cell>
          <cell r="M202" t="str">
            <v>NINGUNO</v>
          </cell>
          <cell r="N202">
            <v>0</v>
          </cell>
          <cell r="O202">
            <v>13</v>
          </cell>
          <cell r="P202">
            <v>43598</v>
          </cell>
          <cell r="Q202">
            <v>43599</v>
          </cell>
          <cell r="R202">
            <v>43633</v>
          </cell>
          <cell r="S202">
            <v>141467</v>
          </cell>
          <cell r="T202">
            <v>0</v>
          </cell>
          <cell r="U202">
            <v>0</v>
          </cell>
          <cell r="V202">
            <v>141467</v>
          </cell>
          <cell r="W202">
            <v>141467</v>
          </cell>
          <cell r="X202">
            <v>0</v>
          </cell>
          <cell r="Y202">
            <v>0</v>
          </cell>
          <cell r="Z202" t="str">
            <v>NA</v>
          </cell>
          <cell r="AA202" t="str">
            <v>NA</v>
          </cell>
          <cell r="AB202">
            <v>0</v>
          </cell>
          <cell r="AC202">
            <v>0</v>
          </cell>
          <cell r="AD202">
            <v>0</v>
          </cell>
          <cell r="AE202">
            <v>43649</v>
          </cell>
          <cell r="AF202" t="str">
            <v>FACSS</v>
          </cell>
          <cell r="AG202" t="str">
            <v>IPSPU</v>
          </cell>
          <cell r="AH202" t="str">
            <v>Pagado</v>
          </cell>
          <cell r="AI202" t="str">
            <v>10251</v>
          </cell>
          <cell r="AJ202">
            <v>141467</v>
          </cell>
          <cell r="AK202">
            <v>141467</v>
          </cell>
          <cell r="AL202">
            <v>0</v>
          </cell>
          <cell r="AM202">
            <v>0</v>
          </cell>
          <cell r="AN202">
            <v>0</v>
          </cell>
          <cell r="AO202">
            <v>0</v>
          </cell>
          <cell r="AP202">
            <v>0</v>
          </cell>
          <cell r="AQ202">
            <v>0</v>
          </cell>
          <cell r="AR202">
            <v>0</v>
          </cell>
          <cell r="AS202">
            <v>141467</v>
          </cell>
          <cell r="AT202">
            <v>0</v>
          </cell>
          <cell r="AU202">
            <v>0</v>
          </cell>
          <cell r="AV202" t="str">
            <v>GIRO DIRECTO DEL M.PS.  MES DE AGOSTO DE 2019. EVENTO</v>
          </cell>
          <cell r="AW202" t="str">
            <v>3335329</v>
          </cell>
          <cell r="AX202" t="str">
            <v>23903</v>
          </cell>
          <cell r="AY202" t="str">
            <v>0</v>
          </cell>
          <cell r="AZ202" t="str">
            <v>0</v>
          </cell>
        </row>
        <row r="203">
          <cell r="G203">
            <v>10254</v>
          </cell>
          <cell r="H203" t="str">
            <v>ADMINISTRADORA</v>
          </cell>
          <cell r="I203">
            <v>39</v>
          </cell>
          <cell r="J203" t="str">
            <v>SUBSIDIADO PLENO</v>
          </cell>
          <cell r="K203" t="str">
            <v>CC-1003202915</v>
          </cell>
          <cell r="L203" t="str">
            <v>P</v>
          </cell>
          <cell r="M203" t="str">
            <v>NINGUNO</v>
          </cell>
          <cell r="N203">
            <v>0</v>
          </cell>
          <cell r="O203">
            <v>13</v>
          </cell>
          <cell r="P203">
            <v>43599</v>
          </cell>
          <cell r="Q203">
            <v>43600</v>
          </cell>
          <cell r="R203">
            <v>43633</v>
          </cell>
          <cell r="S203">
            <v>100979</v>
          </cell>
          <cell r="T203">
            <v>0</v>
          </cell>
          <cell r="U203">
            <v>0</v>
          </cell>
          <cell r="V203">
            <v>100979</v>
          </cell>
          <cell r="W203">
            <v>100979</v>
          </cell>
          <cell r="X203">
            <v>0</v>
          </cell>
          <cell r="Y203">
            <v>0</v>
          </cell>
          <cell r="Z203" t="str">
            <v>NA</v>
          </cell>
          <cell r="AA203" t="str">
            <v>NA</v>
          </cell>
          <cell r="AB203">
            <v>0</v>
          </cell>
          <cell r="AC203">
            <v>0</v>
          </cell>
          <cell r="AD203">
            <v>0</v>
          </cell>
          <cell r="AE203">
            <v>43649</v>
          </cell>
          <cell r="AF203" t="str">
            <v>FACSS</v>
          </cell>
          <cell r="AG203" t="str">
            <v>IPSPU</v>
          </cell>
          <cell r="AH203" t="str">
            <v>Pagado</v>
          </cell>
          <cell r="AI203" t="str">
            <v>10254</v>
          </cell>
          <cell r="AJ203">
            <v>100979</v>
          </cell>
          <cell r="AK203">
            <v>100979</v>
          </cell>
          <cell r="AL203">
            <v>0</v>
          </cell>
          <cell r="AM203">
            <v>0</v>
          </cell>
          <cell r="AN203">
            <v>0</v>
          </cell>
          <cell r="AO203">
            <v>0</v>
          </cell>
          <cell r="AP203">
            <v>0</v>
          </cell>
          <cell r="AQ203">
            <v>0</v>
          </cell>
          <cell r="AR203">
            <v>0</v>
          </cell>
          <cell r="AS203">
            <v>100979</v>
          </cell>
          <cell r="AT203">
            <v>0</v>
          </cell>
          <cell r="AU203">
            <v>0</v>
          </cell>
          <cell r="AV203" t="str">
            <v>GIRO DIRECTO DEL M.PS.  MES DE AGOSTO DE 2019. EVENTO</v>
          </cell>
          <cell r="AW203" t="str">
            <v>3335330</v>
          </cell>
          <cell r="AX203" t="str">
            <v>23903</v>
          </cell>
          <cell r="AY203" t="str">
            <v>0</v>
          </cell>
          <cell r="AZ203" t="str">
            <v>0</v>
          </cell>
        </row>
        <row r="204">
          <cell r="G204">
            <v>10231</v>
          </cell>
          <cell r="H204" t="str">
            <v>ADMINISTRADORA</v>
          </cell>
          <cell r="I204">
            <v>39</v>
          </cell>
          <cell r="J204" t="str">
            <v>SUBSIDIADO PLENO</v>
          </cell>
          <cell r="K204" t="str">
            <v>RC-1041777896</v>
          </cell>
          <cell r="L204" t="str">
            <v>P</v>
          </cell>
          <cell r="M204" t="str">
            <v>NINGUNO</v>
          </cell>
          <cell r="N204">
            <v>0</v>
          </cell>
          <cell r="O204">
            <v>13</v>
          </cell>
          <cell r="P204">
            <v>43594</v>
          </cell>
          <cell r="Q204">
            <v>43599</v>
          </cell>
          <cell r="R204">
            <v>43633</v>
          </cell>
          <cell r="S204">
            <v>204140</v>
          </cell>
          <cell r="T204">
            <v>0</v>
          </cell>
          <cell r="U204">
            <v>0</v>
          </cell>
          <cell r="V204">
            <v>204140</v>
          </cell>
          <cell r="W204">
            <v>204140</v>
          </cell>
          <cell r="X204">
            <v>0</v>
          </cell>
          <cell r="Y204">
            <v>0</v>
          </cell>
          <cell r="Z204" t="str">
            <v>NA</v>
          </cell>
          <cell r="AA204" t="str">
            <v>NA</v>
          </cell>
          <cell r="AB204">
            <v>0</v>
          </cell>
          <cell r="AC204">
            <v>0</v>
          </cell>
          <cell r="AD204">
            <v>0</v>
          </cell>
          <cell r="AE204">
            <v>43649</v>
          </cell>
          <cell r="AF204" t="str">
            <v>FACSS</v>
          </cell>
          <cell r="AG204" t="str">
            <v>IPSPU</v>
          </cell>
          <cell r="AH204" t="str">
            <v>Pagado</v>
          </cell>
          <cell r="AI204" t="str">
            <v>10231</v>
          </cell>
          <cell r="AJ204">
            <v>204140</v>
          </cell>
          <cell r="AK204">
            <v>204140</v>
          </cell>
          <cell r="AL204">
            <v>0</v>
          </cell>
          <cell r="AM204">
            <v>0</v>
          </cell>
          <cell r="AN204">
            <v>0</v>
          </cell>
          <cell r="AO204">
            <v>0</v>
          </cell>
          <cell r="AP204">
            <v>0</v>
          </cell>
          <cell r="AQ204">
            <v>0</v>
          </cell>
          <cell r="AR204">
            <v>0</v>
          </cell>
          <cell r="AS204">
            <v>204140</v>
          </cell>
          <cell r="AT204">
            <v>0</v>
          </cell>
          <cell r="AU204">
            <v>0</v>
          </cell>
          <cell r="AV204" t="str">
            <v>GIRO DIRECTO DEL M.PS.  MES DE AGOSTO DE 2019. EVENTO</v>
          </cell>
          <cell r="AW204" t="str">
            <v>3335331</v>
          </cell>
          <cell r="AX204" t="str">
            <v>23903</v>
          </cell>
          <cell r="AY204" t="str">
            <v>0</v>
          </cell>
          <cell r="AZ204" t="str">
            <v>0</v>
          </cell>
        </row>
        <row r="205">
          <cell r="G205">
            <v>10275</v>
          </cell>
          <cell r="H205" t="str">
            <v>ADMINISTRADORA</v>
          </cell>
          <cell r="I205">
            <v>39</v>
          </cell>
          <cell r="J205" t="str">
            <v>SUBSIDIADO PLENO</v>
          </cell>
          <cell r="K205" t="str">
            <v>CC-22441560</v>
          </cell>
          <cell r="L205" t="str">
            <v>P</v>
          </cell>
          <cell r="M205" t="str">
            <v>NINGUNO</v>
          </cell>
          <cell r="N205">
            <v>0</v>
          </cell>
          <cell r="O205">
            <v>13</v>
          </cell>
          <cell r="P205">
            <v>43606</v>
          </cell>
          <cell r="Q205">
            <v>43607</v>
          </cell>
          <cell r="R205">
            <v>43633</v>
          </cell>
          <cell r="S205">
            <v>71163</v>
          </cell>
          <cell r="T205">
            <v>0</v>
          </cell>
          <cell r="U205">
            <v>0</v>
          </cell>
          <cell r="V205">
            <v>71163</v>
          </cell>
          <cell r="W205">
            <v>71163</v>
          </cell>
          <cell r="X205">
            <v>0</v>
          </cell>
          <cell r="Y205">
            <v>0</v>
          </cell>
          <cell r="Z205" t="str">
            <v>NA</v>
          </cell>
          <cell r="AA205" t="str">
            <v>NA</v>
          </cell>
          <cell r="AB205">
            <v>0</v>
          </cell>
          <cell r="AC205">
            <v>0</v>
          </cell>
          <cell r="AD205">
            <v>0</v>
          </cell>
          <cell r="AE205">
            <v>43649</v>
          </cell>
          <cell r="AF205" t="str">
            <v>FACSS</v>
          </cell>
          <cell r="AG205" t="str">
            <v>IPSPU</v>
          </cell>
          <cell r="AH205" t="str">
            <v>Pagado</v>
          </cell>
          <cell r="AI205" t="str">
            <v>10275</v>
          </cell>
          <cell r="AJ205">
            <v>71163</v>
          </cell>
          <cell r="AK205">
            <v>71163</v>
          </cell>
          <cell r="AL205">
            <v>0</v>
          </cell>
          <cell r="AM205">
            <v>0</v>
          </cell>
          <cell r="AN205">
            <v>0</v>
          </cell>
          <cell r="AO205">
            <v>0</v>
          </cell>
          <cell r="AP205">
            <v>0</v>
          </cell>
          <cell r="AQ205">
            <v>0</v>
          </cell>
          <cell r="AR205">
            <v>0</v>
          </cell>
          <cell r="AS205">
            <v>71163</v>
          </cell>
          <cell r="AT205">
            <v>0</v>
          </cell>
          <cell r="AU205">
            <v>0</v>
          </cell>
          <cell r="AV205" t="str">
            <v>GIRO DIRECTO DEL M.PS.  MES DE AGOSTO DE 2019. EVENTO</v>
          </cell>
          <cell r="AW205" t="str">
            <v>3335332</v>
          </cell>
          <cell r="AX205" t="str">
            <v>23903</v>
          </cell>
          <cell r="AY205" t="str">
            <v>0</v>
          </cell>
          <cell r="AZ205" t="str">
            <v>0</v>
          </cell>
        </row>
        <row r="206">
          <cell r="G206">
            <v>10274</v>
          </cell>
          <cell r="H206" t="str">
            <v>ADMINISTRADORA</v>
          </cell>
          <cell r="I206">
            <v>39</v>
          </cell>
          <cell r="J206" t="str">
            <v>SUBSIDIADO PLENO</v>
          </cell>
          <cell r="K206" t="str">
            <v>RC-1048944492</v>
          </cell>
          <cell r="L206" t="str">
            <v>P</v>
          </cell>
          <cell r="M206" t="str">
            <v>NINGUNO</v>
          </cell>
          <cell r="N206">
            <v>0</v>
          </cell>
          <cell r="O206">
            <v>13</v>
          </cell>
          <cell r="P206">
            <v>43605</v>
          </cell>
          <cell r="Q206">
            <v>43607</v>
          </cell>
          <cell r="R206">
            <v>43633</v>
          </cell>
          <cell r="S206">
            <v>190908</v>
          </cell>
          <cell r="T206">
            <v>0</v>
          </cell>
          <cell r="U206">
            <v>0</v>
          </cell>
          <cell r="V206">
            <v>190908</v>
          </cell>
          <cell r="W206">
            <v>190908</v>
          </cell>
          <cell r="X206">
            <v>0</v>
          </cell>
          <cell r="Y206">
            <v>0</v>
          </cell>
          <cell r="Z206" t="str">
            <v>NA</v>
          </cell>
          <cell r="AA206" t="str">
            <v>NA</v>
          </cell>
          <cell r="AB206">
            <v>0</v>
          </cell>
          <cell r="AC206">
            <v>0</v>
          </cell>
          <cell r="AD206">
            <v>0</v>
          </cell>
          <cell r="AE206">
            <v>43649</v>
          </cell>
          <cell r="AF206" t="str">
            <v>FACSS</v>
          </cell>
          <cell r="AG206" t="str">
            <v>IPSPU</v>
          </cell>
          <cell r="AH206" t="str">
            <v>Pagado</v>
          </cell>
          <cell r="AI206" t="str">
            <v>10274</v>
          </cell>
          <cell r="AJ206">
            <v>190908</v>
          </cell>
          <cell r="AK206">
            <v>190908</v>
          </cell>
          <cell r="AL206">
            <v>0</v>
          </cell>
          <cell r="AM206">
            <v>0</v>
          </cell>
          <cell r="AN206">
            <v>0</v>
          </cell>
          <cell r="AO206">
            <v>0</v>
          </cell>
          <cell r="AP206">
            <v>0</v>
          </cell>
          <cell r="AQ206">
            <v>0</v>
          </cell>
          <cell r="AR206">
            <v>0</v>
          </cell>
          <cell r="AS206">
            <v>190908</v>
          </cell>
          <cell r="AT206">
            <v>0</v>
          </cell>
          <cell r="AU206">
            <v>0</v>
          </cell>
          <cell r="AV206" t="str">
            <v>GIRO DIRECTO DEL M.PS.  MES DE AGOSTO DE 2019. EVENTO</v>
          </cell>
          <cell r="AW206" t="str">
            <v>3335333</v>
          </cell>
          <cell r="AX206" t="str">
            <v>23903</v>
          </cell>
          <cell r="AY206" t="str">
            <v>0</v>
          </cell>
          <cell r="AZ206" t="str">
            <v>0</v>
          </cell>
        </row>
        <row r="207">
          <cell r="G207">
            <v>10212</v>
          </cell>
          <cell r="H207" t="str">
            <v>ADMINISTRADORA</v>
          </cell>
          <cell r="I207">
            <v>39</v>
          </cell>
          <cell r="J207" t="str">
            <v>SUBSIDIADO PLENO</v>
          </cell>
          <cell r="K207" t="str">
            <v>RC-1041777896</v>
          </cell>
          <cell r="L207" t="str">
            <v>P</v>
          </cell>
          <cell r="M207" t="str">
            <v>NINGUNO</v>
          </cell>
          <cell r="N207">
            <v>0</v>
          </cell>
          <cell r="O207">
            <v>13</v>
          </cell>
          <cell r="P207">
            <v>43588</v>
          </cell>
          <cell r="Q207">
            <v>43595</v>
          </cell>
          <cell r="R207">
            <v>43633</v>
          </cell>
          <cell r="S207">
            <v>161345</v>
          </cell>
          <cell r="T207">
            <v>0</v>
          </cell>
          <cell r="U207">
            <v>0</v>
          </cell>
          <cell r="V207">
            <v>161345</v>
          </cell>
          <cell r="W207">
            <v>161345</v>
          </cell>
          <cell r="X207">
            <v>0</v>
          </cell>
          <cell r="Y207">
            <v>0</v>
          </cell>
          <cell r="Z207" t="str">
            <v>NA</v>
          </cell>
          <cell r="AA207" t="str">
            <v>NA</v>
          </cell>
          <cell r="AB207">
            <v>0</v>
          </cell>
          <cell r="AC207">
            <v>0</v>
          </cell>
          <cell r="AD207">
            <v>0</v>
          </cell>
          <cell r="AE207">
            <v>43649</v>
          </cell>
          <cell r="AF207" t="str">
            <v>FACSS</v>
          </cell>
          <cell r="AG207" t="str">
            <v>IPSPU</v>
          </cell>
          <cell r="AH207" t="str">
            <v>Pagado</v>
          </cell>
          <cell r="AI207" t="str">
            <v>10212</v>
          </cell>
          <cell r="AJ207">
            <v>161345</v>
          </cell>
          <cell r="AK207">
            <v>161345</v>
          </cell>
          <cell r="AL207">
            <v>0</v>
          </cell>
          <cell r="AM207">
            <v>0</v>
          </cell>
          <cell r="AN207">
            <v>0</v>
          </cell>
          <cell r="AO207">
            <v>0</v>
          </cell>
          <cell r="AP207">
            <v>0</v>
          </cell>
          <cell r="AQ207">
            <v>0</v>
          </cell>
          <cell r="AR207">
            <v>0</v>
          </cell>
          <cell r="AS207">
            <v>161345</v>
          </cell>
          <cell r="AT207">
            <v>0</v>
          </cell>
          <cell r="AU207">
            <v>0</v>
          </cell>
          <cell r="AV207" t="str">
            <v>GIRO DIRECTO DEL M.PS.  MES DE AGOSTO DE 2019. EVENTO</v>
          </cell>
          <cell r="AW207" t="str">
            <v>3335334</v>
          </cell>
          <cell r="AX207" t="str">
            <v>23903</v>
          </cell>
          <cell r="AY207" t="str">
            <v>0</v>
          </cell>
          <cell r="AZ207" t="str">
            <v>0</v>
          </cell>
        </row>
        <row r="208">
          <cell r="G208">
            <v>10208</v>
          </cell>
          <cell r="H208" t="str">
            <v>ADMINISTRADORA</v>
          </cell>
          <cell r="I208">
            <v>39</v>
          </cell>
          <cell r="J208" t="str">
            <v>SUBSIDIADO PLENO</v>
          </cell>
          <cell r="K208" t="str">
            <v>CC-32841264</v>
          </cell>
          <cell r="L208" t="str">
            <v>P</v>
          </cell>
          <cell r="M208" t="str">
            <v>NINGUNO</v>
          </cell>
          <cell r="N208">
            <v>0</v>
          </cell>
          <cell r="O208">
            <v>13</v>
          </cell>
          <cell r="P208">
            <v>43588</v>
          </cell>
          <cell r="Q208">
            <v>43595</v>
          </cell>
          <cell r="R208">
            <v>43633</v>
          </cell>
          <cell r="S208">
            <v>162708</v>
          </cell>
          <cell r="T208">
            <v>0</v>
          </cell>
          <cell r="U208">
            <v>0</v>
          </cell>
          <cell r="V208">
            <v>162708</v>
          </cell>
          <cell r="W208">
            <v>162708</v>
          </cell>
          <cell r="X208">
            <v>0</v>
          </cell>
          <cell r="Y208">
            <v>0</v>
          </cell>
          <cell r="Z208" t="str">
            <v>NA</v>
          </cell>
          <cell r="AA208" t="str">
            <v>NA</v>
          </cell>
          <cell r="AB208">
            <v>0</v>
          </cell>
          <cell r="AC208">
            <v>0</v>
          </cell>
          <cell r="AD208">
            <v>0</v>
          </cell>
          <cell r="AE208">
            <v>43649</v>
          </cell>
          <cell r="AF208" t="str">
            <v>FACSS</v>
          </cell>
          <cell r="AG208" t="str">
            <v>IPSPU</v>
          </cell>
          <cell r="AH208" t="str">
            <v>Pagado</v>
          </cell>
          <cell r="AI208" t="str">
            <v>10208</v>
          </cell>
          <cell r="AJ208">
            <v>162708</v>
          </cell>
          <cell r="AK208">
            <v>162708</v>
          </cell>
          <cell r="AL208">
            <v>0</v>
          </cell>
          <cell r="AM208">
            <v>0</v>
          </cell>
          <cell r="AN208">
            <v>0</v>
          </cell>
          <cell r="AO208">
            <v>0</v>
          </cell>
          <cell r="AP208">
            <v>0</v>
          </cell>
          <cell r="AQ208">
            <v>0</v>
          </cell>
          <cell r="AR208">
            <v>0</v>
          </cell>
          <cell r="AS208">
            <v>162708</v>
          </cell>
          <cell r="AT208">
            <v>0</v>
          </cell>
          <cell r="AU208">
            <v>0</v>
          </cell>
          <cell r="AV208" t="str">
            <v>GIRO DIRECTO DEL M.PS.  MES DE AGOSTO DE 2019. EVENTO</v>
          </cell>
          <cell r="AW208" t="str">
            <v>3335335</v>
          </cell>
          <cell r="AX208" t="str">
            <v>23903</v>
          </cell>
          <cell r="AY208" t="str">
            <v>0</v>
          </cell>
          <cell r="AZ208" t="str">
            <v>0</v>
          </cell>
        </row>
        <row r="209">
          <cell r="G209">
            <v>10297</v>
          </cell>
          <cell r="H209" t="str">
            <v>ADMINISTRADORA</v>
          </cell>
          <cell r="I209">
            <v>39</v>
          </cell>
          <cell r="J209" t="str">
            <v>SUBSIDIADO PLENO</v>
          </cell>
          <cell r="K209" t="str">
            <v>CC-1143225118</v>
          </cell>
          <cell r="L209" t="str">
            <v>P</v>
          </cell>
          <cell r="M209" t="str">
            <v>NINGUNO</v>
          </cell>
          <cell r="N209">
            <v>0</v>
          </cell>
          <cell r="O209">
            <v>13</v>
          </cell>
          <cell r="P209">
            <v>43613</v>
          </cell>
          <cell r="Q209">
            <v>43615</v>
          </cell>
          <cell r="R209">
            <v>43633</v>
          </cell>
          <cell r="S209">
            <v>69828</v>
          </cell>
          <cell r="T209">
            <v>0</v>
          </cell>
          <cell r="U209">
            <v>0</v>
          </cell>
          <cell r="V209">
            <v>69828</v>
          </cell>
          <cell r="W209">
            <v>69828</v>
          </cell>
          <cell r="X209">
            <v>0</v>
          </cell>
          <cell r="Y209">
            <v>0</v>
          </cell>
          <cell r="Z209" t="str">
            <v>NA</v>
          </cell>
          <cell r="AA209" t="str">
            <v>NA</v>
          </cell>
          <cell r="AB209">
            <v>0</v>
          </cell>
          <cell r="AC209">
            <v>0</v>
          </cell>
          <cell r="AD209">
            <v>0</v>
          </cell>
          <cell r="AE209">
            <v>43649</v>
          </cell>
          <cell r="AF209" t="str">
            <v>FACSS</v>
          </cell>
          <cell r="AG209" t="str">
            <v>IPSPU</v>
          </cell>
          <cell r="AH209" t="str">
            <v>Pagado</v>
          </cell>
          <cell r="AI209" t="str">
            <v>10297</v>
          </cell>
          <cell r="AJ209">
            <v>69828</v>
          </cell>
          <cell r="AK209">
            <v>69828</v>
          </cell>
          <cell r="AL209">
            <v>0</v>
          </cell>
          <cell r="AM209">
            <v>0</v>
          </cell>
          <cell r="AN209">
            <v>0</v>
          </cell>
          <cell r="AO209">
            <v>0</v>
          </cell>
          <cell r="AP209">
            <v>0</v>
          </cell>
          <cell r="AQ209">
            <v>0</v>
          </cell>
          <cell r="AR209">
            <v>0</v>
          </cell>
          <cell r="AS209">
            <v>69828</v>
          </cell>
          <cell r="AT209">
            <v>0</v>
          </cell>
          <cell r="AU209">
            <v>0</v>
          </cell>
          <cell r="AV209" t="str">
            <v>GIRO DIRECTO DEL M.PS.  MES DE AGOSTO DE 2019. EVENTO</v>
          </cell>
          <cell r="AW209" t="str">
            <v>3335337</v>
          </cell>
          <cell r="AX209" t="str">
            <v>23903</v>
          </cell>
          <cell r="AY209" t="str">
            <v>0</v>
          </cell>
          <cell r="AZ209" t="str">
            <v>0</v>
          </cell>
        </row>
        <row r="210">
          <cell r="G210">
            <v>8458</v>
          </cell>
          <cell r="H210" t="str">
            <v>ADMINISTRADORA</v>
          </cell>
          <cell r="I210">
            <v>39</v>
          </cell>
          <cell r="J210" t="str">
            <v>SUBSIDIADO PLENO</v>
          </cell>
          <cell r="K210" t="str">
            <v>CC-1043011881</v>
          </cell>
          <cell r="L210" t="str">
            <v>P</v>
          </cell>
          <cell r="M210" t="str">
            <v>NINGUNO</v>
          </cell>
          <cell r="N210">
            <v>0</v>
          </cell>
          <cell r="O210">
            <v>13</v>
          </cell>
          <cell r="P210">
            <v>43097</v>
          </cell>
          <cell r="Q210">
            <v>43098</v>
          </cell>
          <cell r="R210">
            <v>43103</v>
          </cell>
          <cell r="S210">
            <v>62256</v>
          </cell>
          <cell r="T210">
            <v>0</v>
          </cell>
          <cell r="U210">
            <v>0</v>
          </cell>
          <cell r="V210">
            <v>62256</v>
          </cell>
          <cell r="W210">
            <v>62256</v>
          </cell>
          <cell r="X210">
            <v>0</v>
          </cell>
          <cell r="Y210">
            <v>0</v>
          </cell>
          <cell r="Z210" t="str">
            <v>NA</v>
          </cell>
          <cell r="AA210" t="str">
            <v>NA</v>
          </cell>
          <cell r="AB210">
            <v>0</v>
          </cell>
          <cell r="AC210">
            <v>0</v>
          </cell>
          <cell r="AD210">
            <v>0</v>
          </cell>
          <cell r="AE210">
            <v>43103</v>
          </cell>
          <cell r="AF210" t="str">
            <v>FACSS</v>
          </cell>
          <cell r="AG210" t="str">
            <v>IPSPU</v>
          </cell>
          <cell r="AH210" t="str">
            <v>Pagado</v>
          </cell>
          <cell r="AI210" t="str">
            <v>8458</v>
          </cell>
          <cell r="AJ210">
            <v>62256</v>
          </cell>
          <cell r="AK210">
            <v>62256</v>
          </cell>
          <cell r="AL210">
            <v>0</v>
          </cell>
          <cell r="AM210">
            <v>0</v>
          </cell>
          <cell r="AN210">
            <v>0</v>
          </cell>
          <cell r="AO210">
            <v>0</v>
          </cell>
          <cell r="AP210">
            <v>0</v>
          </cell>
          <cell r="AQ210">
            <v>0</v>
          </cell>
          <cell r="AR210">
            <v>62256</v>
          </cell>
          <cell r="AS210">
            <v>0</v>
          </cell>
          <cell r="AT210">
            <v>0</v>
          </cell>
          <cell r="AU210">
            <v>0</v>
          </cell>
          <cell r="AV210" t="str">
            <v>NA</v>
          </cell>
          <cell r="AW210" t="str">
            <v>1207508</v>
          </cell>
          <cell r="AX210" t="str">
            <v>0</v>
          </cell>
          <cell r="AY210" t="str">
            <v>0</v>
          </cell>
          <cell r="AZ210" t="str">
            <v>11212</v>
          </cell>
        </row>
        <row r="211">
          <cell r="G211">
            <v>8460</v>
          </cell>
          <cell r="H211" t="str">
            <v>ADMINISTRADORA</v>
          </cell>
          <cell r="I211">
            <v>39</v>
          </cell>
          <cell r="J211" t="str">
            <v>SUBSIDIADO PLENO</v>
          </cell>
          <cell r="K211" t="str">
            <v>RC-1043598169</v>
          </cell>
          <cell r="L211" t="str">
            <v>P</v>
          </cell>
          <cell r="M211" t="str">
            <v>NINGUNO</v>
          </cell>
          <cell r="N211">
            <v>0</v>
          </cell>
          <cell r="O211">
            <v>13</v>
          </cell>
          <cell r="P211">
            <v>43097</v>
          </cell>
          <cell r="Q211">
            <v>43098</v>
          </cell>
          <cell r="R211">
            <v>43103</v>
          </cell>
          <cell r="S211">
            <v>141748</v>
          </cell>
          <cell r="T211">
            <v>0</v>
          </cell>
          <cell r="U211">
            <v>0</v>
          </cell>
          <cell r="V211">
            <v>141748</v>
          </cell>
          <cell r="W211">
            <v>141748</v>
          </cell>
          <cell r="X211">
            <v>0</v>
          </cell>
          <cell r="Y211">
            <v>48972</v>
          </cell>
          <cell r="Z211" t="str">
            <v>--Se objeta doble cobro de atención inicial de urgencias se reconoce 1 por atención</v>
          </cell>
          <cell r="AA211" t="str">
            <v>NA</v>
          </cell>
          <cell r="AB211">
            <v>0</v>
          </cell>
          <cell r="AC211">
            <v>0</v>
          </cell>
          <cell r="AD211">
            <v>0</v>
          </cell>
          <cell r="AE211">
            <v>43103</v>
          </cell>
          <cell r="AF211" t="str">
            <v>FACSS</v>
          </cell>
          <cell r="AG211" t="str">
            <v>IPSPU</v>
          </cell>
          <cell r="AH211" t="str">
            <v>Pagado</v>
          </cell>
          <cell r="AI211" t="str">
            <v>8460</v>
          </cell>
          <cell r="AJ211">
            <v>141748</v>
          </cell>
          <cell r="AK211">
            <v>141748</v>
          </cell>
          <cell r="AL211">
            <v>0</v>
          </cell>
          <cell r="AM211">
            <v>0</v>
          </cell>
          <cell r="AN211">
            <v>0</v>
          </cell>
          <cell r="AO211">
            <v>0</v>
          </cell>
          <cell r="AP211">
            <v>0</v>
          </cell>
          <cell r="AQ211">
            <v>0</v>
          </cell>
          <cell r="AR211">
            <v>92776</v>
          </cell>
          <cell r="AS211">
            <v>0</v>
          </cell>
          <cell r="AT211">
            <v>0</v>
          </cell>
          <cell r="AU211">
            <v>0</v>
          </cell>
          <cell r="AV211" t="str">
            <v>NA</v>
          </cell>
          <cell r="AW211" t="str">
            <v>1207505</v>
          </cell>
          <cell r="AX211" t="str">
            <v>0</v>
          </cell>
          <cell r="AY211" t="str">
            <v>64112</v>
          </cell>
          <cell r="AZ211" t="str">
            <v>11212</v>
          </cell>
        </row>
        <row r="212">
          <cell r="G212">
            <v>8328</v>
          </cell>
          <cell r="H212" t="str">
            <v>ADMINISTRADORA</v>
          </cell>
          <cell r="I212">
            <v>39</v>
          </cell>
          <cell r="J212" t="str">
            <v>SUBSIDIADO PLENO</v>
          </cell>
          <cell r="K212" t="str">
            <v>RC-1044653925</v>
          </cell>
          <cell r="L212" t="str">
            <v>P</v>
          </cell>
          <cell r="M212" t="str">
            <v>NINGUNO</v>
          </cell>
          <cell r="N212">
            <v>0</v>
          </cell>
          <cell r="O212">
            <v>13</v>
          </cell>
          <cell r="P212">
            <v>43047</v>
          </cell>
          <cell r="Q212">
            <v>43049</v>
          </cell>
          <cell r="R212">
            <v>43103</v>
          </cell>
          <cell r="S212">
            <v>50917</v>
          </cell>
          <cell r="T212">
            <v>0</v>
          </cell>
          <cell r="U212">
            <v>0</v>
          </cell>
          <cell r="V212">
            <v>50917</v>
          </cell>
          <cell r="W212">
            <v>50917</v>
          </cell>
          <cell r="X212">
            <v>0</v>
          </cell>
          <cell r="Y212">
            <v>0</v>
          </cell>
          <cell r="Z212" t="str">
            <v>NA</v>
          </cell>
          <cell r="AA212" t="str">
            <v>NA</v>
          </cell>
          <cell r="AB212">
            <v>0</v>
          </cell>
          <cell r="AC212">
            <v>0</v>
          </cell>
          <cell r="AD212">
            <v>0</v>
          </cell>
          <cell r="AE212">
            <v>43103</v>
          </cell>
          <cell r="AF212" t="str">
            <v>FACSS</v>
          </cell>
          <cell r="AG212" t="str">
            <v>IPSPU</v>
          </cell>
          <cell r="AH212" t="str">
            <v>Pagado</v>
          </cell>
          <cell r="AI212" t="str">
            <v>8328</v>
          </cell>
          <cell r="AJ212">
            <v>50917</v>
          </cell>
          <cell r="AK212">
            <v>50917</v>
          </cell>
          <cell r="AL212">
            <v>0</v>
          </cell>
          <cell r="AM212">
            <v>0</v>
          </cell>
          <cell r="AN212">
            <v>0</v>
          </cell>
          <cell r="AO212">
            <v>0</v>
          </cell>
          <cell r="AP212">
            <v>0</v>
          </cell>
          <cell r="AQ212">
            <v>0</v>
          </cell>
          <cell r="AR212">
            <v>50917</v>
          </cell>
          <cell r="AS212">
            <v>0</v>
          </cell>
          <cell r="AT212">
            <v>0</v>
          </cell>
          <cell r="AU212">
            <v>0</v>
          </cell>
          <cell r="AV212" t="str">
            <v>NA</v>
          </cell>
          <cell r="AW212" t="str">
            <v>1207516</v>
          </cell>
          <cell r="AX212" t="str">
            <v>0</v>
          </cell>
          <cell r="AY212" t="str">
            <v>0</v>
          </cell>
          <cell r="AZ212" t="str">
            <v>11212</v>
          </cell>
        </row>
        <row r="213">
          <cell r="G213">
            <v>8345</v>
          </cell>
          <cell r="H213" t="str">
            <v>ADMINISTRADORA</v>
          </cell>
          <cell r="I213">
            <v>39</v>
          </cell>
          <cell r="J213" t="str">
            <v>SUBSIDIADO PLENO</v>
          </cell>
          <cell r="K213" t="str">
            <v>CC-32853154</v>
          </cell>
          <cell r="L213" t="str">
            <v>P</v>
          </cell>
          <cell r="M213" t="str">
            <v>NINGUNO</v>
          </cell>
          <cell r="N213">
            <v>0</v>
          </cell>
          <cell r="O213">
            <v>13</v>
          </cell>
          <cell r="P213">
            <v>43057</v>
          </cell>
          <cell r="Q213">
            <v>43060</v>
          </cell>
          <cell r="R213">
            <v>43103</v>
          </cell>
          <cell r="S213">
            <v>61737</v>
          </cell>
          <cell r="T213">
            <v>0</v>
          </cell>
          <cell r="U213">
            <v>0</v>
          </cell>
          <cell r="V213">
            <v>61737</v>
          </cell>
          <cell r="W213">
            <v>61737</v>
          </cell>
          <cell r="X213">
            <v>0</v>
          </cell>
          <cell r="Y213">
            <v>0</v>
          </cell>
          <cell r="Z213" t="str">
            <v>NA</v>
          </cell>
          <cell r="AA213" t="str">
            <v>NA</v>
          </cell>
          <cell r="AB213">
            <v>0</v>
          </cell>
          <cell r="AC213">
            <v>0</v>
          </cell>
          <cell r="AD213">
            <v>0</v>
          </cell>
          <cell r="AE213">
            <v>43103</v>
          </cell>
          <cell r="AF213" t="str">
            <v>FACSS</v>
          </cell>
          <cell r="AG213" t="str">
            <v>IPSPU</v>
          </cell>
          <cell r="AH213" t="str">
            <v>Pagado</v>
          </cell>
          <cell r="AI213" t="str">
            <v>8345</v>
          </cell>
          <cell r="AJ213">
            <v>61737</v>
          </cell>
          <cell r="AK213">
            <v>61737</v>
          </cell>
          <cell r="AL213">
            <v>0</v>
          </cell>
          <cell r="AM213">
            <v>0</v>
          </cell>
          <cell r="AN213">
            <v>0</v>
          </cell>
          <cell r="AO213">
            <v>0</v>
          </cell>
          <cell r="AP213">
            <v>0</v>
          </cell>
          <cell r="AQ213">
            <v>0</v>
          </cell>
          <cell r="AR213">
            <v>61737</v>
          </cell>
          <cell r="AS213">
            <v>0</v>
          </cell>
          <cell r="AT213">
            <v>0</v>
          </cell>
          <cell r="AU213">
            <v>0</v>
          </cell>
          <cell r="AV213" t="str">
            <v>NA</v>
          </cell>
          <cell r="AW213" t="str">
            <v>1207523</v>
          </cell>
          <cell r="AX213" t="str">
            <v>0</v>
          </cell>
          <cell r="AY213" t="str">
            <v>0</v>
          </cell>
          <cell r="AZ213" t="str">
            <v>11212</v>
          </cell>
        </row>
        <row r="214">
          <cell r="G214">
            <v>8356</v>
          </cell>
          <cell r="H214" t="str">
            <v>ADMINISTRADORA</v>
          </cell>
          <cell r="I214">
            <v>39</v>
          </cell>
          <cell r="J214" t="str">
            <v>SUBSIDIADO PLENO</v>
          </cell>
          <cell r="K214" t="str">
            <v>RC-1143247401</v>
          </cell>
          <cell r="L214" t="str">
            <v>P</v>
          </cell>
          <cell r="M214" t="str">
            <v>NINGUNO</v>
          </cell>
          <cell r="N214">
            <v>0</v>
          </cell>
          <cell r="O214">
            <v>13</v>
          </cell>
          <cell r="P214">
            <v>43061</v>
          </cell>
          <cell r="Q214">
            <v>43062</v>
          </cell>
          <cell r="R214">
            <v>43103</v>
          </cell>
          <cell r="S214">
            <v>92992</v>
          </cell>
          <cell r="T214">
            <v>0</v>
          </cell>
          <cell r="U214">
            <v>0</v>
          </cell>
          <cell r="V214">
            <v>92992</v>
          </cell>
          <cell r="W214">
            <v>92992</v>
          </cell>
          <cell r="X214">
            <v>0</v>
          </cell>
          <cell r="Y214">
            <v>0</v>
          </cell>
          <cell r="Z214" t="str">
            <v>NA</v>
          </cell>
          <cell r="AA214" t="str">
            <v>NA</v>
          </cell>
          <cell r="AB214">
            <v>0</v>
          </cell>
          <cell r="AC214">
            <v>0</v>
          </cell>
          <cell r="AD214">
            <v>0</v>
          </cell>
          <cell r="AE214">
            <v>43103</v>
          </cell>
          <cell r="AF214" t="str">
            <v>FACSS</v>
          </cell>
          <cell r="AG214" t="str">
            <v>IPSPU</v>
          </cell>
          <cell r="AH214" t="str">
            <v>Pagado</v>
          </cell>
          <cell r="AI214" t="str">
            <v>8356</v>
          </cell>
          <cell r="AJ214">
            <v>92992</v>
          </cell>
          <cell r="AK214">
            <v>92992</v>
          </cell>
          <cell r="AL214">
            <v>0</v>
          </cell>
          <cell r="AM214">
            <v>0</v>
          </cell>
          <cell r="AN214">
            <v>0</v>
          </cell>
          <cell r="AO214">
            <v>0</v>
          </cell>
          <cell r="AP214">
            <v>0</v>
          </cell>
          <cell r="AQ214">
            <v>0</v>
          </cell>
          <cell r="AR214">
            <v>92992</v>
          </cell>
          <cell r="AS214">
            <v>0</v>
          </cell>
          <cell r="AT214">
            <v>0</v>
          </cell>
          <cell r="AU214">
            <v>0</v>
          </cell>
          <cell r="AV214" t="str">
            <v>NA</v>
          </cell>
          <cell r="AW214" t="str">
            <v>1207533</v>
          </cell>
          <cell r="AX214" t="str">
            <v>0</v>
          </cell>
          <cell r="AY214" t="str">
            <v>0</v>
          </cell>
          <cell r="AZ214" t="str">
            <v>11212</v>
          </cell>
        </row>
        <row r="215">
          <cell r="G215">
            <v>8530</v>
          </cell>
          <cell r="H215" t="str">
            <v>ADMINISTRADORA</v>
          </cell>
          <cell r="I215">
            <v>39</v>
          </cell>
          <cell r="J215" t="str">
            <v>SUBSIDIADO PLENO</v>
          </cell>
          <cell r="K215" t="str">
            <v>CC-1042994615</v>
          </cell>
          <cell r="L215" t="str">
            <v>P</v>
          </cell>
          <cell r="M215" t="str">
            <v>NINGUNO</v>
          </cell>
          <cell r="N215">
            <v>0</v>
          </cell>
          <cell r="O215">
            <v>13</v>
          </cell>
          <cell r="P215">
            <v>43102</v>
          </cell>
          <cell r="Q215">
            <v>43122</v>
          </cell>
          <cell r="R215">
            <v>43150</v>
          </cell>
          <cell r="S215">
            <v>149337</v>
          </cell>
          <cell r="T215">
            <v>0</v>
          </cell>
          <cell r="U215">
            <v>0</v>
          </cell>
          <cell r="V215">
            <v>149337</v>
          </cell>
          <cell r="W215">
            <v>149337</v>
          </cell>
          <cell r="X215">
            <v>0</v>
          </cell>
          <cell r="Y215">
            <v>0</v>
          </cell>
          <cell r="Z215" t="str">
            <v>NA</v>
          </cell>
          <cell r="AA215" t="str">
            <v>NA</v>
          </cell>
          <cell r="AB215">
            <v>0</v>
          </cell>
          <cell r="AC215">
            <v>0</v>
          </cell>
          <cell r="AD215">
            <v>0</v>
          </cell>
          <cell r="AE215">
            <v>43150</v>
          </cell>
          <cell r="AF215" t="str">
            <v>FACSS</v>
          </cell>
          <cell r="AG215" t="str">
            <v>IPSPU</v>
          </cell>
          <cell r="AH215" t="str">
            <v>Pagado</v>
          </cell>
          <cell r="AI215" t="str">
            <v>8530</v>
          </cell>
          <cell r="AJ215">
            <v>149337</v>
          </cell>
          <cell r="AK215">
            <v>149337</v>
          </cell>
          <cell r="AL215">
            <v>0</v>
          </cell>
          <cell r="AM215">
            <v>0</v>
          </cell>
          <cell r="AN215">
            <v>0</v>
          </cell>
          <cell r="AO215">
            <v>0</v>
          </cell>
          <cell r="AP215">
            <v>0</v>
          </cell>
          <cell r="AQ215">
            <v>0</v>
          </cell>
          <cell r="AR215">
            <v>149337</v>
          </cell>
          <cell r="AS215">
            <v>0</v>
          </cell>
          <cell r="AT215">
            <v>0</v>
          </cell>
          <cell r="AU215">
            <v>0</v>
          </cell>
          <cell r="AV215" t="str">
            <v>NA</v>
          </cell>
          <cell r="AW215" t="str">
            <v>1378939</v>
          </cell>
          <cell r="AX215" t="str">
            <v>0</v>
          </cell>
          <cell r="AY215" t="str">
            <v>0</v>
          </cell>
          <cell r="AZ215" t="str">
            <v>12084</v>
          </cell>
        </row>
        <row r="216">
          <cell r="G216">
            <v>8531</v>
          </cell>
          <cell r="H216" t="str">
            <v>ADMINISTRADORA</v>
          </cell>
          <cell r="I216">
            <v>39</v>
          </cell>
          <cell r="J216" t="str">
            <v>SUBSIDIADO PLENO</v>
          </cell>
          <cell r="K216" t="str">
            <v>TI-1002145052</v>
          </cell>
          <cell r="L216" t="str">
            <v>P</v>
          </cell>
          <cell r="M216" t="str">
            <v>NINGUNO</v>
          </cell>
          <cell r="N216">
            <v>0</v>
          </cell>
          <cell r="O216">
            <v>13</v>
          </cell>
          <cell r="P216">
            <v>43110</v>
          </cell>
          <cell r="Q216">
            <v>43122</v>
          </cell>
          <cell r="R216">
            <v>43150</v>
          </cell>
          <cell r="S216">
            <v>106319</v>
          </cell>
          <cell r="T216">
            <v>0</v>
          </cell>
          <cell r="U216">
            <v>0</v>
          </cell>
          <cell r="V216">
            <v>106319</v>
          </cell>
          <cell r="W216">
            <v>106319</v>
          </cell>
          <cell r="X216">
            <v>0</v>
          </cell>
          <cell r="Y216">
            <v>0</v>
          </cell>
          <cell r="Z216" t="str">
            <v>NA</v>
          </cell>
          <cell r="AA216" t="str">
            <v>NA</v>
          </cell>
          <cell r="AB216">
            <v>0</v>
          </cell>
          <cell r="AC216">
            <v>0</v>
          </cell>
          <cell r="AD216">
            <v>0</v>
          </cell>
          <cell r="AE216">
            <v>43150</v>
          </cell>
          <cell r="AF216" t="str">
            <v>FACSS</v>
          </cell>
          <cell r="AG216" t="str">
            <v>IPSPU</v>
          </cell>
          <cell r="AH216" t="str">
            <v>Pagado</v>
          </cell>
          <cell r="AI216" t="str">
            <v>8531</v>
          </cell>
          <cell r="AJ216">
            <v>106319</v>
          </cell>
          <cell r="AK216">
            <v>106319</v>
          </cell>
          <cell r="AL216">
            <v>0</v>
          </cell>
          <cell r="AM216">
            <v>0</v>
          </cell>
          <cell r="AN216">
            <v>0</v>
          </cell>
          <cell r="AO216">
            <v>0</v>
          </cell>
          <cell r="AP216">
            <v>0</v>
          </cell>
          <cell r="AQ216">
            <v>0</v>
          </cell>
          <cell r="AR216">
            <v>106319</v>
          </cell>
          <cell r="AS216">
            <v>0</v>
          </cell>
          <cell r="AT216">
            <v>0</v>
          </cell>
          <cell r="AU216">
            <v>0</v>
          </cell>
          <cell r="AV216" t="str">
            <v>NA</v>
          </cell>
          <cell r="AW216" t="str">
            <v>1378941</v>
          </cell>
          <cell r="AX216" t="str">
            <v>0</v>
          </cell>
          <cell r="AY216" t="str">
            <v>0</v>
          </cell>
          <cell r="AZ216" t="str">
            <v>12084</v>
          </cell>
        </row>
        <row r="217">
          <cell r="G217">
            <v>8542</v>
          </cell>
          <cell r="H217" t="str">
            <v>ADMINISTRADORA</v>
          </cell>
          <cell r="I217">
            <v>39</v>
          </cell>
          <cell r="J217" t="str">
            <v>SUBSIDIADO PLENO</v>
          </cell>
          <cell r="K217" t="str">
            <v>TI-1043005412</v>
          </cell>
          <cell r="L217" t="str">
            <v>P</v>
          </cell>
          <cell r="M217" t="str">
            <v>NINGUNO</v>
          </cell>
          <cell r="N217">
            <v>0</v>
          </cell>
          <cell r="O217">
            <v>13</v>
          </cell>
          <cell r="P217">
            <v>43124</v>
          </cell>
          <cell r="Q217">
            <v>43127</v>
          </cell>
          <cell r="R217">
            <v>43150</v>
          </cell>
          <cell r="S217">
            <v>77429</v>
          </cell>
          <cell r="T217">
            <v>0</v>
          </cell>
          <cell r="U217">
            <v>0</v>
          </cell>
          <cell r="V217">
            <v>77429</v>
          </cell>
          <cell r="W217">
            <v>77429</v>
          </cell>
          <cell r="X217">
            <v>0</v>
          </cell>
          <cell r="Y217">
            <v>0</v>
          </cell>
          <cell r="Z217" t="str">
            <v>NA</v>
          </cell>
          <cell r="AA217" t="str">
            <v>NA</v>
          </cell>
          <cell r="AB217">
            <v>0</v>
          </cell>
          <cell r="AC217">
            <v>0</v>
          </cell>
          <cell r="AD217">
            <v>0</v>
          </cell>
          <cell r="AE217">
            <v>43150</v>
          </cell>
          <cell r="AF217" t="str">
            <v>FACSS</v>
          </cell>
          <cell r="AG217" t="str">
            <v>IPSPU</v>
          </cell>
          <cell r="AH217" t="str">
            <v>Pagado</v>
          </cell>
          <cell r="AI217" t="str">
            <v>8542</v>
          </cell>
          <cell r="AJ217">
            <v>77429</v>
          </cell>
          <cell r="AK217">
            <v>77429</v>
          </cell>
          <cell r="AL217">
            <v>0</v>
          </cell>
          <cell r="AM217">
            <v>0</v>
          </cell>
          <cell r="AN217">
            <v>0</v>
          </cell>
          <cell r="AO217">
            <v>0</v>
          </cell>
          <cell r="AP217">
            <v>0</v>
          </cell>
          <cell r="AQ217">
            <v>0</v>
          </cell>
          <cell r="AR217">
            <v>77429</v>
          </cell>
          <cell r="AS217">
            <v>0</v>
          </cell>
          <cell r="AT217">
            <v>0</v>
          </cell>
          <cell r="AU217">
            <v>0</v>
          </cell>
          <cell r="AV217" t="str">
            <v>NA</v>
          </cell>
          <cell r="AW217" t="str">
            <v>1378943</v>
          </cell>
          <cell r="AX217" t="str">
            <v>0</v>
          </cell>
          <cell r="AY217" t="str">
            <v>0</v>
          </cell>
          <cell r="AZ217" t="str">
            <v>12084</v>
          </cell>
        </row>
        <row r="218">
          <cell r="G218">
            <v>11224</v>
          </cell>
          <cell r="H218" t="str">
            <v>ADMINISTRADORA</v>
          </cell>
          <cell r="I218">
            <v>39</v>
          </cell>
          <cell r="J218" t="str">
            <v>SUBSIDIADO PLENO</v>
          </cell>
          <cell r="K218" t="str">
            <v>CC-1143225914</v>
          </cell>
          <cell r="L218" t="str">
            <v>P</v>
          </cell>
          <cell r="M218" t="str">
            <v>NINGUNO</v>
          </cell>
          <cell r="N218">
            <v>0</v>
          </cell>
          <cell r="O218">
            <v>13</v>
          </cell>
          <cell r="P218">
            <v>43848</v>
          </cell>
          <cell r="Q218">
            <v>43851</v>
          </cell>
          <cell r="R218">
            <v>43900</v>
          </cell>
          <cell r="S218">
            <v>181886</v>
          </cell>
          <cell r="T218">
            <v>0</v>
          </cell>
          <cell r="U218">
            <v>0</v>
          </cell>
          <cell r="V218">
            <v>181886</v>
          </cell>
          <cell r="W218">
            <v>181886</v>
          </cell>
          <cell r="X218">
            <v>66400</v>
          </cell>
          <cell r="Y218">
            <v>0</v>
          </cell>
          <cell r="Z218" t="str">
            <v>--sala de observacion no da lugar a cobro administran medicamentos revaloran para dar egreso</v>
          </cell>
          <cell r="AA218" t="str">
            <v>NA</v>
          </cell>
          <cell r="AB218">
            <v>66400</v>
          </cell>
          <cell r="AC218">
            <v>0</v>
          </cell>
          <cell r="AD218">
            <v>0</v>
          </cell>
          <cell r="AE218">
            <v>43900</v>
          </cell>
          <cell r="AF218" t="str">
            <v>FACSS</v>
          </cell>
          <cell r="AG218" t="str">
            <v>IPSPU</v>
          </cell>
          <cell r="AH218" t="str">
            <v>Pagado</v>
          </cell>
          <cell r="AI218" t="str">
            <v>11224</v>
          </cell>
          <cell r="AJ218">
            <v>181886</v>
          </cell>
          <cell r="AK218">
            <v>181886</v>
          </cell>
          <cell r="AL218">
            <v>0</v>
          </cell>
          <cell r="AM218">
            <v>0</v>
          </cell>
          <cell r="AN218">
            <v>0</v>
          </cell>
          <cell r="AO218">
            <v>0</v>
          </cell>
          <cell r="AP218">
            <v>0</v>
          </cell>
          <cell r="AQ218">
            <v>0</v>
          </cell>
          <cell r="AR218">
            <v>0</v>
          </cell>
          <cell r="AS218">
            <v>115486</v>
          </cell>
          <cell r="AT218">
            <v>0</v>
          </cell>
          <cell r="AU218">
            <v>0</v>
          </cell>
          <cell r="AV218" t="str">
            <v>GIRO DIRECTO DEL M.PS.  MES DE ABRIL DE 2020. EVENTO</v>
          </cell>
          <cell r="AW218" t="str">
            <v>4753029</v>
          </cell>
          <cell r="AX218" t="str">
            <v>28863</v>
          </cell>
          <cell r="AY218" t="str">
            <v>244317</v>
          </cell>
          <cell r="AZ218" t="str">
            <v>0</v>
          </cell>
        </row>
        <row r="219">
          <cell r="G219">
            <v>11255</v>
          </cell>
          <cell r="H219" t="str">
            <v>ADMINISTRADORA</v>
          </cell>
          <cell r="I219">
            <v>39</v>
          </cell>
          <cell r="J219" t="str">
            <v>SUBSIDIADO PLENO</v>
          </cell>
          <cell r="K219" t="str">
            <v>CC-1001893149</v>
          </cell>
          <cell r="L219" t="str">
            <v>P</v>
          </cell>
          <cell r="M219" t="str">
            <v>NINGUNO</v>
          </cell>
          <cell r="N219">
            <v>0</v>
          </cell>
          <cell r="O219">
            <v>13</v>
          </cell>
          <cell r="P219">
            <v>43830</v>
          </cell>
          <cell r="Q219">
            <v>43853</v>
          </cell>
          <cell r="R219">
            <v>43900</v>
          </cell>
          <cell r="S219">
            <v>249573</v>
          </cell>
          <cell r="T219">
            <v>0</v>
          </cell>
          <cell r="U219">
            <v>0</v>
          </cell>
          <cell r="V219">
            <v>249573</v>
          </cell>
          <cell r="W219">
            <v>249573</v>
          </cell>
          <cell r="X219">
            <v>0</v>
          </cell>
          <cell r="Y219">
            <v>0</v>
          </cell>
          <cell r="Z219" t="str">
            <v>NA</v>
          </cell>
          <cell r="AA219" t="str">
            <v>NA</v>
          </cell>
          <cell r="AB219">
            <v>0</v>
          </cell>
          <cell r="AC219">
            <v>0</v>
          </cell>
          <cell r="AD219">
            <v>0</v>
          </cell>
          <cell r="AE219">
            <v>43900</v>
          </cell>
          <cell r="AF219" t="str">
            <v>FACSS</v>
          </cell>
          <cell r="AG219" t="str">
            <v>IPSPU</v>
          </cell>
          <cell r="AH219" t="str">
            <v>Pagado</v>
          </cell>
          <cell r="AI219" t="str">
            <v>11255</v>
          </cell>
          <cell r="AJ219">
            <v>249573</v>
          </cell>
          <cell r="AK219">
            <v>249573</v>
          </cell>
          <cell r="AL219">
            <v>0</v>
          </cell>
          <cell r="AM219">
            <v>0</v>
          </cell>
          <cell r="AN219">
            <v>0</v>
          </cell>
          <cell r="AO219">
            <v>0</v>
          </cell>
          <cell r="AP219">
            <v>0</v>
          </cell>
          <cell r="AQ219">
            <v>0</v>
          </cell>
          <cell r="AR219">
            <v>0</v>
          </cell>
          <cell r="AS219">
            <v>249573</v>
          </cell>
          <cell r="AT219">
            <v>0</v>
          </cell>
          <cell r="AU219">
            <v>0</v>
          </cell>
          <cell r="AV219" t="str">
            <v>CRUCE|GIRO DIRECTO DEL M.PS.  MES DE ABRIL DE 2020. EVENTO</v>
          </cell>
          <cell r="AW219" t="str">
            <v>4753524</v>
          </cell>
          <cell r="AX219" t="str">
            <v>28863|28863</v>
          </cell>
          <cell r="AY219" t="str">
            <v>0</v>
          </cell>
          <cell r="AZ219" t="str">
            <v>0</v>
          </cell>
        </row>
        <row r="220">
          <cell r="G220">
            <v>10962</v>
          </cell>
          <cell r="H220" t="str">
            <v>ADMINISTRADORA</v>
          </cell>
          <cell r="I220">
            <v>39</v>
          </cell>
          <cell r="J220" t="str">
            <v>SUBSIDIADO PLENO</v>
          </cell>
          <cell r="K220" t="str">
            <v>CC-1050944487</v>
          </cell>
          <cell r="L220" t="str">
            <v>P</v>
          </cell>
          <cell r="M220" t="str">
            <v>NINGUNO</v>
          </cell>
          <cell r="N220">
            <v>0</v>
          </cell>
          <cell r="O220">
            <v>13</v>
          </cell>
          <cell r="P220">
            <v>43779</v>
          </cell>
          <cell r="Q220">
            <v>43781</v>
          </cell>
          <cell r="R220">
            <v>43900</v>
          </cell>
          <cell r="S220">
            <v>188452</v>
          </cell>
          <cell r="T220">
            <v>0</v>
          </cell>
          <cell r="U220">
            <v>0</v>
          </cell>
          <cell r="V220">
            <v>188452</v>
          </cell>
          <cell r="W220">
            <v>188452</v>
          </cell>
          <cell r="X220">
            <v>0</v>
          </cell>
          <cell r="Y220">
            <v>0</v>
          </cell>
          <cell r="Z220" t="str">
            <v>NA</v>
          </cell>
          <cell r="AA220" t="str">
            <v>NA</v>
          </cell>
          <cell r="AB220">
            <v>0</v>
          </cell>
          <cell r="AC220">
            <v>0</v>
          </cell>
          <cell r="AD220">
            <v>0</v>
          </cell>
          <cell r="AE220">
            <v>43900</v>
          </cell>
          <cell r="AF220" t="str">
            <v>FACSS</v>
          </cell>
          <cell r="AG220" t="str">
            <v>IPSPU</v>
          </cell>
          <cell r="AH220" t="str">
            <v>Pagado</v>
          </cell>
          <cell r="AI220" t="str">
            <v>10962</v>
          </cell>
          <cell r="AJ220">
            <v>188452</v>
          </cell>
          <cell r="AK220">
            <v>188452</v>
          </cell>
          <cell r="AL220">
            <v>0</v>
          </cell>
          <cell r="AM220">
            <v>0</v>
          </cell>
          <cell r="AN220">
            <v>0</v>
          </cell>
          <cell r="AO220">
            <v>0</v>
          </cell>
          <cell r="AP220">
            <v>0</v>
          </cell>
          <cell r="AQ220">
            <v>0</v>
          </cell>
          <cell r="AR220">
            <v>0</v>
          </cell>
          <cell r="AS220">
            <v>188452</v>
          </cell>
          <cell r="AT220">
            <v>0</v>
          </cell>
          <cell r="AU220">
            <v>0</v>
          </cell>
          <cell r="AV220" t="str">
            <v>CRUCE|GIRO DIRECTO DEL M.PS.  MES DE ABRIL DE 2020. EVENTO</v>
          </cell>
          <cell r="AW220" t="str">
            <v>4753253</v>
          </cell>
          <cell r="AX220" t="str">
            <v>28863|28863</v>
          </cell>
          <cell r="AY220" t="str">
            <v>0</v>
          </cell>
          <cell r="AZ220" t="str">
            <v>0</v>
          </cell>
        </row>
        <row r="221">
          <cell r="G221">
            <v>10970</v>
          </cell>
          <cell r="H221" t="str">
            <v>ADMINISTRADORA</v>
          </cell>
          <cell r="I221">
            <v>39</v>
          </cell>
          <cell r="J221" t="str">
            <v>SUBSIDIADO PLENO</v>
          </cell>
          <cell r="K221" t="str">
            <v>CC-1001830372</v>
          </cell>
          <cell r="L221" t="str">
            <v>P</v>
          </cell>
          <cell r="M221" t="str">
            <v>NINGUNO</v>
          </cell>
          <cell r="N221">
            <v>0</v>
          </cell>
          <cell r="O221">
            <v>13</v>
          </cell>
          <cell r="P221">
            <v>43780</v>
          </cell>
          <cell r="Q221">
            <v>43782</v>
          </cell>
          <cell r="R221">
            <v>43900</v>
          </cell>
          <cell r="S221">
            <v>112844</v>
          </cell>
          <cell r="T221">
            <v>0</v>
          </cell>
          <cell r="U221">
            <v>0</v>
          </cell>
          <cell r="V221">
            <v>112844</v>
          </cell>
          <cell r="W221">
            <v>112844</v>
          </cell>
          <cell r="X221">
            <v>0</v>
          </cell>
          <cell r="Y221">
            <v>0</v>
          </cell>
          <cell r="Z221" t="str">
            <v>NA</v>
          </cell>
          <cell r="AA221" t="str">
            <v>NA</v>
          </cell>
          <cell r="AB221">
            <v>0</v>
          </cell>
          <cell r="AC221">
            <v>0</v>
          </cell>
          <cell r="AD221">
            <v>0</v>
          </cell>
          <cell r="AE221">
            <v>43900</v>
          </cell>
          <cell r="AF221" t="str">
            <v>FACSS</v>
          </cell>
          <cell r="AG221" t="str">
            <v>IPSPU</v>
          </cell>
          <cell r="AH221" t="str">
            <v>Pagado</v>
          </cell>
          <cell r="AI221" t="str">
            <v>10970</v>
          </cell>
          <cell r="AJ221">
            <v>112844</v>
          </cell>
          <cell r="AK221">
            <v>112844</v>
          </cell>
          <cell r="AL221">
            <v>0</v>
          </cell>
          <cell r="AM221">
            <v>0</v>
          </cell>
          <cell r="AN221">
            <v>0</v>
          </cell>
          <cell r="AO221">
            <v>0</v>
          </cell>
          <cell r="AP221">
            <v>0</v>
          </cell>
          <cell r="AQ221">
            <v>0</v>
          </cell>
          <cell r="AR221">
            <v>0</v>
          </cell>
          <cell r="AS221">
            <v>112844</v>
          </cell>
          <cell r="AT221">
            <v>0</v>
          </cell>
          <cell r="AU221">
            <v>0</v>
          </cell>
          <cell r="AV221" t="str">
            <v>CRUCE|GIRO DIRECTO DEL M.PS.  MES DE ABRIL DE 2020. EVENTO</v>
          </cell>
          <cell r="AW221" t="str">
            <v>4753772</v>
          </cell>
          <cell r="AX221" t="str">
            <v>28863|28863</v>
          </cell>
          <cell r="AY221" t="str">
            <v>0</v>
          </cell>
          <cell r="AZ221" t="str">
            <v>0</v>
          </cell>
        </row>
        <row r="222">
          <cell r="G222">
            <v>10977</v>
          </cell>
          <cell r="H222" t="str">
            <v>ADMINISTRADORA</v>
          </cell>
          <cell r="I222">
            <v>39</v>
          </cell>
          <cell r="J222" t="str">
            <v>SUBSIDIADO PLENO</v>
          </cell>
          <cell r="K222" t="str">
            <v>CC-1046875226</v>
          </cell>
          <cell r="L222" t="str">
            <v>P</v>
          </cell>
          <cell r="M222" t="str">
            <v>NINGUNO</v>
          </cell>
          <cell r="N222">
            <v>0</v>
          </cell>
          <cell r="O222">
            <v>13</v>
          </cell>
          <cell r="P222">
            <v>43774</v>
          </cell>
          <cell r="Q222">
            <v>43782</v>
          </cell>
          <cell r="R222">
            <v>43900</v>
          </cell>
          <cell r="S222">
            <v>134846</v>
          </cell>
          <cell r="T222">
            <v>0</v>
          </cell>
          <cell r="U222">
            <v>0</v>
          </cell>
          <cell r="V222">
            <v>134846</v>
          </cell>
          <cell r="W222">
            <v>134846</v>
          </cell>
          <cell r="X222">
            <v>63031</v>
          </cell>
          <cell r="Y222">
            <v>0</v>
          </cell>
          <cell r="Z222" t="str">
            <v>--sala de observacion no da lugar a cobro administran medicamentos revaloran para dar egreso</v>
          </cell>
          <cell r="AA222" t="str">
            <v>NA</v>
          </cell>
          <cell r="AB222">
            <v>63031</v>
          </cell>
          <cell r="AC222">
            <v>0</v>
          </cell>
          <cell r="AD222">
            <v>0</v>
          </cell>
          <cell r="AE222">
            <v>43900</v>
          </cell>
          <cell r="AF222" t="str">
            <v>FACSS</v>
          </cell>
          <cell r="AG222" t="str">
            <v>IPSPU</v>
          </cell>
          <cell r="AH222" t="str">
            <v>Pagado</v>
          </cell>
          <cell r="AI222" t="str">
            <v>10977</v>
          </cell>
          <cell r="AJ222">
            <v>134846</v>
          </cell>
          <cell r="AK222">
            <v>134846</v>
          </cell>
          <cell r="AL222">
            <v>0</v>
          </cell>
          <cell r="AM222">
            <v>0</v>
          </cell>
          <cell r="AN222">
            <v>0</v>
          </cell>
          <cell r="AO222">
            <v>0</v>
          </cell>
          <cell r="AP222">
            <v>0</v>
          </cell>
          <cell r="AQ222">
            <v>0</v>
          </cell>
          <cell r="AR222">
            <v>0</v>
          </cell>
          <cell r="AS222">
            <v>71815</v>
          </cell>
          <cell r="AT222">
            <v>0</v>
          </cell>
          <cell r="AU222">
            <v>0</v>
          </cell>
          <cell r="AV222" t="str">
            <v>GIRO DIRECTO DEL M.PS.  MES DE ABRIL DE 2020. EVENTO</v>
          </cell>
          <cell r="AW222" t="str">
            <v>4753773</v>
          </cell>
          <cell r="AX222" t="str">
            <v>28863</v>
          </cell>
          <cell r="AY222" t="str">
            <v>244332</v>
          </cell>
          <cell r="AZ222" t="str">
            <v>0</v>
          </cell>
        </row>
        <row r="223">
          <cell r="G223">
            <v>10991</v>
          </cell>
          <cell r="H223" t="str">
            <v>ADMINISTRADORA</v>
          </cell>
          <cell r="I223">
            <v>39</v>
          </cell>
          <cell r="J223" t="str">
            <v>SUBSIDIADO PLENO</v>
          </cell>
          <cell r="K223" t="str">
            <v>TI-1002145052</v>
          </cell>
          <cell r="L223" t="str">
            <v>P</v>
          </cell>
          <cell r="M223" t="str">
            <v>NINGUNO</v>
          </cell>
          <cell r="N223">
            <v>0</v>
          </cell>
          <cell r="O223">
            <v>13</v>
          </cell>
          <cell r="P223">
            <v>43772</v>
          </cell>
          <cell r="Q223">
            <v>43782</v>
          </cell>
          <cell r="R223">
            <v>43900</v>
          </cell>
          <cell r="S223">
            <v>132848</v>
          </cell>
          <cell r="T223">
            <v>0</v>
          </cell>
          <cell r="U223">
            <v>0</v>
          </cell>
          <cell r="V223">
            <v>132848</v>
          </cell>
          <cell r="W223">
            <v>132848</v>
          </cell>
          <cell r="X223">
            <v>0</v>
          </cell>
          <cell r="Y223">
            <v>0</v>
          </cell>
          <cell r="Z223" t="str">
            <v>NA</v>
          </cell>
          <cell r="AA223" t="str">
            <v>NA</v>
          </cell>
          <cell r="AB223">
            <v>0</v>
          </cell>
          <cell r="AC223">
            <v>0</v>
          </cell>
          <cell r="AD223">
            <v>0</v>
          </cell>
          <cell r="AE223">
            <v>43900</v>
          </cell>
          <cell r="AF223" t="str">
            <v>FACSS</v>
          </cell>
          <cell r="AG223" t="str">
            <v>IPSPU</v>
          </cell>
          <cell r="AH223" t="str">
            <v>Pagado</v>
          </cell>
          <cell r="AI223" t="str">
            <v>10991</v>
          </cell>
          <cell r="AJ223">
            <v>132848</v>
          </cell>
          <cell r="AK223">
            <v>132848</v>
          </cell>
          <cell r="AL223">
            <v>0</v>
          </cell>
          <cell r="AM223">
            <v>0</v>
          </cell>
          <cell r="AN223">
            <v>0</v>
          </cell>
          <cell r="AO223">
            <v>0</v>
          </cell>
          <cell r="AP223">
            <v>0</v>
          </cell>
          <cell r="AQ223">
            <v>0</v>
          </cell>
          <cell r="AR223">
            <v>0</v>
          </cell>
          <cell r="AS223">
            <v>132848</v>
          </cell>
          <cell r="AT223">
            <v>0</v>
          </cell>
          <cell r="AU223">
            <v>0</v>
          </cell>
          <cell r="AV223" t="str">
            <v>CRUCE|GIRO DIRECTO DEL M.PS.  MES DE ABRIL DE 2020. EVENTO</v>
          </cell>
          <cell r="AW223" t="str">
            <v>4753664</v>
          </cell>
          <cell r="AX223" t="str">
            <v>28863|28863</v>
          </cell>
          <cell r="AY223" t="str">
            <v>0</v>
          </cell>
          <cell r="AZ223" t="str">
            <v>0</v>
          </cell>
        </row>
        <row r="224">
          <cell r="G224">
            <v>10995</v>
          </cell>
          <cell r="H224" t="str">
            <v>ADMINISTRADORA</v>
          </cell>
          <cell r="I224">
            <v>39</v>
          </cell>
          <cell r="J224" t="str">
            <v>SUBSIDIADO PLENO</v>
          </cell>
          <cell r="K224" t="str">
            <v>CC-1043025329</v>
          </cell>
          <cell r="L224" t="str">
            <v>P</v>
          </cell>
          <cell r="M224" t="str">
            <v>NINGUNO</v>
          </cell>
          <cell r="N224">
            <v>0</v>
          </cell>
          <cell r="O224">
            <v>13</v>
          </cell>
          <cell r="P224">
            <v>43772</v>
          </cell>
          <cell r="Q224">
            <v>43782</v>
          </cell>
          <cell r="R224">
            <v>43900</v>
          </cell>
          <cell r="S224">
            <v>66618</v>
          </cell>
          <cell r="T224">
            <v>0</v>
          </cell>
          <cell r="U224">
            <v>0</v>
          </cell>
          <cell r="V224">
            <v>66618</v>
          </cell>
          <cell r="W224">
            <v>66618</v>
          </cell>
          <cell r="X224">
            <v>0</v>
          </cell>
          <cell r="Y224">
            <v>0</v>
          </cell>
          <cell r="Z224" t="str">
            <v>NA</v>
          </cell>
          <cell r="AA224" t="str">
            <v>NA</v>
          </cell>
          <cell r="AB224">
            <v>0</v>
          </cell>
          <cell r="AC224">
            <v>0</v>
          </cell>
          <cell r="AD224">
            <v>0</v>
          </cell>
          <cell r="AE224">
            <v>43900</v>
          </cell>
          <cell r="AF224" t="str">
            <v>FACSS</v>
          </cell>
          <cell r="AG224" t="str">
            <v>IPSPU</v>
          </cell>
          <cell r="AH224" t="str">
            <v>Pagado</v>
          </cell>
          <cell r="AI224" t="str">
            <v>10995</v>
          </cell>
          <cell r="AJ224">
            <v>66618</v>
          </cell>
          <cell r="AK224">
            <v>66618</v>
          </cell>
          <cell r="AL224">
            <v>0</v>
          </cell>
          <cell r="AM224">
            <v>0</v>
          </cell>
          <cell r="AN224">
            <v>0</v>
          </cell>
          <cell r="AO224">
            <v>0</v>
          </cell>
          <cell r="AP224">
            <v>0</v>
          </cell>
          <cell r="AQ224">
            <v>0</v>
          </cell>
          <cell r="AR224">
            <v>0</v>
          </cell>
          <cell r="AS224">
            <v>66618</v>
          </cell>
          <cell r="AT224">
            <v>0</v>
          </cell>
          <cell r="AU224">
            <v>0</v>
          </cell>
          <cell r="AV224" t="str">
            <v>CRUCE|GIRO DIRECTO DEL M.PS.  MES DE ABRIL DE 2020. EVENTO</v>
          </cell>
          <cell r="AW224" t="str">
            <v>4753774</v>
          </cell>
          <cell r="AX224" t="str">
            <v>28863|26488</v>
          </cell>
          <cell r="AY224" t="str">
            <v>0</v>
          </cell>
          <cell r="AZ224" t="str">
            <v>0</v>
          </cell>
        </row>
        <row r="225">
          <cell r="G225">
            <v>11004</v>
          </cell>
          <cell r="H225" t="str">
            <v>ADMINISTRADORA</v>
          </cell>
          <cell r="I225">
            <v>39</v>
          </cell>
          <cell r="J225" t="str">
            <v>SUBSIDIADO PLENO</v>
          </cell>
          <cell r="K225" t="str">
            <v>TI-1002145052</v>
          </cell>
          <cell r="L225" t="str">
            <v>P</v>
          </cell>
          <cell r="M225" t="str">
            <v>NINGUNO</v>
          </cell>
          <cell r="N225">
            <v>0</v>
          </cell>
          <cell r="O225">
            <v>13</v>
          </cell>
          <cell r="P225">
            <v>43786</v>
          </cell>
          <cell r="Q225">
            <v>43789</v>
          </cell>
          <cell r="R225">
            <v>43900</v>
          </cell>
          <cell r="S225">
            <v>70196</v>
          </cell>
          <cell r="T225">
            <v>0</v>
          </cell>
          <cell r="U225">
            <v>0</v>
          </cell>
          <cell r="V225">
            <v>70196</v>
          </cell>
          <cell r="W225">
            <v>70196</v>
          </cell>
          <cell r="X225">
            <v>0</v>
          </cell>
          <cell r="Y225">
            <v>0</v>
          </cell>
          <cell r="Z225" t="str">
            <v>NA</v>
          </cell>
          <cell r="AA225" t="str">
            <v>NA</v>
          </cell>
          <cell r="AB225">
            <v>0</v>
          </cell>
          <cell r="AC225">
            <v>0</v>
          </cell>
          <cell r="AD225">
            <v>0</v>
          </cell>
          <cell r="AE225">
            <v>43900</v>
          </cell>
          <cell r="AF225" t="str">
            <v>FACSS</v>
          </cell>
          <cell r="AG225" t="str">
            <v>IPSPU</v>
          </cell>
          <cell r="AH225" t="str">
            <v>Pagado</v>
          </cell>
          <cell r="AI225" t="str">
            <v>11004</v>
          </cell>
          <cell r="AJ225">
            <v>70196</v>
          </cell>
          <cell r="AK225">
            <v>70196</v>
          </cell>
          <cell r="AL225">
            <v>0</v>
          </cell>
          <cell r="AM225">
            <v>0</v>
          </cell>
          <cell r="AN225">
            <v>0</v>
          </cell>
          <cell r="AO225">
            <v>0</v>
          </cell>
          <cell r="AP225">
            <v>0</v>
          </cell>
          <cell r="AQ225">
            <v>0</v>
          </cell>
          <cell r="AR225">
            <v>0</v>
          </cell>
          <cell r="AS225">
            <v>70196</v>
          </cell>
          <cell r="AT225">
            <v>0</v>
          </cell>
          <cell r="AU225">
            <v>0</v>
          </cell>
          <cell r="AV225" t="str">
            <v>CRUCE|GIRO DIRECTO DEL M.PS.  MES DE ABRIL DE 2020. EVENTO</v>
          </cell>
          <cell r="AW225" t="str">
            <v>4753184</v>
          </cell>
          <cell r="AX225" t="str">
            <v>28863|26488</v>
          </cell>
          <cell r="AY225" t="str">
            <v>0</v>
          </cell>
          <cell r="AZ225" t="str">
            <v>0</v>
          </cell>
        </row>
        <row r="226">
          <cell r="G226">
            <v>11006</v>
          </cell>
          <cell r="H226" t="str">
            <v>ADMINISTRADORA</v>
          </cell>
          <cell r="I226">
            <v>39</v>
          </cell>
          <cell r="J226" t="str">
            <v>SUBSIDIADO PLENO</v>
          </cell>
          <cell r="K226" t="str">
            <v>TI-1002145052</v>
          </cell>
          <cell r="L226" t="str">
            <v>P</v>
          </cell>
          <cell r="M226" t="str">
            <v>NINGUNO</v>
          </cell>
          <cell r="N226">
            <v>0</v>
          </cell>
          <cell r="O226">
            <v>13</v>
          </cell>
          <cell r="P226">
            <v>43781</v>
          </cell>
          <cell r="Q226">
            <v>43789</v>
          </cell>
          <cell r="R226">
            <v>43900</v>
          </cell>
          <cell r="S226">
            <v>70040</v>
          </cell>
          <cell r="T226">
            <v>0</v>
          </cell>
          <cell r="U226">
            <v>0</v>
          </cell>
          <cell r="V226">
            <v>70040</v>
          </cell>
          <cell r="W226">
            <v>70040</v>
          </cell>
          <cell r="X226">
            <v>0</v>
          </cell>
          <cell r="Y226">
            <v>0</v>
          </cell>
          <cell r="Z226" t="str">
            <v>NA</v>
          </cell>
          <cell r="AA226" t="str">
            <v>NA</v>
          </cell>
          <cell r="AB226">
            <v>0</v>
          </cell>
          <cell r="AC226">
            <v>0</v>
          </cell>
          <cell r="AD226">
            <v>0</v>
          </cell>
          <cell r="AE226">
            <v>43900</v>
          </cell>
          <cell r="AF226" t="str">
            <v>FACSS</v>
          </cell>
          <cell r="AG226" t="str">
            <v>IPSPU</v>
          </cell>
          <cell r="AH226" t="str">
            <v>Pagado</v>
          </cell>
          <cell r="AI226" t="str">
            <v>11006</v>
          </cell>
          <cell r="AJ226">
            <v>70040</v>
          </cell>
          <cell r="AK226">
            <v>70040</v>
          </cell>
          <cell r="AL226">
            <v>0</v>
          </cell>
          <cell r="AM226">
            <v>0</v>
          </cell>
          <cell r="AN226">
            <v>0</v>
          </cell>
          <cell r="AO226">
            <v>0</v>
          </cell>
          <cell r="AP226">
            <v>0</v>
          </cell>
          <cell r="AQ226">
            <v>0</v>
          </cell>
          <cell r="AR226">
            <v>0</v>
          </cell>
          <cell r="AS226">
            <v>70040</v>
          </cell>
          <cell r="AT226">
            <v>0</v>
          </cell>
          <cell r="AU226">
            <v>0</v>
          </cell>
          <cell r="AV226" t="str">
            <v>CRUCE|GIRO DIRECTO DEL M.PS.  MES DE ABRIL DE 2020. EVENTO</v>
          </cell>
          <cell r="AW226" t="str">
            <v>4753265</v>
          </cell>
          <cell r="AX226" t="str">
            <v>28863|26488</v>
          </cell>
          <cell r="AY226" t="str">
            <v>0</v>
          </cell>
          <cell r="AZ226" t="str">
            <v>0</v>
          </cell>
        </row>
        <row r="227">
          <cell r="G227">
            <v>11009</v>
          </cell>
          <cell r="H227" t="str">
            <v>ADMINISTRADORA</v>
          </cell>
          <cell r="I227">
            <v>39</v>
          </cell>
          <cell r="J227" t="str">
            <v>SUBSIDIADO PLENO</v>
          </cell>
          <cell r="K227" t="str">
            <v>TI-1002145052</v>
          </cell>
          <cell r="L227" t="str">
            <v>P</v>
          </cell>
          <cell r="M227" t="str">
            <v>NINGUNO</v>
          </cell>
          <cell r="N227">
            <v>0</v>
          </cell>
          <cell r="O227">
            <v>13</v>
          </cell>
          <cell r="P227">
            <v>43781</v>
          </cell>
          <cell r="Q227">
            <v>43789</v>
          </cell>
          <cell r="R227">
            <v>43900</v>
          </cell>
          <cell r="S227">
            <v>130151</v>
          </cell>
          <cell r="T227">
            <v>0</v>
          </cell>
          <cell r="U227">
            <v>0</v>
          </cell>
          <cell r="V227">
            <v>130151</v>
          </cell>
          <cell r="W227">
            <v>130151</v>
          </cell>
          <cell r="X227">
            <v>63031</v>
          </cell>
          <cell r="Y227">
            <v>0</v>
          </cell>
          <cell r="Z227" t="str">
            <v>--sala de observacion no da lugar a cobro administran medicamentos revaloran para dar egreso</v>
          </cell>
          <cell r="AA227" t="str">
            <v>NA</v>
          </cell>
          <cell r="AB227">
            <v>63031</v>
          </cell>
          <cell r="AC227">
            <v>0</v>
          </cell>
          <cell r="AD227">
            <v>0</v>
          </cell>
          <cell r="AE227">
            <v>43900</v>
          </cell>
          <cell r="AF227" t="str">
            <v>FACSS</v>
          </cell>
          <cell r="AG227" t="str">
            <v>IPSPU</v>
          </cell>
          <cell r="AH227" t="str">
            <v>Pagado</v>
          </cell>
          <cell r="AI227" t="str">
            <v>11009</v>
          </cell>
          <cell r="AJ227">
            <v>130151</v>
          </cell>
          <cell r="AK227">
            <v>130151</v>
          </cell>
          <cell r="AL227">
            <v>0</v>
          </cell>
          <cell r="AM227">
            <v>0</v>
          </cell>
          <cell r="AN227">
            <v>0</v>
          </cell>
          <cell r="AO227">
            <v>0</v>
          </cell>
          <cell r="AP227">
            <v>0</v>
          </cell>
          <cell r="AQ227">
            <v>0</v>
          </cell>
          <cell r="AR227">
            <v>0</v>
          </cell>
          <cell r="AS227">
            <v>67120</v>
          </cell>
          <cell r="AT227">
            <v>0</v>
          </cell>
          <cell r="AU227">
            <v>0</v>
          </cell>
          <cell r="AV227" t="str">
            <v>GIRO DIRECTO DEL M.PS.  MES DE ABRIL DE 2020. EVENTO</v>
          </cell>
          <cell r="AW227" t="str">
            <v>4753189</v>
          </cell>
          <cell r="AX227" t="str">
            <v>28863</v>
          </cell>
          <cell r="AY227" t="str">
            <v>244426</v>
          </cell>
          <cell r="AZ227" t="str">
            <v>0</v>
          </cell>
        </row>
        <row r="228">
          <cell r="G228">
            <v>11030</v>
          </cell>
          <cell r="H228" t="str">
            <v>ADMINISTRADORA</v>
          </cell>
          <cell r="I228">
            <v>39</v>
          </cell>
          <cell r="J228" t="str">
            <v>SUBSIDIADO PLENO</v>
          </cell>
          <cell r="K228" t="str">
            <v>TI-1002145052</v>
          </cell>
          <cell r="L228" t="str">
            <v>P</v>
          </cell>
          <cell r="M228" t="str">
            <v>NINGUNO</v>
          </cell>
          <cell r="N228">
            <v>0</v>
          </cell>
          <cell r="O228">
            <v>13</v>
          </cell>
          <cell r="P228">
            <v>43785</v>
          </cell>
          <cell r="Q228">
            <v>43790</v>
          </cell>
          <cell r="R228">
            <v>43900</v>
          </cell>
          <cell r="S228">
            <v>133453</v>
          </cell>
          <cell r="T228">
            <v>0</v>
          </cell>
          <cell r="U228">
            <v>0</v>
          </cell>
          <cell r="V228">
            <v>133453</v>
          </cell>
          <cell r="W228">
            <v>133453</v>
          </cell>
          <cell r="X228">
            <v>0</v>
          </cell>
          <cell r="Y228">
            <v>0</v>
          </cell>
          <cell r="Z228" t="str">
            <v>NA</v>
          </cell>
          <cell r="AA228" t="str">
            <v>NA</v>
          </cell>
          <cell r="AB228">
            <v>0</v>
          </cell>
          <cell r="AC228">
            <v>0</v>
          </cell>
          <cell r="AD228">
            <v>0</v>
          </cell>
          <cell r="AE228">
            <v>43900</v>
          </cell>
          <cell r="AF228" t="str">
            <v>FACSS</v>
          </cell>
          <cell r="AG228" t="str">
            <v>IPSPU</v>
          </cell>
          <cell r="AH228" t="str">
            <v>Pagado</v>
          </cell>
          <cell r="AI228" t="str">
            <v>11030</v>
          </cell>
          <cell r="AJ228">
            <v>133453</v>
          </cell>
          <cell r="AK228">
            <v>133453</v>
          </cell>
          <cell r="AL228">
            <v>0</v>
          </cell>
          <cell r="AM228">
            <v>0</v>
          </cell>
          <cell r="AN228">
            <v>0</v>
          </cell>
          <cell r="AO228">
            <v>0</v>
          </cell>
          <cell r="AP228">
            <v>0</v>
          </cell>
          <cell r="AQ228">
            <v>0</v>
          </cell>
          <cell r="AR228">
            <v>0</v>
          </cell>
          <cell r="AS228">
            <v>133453</v>
          </cell>
          <cell r="AT228">
            <v>0</v>
          </cell>
          <cell r="AU228">
            <v>0</v>
          </cell>
          <cell r="AV228" t="str">
            <v>CRUCE|GIRO DIRECTO DEL M.PS.  MES DE ABRIL DE 2020. EVENTO</v>
          </cell>
          <cell r="AW228" t="str">
            <v>4753194</v>
          </cell>
          <cell r="AX228" t="str">
            <v>28863|28863</v>
          </cell>
          <cell r="AY228" t="str">
            <v>0</v>
          </cell>
          <cell r="AZ228" t="str">
            <v>0</v>
          </cell>
        </row>
        <row r="229">
          <cell r="G229">
            <v>11032</v>
          </cell>
          <cell r="H229" t="str">
            <v>ADMINISTRADORA</v>
          </cell>
          <cell r="I229">
            <v>39</v>
          </cell>
          <cell r="J229" t="str">
            <v>SUBSIDIADO PLENO</v>
          </cell>
          <cell r="K229" t="str">
            <v>CC-1143238342</v>
          </cell>
          <cell r="L229" t="str">
            <v>P</v>
          </cell>
          <cell r="M229" t="str">
            <v>NINGUNO</v>
          </cell>
          <cell r="N229">
            <v>0</v>
          </cell>
          <cell r="O229">
            <v>13</v>
          </cell>
          <cell r="P229">
            <v>43786</v>
          </cell>
          <cell r="Q229">
            <v>43790</v>
          </cell>
          <cell r="R229">
            <v>43900</v>
          </cell>
          <cell r="S229">
            <v>139966</v>
          </cell>
          <cell r="T229">
            <v>0</v>
          </cell>
          <cell r="U229">
            <v>0</v>
          </cell>
          <cell r="V229">
            <v>139966</v>
          </cell>
          <cell r="W229">
            <v>139966</v>
          </cell>
          <cell r="X229">
            <v>63031</v>
          </cell>
          <cell r="Y229">
            <v>0</v>
          </cell>
          <cell r="Z229" t="str">
            <v>--sala de observacion no da lugar a cobro administran medicamentos revaloran para dar egreso</v>
          </cell>
          <cell r="AA229" t="str">
            <v>NA</v>
          </cell>
          <cell r="AB229">
            <v>63031</v>
          </cell>
          <cell r="AC229">
            <v>0</v>
          </cell>
          <cell r="AD229">
            <v>0</v>
          </cell>
          <cell r="AE229">
            <v>43900</v>
          </cell>
          <cell r="AF229" t="str">
            <v>FACSS</v>
          </cell>
          <cell r="AG229" t="str">
            <v>IPSPU</v>
          </cell>
          <cell r="AH229" t="str">
            <v>Pagado</v>
          </cell>
          <cell r="AI229" t="str">
            <v>11032</v>
          </cell>
          <cell r="AJ229">
            <v>139966</v>
          </cell>
          <cell r="AK229">
            <v>139966</v>
          </cell>
          <cell r="AL229">
            <v>0</v>
          </cell>
          <cell r="AM229">
            <v>0</v>
          </cell>
          <cell r="AN229">
            <v>0</v>
          </cell>
          <cell r="AO229">
            <v>0</v>
          </cell>
          <cell r="AP229">
            <v>0</v>
          </cell>
          <cell r="AQ229">
            <v>0</v>
          </cell>
          <cell r="AR229">
            <v>0</v>
          </cell>
          <cell r="AS229">
            <v>76935</v>
          </cell>
          <cell r="AT229">
            <v>0</v>
          </cell>
          <cell r="AU229">
            <v>0</v>
          </cell>
          <cell r="AV229" t="str">
            <v>GIRO DIRECTO DEL M.PS.  MES DE ABRIL DE 2020. EVENTO</v>
          </cell>
          <cell r="AW229" t="str">
            <v>4753672</v>
          </cell>
          <cell r="AX229" t="str">
            <v>28863</v>
          </cell>
          <cell r="AY229" t="str">
            <v>244435</v>
          </cell>
          <cell r="AZ229" t="str">
            <v>0</v>
          </cell>
        </row>
        <row r="230">
          <cell r="G230">
            <v>11040</v>
          </cell>
          <cell r="H230" t="str">
            <v>ADMINISTRADORA</v>
          </cell>
          <cell r="I230">
            <v>39</v>
          </cell>
          <cell r="J230" t="str">
            <v>SUBSIDIADO PLENO</v>
          </cell>
          <cell r="K230" t="str">
            <v>CC-1143238342</v>
          </cell>
          <cell r="L230" t="str">
            <v>P</v>
          </cell>
          <cell r="M230" t="str">
            <v>NINGUNO</v>
          </cell>
          <cell r="N230">
            <v>0</v>
          </cell>
          <cell r="O230">
            <v>13</v>
          </cell>
          <cell r="P230">
            <v>43787</v>
          </cell>
          <cell r="Q230">
            <v>43791</v>
          </cell>
          <cell r="R230">
            <v>43900</v>
          </cell>
          <cell r="S230">
            <v>342374</v>
          </cell>
          <cell r="T230">
            <v>0</v>
          </cell>
          <cell r="U230">
            <v>0</v>
          </cell>
          <cell r="V230">
            <v>342374</v>
          </cell>
          <cell r="W230">
            <v>342374</v>
          </cell>
          <cell r="X230">
            <v>0</v>
          </cell>
          <cell r="Y230">
            <v>0</v>
          </cell>
          <cell r="Z230" t="str">
            <v>NA</v>
          </cell>
          <cell r="AA230" t="str">
            <v>NA</v>
          </cell>
          <cell r="AB230">
            <v>0</v>
          </cell>
          <cell r="AC230">
            <v>0</v>
          </cell>
          <cell r="AD230">
            <v>0</v>
          </cell>
          <cell r="AE230">
            <v>43900</v>
          </cell>
          <cell r="AF230" t="str">
            <v>FACSS</v>
          </cell>
          <cell r="AG230" t="str">
            <v>IPSPU</v>
          </cell>
          <cell r="AH230" t="str">
            <v>Pagado</v>
          </cell>
          <cell r="AI230" t="str">
            <v>11040</v>
          </cell>
          <cell r="AJ230">
            <v>342374</v>
          </cell>
          <cell r="AK230">
            <v>342374</v>
          </cell>
          <cell r="AL230">
            <v>0</v>
          </cell>
          <cell r="AM230">
            <v>0</v>
          </cell>
          <cell r="AN230">
            <v>0</v>
          </cell>
          <cell r="AO230">
            <v>0</v>
          </cell>
          <cell r="AP230">
            <v>0</v>
          </cell>
          <cell r="AQ230">
            <v>0</v>
          </cell>
          <cell r="AR230">
            <v>342374</v>
          </cell>
          <cell r="AS230">
            <v>0</v>
          </cell>
          <cell r="AT230">
            <v>0</v>
          </cell>
          <cell r="AU230">
            <v>0</v>
          </cell>
          <cell r="AV230" t="str">
            <v>NA</v>
          </cell>
          <cell r="AW230" t="str">
            <v>4753675</v>
          </cell>
          <cell r="AX230" t="str">
            <v>0</v>
          </cell>
          <cell r="AY230" t="str">
            <v>0</v>
          </cell>
          <cell r="AZ230" t="str">
            <v>22653</v>
          </cell>
        </row>
        <row r="231">
          <cell r="G231">
            <v>11041</v>
          </cell>
          <cell r="H231" t="str">
            <v>ADMINISTRADORA</v>
          </cell>
          <cell r="I231">
            <v>39</v>
          </cell>
          <cell r="J231" t="str">
            <v>SUBSIDIADO PLENO</v>
          </cell>
          <cell r="K231" t="str">
            <v>TI-1002145052</v>
          </cell>
          <cell r="L231" t="str">
            <v>P</v>
          </cell>
          <cell r="M231" t="str">
            <v>NINGUNO</v>
          </cell>
          <cell r="N231">
            <v>0</v>
          </cell>
          <cell r="O231">
            <v>13</v>
          </cell>
          <cell r="P231">
            <v>43784</v>
          </cell>
          <cell r="Q231">
            <v>43791</v>
          </cell>
          <cell r="R231">
            <v>43900</v>
          </cell>
          <cell r="S231">
            <v>132158</v>
          </cell>
          <cell r="T231">
            <v>0</v>
          </cell>
          <cell r="U231">
            <v>0</v>
          </cell>
          <cell r="V231">
            <v>132158</v>
          </cell>
          <cell r="W231">
            <v>132158</v>
          </cell>
          <cell r="X231">
            <v>0</v>
          </cell>
          <cell r="Y231">
            <v>0</v>
          </cell>
          <cell r="Z231" t="str">
            <v>NA</v>
          </cell>
          <cell r="AA231" t="str">
            <v>NA</v>
          </cell>
          <cell r="AB231">
            <v>0</v>
          </cell>
          <cell r="AC231">
            <v>0</v>
          </cell>
          <cell r="AD231">
            <v>0</v>
          </cell>
          <cell r="AE231">
            <v>43900</v>
          </cell>
          <cell r="AF231" t="str">
            <v>FACSS</v>
          </cell>
          <cell r="AG231" t="str">
            <v>IPSPU</v>
          </cell>
          <cell r="AH231" t="str">
            <v>Pagado</v>
          </cell>
          <cell r="AI231" t="str">
            <v>11041</v>
          </cell>
          <cell r="AJ231">
            <v>132158</v>
          </cell>
          <cell r="AK231">
            <v>132158</v>
          </cell>
          <cell r="AL231">
            <v>0</v>
          </cell>
          <cell r="AM231">
            <v>0</v>
          </cell>
          <cell r="AN231">
            <v>0</v>
          </cell>
          <cell r="AO231">
            <v>0</v>
          </cell>
          <cell r="AP231">
            <v>0</v>
          </cell>
          <cell r="AQ231">
            <v>0</v>
          </cell>
          <cell r="AR231">
            <v>0</v>
          </cell>
          <cell r="AS231">
            <v>132158</v>
          </cell>
          <cell r="AT231">
            <v>0</v>
          </cell>
          <cell r="AU231">
            <v>0</v>
          </cell>
          <cell r="AV231" t="str">
            <v>CRUCE|GIRO DIRECTO DEL M.PS.  MES DE ABRIL DE 2020. EVENTO</v>
          </cell>
          <cell r="AW231" t="str">
            <v>4753778</v>
          </cell>
          <cell r="AX231" t="str">
            <v>28863|28863</v>
          </cell>
          <cell r="AY231" t="str">
            <v>0</v>
          </cell>
          <cell r="AZ231" t="str">
            <v>0</v>
          </cell>
        </row>
        <row r="232">
          <cell r="G232">
            <v>11047</v>
          </cell>
          <cell r="H232" t="str">
            <v>ADMINISTRADORA</v>
          </cell>
          <cell r="I232">
            <v>39</v>
          </cell>
          <cell r="J232" t="str">
            <v>SUBSIDIADO PLENO</v>
          </cell>
          <cell r="K232" t="str">
            <v>TI-1002145052</v>
          </cell>
          <cell r="L232" t="str">
            <v>P</v>
          </cell>
          <cell r="M232" t="str">
            <v>NINGUNO</v>
          </cell>
          <cell r="N232">
            <v>0</v>
          </cell>
          <cell r="O232">
            <v>13</v>
          </cell>
          <cell r="P232">
            <v>43789</v>
          </cell>
          <cell r="Q232">
            <v>43791</v>
          </cell>
          <cell r="R232">
            <v>43900</v>
          </cell>
          <cell r="S232">
            <v>234522</v>
          </cell>
          <cell r="T232">
            <v>0</v>
          </cell>
          <cell r="U232">
            <v>0</v>
          </cell>
          <cell r="V232">
            <v>234522</v>
          </cell>
          <cell r="W232">
            <v>234522</v>
          </cell>
          <cell r="X232">
            <v>0</v>
          </cell>
          <cell r="Y232">
            <v>0</v>
          </cell>
          <cell r="Z232" t="str">
            <v>NA</v>
          </cell>
          <cell r="AA232" t="str">
            <v>NA</v>
          </cell>
          <cell r="AB232">
            <v>0</v>
          </cell>
          <cell r="AC232">
            <v>0</v>
          </cell>
          <cell r="AD232">
            <v>0</v>
          </cell>
          <cell r="AE232">
            <v>43900</v>
          </cell>
          <cell r="AF232" t="str">
            <v>FACSS</v>
          </cell>
          <cell r="AG232" t="str">
            <v>IPSPU</v>
          </cell>
          <cell r="AH232" t="str">
            <v>Pagado</v>
          </cell>
          <cell r="AI232" t="str">
            <v>11047</v>
          </cell>
          <cell r="AJ232">
            <v>234522</v>
          </cell>
          <cell r="AK232">
            <v>234522</v>
          </cell>
          <cell r="AL232">
            <v>0</v>
          </cell>
          <cell r="AM232">
            <v>0</v>
          </cell>
          <cell r="AN232">
            <v>0</v>
          </cell>
          <cell r="AO232">
            <v>0</v>
          </cell>
          <cell r="AP232">
            <v>0</v>
          </cell>
          <cell r="AQ232">
            <v>0</v>
          </cell>
          <cell r="AR232">
            <v>0</v>
          </cell>
          <cell r="AS232">
            <v>234522</v>
          </cell>
          <cell r="AT232">
            <v>0</v>
          </cell>
          <cell r="AU232">
            <v>0</v>
          </cell>
          <cell r="AV232" t="str">
            <v>CRUCE|GIRO DIRECTO DEL M.PS.  MES DE ABRIL DE 2020. EVENTO</v>
          </cell>
          <cell r="AW232" t="str">
            <v>4753268</v>
          </cell>
          <cell r="AX232" t="str">
            <v>28863|28863</v>
          </cell>
          <cell r="AY232" t="str">
            <v>0</v>
          </cell>
          <cell r="AZ232" t="str">
            <v>0</v>
          </cell>
        </row>
        <row r="233">
          <cell r="G233">
            <v>11063</v>
          </cell>
          <cell r="H233" t="str">
            <v>ADMINISTRADORA</v>
          </cell>
          <cell r="I233">
            <v>39</v>
          </cell>
          <cell r="J233" t="str">
            <v>SUBSIDIADO PLENO</v>
          </cell>
          <cell r="K233" t="str">
            <v>TI-1002145052</v>
          </cell>
          <cell r="L233" t="str">
            <v>P</v>
          </cell>
          <cell r="M233" t="str">
            <v>NINGUNO</v>
          </cell>
          <cell r="N233">
            <v>0</v>
          </cell>
          <cell r="O233">
            <v>13</v>
          </cell>
          <cell r="P233">
            <v>43794</v>
          </cell>
          <cell r="Q233">
            <v>43796</v>
          </cell>
          <cell r="R233">
            <v>43900</v>
          </cell>
          <cell r="S233">
            <v>66013</v>
          </cell>
          <cell r="T233">
            <v>0</v>
          </cell>
          <cell r="U233">
            <v>0</v>
          </cell>
          <cell r="V233">
            <v>66013</v>
          </cell>
          <cell r="W233">
            <v>66013</v>
          </cell>
          <cell r="X233">
            <v>0</v>
          </cell>
          <cell r="Y233">
            <v>0</v>
          </cell>
          <cell r="Z233" t="str">
            <v>NA</v>
          </cell>
          <cell r="AA233" t="str">
            <v>NA</v>
          </cell>
          <cell r="AB233">
            <v>0</v>
          </cell>
          <cell r="AC233">
            <v>0</v>
          </cell>
          <cell r="AD233">
            <v>0</v>
          </cell>
          <cell r="AE233">
            <v>43900</v>
          </cell>
          <cell r="AF233" t="str">
            <v>FACSS</v>
          </cell>
          <cell r="AG233" t="str">
            <v>IPSPU</v>
          </cell>
          <cell r="AH233" t="str">
            <v>Pagado</v>
          </cell>
          <cell r="AI233" t="str">
            <v>11063</v>
          </cell>
          <cell r="AJ233">
            <v>66013</v>
          </cell>
          <cell r="AK233">
            <v>66013</v>
          </cell>
          <cell r="AL233">
            <v>0</v>
          </cell>
          <cell r="AM233">
            <v>0</v>
          </cell>
          <cell r="AN233">
            <v>0</v>
          </cell>
          <cell r="AO233">
            <v>0</v>
          </cell>
          <cell r="AP233">
            <v>0</v>
          </cell>
          <cell r="AQ233">
            <v>0</v>
          </cell>
          <cell r="AR233">
            <v>0</v>
          </cell>
          <cell r="AS233">
            <v>66013</v>
          </cell>
          <cell r="AT233">
            <v>0</v>
          </cell>
          <cell r="AU233">
            <v>0</v>
          </cell>
          <cell r="AV233" t="str">
            <v>CRUCE|GIRO DIRECTO DEL M.PS.  MES DE ABRIL DE 2020. EVENTO</v>
          </cell>
          <cell r="AW233" t="str">
            <v>4753272</v>
          </cell>
          <cell r="AX233" t="str">
            <v>28863|26488</v>
          </cell>
          <cell r="AY233" t="str">
            <v>0</v>
          </cell>
          <cell r="AZ233" t="str">
            <v>0</v>
          </cell>
        </row>
        <row r="234">
          <cell r="G234">
            <v>11066</v>
          </cell>
          <cell r="H234" t="str">
            <v>ADMINISTRADORA</v>
          </cell>
          <cell r="I234">
            <v>39</v>
          </cell>
          <cell r="J234" t="str">
            <v>SUBSIDIADO PLENO</v>
          </cell>
          <cell r="K234" t="str">
            <v>TI-1002145052</v>
          </cell>
          <cell r="L234" t="str">
            <v>P</v>
          </cell>
          <cell r="M234" t="str">
            <v>NINGUNO</v>
          </cell>
          <cell r="N234">
            <v>0</v>
          </cell>
          <cell r="O234">
            <v>13</v>
          </cell>
          <cell r="P234">
            <v>43793</v>
          </cell>
          <cell r="Q234">
            <v>43796</v>
          </cell>
          <cell r="R234">
            <v>43900</v>
          </cell>
          <cell r="S234">
            <v>129757</v>
          </cell>
          <cell r="T234">
            <v>0</v>
          </cell>
          <cell r="U234">
            <v>0</v>
          </cell>
          <cell r="V234">
            <v>129757</v>
          </cell>
          <cell r="W234">
            <v>129757</v>
          </cell>
          <cell r="X234">
            <v>63031</v>
          </cell>
          <cell r="Y234">
            <v>0</v>
          </cell>
          <cell r="Z234" t="str">
            <v>--sala de observacion no da lugar a cobro administran medicamentos revaloran para dar egreso</v>
          </cell>
          <cell r="AA234" t="str">
            <v>NA</v>
          </cell>
          <cell r="AB234">
            <v>63031</v>
          </cell>
          <cell r="AC234">
            <v>0</v>
          </cell>
          <cell r="AD234">
            <v>0</v>
          </cell>
          <cell r="AE234">
            <v>43900</v>
          </cell>
          <cell r="AF234" t="str">
            <v>FACSS</v>
          </cell>
          <cell r="AG234" t="str">
            <v>IPSPU</v>
          </cell>
          <cell r="AH234" t="str">
            <v>Pagado</v>
          </cell>
          <cell r="AI234" t="str">
            <v>11066</v>
          </cell>
          <cell r="AJ234">
            <v>129757</v>
          </cell>
          <cell r="AK234">
            <v>129757</v>
          </cell>
          <cell r="AL234">
            <v>0</v>
          </cell>
          <cell r="AM234">
            <v>0</v>
          </cell>
          <cell r="AN234">
            <v>0</v>
          </cell>
          <cell r="AO234">
            <v>0</v>
          </cell>
          <cell r="AP234">
            <v>0</v>
          </cell>
          <cell r="AQ234">
            <v>0</v>
          </cell>
          <cell r="AR234">
            <v>0</v>
          </cell>
          <cell r="AS234">
            <v>66726</v>
          </cell>
          <cell r="AT234">
            <v>0</v>
          </cell>
          <cell r="AU234">
            <v>0</v>
          </cell>
          <cell r="AV234" t="str">
            <v>GIRO DIRECTO DEL M.PS.  MES DE ABRIL DE 2020. EVENTO</v>
          </cell>
          <cell r="AW234" t="str">
            <v>4753277</v>
          </cell>
          <cell r="AX234" t="str">
            <v>28863</v>
          </cell>
          <cell r="AY234" t="str">
            <v>244318</v>
          </cell>
          <cell r="AZ234" t="str">
            <v>0</v>
          </cell>
        </row>
        <row r="235">
          <cell r="G235">
            <v>11077</v>
          </cell>
          <cell r="H235" t="str">
            <v>ADMINISTRADORA</v>
          </cell>
          <cell r="I235">
            <v>39</v>
          </cell>
          <cell r="J235" t="str">
            <v>SUBSIDIADO PLENO</v>
          </cell>
          <cell r="K235" t="str">
            <v>CC-1066741105</v>
          </cell>
          <cell r="L235" t="str">
            <v>P</v>
          </cell>
          <cell r="M235" t="str">
            <v>NINGUNO</v>
          </cell>
          <cell r="N235">
            <v>0</v>
          </cell>
          <cell r="O235">
            <v>13</v>
          </cell>
          <cell r="P235">
            <v>43798</v>
          </cell>
          <cell r="Q235">
            <v>43799</v>
          </cell>
          <cell r="R235">
            <v>43900</v>
          </cell>
          <cell r="S235">
            <v>134128</v>
          </cell>
          <cell r="T235">
            <v>0</v>
          </cell>
          <cell r="U235">
            <v>0</v>
          </cell>
          <cell r="V235">
            <v>134128</v>
          </cell>
          <cell r="W235">
            <v>134128</v>
          </cell>
          <cell r="X235">
            <v>63031</v>
          </cell>
          <cell r="Y235">
            <v>0</v>
          </cell>
          <cell r="Z235" t="str">
            <v>--sala de observacion no da lugar a cobro administran medicamentos revaloran para dar egreso</v>
          </cell>
          <cell r="AA235" t="str">
            <v>NA</v>
          </cell>
          <cell r="AB235">
            <v>63031</v>
          </cell>
          <cell r="AC235">
            <v>0</v>
          </cell>
          <cell r="AD235">
            <v>0</v>
          </cell>
          <cell r="AE235">
            <v>43900</v>
          </cell>
          <cell r="AF235" t="str">
            <v>FACSS</v>
          </cell>
          <cell r="AG235" t="str">
            <v>IPSPU</v>
          </cell>
          <cell r="AH235" t="str">
            <v>Pagado</v>
          </cell>
          <cell r="AI235" t="str">
            <v>11077</v>
          </cell>
          <cell r="AJ235">
            <v>134128</v>
          </cell>
          <cell r="AK235">
            <v>134128</v>
          </cell>
          <cell r="AL235">
            <v>0</v>
          </cell>
          <cell r="AM235">
            <v>0</v>
          </cell>
          <cell r="AN235">
            <v>0</v>
          </cell>
          <cell r="AO235">
            <v>0</v>
          </cell>
          <cell r="AP235">
            <v>0</v>
          </cell>
          <cell r="AQ235">
            <v>0</v>
          </cell>
          <cell r="AR235">
            <v>0</v>
          </cell>
          <cell r="AS235">
            <v>71097</v>
          </cell>
          <cell r="AT235">
            <v>0</v>
          </cell>
          <cell r="AU235">
            <v>0</v>
          </cell>
          <cell r="AV235" t="str">
            <v>GIRO DIRECTO DEL M.PS.  MES DE ABRIL DE 2020. EVENTO</v>
          </cell>
          <cell r="AW235" t="str">
            <v>4753281</v>
          </cell>
          <cell r="AX235" t="str">
            <v>28863</v>
          </cell>
          <cell r="AY235" t="str">
            <v>244425</v>
          </cell>
          <cell r="AZ235" t="str">
            <v>0</v>
          </cell>
        </row>
        <row r="236">
          <cell r="G236">
            <v>11110</v>
          </cell>
          <cell r="H236" t="str">
            <v>ADMINISTRADORA</v>
          </cell>
          <cell r="I236">
            <v>39</v>
          </cell>
          <cell r="J236" t="str">
            <v>SUBSIDIADO PLENO</v>
          </cell>
          <cell r="K236" t="str">
            <v>TI-1048282429</v>
          </cell>
          <cell r="L236" t="str">
            <v>P</v>
          </cell>
          <cell r="M236" t="str">
            <v>NINGUNO</v>
          </cell>
          <cell r="N236">
            <v>0</v>
          </cell>
          <cell r="O236">
            <v>13</v>
          </cell>
          <cell r="P236">
            <v>43809</v>
          </cell>
          <cell r="Q236">
            <v>43816</v>
          </cell>
          <cell r="R236">
            <v>43900</v>
          </cell>
          <cell r="S236">
            <v>120003</v>
          </cell>
          <cell r="T236">
            <v>0</v>
          </cell>
          <cell r="U236">
            <v>0</v>
          </cell>
          <cell r="V236">
            <v>120003</v>
          </cell>
          <cell r="W236">
            <v>120003</v>
          </cell>
          <cell r="X236">
            <v>63031</v>
          </cell>
          <cell r="Y236">
            <v>0</v>
          </cell>
          <cell r="Z236" t="str">
            <v>--sala de observacion no da lugar a cobro administran medicamentos revaloran para dar egreso</v>
          </cell>
          <cell r="AA236" t="str">
            <v>NA</v>
          </cell>
          <cell r="AB236">
            <v>63031</v>
          </cell>
          <cell r="AC236">
            <v>0</v>
          </cell>
          <cell r="AD236">
            <v>0</v>
          </cell>
          <cell r="AE236">
            <v>43900</v>
          </cell>
          <cell r="AF236" t="str">
            <v>FACSS</v>
          </cell>
          <cell r="AG236" t="str">
            <v>IPSPU</v>
          </cell>
          <cell r="AH236" t="str">
            <v>Pagado</v>
          </cell>
          <cell r="AI236" t="str">
            <v>11110</v>
          </cell>
          <cell r="AJ236">
            <v>120003</v>
          </cell>
          <cell r="AK236">
            <v>120003</v>
          </cell>
          <cell r="AL236">
            <v>0</v>
          </cell>
          <cell r="AM236">
            <v>0</v>
          </cell>
          <cell r="AN236">
            <v>0</v>
          </cell>
          <cell r="AO236">
            <v>0</v>
          </cell>
          <cell r="AP236">
            <v>0</v>
          </cell>
          <cell r="AQ236">
            <v>0</v>
          </cell>
          <cell r="AR236">
            <v>0</v>
          </cell>
          <cell r="AS236">
            <v>56972</v>
          </cell>
          <cell r="AT236">
            <v>0</v>
          </cell>
          <cell r="AU236">
            <v>0</v>
          </cell>
          <cell r="AV236" t="str">
            <v>GIRO DIRECTO DEL M.PS.  MES DE ABRIL DE 2020. EVENTO</v>
          </cell>
          <cell r="AW236" t="str">
            <v>4753682</v>
          </cell>
          <cell r="AX236" t="str">
            <v>28863</v>
          </cell>
          <cell r="AY236" t="str">
            <v>244320</v>
          </cell>
          <cell r="AZ236" t="str">
            <v>0</v>
          </cell>
        </row>
        <row r="237">
          <cell r="G237">
            <v>11112</v>
          </cell>
          <cell r="H237" t="str">
            <v>ADMINISTRADORA</v>
          </cell>
          <cell r="I237">
            <v>39</v>
          </cell>
          <cell r="J237" t="str">
            <v>SUBSIDIADO PLENO</v>
          </cell>
          <cell r="K237" t="str">
            <v>CC-1042352013</v>
          </cell>
          <cell r="L237" t="str">
            <v>P</v>
          </cell>
          <cell r="M237" t="str">
            <v>NINGUNO</v>
          </cell>
          <cell r="N237">
            <v>0</v>
          </cell>
          <cell r="O237">
            <v>13</v>
          </cell>
          <cell r="P237">
            <v>43804</v>
          </cell>
          <cell r="Q237">
            <v>43816</v>
          </cell>
          <cell r="R237">
            <v>43900</v>
          </cell>
          <cell r="S237">
            <v>118795</v>
          </cell>
          <cell r="T237">
            <v>0</v>
          </cell>
          <cell r="U237">
            <v>0</v>
          </cell>
          <cell r="V237">
            <v>118795</v>
          </cell>
          <cell r="W237">
            <v>118795</v>
          </cell>
          <cell r="X237">
            <v>63031</v>
          </cell>
          <cell r="Y237">
            <v>0</v>
          </cell>
          <cell r="Z237" t="str">
            <v>--sala de observacion no da lugar a cobro administran medicamentos revaloran para dar egreso</v>
          </cell>
          <cell r="AA237" t="str">
            <v>NA</v>
          </cell>
          <cell r="AB237">
            <v>63031</v>
          </cell>
          <cell r="AC237">
            <v>0</v>
          </cell>
          <cell r="AD237">
            <v>0</v>
          </cell>
          <cell r="AE237">
            <v>43900</v>
          </cell>
          <cell r="AF237" t="str">
            <v>FACSS</v>
          </cell>
          <cell r="AG237" t="str">
            <v>IPSPU</v>
          </cell>
          <cell r="AH237" t="str">
            <v>Pagado</v>
          </cell>
          <cell r="AI237" t="str">
            <v>11112</v>
          </cell>
          <cell r="AJ237">
            <v>118795</v>
          </cell>
          <cell r="AK237">
            <v>118795</v>
          </cell>
          <cell r="AL237">
            <v>0</v>
          </cell>
          <cell r="AM237">
            <v>0</v>
          </cell>
          <cell r="AN237">
            <v>0</v>
          </cell>
          <cell r="AO237">
            <v>0</v>
          </cell>
          <cell r="AP237">
            <v>0</v>
          </cell>
          <cell r="AQ237">
            <v>0</v>
          </cell>
          <cell r="AR237">
            <v>0</v>
          </cell>
          <cell r="AS237">
            <v>55764</v>
          </cell>
          <cell r="AT237">
            <v>0</v>
          </cell>
          <cell r="AU237">
            <v>0</v>
          </cell>
          <cell r="AV237" t="str">
            <v>GIRO DIRECTO DEL M.PS.  MES DE ABRIL DE 2020. EVENTO</v>
          </cell>
          <cell r="AW237" t="str">
            <v>4753215</v>
          </cell>
          <cell r="AX237" t="str">
            <v>28863</v>
          </cell>
          <cell r="AY237" t="str">
            <v>244409</v>
          </cell>
          <cell r="AZ237" t="str">
            <v>0</v>
          </cell>
        </row>
        <row r="238">
          <cell r="G238">
            <v>11185</v>
          </cell>
          <cell r="H238" t="str">
            <v>ADMINISTRADORA</v>
          </cell>
          <cell r="I238">
            <v>39</v>
          </cell>
          <cell r="J238" t="str">
            <v>SUBSIDIADO PLENO</v>
          </cell>
          <cell r="K238" t="str">
            <v>CC-3779434</v>
          </cell>
          <cell r="L238" t="str">
            <v>P</v>
          </cell>
          <cell r="M238" t="str">
            <v>NINGUNO</v>
          </cell>
          <cell r="N238">
            <v>0</v>
          </cell>
          <cell r="O238">
            <v>13</v>
          </cell>
          <cell r="P238">
            <v>43829</v>
          </cell>
          <cell r="Q238">
            <v>43830</v>
          </cell>
          <cell r="R238">
            <v>43900</v>
          </cell>
          <cell r="S238">
            <v>166071</v>
          </cell>
          <cell r="T238">
            <v>0</v>
          </cell>
          <cell r="U238">
            <v>0</v>
          </cell>
          <cell r="V238">
            <v>166071</v>
          </cell>
          <cell r="W238">
            <v>166071</v>
          </cell>
          <cell r="X238">
            <v>0</v>
          </cell>
          <cell r="Y238">
            <v>0</v>
          </cell>
          <cell r="Z238" t="str">
            <v>NA</v>
          </cell>
          <cell r="AA238" t="str">
            <v>NA</v>
          </cell>
          <cell r="AB238">
            <v>0</v>
          </cell>
          <cell r="AC238">
            <v>0</v>
          </cell>
          <cell r="AD238">
            <v>0</v>
          </cell>
          <cell r="AE238">
            <v>43900</v>
          </cell>
          <cell r="AF238" t="str">
            <v>FACSS</v>
          </cell>
          <cell r="AG238" t="str">
            <v>IPSPU</v>
          </cell>
          <cell r="AH238" t="str">
            <v>Pagado</v>
          </cell>
          <cell r="AI238" t="str">
            <v>11185</v>
          </cell>
          <cell r="AJ238">
            <v>166071</v>
          </cell>
          <cell r="AK238">
            <v>166071</v>
          </cell>
          <cell r="AL238">
            <v>0</v>
          </cell>
          <cell r="AM238">
            <v>0</v>
          </cell>
          <cell r="AN238">
            <v>0</v>
          </cell>
          <cell r="AO238">
            <v>0</v>
          </cell>
          <cell r="AP238">
            <v>0</v>
          </cell>
          <cell r="AQ238">
            <v>0</v>
          </cell>
          <cell r="AR238">
            <v>0</v>
          </cell>
          <cell r="AS238">
            <v>166071</v>
          </cell>
          <cell r="AT238">
            <v>0</v>
          </cell>
          <cell r="AU238">
            <v>0</v>
          </cell>
          <cell r="AV238" t="str">
            <v>CRUCE|GIRO DIRECTO DEL M.PS.  MES DE ABRIL DE 2020. EVENTO</v>
          </cell>
          <cell r="AW238" t="str">
            <v>4753235</v>
          </cell>
          <cell r="AX238" t="str">
            <v>28863|28863</v>
          </cell>
          <cell r="AY238" t="str">
            <v>0</v>
          </cell>
          <cell r="AZ238" t="str">
            <v>0</v>
          </cell>
        </row>
        <row r="239">
          <cell r="G239">
            <v>11155</v>
          </cell>
          <cell r="H239" t="str">
            <v>ADMINISTRADORA</v>
          </cell>
          <cell r="I239">
            <v>39</v>
          </cell>
          <cell r="J239" t="str">
            <v>SUBSIDIADO PLENO</v>
          </cell>
          <cell r="K239" t="str">
            <v>CC-30870760</v>
          </cell>
          <cell r="L239" t="str">
            <v>P</v>
          </cell>
          <cell r="M239" t="str">
            <v>NINGUNO</v>
          </cell>
          <cell r="N239">
            <v>0</v>
          </cell>
          <cell r="O239">
            <v>13</v>
          </cell>
          <cell r="P239">
            <v>43818</v>
          </cell>
          <cell r="Q239">
            <v>43819</v>
          </cell>
          <cell r="R239">
            <v>43900</v>
          </cell>
          <cell r="S239">
            <v>62476</v>
          </cell>
          <cell r="T239">
            <v>0</v>
          </cell>
          <cell r="U239">
            <v>0</v>
          </cell>
          <cell r="V239">
            <v>62476</v>
          </cell>
          <cell r="W239">
            <v>62476</v>
          </cell>
          <cell r="X239">
            <v>0</v>
          </cell>
          <cell r="Y239">
            <v>0</v>
          </cell>
          <cell r="Z239" t="str">
            <v>NA</v>
          </cell>
          <cell r="AA239" t="str">
            <v>NA</v>
          </cell>
          <cell r="AB239">
            <v>0</v>
          </cell>
          <cell r="AC239">
            <v>0</v>
          </cell>
          <cell r="AD239">
            <v>0</v>
          </cell>
          <cell r="AE239">
            <v>43900</v>
          </cell>
          <cell r="AF239" t="str">
            <v>FACSS</v>
          </cell>
          <cell r="AG239" t="str">
            <v>IPSPU</v>
          </cell>
          <cell r="AH239" t="str">
            <v>Pagado</v>
          </cell>
          <cell r="AI239" t="str">
            <v>11155</v>
          </cell>
          <cell r="AJ239">
            <v>62476</v>
          </cell>
          <cell r="AK239">
            <v>62476</v>
          </cell>
          <cell r="AL239">
            <v>0</v>
          </cell>
          <cell r="AM239">
            <v>0</v>
          </cell>
          <cell r="AN239">
            <v>0</v>
          </cell>
          <cell r="AO239">
            <v>0</v>
          </cell>
          <cell r="AP239">
            <v>0</v>
          </cell>
          <cell r="AQ239">
            <v>0</v>
          </cell>
          <cell r="AR239">
            <v>0</v>
          </cell>
          <cell r="AS239">
            <v>62476</v>
          </cell>
          <cell r="AT239">
            <v>0</v>
          </cell>
          <cell r="AU239">
            <v>0</v>
          </cell>
          <cell r="AV239" t="str">
            <v>CRUCE|GIRO DIRECTO DEL M.PS.  MES DE ABRIL DE 2020. EVENTO</v>
          </cell>
          <cell r="AW239" t="str">
            <v>4753242</v>
          </cell>
          <cell r="AX239" t="str">
            <v>28863|26488</v>
          </cell>
          <cell r="AY239" t="str">
            <v>0</v>
          </cell>
          <cell r="AZ239" t="str">
            <v>0</v>
          </cell>
        </row>
        <row r="240">
          <cell r="G240">
            <v>11144</v>
          </cell>
          <cell r="H240" t="str">
            <v>ADMINISTRADORA</v>
          </cell>
          <cell r="I240">
            <v>39</v>
          </cell>
          <cell r="J240" t="str">
            <v>SUBSIDIADO PLENO</v>
          </cell>
          <cell r="K240" t="str">
            <v>TI-1002145052</v>
          </cell>
          <cell r="L240" t="str">
            <v>P</v>
          </cell>
          <cell r="M240" t="str">
            <v>NINGUNO</v>
          </cell>
          <cell r="N240">
            <v>0</v>
          </cell>
          <cell r="O240">
            <v>13</v>
          </cell>
          <cell r="P240">
            <v>43816</v>
          </cell>
          <cell r="Q240">
            <v>43816</v>
          </cell>
          <cell r="R240">
            <v>43900</v>
          </cell>
          <cell r="S240">
            <v>297830</v>
          </cell>
          <cell r="T240">
            <v>0</v>
          </cell>
          <cell r="U240">
            <v>0</v>
          </cell>
          <cell r="V240">
            <v>297830</v>
          </cell>
          <cell r="W240">
            <v>297830</v>
          </cell>
          <cell r="X240">
            <v>0</v>
          </cell>
          <cell r="Y240">
            <v>0</v>
          </cell>
          <cell r="Z240" t="str">
            <v>NA</v>
          </cell>
          <cell r="AA240" t="str">
            <v>NA</v>
          </cell>
          <cell r="AB240">
            <v>0</v>
          </cell>
          <cell r="AC240">
            <v>0</v>
          </cell>
          <cell r="AD240">
            <v>0</v>
          </cell>
          <cell r="AE240">
            <v>43900</v>
          </cell>
          <cell r="AF240" t="str">
            <v>FACSS</v>
          </cell>
          <cell r="AG240" t="str">
            <v>IPSPU</v>
          </cell>
          <cell r="AH240" t="str">
            <v>Pagado</v>
          </cell>
          <cell r="AI240" t="str">
            <v>11144</v>
          </cell>
          <cell r="AJ240">
            <v>297830</v>
          </cell>
          <cell r="AK240">
            <v>297830</v>
          </cell>
          <cell r="AL240">
            <v>0</v>
          </cell>
          <cell r="AM240">
            <v>0</v>
          </cell>
          <cell r="AN240">
            <v>0</v>
          </cell>
          <cell r="AO240">
            <v>0</v>
          </cell>
          <cell r="AP240">
            <v>0</v>
          </cell>
          <cell r="AQ240">
            <v>0</v>
          </cell>
          <cell r="AR240">
            <v>0</v>
          </cell>
          <cell r="AS240">
            <v>297830</v>
          </cell>
          <cell r="AT240">
            <v>0</v>
          </cell>
          <cell r="AU240">
            <v>0</v>
          </cell>
          <cell r="AV240" t="str">
            <v>CRUCE|GIRO DIRECTO DEL M.PS.  MES DE ABRIL DE 2020. EVENTO</v>
          </cell>
          <cell r="AW240" t="str">
            <v>4753569</v>
          </cell>
          <cell r="AX240" t="str">
            <v>28863|28863</v>
          </cell>
          <cell r="AY240" t="str">
            <v>0</v>
          </cell>
          <cell r="AZ240" t="str">
            <v>0</v>
          </cell>
        </row>
        <row r="241">
          <cell r="G241">
            <v>11152</v>
          </cell>
          <cell r="H241" t="str">
            <v>ADMINISTRADORA</v>
          </cell>
          <cell r="I241">
            <v>39</v>
          </cell>
          <cell r="J241" t="str">
            <v>SUBSIDIADO PLENO</v>
          </cell>
          <cell r="K241" t="str">
            <v>CC-92190713</v>
          </cell>
          <cell r="L241" t="str">
            <v>P</v>
          </cell>
          <cell r="M241" t="str">
            <v>NINGUNO</v>
          </cell>
          <cell r="N241">
            <v>0</v>
          </cell>
          <cell r="O241">
            <v>13</v>
          </cell>
          <cell r="P241">
            <v>43818</v>
          </cell>
          <cell r="Q241">
            <v>43819</v>
          </cell>
          <cell r="R241">
            <v>43900</v>
          </cell>
          <cell r="S241">
            <v>300558</v>
          </cell>
          <cell r="T241">
            <v>0</v>
          </cell>
          <cell r="U241">
            <v>0</v>
          </cell>
          <cell r="V241">
            <v>300558</v>
          </cell>
          <cell r="W241">
            <v>300558</v>
          </cell>
          <cell r="X241">
            <v>0</v>
          </cell>
          <cell r="Y241">
            <v>0</v>
          </cell>
          <cell r="Z241" t="str">
            <v>NA</v>
          </cell>
          <cell r="AA241" t="str">
            <v>NA</v>
          </cell>
          <cell r="AB241">
            <v>0</v>
          </cell>
          <cell r="AC241">
            <v>0</v>
          </cell>
          <cell r="AD241">
            <v>0</v>
          </cell>
          <cell r="AE241">
            <v>43900</v>
          </cell>
          <cell r="AF241" t="str">
            <v>FACSS</v>
          </cell>
          <cell r="AG241" t="str">
            <v>IPSPU</v>
          </cell>
          <cell r="AH241" t="str">
            <v>Pagado</v>
          </cell>
          <cell r="AI241" t="str">
            <v>11152</v>
          </cell>
          <cell r="AJ241">
            <v>300558</v>
          </cell>
          <cell r="AK241">
            <v>300558</v>
          </cell>
          <cell r="AL241">
            <v>0</v>
          </cell>
          <cell r="AM241">
            <v>0</v>
          </cell>
          <cell r="AN241">
            <v>0</v>
          </cell>
          <cell r="AO241">
            <v>0</v>
          </cell>
          <cell r="AP241">
            <v>0</v>
          </cell>
          <cell r="AQ241">
            <v>0</v>
          </cell>
          <cell r="AR241">
            <v>240155</v>
          </cell>
          <cell r="AS241">
            <v>60403</v>
          </cell>
          <cell r="AT241">
            <v>0</v>
          </cell>
          <cell r="AU241">
            <v>0</v>
          </cell>
          <cell r="AV241" t="str">
            <v>CRUCE</v>
          </cell>
          <cell r="AW241" t="str">
            <v>4753864</v>
          </cell>
          <cell r="AX241" t="str">
            <v>28863</v>
          </cell>
          <cell r="AY241" t="str">
            <v>0</v>
          </cell>
          <cell r="AZ241" t="str">
            <v>22653</v>
          </cell>
        </row>
        <row r="242">
          <cell r="G242">
            <v>11138</v>
          </cell>
          <cell r="H242" t="str">
            <v>ADMINISTRADORA</v>
          </cell>
          <cell r="I242">
            <v>39</v>
          </cell>
          <cell r="J242" t="str">
            <v>SUBSIDIADO PLENO</v>
          </cell>
          <cell r="K242" t="str">
            <v>CC-32710852</v>
          </cell>
          <cell r="L242" t="str">
            <v>P</v>
          </cell>
          <cell r="M242" t="str">
            <v>NINGUNO</v>
          </cell>
          <cell r="N242">
            <v>0</v>
          </cell>
          <cell r="O242">
            <v>13</v>
          </cell>
          <cell r="P242">
            <v>43814</v>
          </cell>
          <cell r="Q242">
            <v>43816</v>
          </cell>
          <cell r="R242">
            <v>43900</v>
          </cell>
          <cell r="S242">
            <v>218396</v>
          </cell>
          <cell r="T242">
            <v>0</v>
          </cell>
          <cell r="U242">
            <v>0</v>
          </cell>
          <cell r="V242">
            <v>218396</v>
          </cell>
          <cell r="W242">
            <v>218396</v>
          </cell>
          <cell r="X242">
            <v>0</v>
          </cell>
          <cell r="Y242">
            <v>0</v>
          </cell>
          <cell r="Z242" t="str">
            <v>NA</v>
          </cell>
          <cell r="AA242" t="str">
            <v>NA</v>
          </cell>
          <cell r="AB242">
            <v>0</v>
          </cell>
          <cell r="AC242">
            <v>0</v>
          </cell>
          <cell r="AD242">
            <v>0</v>
          </cell>
          <cell r="AE242">
            <v>43900</v>
          </cell>
          <cell r="AF242" t="str">
            <v>FACSS</v>
          </cell>
          <cell r="AG242" t="str">
            <v>IPSPU</v>
          </cell>
          <cell r="AH242" t="str">
            <v>Pagado</v>
          </cell>
          <cell r="AI242" t="str">
            <v>11138</v>
          </cell>
          <cell r="AJ242">
            <v>218396</v>
          </cell>
          <cell r="AK242">
            <v>218396</v>
          </cell>
          <cell r="AL242">
            <v>0</v>
          </cell>
          <cell r="AM242">
            <v>0</v>
          </cell>
          <cell r="AN242">
            <v>0</v>
          </cell>
          <cell r="AO242">
            <v>0</v>
          </cell>
          <cell r="AP242">
            <v>0</v>
          </cell>
          <cell r="AQ242">
            <v>0</v>
          </cell>
          <cell r="AR242">
            <v>0</v>
          </cell>
          <cell r="AS242">
            <v>218396</v>
          </cell>
          <cell r="AT242">
            <v>0</v>
          </cell>
          <cell r="AU242">
            <v>0</v>
          </cell>
          <cell r="AV242" t="str">
            <v>CRUCE|GIRO DIRECTO DEL M.PS.  MES DE ABRIL DE 2020. EVENTO</v>
          </cell>
          <cell r="AW242" t="str">
            <v>4753868</v>
          </cell>
          <cell r="AX242" t="str">
            <v>28863|28863</v>
          </cell>
          <cell r="AY242" t="str">
            <v>0</v>
          </cell>
          <cell r="AZ242" t="str">
            <v>0</v>
          </cell>
        </row>
        <row r="243">
          <cell r="G243">
            <v>11146</v>
          </cell>
          <cell r="H243" t="str">
            <v>ADMINISTRADORA</v>
          </cell>
          <cell r="I243">
            <v>39</v>
          </cell>
          <cell r="J243" t="str">
            <v>SUBSIDIADO PLENO</v>
          </cell>
          <cell r="K243" t="str">
            <v>CC-1042460012</v>
          </cell>
          <cell r="L243" t="str">
            <v>P</v>
          </cell>
          <cell r="M243" t="str">
            <v>NINGUNO</v>
          </cell>
          <cell r="N243">
            <v>0</v>
          </cell>
          <cell r="O243">
            <v>13</v>
          </cell>
          <cell r="P243">
            <v>43816</v>
          </cell>
          <cell r="Q243">
            <v>43819</v>
          </cell>
          <cell r="R243">
            <v>43900</v>
          </cell>
          <cell r="S243">
            <v>108348</v>
          </cell>
          <cell r="T243">
            <v>0</v>
          </cell>
          <cell r="U243">
            <v>0</v>
          </cell>
          <cell r="V243">
            <v>108348</v>
          </cell>
          <cell r="W243">
            <v>108348</v>
          </cell>
          <cell r="X243">
            <v>0</v>
          </cell>
          <cell r="Y243">
            <v>0</v>
          </cell>
          <cell r="Z243" t="str">
            <v>NA</v>
          </cell>
          <cell r="AA243" t="str">
            <v>NA</v>
          </cell>
          <cell r="AB243">
            <v>0</v>
          </cell>
          <cell r="AC243">
            <v>0</v>
          </cell>
          <cell r="AD243">
            <v>0</v>
          </cell>
          <cell r="AE243">
            <v>43900</v>
          </cell>
          <cell r="AF243" t="str">
            <v>FACSS</v>
          </cell>
          <cell r="AG243" t="str">
            <v>IPSPU</v>
          </cell>
          <cell r="AH243" t="str">
            <v>Pagado</v>
          </cell>
          <cell r="AI243" t="str">
            <v>11146</v>
          </cell>
          <cell r="AJ243">
            <v>108348</v>
          </cell>
          <cell r="AK243">
            <v>108348</v>
          </cell>
          <cell r="AL243">
            <v>0</v>
          </cell>
          <cell r="AM243">
            <v>0</v>
          </cell>
          <cell r="AN243">
            <v>0</v>
          </cell>
          <cell r="AO243">
            <v>0</v>
          </cell>
          <cell r="AP243">
            <v>0</v>
          </cell>
          <cell r="AQ243">
            <v>0</v>
          </cell>
          <cell r="AR243">
            <v>0</v>
          </cell>
          <cell r="AS243">
            <v>108348</v>
          </cell>
          <cell r="AT243">
            <v>0</v>
          </cell>
          <cell r="AU243">
            <v>0</v>
          </cell>
          <cell r="AV243" t="str">
            <v>CRUCE|CRUCE|GIRO DIRECTO DEL M.PS.  MES DE ABRIL DE 2020. EVENTO</v>
          </cell>
          <cell r="AW243" t="str">
            <v>4753869</v>
          </cell>
          <cell r="AX243" t="str">
            <v>28863|26488|28863</v>
          </cell>
          <cell r="AY243" t="str">
            <v>0</v>
          </cell>
          <cell r="AZ243" t="str">
            <v>0</v>
          </cell>
        </row>
        <row r="244">
          <cell r="G244">
            <v>11137</v>
          </cell>
          <cell r="H244" t="str">
            <v>ADMINISTRADORA</v>
          </cell>
          <cell r="I244">
            <v>39</v>
          </cell>
          <cell r="J244" t="str">
            <v>CONTRIBUTIVO MOVILIDAD</v>
          </cell>
          <cell r="K244" t="str">
            <v>CC-1143442140</v>
          </cell>
          <cell r="L244" t="str">
            <v>P</v>
          </cell>
          <cell r="M244" t="str">
            <v>NINGUNO</v>
          </cell>
          <cell r="N244">
            <v>0</v>
          </cell>
          <cell r="O244">
            <v>13</v>
          </cell>
          <cell r="P244">
            <v>43813</v>
          </cell>
          <cell r="Q244">
            <v>43816</v>
          </cell>
          <cell r="R244">
            <v>43900</v>
          </cell>
          <cell r="S244">
            <v>132446</v>
          </cell>
          <cell r="T244">
            <v>0</v>
          </cell>
          <cell r="U244">
            <v>0</v>
          </cell>
          <cell r="V244">
            <v>132446</v>
          </cell>
          <cell r="W244">
            <v>132446</v>
          </cell>
          <cell r="X244">
            <v>63031</v>
          </cell>
          <cell r="Y244">
            <v>0</v>
          </cell>
          <cell r="Z244" t="str">
            <v>--sala de observacion no da lugar a cobro administran medicamentos revaloran para dar egreso</v>
          </cell>
          <cell r="AA244" t="str">
            <v>NA</v>
          </cell>
          <cell r="AB244">
            <v>63031</v>
          </cell>
          <cell r="AC244">
            <v>0</v>
          </cell>
          <cell r="AD244">
            <v>0</v>
          </cell>
          <cell r="AE244">
            <v>43900</v>
          </cell>
          <cell r="AF244" t="str">
            <v>FACCS</v>
          </cell>
          <cell r="AG244" t="str">
            <v>IPSBC</v>
          </cell>
          <cell r="AH244" t="str">
            <v>Pagado</v>
          </cell>
          <cell r="AI244" t="str">
            <v>11137</v>
          </cell>
          <cell r="AJ244">
            <v>132446</v>
          </cell>
          <cell r="AK244">
            <v>132446</v>
          </cell>
          <cell r="AL244">
            <v>0</v>
          </cell>
          <cell r="AM244">
            <v>0</v>
          </cell>
          <cell r="AN244">
            <v>0</v>
          </cell>
          <cell r="AO244">
            <v>0</v>
          </cell>
          <cell r="AP244">
            <v>0</v>
          </cell>
          <cell r="AQ244">
            <v>0</v>
          </cell>
          <cell r="AR244">
            <v>69415</v>
          </cell>
          <cell r="AS244">
            <v>0</v>
          </cell>
          <cell r="AT244">
            <v>0</v>
          </cell>
          <cell r="AU244">
            <v>0</v>
          </cell>
          <cell r="AV244" t="str">
            <v>NA</v>
          </cell>
          <cell r="AW244" t="str">
            <v>370038</v>
          </cell>
          <cell r="AX244" t="str">
            <v>0</v>
          </cell>
          <cell r="AY244" t="str">
            <v>0</v>
          </cell>
          <cell r="AZ244" t="str">
            <v>47776</v>
          </cell>
        </row>
        <row r="245">
          <cell r="G245">
            <v>11151</v>
          </cell>
          <cell r="H245" t="str">
            <v>ADMINISTRADORA</v>
          </cell>
          <cell r="I245">
            <v>39</v>
          </cell>
          <cell r="J245" t="str">
            <v>CONTRIBUTIVO MOVILIDAD</v>
          </cell>
          <cell r="K245" t="str">
            <v>CC-7461816</v>
          </cell>
          <cell r="L245" t="str">
            <v>P</v>
          </cell>
          <cell r="M245" t="str">
            <v>NINGUNO</v>
          </cell>
          <cell r="N245">
            <v>0</v>
          </cell>
          <cell r="O245">
            <v>13</v>
          </cell>
          <cell r="P245">
            <v>43817</v>
          </cell>
          <cell r="Q245">
            <v>43819</v>
          </cell>
          <cell r="R245">
            <v>43900</v>
          </cell>
          <cell r="S245">
            <v>132859</v>
          </cell>
          <cell r="T245">
            <v>0</v>
          </cell>
          <cell r="U245">
            <v>0</v>
          </cell>
          <cell r="V245">
            <v>132859</v>
          </cell>
          <cell r="W245">
            <v>132859</v>
          </cell>
          <cell r="X245">
            <v>63031</v>
          </cell>
          <cell r="Y245">
            <v>0</v>
          </cell>
          <cell r="Z245" t="str">
            <v>--sala de observacion no da lugar a cobro administran medicamentos revaloran para dar egreso</v>
          </cell>
          <cell r="AA245" t="str">
            <v>NA</v>
          </cell>
          <cell r="AB245">
            <v>63031</v>
          </cell>
          <cell r="AC245">
            <v>0</v>
          </cell>
          <cell r="AD245">
            <v>0</v>
          </cell>
          <cell r="AE245">
            <v>43900</v>
          </cell>
          <cell r="AF245" t="str">
            <v>FACCS</v>
          </cell>
          <cell r="AG245" t="str">
            <v>IPSBC</v>
          </cell>
          <cell r="AH245" t="str">
            <v>Pagado</v>
          </cell>
          <cell r="AI245" t="str">
            <v>11151</v>
          </cell>
          <cell r="AJ245">
            <v>132859</v>
          </cell>
          <cell r="AK245">
            <v>132859</v>
          </cell>
          <cell r="AL245">
            <v>0</v>
          </cell>
          <cell r="AM245">
            <v>0</v>
          </cell>
          <cell r="AN245">
            <v>0</v>
          </cell>
          <cell r="AO245">
            <v>0</v>
          </cell>
          <cell r="AP245">
            <v>0</v>
          </cell>
          <cell r="AQ245">
            <v>0</v>
          </cell>
          <cell r="AR245">
            <v>69828</v>
          </cell>
          <cell r="AS245">
            <v>0</v>
          </cell>
          <cell r="AT245">
            <v>0</v>
          </cell>
          <cell r="AU245">
            <v>0</v>
          </cell>
          <cell r="AV245" t="str">
            <v>NA</v>
          </cell>
          <cell r="AW245" t="str">
            <v>370042</v>
          </cell>
          <cell r="AX245" t="str">
            <v>0</v>
          </cell>
          <cell r="AY245" t="str">
            <v>0</v>
          </cell>
          <cell r="AZ245" t="str">
            <v>47776</v>
          </cell>
        </row>
        <row r="246">
          <cell r="G246">
            <v>11359</v>
          </cell>
          <cell r="H246" t="str">
            <v>ADMINISTRADORA</v>
          </cell>
          <cell r="I246">
            <v>39</v>
          </cell>
          <cell r="J246" t="str">
            <v>SUBSIDIADO PLENO</v>
          </cell>
          <cell r="K246" t="str">
            <v>TI-1002145052</v>
          </cell>
          <cell r="L246" t="str">
            <v>P</v>
          </cell>
          <cell r="M246" t="str">
            <v>NINGUNO</v>
          </cell>
          <cell r="N246">
            <v>0</v>
          </cell>
          <cell r="O246">
            <v>13</v>
          </cell>
          <cell r="P246">
            <v>43882</v>
          </cell>
          <cell r="Q246">
            <v>43889</v>
          </cell>
          <cell r="R246">
            <v>43900</v>
          </cell>
          <cell r="S246">
            <v>187589</v>
          </cell>
          <cell r="T246">
            <v>0</v>
          </cell>
          <cell r="U246">
            <v>0</v>
          </cell>
          <cell r="V246">
            <v>187589</v>
          </cell>
          <cell r="W246">
            <v>187589</v>
          </cell>
          <cell r="X246">
            <v>0</v>
          </cell>
          <cell r="Y246">
            <v>0</v>
          </cell>
          <cell r="Z246" t="str">
            <v>NA</v>
          </cell>
          <cell r="AA246" t="str">
            <v>NA</v>
          </cell>
          <cell r="AB246">
            <v>0</v>
          </cell>
          <cell r="AC246">
            <v>0</v>
          </cell>
          <cell r="AD246">
            <v>0</v>
          </cell>
          <cell r="AE246">
            <v>43900</v>
          </cell>
          <cell r="AF246" t="str">
            <v>FACSS</v>
          </cell>
          <cell r="AG246" t="str">
            <v>IPSPU</v>
          </cell>
          <cell r="AH246" t="str">
            <v>Pagado</v>
          </cell>
          <cell r="AI246" t="str">
            <v>11359</v>
          </cell>
          <cell r="AJ246">
            <v>187589</v>
          </cell>
          <cell r="AK246">
            <v>187589</v>
          </cell>
          <cell r="AL246">
            <v>0</v>
          </cell>
          <cell r="AM246">
            <v>0</v>
          </cell>
          <cell r="AN246">
            <v>0</v>
          </cell>
          <cell r="AO246">
            <v>0</v>
          </cell>
          <cell r="AP246">
            <v>0</v>
          </cell>
          <cell r="AQ246">
            <v>0</v>
          </cell>
          <cell r="AR246">
            <v>0</v>
          </cell>
          <cell r="AS246">
            <v>187589</v>
          </cell>
          <cell r="AT246">
            <v>0</v>
          </cell>
          <cell r="AU246">
            <v>0</v>
          </cell>
          <cell r="AV246" t="str">
            <v>CRUCE|GIRO DIRECTO DEL M.PS.  MES DE ABRIL DE 2020. EVENTO</v>
          </cell>
          <cell r="AW246" t="str">
            <v>4753603</v>
          </cell>
          <cell r="AX246" t="str">
            <v>28863|28863</v>
          </cell>
          <cell r="AY246" t="str">
            <v>0</v>
          </cell>
          <cell r="AZ246" t="str">
            <v>0</v>
          </cell>
        </row>
        <row r="247">
          <cell r="G247">
            <v>11363</v>
          </cell>
          <cell r="H247" t="str">
            <v>ADMINISTRADORA</v>
          </cell>
          <cell r="I247">
            <v>39</v>
          </cell>
          <cell r="J247" t="str">
            <v>SUBSIDIADO PLENO</v>
          </cell>
          <cell r="K247" t="str">
            <v>CC-1045671502</v>
          </cell>
          <cell r="L247" t="str">
            <v>P</v>
          </cell>
          <cell r="M247" t="str">
            <v>NINGUNO</v>
          </cell>
          <cell r="N247">
            <v>0</v>
          </cell>
          <cell r="O247">
            <v>13</v>
          </cell>
          <cell r="P247">
            <v>43881</v>
          </cell>
          <cell r="Q247">
            <v>43889</v>
          </cell>
          <cell r="R247">
            <v>43900</v>
          </cell>
          <cell r="S247">
            <v>135610</v>
          </cell>
          <cell r="T247">
            <v>0</v>
          </cell>
          <cell r="U247">
            <v>0</v>
          </cell>
          <cell r="V247">
            <v>135610</v>
          </cell>
          <cell r="W247">
            <v>135610</v>
          </cell>
          <cell r="X247">
            <v>66400</v>
          </cell>
          <cell r="Y247">
            <v>0</v>
          </cell>
          <cell r="Z247" t="str">
            <v>--sala de observacion no da lugar a cobro administran medicamentos revaloran para dar egreso</v>
          </cell>
          <cell r="AA247" t="str">
            <v>NA</v>
          </cell>
          <cell r="AB247">
            <v>66400</v>
          </cell>
          <cell r="AC247">
            <v>0</v>
          </cell>
          <cell r="AD247">
            <v>0</v>
          </cell>
          <cell r="AE247">
            <v>43900</v>
          </cell>
          <cell r="AF247" t="str">
            <v>FACSS</v>
          </cell>
          <cell r="AG247" t="str">
            <v>IPSPU</v>
          </cell>
          <cell r="AH247" t="str">
            <v>Pagado</v>
          </cell>
          <cell r="AI247" t="str">
            <v>11363</v>
          </cell>
          <cell r="AJ247">
            <v>135610</v>
          </cell>
          <cell r="AK247">
            <v>135610</v>
          </cell>
          <cell r="AL247">
            <v>0</v>
          </cell>
          <cell r="AM247">
            <v>0</v>
          </cell>
          <cell r="AN247">
            <v>0</v>
          </cell>
          <cell r="AO247">
            <v>0</v>
          </cell>
          <cell r="AP247">
            <v>0</v>
          </cell>
          <cell r="AQ247">
            <v>0</v>
          </cell>
          <cell r="AR247">
            <v>0</v>
          </cell>
          <cell r="AS247">
            <v>69210</v>
          </cell>
          <cell r="AT247">
            <v>0</v>
          </cell>
          <cell r="AU247">
            <v>0</v>
          </cell>
          <cell r="AV247" t="str">
            <v>GIRO DIRECTO DEL M.PS.  MES DE ABRIL DE 2020. EVENTO</v>
          </cell>
          <cell r="AW247" t="str">
            <v>4753891</v>
          </cell>
          <cell r="AX247" t="str">
            <v>28863</v>
          </cell>
          <cell r="AY247" t="str">
            <v>244438</v>
          </cell>
          <cell r="AZ247" t="str">
            <v>0</v>
          </cell>
        </row>
        <row r="248">
          <cell r="G248">
            <v>11298</v>
          </cell>
          <cell r="H248" t="str">
            <v>ADMINISTRADORA</v>
          </cell>
          <cell r="I248">
            <v>39</v>
          </cell>
          <cell r="J248" t="str">
            <v>SUBSIDIADO PLENO</v>
          </cell>
          <cell r="K248" t="str">
            <v>CC-3761344</v>
          </cell>
          <cell r="L248" t="str">
            <v>P</v>
          </cell>
          <cell r="M248" t="str">
            <v>NINGUNO</v>
          </cell>
          <cell r="N248">
            <v>0</v>
          </cell>
          <cell r="O248">
            <v>13</v>
          </cell>
          <cell r="P248">
            <v>43869</v>
          </cell>
          <cell r="Q248">
            <v>43875</v>
          </cell>
          <cell r="R248">
            <v>43900</v>
          </cell>
          <cell r="S248">
            <v>111770</v>
          </cell>
          <cell r="T248">
            <v>0</v>
          </cell>
          <cell r="U248">
            <v>0</v>
          </cell>
          <cell r="V248">
            <v>111770</v>
          </cell>
          <cell r="W248">
            <v>111770</v>
          </cell>
          <cell r="X248">
            <v>0</v>
          </cell>
          <cell r="Y248">
            <v>0</v>
          </cell>
          <cell r="Z248" t="str">
            <v>NA</v>
          </cell>
          <cell r="AA248" t="str">
            <v>NA</v>
          </cell>
          <cell r="AB248">
            <v>0</v>
          </cell>
          <cell r="AC248">
            <v>0</v>
          </cell>
          <cell r="AD248">
            <v>0</v>
          </cell>
          <cell r="AE248">
            <v>43900</v>
          </cell>
          <cell r="AF248" t="str">
            <v>FACSS</v>
          </cell>
          <cell r="AG248" t="str">
            <v>IPSPU</v>
          </cell>
          <cell r="AH248" t="str">
            <v>Pagado</v>
          </cell>
          <cell r="AI248" t="str">
            <v>11298</v>
          </cell>
          <cell r="AJ248">
            <v>111770</v>
          </cell>
          <cell r="AK248">
            <v>111770</v>
          </cell>
          <cell r="AL248">
            <v>0</v>
          </cell>
          <cell r="AM248">
            <v>0</v>
          </cell>
          <cell r="AN248">
            <v>0</v>
          </cell>
          <cell r="AO248">
            <v>0</v>
          </cell>
          <cell r="AP248">
            <v>0</v>
          </cell>
          <cell r="AQ248">
            <v>0</v>
          </cell>
          <cell r="AR248">
            <v>0</v>
          </cell>
          <cell r="AS248">
            <v>111770</v>
          </cell>
          <cell r="AT248">
            <v>0</v>
          </cell>
          <cell r="AU248">
            <v>0</v>
          </cell>
          <cell r="AV248" t="str">
            <v>CRUCE|GIRO DIRECTO DEL M.PS.  MES DE ABRIL DE 2020. EVENTO</v>
          </cell>
          <cell r="AW248" t="str">
            <v>4753871</v>
          </cell>
          <cell r="AX248" t="str">
            <v>28863|28863</v>
          </cell>
          <cell r="AY248" t="str">
            <v>0</v>
          </cell>
          <cell r="AZ248" t="str">
            <v>0</v>
          </cell>
        </row>
        <row r="249">
          <cell r="G249">
            <v>11310</v>
          </cell>
          <cell r="H249" t="str">
            <v>ADMINISTRADORA</v>
          </cell>
          <cell r="I249">
            <v>39</v>
          </cell>
          <cell r="J249" t="str">
            <v>SUBSIDIADO PLENO</v>
          </cell>
          <cell r="K249" t="str">
            <v>TI-1002145052</v>
          </cell>
          <cell r="L249" t="str">
            <v>P</v>
          </cell>
          <cell r="M249" t="str">
            <v>NINGUNO</v>
          </cell>
          <cell r="N249">
            <v>0</v>
          </cell>
          <cell r="O249">
            <v>13</v>
          </cell>
          <cell r="P249">
            <v>43863</v>
          </cell>
          <cell r="Q249">
            <v>43878</v>
          </cell>
          <cell r="R249">
            <v>43900</v>
          </cell>
          <cell r="S249">
            <v>71640</v>
          </cell>
          <cell r="T249">
            <v>0</v>
          </cell>
          <cell r="U249">
            <v>0</v>
          </cell>
          <cell r="V249">
            <v>71640</v>
          </cell>
          <cell r="W249">
            <v>71640</v>
          </cell>
          <cell r="X249">
            <v>0</v>
          </cell>
          <cell r="Y249">
            <v>0</v>
          </cell>
          <cell r="Z249" t="str">
            <v>NA</v>
          </cell>
          <cell r="AA249" t="str">
            <v>NA</v>
          </cell>
          <cell r="AB249">
            <v>0</v>
          </cell>
          <cell r="AC249">
            <v>0</v>
          </cell>
          <cell r="AD249">
            <v>0</v>
          </cell>
          <cell r="AE249">
            <v>43900</v>
          </cell>
          <cell r="AF249" t="str">
            <v>FACSS</v>
          </cell>
          <cell r="AG249" t="str">
            <v>IPSPU</v>
          </cell>
          <cell r="AH249" t="str">
            <v>Pagado</v>
          </cell>
          <cell r="AI249" t="str">
            <v>11310</v>
          </cell>
          <cell r="AJ249">
            <v>71640</v>
          </cell>
          <cell r="AK249">
            <v>71640</v>
          </cell>
          <cell r="AL249">
            <v>0</v>
          </cell>
          <cell r="AM249">
            <v>0</v>
          </cell>
          <cell r="AN249">
            <v>0</v>
          </cell>
          <cell r="AO249">
            <v>0</v>
          </cell>
          <cell r="AP249">
            <v>0</v>
          </cell>
          <cell r="AQ249">
            <v>0</v>
          </cell>
          <cell r="AR249">
            <v>0</v>
          </cell>
          <cell r="AS249">
            <v>71640</v>
          </cell>
          <cell r="AT249">
            <v>0</v>
          </cell>
          <cell r="AU249">
            <v>0</v>
          </cell>
          <cell r="AV249" t="str">
            <v>CRUCE|GIRO DIRECTO DEL M.PS.  MES DE ABRIL DE 2020. EVENTO</v>
          </cell>
          <cell r="AW249" t="str">
            <v>4753590</v>
          </cell>
          <cell r="AX249" t="str">
            <v>28863|26488</v>
          </cell>
          <cell r="AY249" t="str">
            <v>0</v>
          </cell>
          <cell r="AZ249" t="str">
            <v>0</v>
          </cell>
        </row>
        <row r="250">
          <cell r="G250">
            <v>11312</v>
          </cell>
          <cell r="H250" t="str">
            <v>ADMINISTRADORA</v>
          </cell>
          <cell r="I250">
            <v>39</v>
          </cell>
          <cell r="J250" t="str">
            <v>SUBSIDIADO PLENO</v>
          </cell>
          <cell r="K250" t="str">
            <v>TI-1041773790</v>
          </cell>
          <cell r="L250" t="str">
            <v>P</v>
          </cell>
          <cell r="M250" t="str">
            <v>NINGUNO</v>
          </cell>
          <cell r="N250">
            <v>0</v>
          </cell>
          <cell r="O250">
            <v>13</v>
          </cell>
          <cell r="P250">
            <v>43865</v>
          </cell>
          <cell r="Q250">
            <v>43878</v>
          </cell>
          <cell r="R250">
            <v>43900</v>
          </cell>
          <cell r="S250">
            <v>234486</v>
          </cell>
          <cell r="T250">
            <v>0</v>
          </cell>
          <cell r="U250">
            <v>0</v>
          </cell>
          <cell r="V250">
            <v>234486</v>
          </cell>
          <cell r="W250">
            <v>234486</v>
          </cell>
          <cell r="X250">
            <v>0</v>
          </cell>
          <cell r="Y250">
            <v>0</v>
          </cell>
          <cell r="Z250" t="str">
            <v>NA</v>
          </cell>
          <cell r="AA250" t="str">
            <v>NA</v>
          </cell>
          <cell r="AB250">
            <v>0</v>
          </cell>
          <cell r="AC250">
            <v>0</v>
          </cell>
          <cell r="AD250">
            <v>0</v>
          </cell>
          <cell r="AE250">
            <v>43900</v>
          </cell>
          <cell r="AF250" t="str">
            <v>FACSS</v>
          </cell>
          <cell r="AG250" t="str">
            <v>IPSPU</v>
          </cell>
          <cell r="AH250" t="str">
            <v>Pagado</v>
          </cell>
          <cell r="AI250" t="str">
            <v>11312</v>
          </cell>
          <cell r="AJ250">
            <v>234486</v>
          </cell>
          <cell r="AK250">
            <v>234486</v>
          </cell>
          <cell r="AL250">
            <v>0</v>
          </cell>
          <cell r="AM250">
            <v>0</v>
          </cell>
          <cell r="AN250">
            <v>0</v>
          </cell>
          <cell r="AO250">
            <v>0</v>
          </cell>
          <cell r="AP250">
            <v>0</v>
          </cell>
          <cell r="AQ250">
            <v>0</v>
          </cell>
          <cell r="AR250">
            <v>0</v>
          </cell>
          <cell r="AS250">
            <v>234486</v>
          </cell>
          <cell r="AT250">
            <v>0</v>
          </cell>
          <cell r="AU250">
            <v>0</v>
          </cell>
          <cell r="AV250" t="str">
            <v>CRUCE|GIRO DIRECTO DEL M.PS.  MES DE ABRIL DE 2020. EVENTO</v>
          </cell>
          <cell r="AW250" t="str">
            <v>4753582</v>
          </cell>
          <cell r="AX250" t="str">
            <v>28863|28863</v>
          </cell>
          <cell r="AY250" t="str">
            <v>0</v>
          </cell>
          <cell r="AZ250" t="str">
            <v>0</v>
          </cell>
        </row>
        <row r="251">
          <cell r="G251">
            <v>11366</v>
          </cell>
          <cell r="H251" t="str">
            <v>ADMINISTRADORA</v>
          </cell>
          <cell r="I251">
            <v>39</v>
          </cell>
          <cell r="J251" t="str">
            <v>SUBSIDIADO PLENO</v>
          </cell>
          <cell r="K251" t="str">
            <v>TI-1046872022</v>
          </cell>
          <cell r="L251" t="str">
            <v>P</v>
          </cell>
          <cell r="M251" t="str">
            <v>NINGUNO</v>
          </cell>
          <cell r="N251">
            <v>0</v>
          </cell>
          <cell r="O251">
            <v>13</v>
          </cell>
          <cell r="P251">
            <v>39448</v>
          </cell>
          <cell r="Q251">
            <v>43890</v>
          </cell>
          <cell r="R251">
            <v>43900</v>
          </cell>
          <cell r="S251">
            <v>130720</v>
          </cell>
          <cell r="T251">
            <v>0</v>
          </cell>
          <cell r="U251">
            <v>0</v>
          </cell>
          <cell r="V251">
            <v>130720</v>
          </cell>
          <cell r="W251">
            <v>130720</v>
          </cell>
          <cell r="X251">
            <v>66400</v>
          </cell>
          <cell r="Y251">
            <v>0</v>
          </cell>
          <cell r="Z251" t="str">
            <v>--sala de observacion no da lugar a cobro administran medicamentos revaloran para dar egreso</v>
          </cell>
          <cell r="AA251" t="str">
            <v>NA</v>
          </cell>
          <cell r="AB251">
            <v>66400</v>
          </cell>
          <cell r="AC251">
            <v>0</v>
          </cell>
          <cell r="AD251">
            <v>0</v>
          </cell>
          <cell r="AE251">
            <v>43900</v>
          </cell>
          <cell r="AF251" t="str">
            <v>FACSS</v>
          </cell>
          <cell r="AG251" t="str">
            <v>IPSPU</v>
          </cell>
          <cell r="AH251" t="str">
            <v>Pagado</v>
          </cell>
          <cell r="AI251" t="str">
            <v>11366</v>
          </cell>
          <cell r="AJ251">
            <v>130720</v>
          </cell>
          <cell r="AK251">
            <v>130720</v>
          </cell>
          <cell r="AL251">
            <v>0</v>
          </cell>
          <cell r="AM251">
            <v>0</v>
          </cell>
          <cell r="AN251">
            <v>0</v>
          </cell>
          <cell r="AO251">
            <v>0</v>
          </cell>
          <cell r="AP251">
            <v>0</v>
          </cell>
          <cell r="AQ251">
            <v>0</v>
          </cell>
          <cell r="AR251">
            <v>0</v>
          </cell>
          <cell r="AS251">
            <v>64320</v>
          </cell>
          <cell r="AT251">
            <v>0</v>
          </cell>
          <cell r="AU251">
            <v>0</v>
          </cell>
          <cell r="AV251" t="str">
            <v>GIRO DIRECTO DEL M.PS.  MES DE ABRIL DE 2020. EVENTO</v>
          </cell>
          <cell r="AW251" t="str">
            <v>4753607</v>
          </cell>
          <cell r="AX251" t="str">
            <v>28863</v>
          </cell>
          <cell r="AY251" t="str">
            <v>244415</v>
          </cell>
          <cell r="AZ251" t="str">
            <v>0</v>
          </cell>
        </row>
        <row r="252">
          <cell r="G252">
            <v>11252</v>
          </cell>
          <cell r="H252" t="str">
            <v>ADMINISTRADORA</v>
          </cell>
          <cell r="I252">
            <v>39</v>
          </cell>
          <cell r="J252" t="str">
            <v>SUBSIDIADO PLENO</v>
          </cell>
          <cell r="K252" t="str">
            <v>TI-1002145052</v>
          </cell>
          <cell r="L252" t="str">
            <v>P</v>
          </cell>
          <cell r="M252" t="str">
            <v>NINGUNO</v>
          </cell>
          <cell r="N252">
            <v>0</v>
          </cell>
          <cell r="O252">
            <v>13</v>
          </cell>
          <cell r="P252">
            <v>43850</v>
          </cell>
          <cell r="Q252">
            <v>43853</v>
          </cell>
          <cell r="R252">
            <v>43900</v>
          </cell>
          <cell r="S252">
            <v>198876</v>
          </cell>
          <cell r="T252">
            <v>0</v>
          </cell>
          <cell r="U252">
            <v>0</v>
          </cell>
          <cell r="V252">
            <v>198876</v>
          </cell>
          <cell r="W252">
            <v>198876</v>
          </cell>
          <cell r="X252">
            <v>0</v>
          </cell>
          <cell r="Y252">
            <v>0</v>
          </cell>
          <cell r="Z252" t="str">
            <v>NA</v>
          </cell>
          <cell r="AA252" t="str">
            <v>NA</v>
          </cell>
          <cell r="AB252">
            <v>0</v>
          </cell>
          <cell r="AC252">
            <v>0</v>
          </cell>
          <cell r="AD252">
            <v>0</v>
          </cell>
          <cell r="AE252">
            <v>43900</v>
          </cell>
          <cell r="AF252" t="str">
            <v>FACSS</v>
          </cell>
          <cell r="AG252" t="str">
            <v>IPSPU</v>
          </cell>
          <cell r="AH252" t="str">
            <v>Pagado</v>
          </cell>
          <cell r="AI252" t="str">
            <v>11252</v>
          </cell>
          <cell r="AJ252">
            <v>198876</v>
          </cell>
          <cell r="AK252">
            <v>198876</v>
          </cell>
          <cell r="AL252">
            <v>0</v>
          </cell>
          <cell r="AM252">
            <v>0</v>
          </cell>
          <cell r="AN252">
            <v>0</v>
          </cell>
          <cell r="AO252">
            <v>0</v>
          </cell>
          <cell r="AP252">
            <v>0</v>
          </cell>
          <cell r="AQ252">
            <v>0</v>
          </cell>
          <cell r="AR252">
            <v>0</v>
          </cell>
          <cell r="AS252">
            <v>198876</v>
          </cell>
          <cell r="AT252">
            <v>0</v>
          </cell>
          <cell r="AU252">
            <v>0</v>
          </cell>
          <cell r="AV252" t="str">
            <v>CRUCE|GIRO DIRECTO DEL M.PS.  MES DE ABRIL DE 2020. EVENTO</v>
          </cell>
          <cell r="AW252" t="str">
            <v>4753873</v>
          </cell>
          <cell r="AX252" t="str">
            <v>28863|28863</v>
          </cell>
          <cell r="AY252" t="str">
            <v>0</v>
          </cell>
          <cell r="AZ252" t="str">
            <v>0</v>
          </cell>
        </row>
        <row r="253">
          <cell r="G253">
            <v>11263</v>
          </cell>
          <cell r="H253" t="str">
            <v>ADMINISTRADORA</v>
          </cell>
          <cell r="I253">
            <v>39</v>
          </cell>
          <cell r="J253" t="str">
            <v>SUBSIDIADO PLENO</v>
          </cell>
          <cell r="K253" t="str">
            <v>RC-1048944492</v>
          </cell>
          <cell r="L253" t="str">
            <v>P</v>
          </cell>
          <cell r="M253" t="str">
            <v>NINGUNO</v>
          </cell>
          <cell r="N253">
            <v>0</v>
          </cell>
          <cell r="O253">
            <v>13</v>
          </cell>
          <cell r="P253">
            <v>43853</v>
          </cell>
          <cell r="Q253">
            <v>43855</v>
          </cell>
          <cell r="R253">
            <v>43900</v>
          </cell>
          <cell r="S253">
            <v>174536</v>
          </cell>
          <cell r="T253">
            <v>0</v>
          </cell>
          <cell r="U253">
            <v>0</v>
          </cell>
          <cell r="V253">
            <v>174536</v>
          </cell>
          <cell r="W253">
            <v>174536</v>
          </cell>
          <cell r="X253">
            <v>0</v>
          </cell>
          <cell r="Y253">
            <v>0</v>
          </cell>
          <cell r="Z253" t="str">
            <v>NA</v>
          </cell>
          <cell r="AA253" t="str">
            <v>NA</v>
          </cell>
          <cell r="AB253">
            <v>0</v>
          </cell>
          <cell r="AC253">
            <v>0</v>
          </cell>
          <cell r="AD253">
            <v>0</v>
          </cell>
          <cell r="AE253">
            <v>43900</v>
          </cell>
          <cell r="AF253" t="str">
            <v>FACSS</v>
          </cell>
          <cell r="AG253" t="str">
            <v>IPSPU</v>
          </cell>
          <cell r="AH253" t="str">
            <v>Pagado</v>
          </cell>
          <cell r="AI253" t="str">
            <v>11263</v>
          </cell>
          <cell r="AJ253">
            <v>174536</v>
          </cell>
          <cell r="AK253">
            <v>174536</v>
          </cell>
          <cell r="AL253">
            <v>0</v>
          </cell>
          <cell r="AM253">
            <v>0</v>
          </cell>
          <cell r="AN253">
            <v>0</v>
          </cell>
          <cell r="AO253">
            <v>0</v>
          </cell>
          <cell r="AP253">
            <v>0</v>
          </cell>
          <cell r="AQ253">
            <v>0</v>
          </cell>
          <cell r="AR253">
            <v>0</v>
          </cell>
          <cell r="AS253">
            <v>174536</v>
          </cell>
          <cell r="AT253">
            <v>0</v>
          </cell>
          <cell r="AU253">
            <v>0</v>
          </cell>
          <cell r="AV253" t="str">
            <v>CRUCE|GIRO DIRECTO DEL M.PS.  MES DE ABRIL DE 2020. EVENTO</v>
          </cell>
          <cell r="AW253" t="str">
            <v>4753597</v>
          </cell>
          <cell r="AX253" t="str">
            <v>28863|28863</v>
          </cell>
          <cell r="AY253" t="str">
            <v>0</v>
          </cell>
          <cell r="AZ253" t="str">
            <v>0</v>
          </cell>
        </row>
        <row r="254">
          <cell r="G254">
            <v>11249</v>
          </cell>
          <cell r="H254" t="str">
            <v>ADMINISTRADORA</v>
          </cell>
          <cell r="I254">
            <v>39</v>
          </cell>
          <cell r="J254" t="str">
            <v>SUBSIDIADO PLENO</v>
          </cell>
          <cell r="K254" t="str">
            <v>CC-10944383</v>
          </cell>
          <cell r="L254" t="str">
            <v>P</v>
          </cell>
          <cell r="M254" t="str">
            <v>NINGUNO</v>
          </cell>
          <cell r="N254">
            <v>0</v>
          </cell>
          <cell r="O254">
            <v>13</v>
          </cell>
          <cell r="P254">
            <v>43837</v>
          </cell>
          <cell r="Q254">
            <v>43852</v>
          </cell>
          <cell r="R254">
            <v>43900</v>
          </cell>
          <cell r="S254">
            <v>164517</v>
          </cell>
          <cell r="T254">
            <v>0</v>
          </cell>
          <cell r="U254">
            <v>0</v>
          </cell>
          <cell r="V254">
            <v>164517</v>
          </cell>
          <cell r="W254">
            <v>164517</v>
          </cell>
          <cell r="X254">
            <v>0</v>
          </cell>
          <cell r="Y254">
            <v>0</v>
          </cell>
          <cell r="Z254" t="str">
            <v>NA</v>
          </cell>
          <cell r="AA254" t="str">
            <v>NA</v>
          </cell>
          <cell r="AB254">
            <v>0</v>
          </cell>
          <cell r="AC254">
            <v>0</v>
          </cell>
          <cell r="AD254">
            <v>0</v>
          </cell>
          <cell r="AE254">
            <v>43900</v>
          </cell>
          <cell r="AF254" t="str">
            <v>FACSS</v>
          </cell>
          <cell r="AG254" t="str">
            <v>IPSPU</v>
          </cell>
          <cell r="AH254" t="str">
            <v>Pagado</v>
          </cell>
          <cell r="AI254" t="str">
            <v>11249</v>
          </cell>
          <cell r="AJ254">
            <v>164517</v>
          </cell>
          <cell r="AK254">
            <v>164517</v>
          </cell>
          <cell r="AL254">
            <v>0</v>
          </cell>
          <cell r="AM254">
            <v>0</v>
          </cell>
          <cell r="AN254">
            <v>0</v>
          </cell>
          <cell r="AO254">
            <v>0</v>
          </cell>
          <cell r="AP254">
            <v>0</v>
          </cell>
          <cell r="AQ254">
            <v>0</v>
          </cell>
          <cell r="AR254">
            <v>0</v>
          </cell>
          <cell r="AS254">
            <v>164517</v>
          </cell>
          <cell r="AT254">
            <v>0</v>
          </cell>
          <cell r="AU254">
            <v>0</v>
          </cell>
          <cell r="AV254" t="str">
            <v>CRUCE|GIRO DIRECTO DEL M.PS.  MES DE ABRIL DE 2020. EVENTO</v>
          </cell>
          <cell r="AW254" t="str">
            <v>4753588</v>
          </cell>
          <cell r="AX254" t="str">
            <v>28863|28863</v>
          </cell>
          <cell r="AY254" t="str">
            <v>0</v>
          </cell>
          <cell r="AZ254" t="str">
            <v>0</v>
          </cell>
        </row>
        <row r="255">
          <cell r="G255">
            <v>11259</v>
          </cell>
          <cell r="H255" t="str">
            <v>ADMINISTRADORA</v>
          </cell>
          <cell r="I255">
            <v>39</v>
          </cell>
          <cell r="J255" t="str">
            <v>SUBSIDIADO PLENO</v>
          </cell>
          <cell r="K255" t="str">
            <v>CC-3779434</v>
          </cell>
          <cell r="L255" t="str">
            <v>P</v>
          </cell>
          <cell r="M255" t="str">
            <v>NINGUNO</v>
          </cell>
          <cell r="N255">
            <v>0</v>
          </cell>
          <cell r="O255">
            <v>13</v>
          </cell>
          <cell r="P255">
            <v>43852</v>
          </cell>
          <cell r="Q255">
            <v>43854</v>
          </cell>
          <cell r="R255">
            <v>43900</v>
          </cell>
          <cell r="S255">
            <v>134346</v>
          </cell>
          <cell r="T255">
            <v>0</v>
          </cell>
          <cell r="U255">
            <v>0</v>
          </cell>
          <cell r="V255">
            <v>134346</v>
          </cell>
          <cell r="W255">
            <v>134346</v>
          </cell>
          <cell r="X255">
            <v>66400</v>
          </cell>
          <cell r="Y255">
            <v>0</v>
          </cell>
          <cell r="Z255" t="str">
            <v>--sala de observacion no da lugar a cobro administran medicamentos revaloran para dar egreso</v>
          </cell>
          <cell r="AA255" t="str">
            <v>NA</v>
          </cell>
          <cell r="AB255">
            <v>66400</v>
          </cell>
          <cell r="AC255">
            <v>0</v>
          </cell>
          <cell r="AD255">
            <v>0</v>
          </cell>
          <cell r="AE255">
            <v>43900</v>
          </cell>
          <cell r="AF255" t="str">
            <v>FACSS</v>
          </cell>
          <cell r="AG255" t="str">
            <v>IPSPU</v>
          </cell>
          <cell r="AH255" t="str">
            <v>Pagado</v>
          </cell>
          <cell r="AI255" t="str">
            <v>11259</v>
          </cell>
          <cell r="AJ255">
            <v>134346</v>
          </cell>
          <cell r="AK255">
            <v>134346</v>
          </cell>
          <cell r="AL255">
            <v>0</v>
          </cell>
          <cell r="AM255">
            <v>0</v>
          </cell>
          <cell r="AN255">
            <v>0</v>
          </cell>
          <cell r="AO255">
            <v>0</v>
          </cell>
          <cell r="AP255">
            <v>0</v>
          </cell>
          <cell r="AQ255">
            <v>0</v>
          </cell>
          <cell r="AR255">
            <v>0</v>
          </cell>
          <cell r="AS255">
            <v>67946</v>
          </cell>
          <cell r="AT255">
            <v>0</v>
          </cell>
          <cell r="AU255">
            <v>0</v>
          </cell>
          <cell r="AV255" t="str">
            <v>GIRO DIRECTO DEL M.PS.  MES DE ABRIL DE 2020. EVENTO</v>
          </cell>
          <cell r="AW255" t="str">
            <v>4753606</v>
          </cell>
          <cell r="AX255" t="str">
            <v>28863</v>
          </cell>
          <cell r="AY255" t="str">
            <v>244427</v>
          </cell>
          <cell r="AZ255" t="str">
            <v>0</v>
          </cell>
        </row>
        <row r="256">
          <cell r="G256">
            <v>11262</v>
          </cell>
          <cell r="H256" t="str">
            <v>ADMINISTRADORA</v>
          </cell>
          <cell r="I256">
            <v>39</v>
          </cell>
          <cell r="J256" t="str">
            <v>SUBSIDIADO PLENO</v>
          </cell>
          <cell r="K256" t="str">
            <v>CC-1043003379</v>
          </cell>
          <cell r="L256" t="str">
            <v>P</v>
          </cell>
          <cell r="M256" t="str">
            <v>NINGUNO</v>
          </cell>
          <cell r="N256">
            <v>0</v>
          </cell>
          <cell r="O256">
            <v>13</v>
          </cell>
          <cell r="P256">
            <v>43852</v>
          </cell>
          <cell r="Q256">
            <v>43854</v>
          </cell>
          <cell r="R256">
            <v>43900</v>
          </cell>
          <cell r="S256">
            <v>141585</v>
          </cell>
          <cell r="T256">
            <v>0</v>
          </cell>
          <cell r="U256">
            <v>0</v>
          </cell>
          <cell r="V256">
            <v>141585</v>
          </cell>
          <cell r="W256">
            <v>141585</v>
          </cell>
          <cell r="X256">
            <v>66400</v>
          </cell>
          <cell r="Y256">
            <v>0</v>
          </cell>
          <cell r="Z256" t="str">
            <v>--sala de observacion no da lugar a cobro administran medicamentos revaloran para dar egreso</v>
          </cell>
          <cell r="AA256" t="str">
            <v>NA</v>
          </cell>
          <cell r="AB256">
            <v>66400</v>
          </cell>
          <cell r="AC256">
            <v>0</v>
          </cell>
          <cell r="AD256">
            <v>0</v>
          </cell>
          <cell r="AE256">
            <v>43900</v>
          </cell>
          <cell r="AF256" t="str">
            <v>FACSS</v>
          </cell>
          <cell r="AG256" t="str">
            <v>IPSPU</v>
          </cell>
          <cell r="AH256" t="str">
            <v>Pagado</v>
          </cell>
          <cell r="AI256" t="str">
            <v>11262</v>
          </cell>
          <cell r="AJ256">
            <v>141585</v>
          </cell>
          <cell r="AK256">
            <v>141585</v>
          </cell>
          <cell r="AL256">
            <v>0</v>
          </cell>
          <cell r="AM256">
            <v>0</v>
          </cell>
          <cell r="AN256">
            <v>0</v>
          </cell>
          <cell r="AO256">
            <v>0</v>
          </cell>
          <cell r="AP256">
            <v>0</v>
          </cell>
          <cell r="AQ256">
            <v>0</v>
          </cell>
          <cell r="AR256">
            <v>0</v>
          </cell>
          <cell r="AS256">
            <v>75185</v>
          </cell>
          <cell r="AT256">
            <v>0</v>
          </cell>
          <cell r="AU256">
            <v>0</v>
          </cell>
          <cell r="AV256" t="str">
            <v>GIRO DIRECTO DEL M.PS.  MES DE ABRIL DE 2020. EVENTO</v>
          </cell>
          <cell r="AW256" t="str">
            <v>4753592</v>
          </cell>
          <cell r="AX256" t="str">
            <v>28863</v>
          </cell>
          <cell r="AY256" t="str">
            <v>244430</v>
          </cell>
          <cell r="AZ256" t="str">
            <v>0</v>
          </cell>
        </row>
        <row r="257">
          <cell r="G257">
            <v>11204</v>
          </cell>
          <cell r="H257" t="str">
            <v>ADMINISTRADORA</v>
          </cell>
          <cell r="I257">
            <v>39</v>
          </cell>
          <cell r="J257" t="str">
            <v>SUBSIDIADO PLENO</v>
          </cell>
          <cell r="K257" t="str">
            <v>CC-50918396</v>
          </cell>
          <cell r="L257" t="str">
            <v>P</v>
          </cell>
          <cell r="M257" t="str">
            <v>NINGUNO</v>
          </cell>
          <cell r="N257">
            <v>0</v>
          </cell>
          <cell r="O257">
            <v>13</v>
          </cell>
          <cell r="P257">
            <v>43836</v>
          </cell>
          <cell r="Q257">
            <v>43844</v>
          </cell>
          <cell r="R257">
            <v>43900</v>
          </cell>
          <cell r="S257">
            <v>172530</v>
          </cell>
          <cell r="T257">
            <v>0</v>
          </cell>
          <cell r="U257">
            <v>0</v>
          </cell>
          <cell r="V257">
            <v>172530</v>
          </cell>
          <cell r="W257">
            <v>172530</v>
          </cell>
          <cell r="X257">
            <v>0</v>
          </cell>
          <cell r="Y257">
            <v>0</v>
          </cell>
          <cell r="Z257" t="str">
            <v>NA</v>
          </cell>
          <cell r="AA257" t="str">
            <v>NA</v>
          </cell>
          <cell r="AB257">
            <v>0</v>
          </cell>
          <cell r="AC257">
            <v>0</v>
          </cell>
          <cell r="AD257">
            <v>0</v>
          </cell>
          <cell r="AE257">
            <v>43900</v>
          </cell>
          <cell r="AF257" t="str">
            <v>FACSS</v>
          </cell>
          <cell r="AG257" t="str">
            <v>IPSPU</v>
          </cell>
          <cell r="AH257" t="str">
            <v>Pagado</v>
          </cell>
          <cell r="AI257" t="str">
            <v>11204</v>
          </cell>
          <cell r="AJ257">
            <v>172530</v>
          </cell>
          <cell r="AK257">
            <v>172530</v>
          </cell>
          <cell r="AL257">
            <v>0</v>
          </cell>
          <cell r="AM257">
            <v>0</v>
          </cell>
          <cell r="AN257">
            <v>0</v>
          </cell>
          <cell r="AO257">
            <v>0</v>
          </cell>
          <cell r="AP257">
            <v>0</v>
          </cell>
          <cell r="AQ257">
            <v>0</v>
          </cell>
          <cell r="AR257">
            <v>0</v>
          </cell>
          <cell r="AS257">
            <v>172530</v>
          </cell>
          <cell r="AT257">
            <v>0</v>
          </cell>
          <cell r="AU257">
            <v>0</v>
          </cell>
          <cell r="AV257" t="str">
            <v>CRUCE|GIRO DIRECTO DEL M.PS.  MES DE ABRIL DE 2020. EVENTO</v>
          </cell>
          <cell r="AW257" t="str">
            <v>4753617</v>
          </cell>
          <cell r="AX257" t="str">
            <v>28863|28863</v>
          </cell>
          <cell r="AY257" t="str">
            <v>0</v>
          </cell>
          <cell r="AZ257" t="str">
            <v>0</v>
          </cell>
        </row>
        <row r="258">
          <cell r="G258">
            <v>11496</v>
          </cell>
          <cell r="H258" t="str">
            <v>ADMINISTRADORA</v>
          </cell>
          <cell r="I258">
            <v>39</v>
          </cell>
          <cell r="J258" t="str">
            <v>SUBSIDIADO PLENO</v>
          </cell>
          <cell r="K258" t="str">
            <v>CC-8688605</v>
          </cell>
          <cell r="L258" t="str">
            <v>P</v>
          </cell>
          <cell r="M258" t="str">
            <v>NINGUNO</v>
          </cell>
          <cell r="N258">
            <v>0</v>
          </cell>
          <cell r="O258">
            <v>13</v>
          </cell>
          <cell r="P258">
            <v>43945</v>
          </cell>
          <cell r="Q258">
            <v>43945</v>
          </cell>
          <cell r="R258">
            <v>43999</v>
          </cell>
          <cell r="S258">
            <v>397232</v>
          </cell>
          <cell r="T258">
            <v>0</v>
          </cell>
          <cell r="U258">
            <v>0</v>
          </cell>
          <cell r="V258">
            <v>397232</v>
          </cell>
          <cell r="W258">
            <v>397232</v>
          </cell>
          <cell r="X258">
            <v>0</v>
          </cell>
          <cell r="Y258">
            <v>0</v>
          </cell>
          <cell r="Z258" t="str">
            <v>NA</v>
          </cell>
          <cell r="AA258" t="str">
            <v>NA</v>
          </cell>
          <cell r="AB258">
            <v>0</v>
          </cell>
          <cell r="AC258">
            <v>0</v>
          </cell>
          <cell r="AD258">
            <v>0</v>
          </cell>
          <cell r="AE258">
            <v>43999</v>
          </cell>
          <cell r="AF258" t="str">
            <v>FACSS</v>
          </cell>
          <cell r="AG258" t="str">
            <v>IPSPU</v>
          </cell>
          <cell r="AH258" t="str">
            <v>Pagado</v>
          </cell>
          <cell r="AI258" t="str">
            <v>11496</v>
          </cell>
          <cell r="AJ258">
            <v>397232</v>
          </cell>
          <cell r="AK258">
            <v>397232</v>
          </cell>
          <cell r="AL258">
            <v>0</v>
          </cell>
          <cell r="AM258">
            <v>0</v>
          </cell>
          <cell r="AN258">
            <v>0</v>
          </cell>
          <cell r="AO258">
            <v>0</v>
          </cell>
          <cell r="AP258">
            <v>0</v>
          </cell>
          <cell r="AQ258">
            <v>0</v>
          </cell>
          <cell r="AR258">
            <v>0</v>
          </cell>
          <cell r="AS258">
            <v>397232</v>
          </cell>
          <cell r="AT258">
            <v>0</v>
          </cell>
          <cell r="AU258">
            <v>0</v>
          </cell>
          <cell r="AV258" t="str">
            <v>GIRO DIRECTO DEL M.PS.  MES DE AGOSTO DE 2020. EVENTO</v>
          </cell>
          <cell r="AW258" t="str">
            <v>5340470</v>
          </cell>
          <cell r="AX258" t="str">
            <v>30851</v>
          </cell>
          <cell r="AY258" t="str">
            <v>0</v>
          </cell>
          <cell r="AZ258" t="str">
            <v>0</v>
          </cell>
        </row>
        <row r="259">
          <cell r="G259">
            <v>11497</v>
          </cell>
          <cell r="H259" t="str">
            <v>ADMINISTRADORA</v>
          </cell>
          <cell r="I259">
            <v>39</v>
          </cell>
          <cell r="J259" t="str">
            <v>SUBSIDIADO PLENO</v>
          </cell>
          <cell r="K259" t="str">
            <v>TI-1002145052</v>
          </cell>
          <cell r="L259" t="str">
            <v>P</v>
          </cell>
          <cell r="M259" t="str">
            <v>NINGUNO</v>
          </cell>
          <cell r="N259">
            <v>0</v>
          </cell>
          <cell r="O259">
            <v>13</v>
          </cell>
          <cell r="P259">
            <v>43945</v>
          </cell>
          <cell r="Q259">
            <v>43946</v>
          </cell>
          <cell r="R259">
            <v>43999</v>
          </cell>
          <cell r="S259">
            <v>190184</v>
          </cell>
          <cell r="T259">
            <v>0</v>
          </cell>
          <cell r="U259">
            <v>0</v>
          </cell>
          <cell r="V259">
            <v>190184</v>
          </cell>
          <cell r="W259">
            <v>190184</v>
          </cell>
          <cell r="X259">
            <v>0</v>
          </cell>
          <cell r="Y259">
            <v>0</v>
          </cell>
          <cell r="Z259" t="str">
            <v>NA</v>
          </cell>
          <cell r="AA259" t="str">
            <v>NA</v>
          </cell>
          <cell r="AB259">
            <v>0</v>
          </cell>
          <cell r="AC259">
            <v>0</v>
          </cell>
          <cell r="AD259">
            <v>0</v>
          </cell>
          <cell r="AE259">
            <v>43999</v>
          </cell>
          <cell r="AF259" t="str">
            <v>FACSS</v>
          </cell>
          <cell r="AG259" t="str">
            <v>IPSPU</v>
          </cell>
          <cell r="AH259" t="str">
            <v>Pagado</v>
          </cell>
          <cell r="AI259" t="str">
            <v>11497</v>
          </cell>
          <cell r="AJ259">
            <v>190184</v>
          </cell>
          <cell r="AK259">
            <v>190184</v>
          </cell>
          <cell r="AL259">
            <v>0</v>
          </cell>
          <cell r="AM259">
            <v>0</v>
          </cell>
          <cell r="AN259">
            <v>0</v>
          </cell>
          <cell r="AO259">
            <v>0</v>
          </cell>
          <cell r="AP259">
            <v>0</v>
          </cell>
          <cell r="AQ259">
            <v>0</v>
          </cell>
          <cell r="AR259">
            <v>0</v>
          </cell>
          <cell r="AS259">
            <v>190184</v>
          </cell>
          <cell r="AT259">
            <v>0</v>
          </cell>
          <cell r="AU259">
            <v>0</v>
          </cell>
          <cell r="AV259" t="str">
            <v>GIRO DIRECTO DEL M.PS.  MES DE AGOSTO DE 2020. EVENTO</v>
          </cell>
          <cell r="AW259" t="str">
            <v>5340482</v>
          </cell>
          <cell r="AX259" t="str">
            <v>30851</v>
          </cell>
          <cell r="AY259" t="str">
            <v>0</v>
          </cell>
          <cell r="AZ259" t="str">
            <v>0</v>
          </cell>
        </row>
        <row r="260">
          <cell r="G260">
            <v>11375</v>
          </cell>
          <cell r="H260" t="str">
            <v>ADMINISTRADORA</v>
          </cell>
          <cell r="I260">
            <v>39</v>
          </cell>
          <cell r="J260" t="str">
            <v>SUBSIDIADO PLENO</v>
          </cell>
          <cell r="K260" t="str">
            <v>TI-1043005412</v>
          </cell>
          <cell r="L260" t="str">
            <v>P</v>
          </cell>
          <cell r="M260" t="str">
            <v>NINGUNO</v>
          </cell>
          <cell r="N260">
            <v>0</v>
          </cell>
          <cell r="O260">
            <v>13</v>
          </cell>
          <cell r="P260">
            <v>39449</v>
          </cell>
          <cell r="Q260">
            <v>43902</v>
          </cell>
          <cell r="R260">
            <v>43999</v>
          </cell>
          <cell r="S260">
            <v>133248</v>
          </cell>
          <cell r="T260">
            <v>0</v>
          </cell>
          <cell r="U260">
            <v>0</v>
          </cell>
          <cell r="V260">
            <v>133248</v>
          </cell>
          <cell r="W260">
            <v>133248</v>
          </cell>
          <cell r="X260">
            <v>0</v>
          </cell>
          <cell r="Y260">
            <v>0</v>
          </cell>
          <cell r="Z260" t="str">
            <v>NA</v>
          </cell>
          <cell r="AA260" t="str">
            <v>NA</v>
          </cell>
          <cell r="AB260">
            <v>0</v>
          </cell>
          <cell r="AC260">
            <v>0</v>
          </cell>
          <cell r="AD260">
            <v>0</v>
          </cell>
          <cell r="AE260">
            <v>43999</v>
          </cell>
          <cell r="AF260" t="str">
            <v>FACSS</v>
          </cell>
          <cell r="AG260" t="str">
            <v>IPSPU</v>
          </cell>
          <cell r="AH260" t="str">
            <v>Pagado</v>
          </cell>
          <cell r="AI260" t="str">
            <v>11375</v>
          </cell>
          <cell r="AJ260">
            <v>133248</v>
          </cell>
          <cell r="AK260">
            <v>133248</v>
          </cell>
          <cell r="AL260">
            <v>0</v>
          </cell>
          <cell r="AM260">
            <v>0</v>
          </cell>
          <cell r="AN260">
            <v>0</v>
          </cell>
          <cell r="AO260">
            <v>0</v>
          </cell>
          <cell r="AP260">
            <v>0</v>
          </cell>
          <cell r="AQ260">
            <v>0</v>
          </cell>
          <cell r="AR260">
            <v>0</v>
          </cell>
          <cell r="AS260">
            <v>133248</v>
          </cell>
          <cell r="AT260">
            <v>0</v>
          </cell>
          <cell r="AU260">
            <v>0</v>
          </cell>
          <cell r="AV260" t="str">
            <v>GIRO DIRECTO DEL M.PS.  MES DE AGOSTO DE 2020. EVENTO</v>
          </cell>
          <cell r="AW260" t="str">
            <v>5340483</v>
          </cell>
          <cell r="AX260" t="str">
            <v>30851</v>
          </cell>
          <cell r="AY260" t="str">
            <v>0</v>
          </cell>
          <cell r="AZ260" t="str">
            <v>0</v>
          </cell>
        </row>
        <row r="261">
          <cell r="G261">
            <v>11392</v>
          </cell>
          <cell r="H261" t="str">
            <v>ADMINISTRADORA</v>
          </cell>
          <cell r="I261">
            <v>39</v>
          </cell>
          <cell r="J261" t="str">
            <v>CONTRIBUTIVO MOVILIDAD</v>
          </cell>
          <cell r="K261" t="str">
            <v>CC-71360120</v>
          </cell>
          <cell r="L261" t="str">
            <v>P</v>
          </cell>
          <cell r="M261" t="str">
            <v>NINGUNO</v>
          </cell>
          <cell r="N261">
            <v>0</v>
          </cell>
          <cell r="O261">
            <v>13</v>
          </cell>
          <cell r="P261">
            <v>43898</v>
          </cell>
          <cell r="Q261">
            <v>43903</v>
          </cell>
          <cell r="R261">
            <v>43999</v>
          </cell>
          <cell r="S261">
            <v>120795</v>
          </cell>
          <cell r="T261">
            <v>0</v>
          </cell>
          <cell r="U261">
            <v>0</v>
          </cell>
          <cell r="V261">
            <v>120795</v>
          </cell>
          <cell r="W261">
            <v>120795</v>
          </cell>
          <cell r="X261">
            <v>0</v>
          </cell>
          <cell r="Y261">
            <v>0</v>
          </cell>
          <cell r="Z261" t="str">
            <v>NA</v>
          </cell>
          <cell r="AA261" t="str">
            <v>NA</v>
          </cell>
          <cell r="AB261">
            <v>0</v>
          </cell>
          <cell r="AC261">
            <v>0</v>
          </cell>
          <cell r="AD261">
            <v>0</v>
          </cell>
          <cell r="AE261">
            <v>43999</v>
          </cell>
          <cell r="AF261" t="str">
            <v>FACCS</v>
          </cell>
          <cell r="AG261" t="str">
            <v>IPSBC</v>
          </cell>
          <cell r="AH261" t="str">
            <v>Pagado</v>
          </cell>
          <cell r="AI261" t="str">
            <v>11392</v>
          </cell>
          <cell r="AJ261">
            <v>120795</v>
          </cell>
          <cell r="AK261">
            <v>120795</v>
          </cell>
          <cell r="AL261">
            <v>0</v>
          </cell>
          <cell r="AM261">
            <v>0</v>
          </cell>
          <cell r="AN261">
            <v>0</v>
          </cell>
          <cell r="AO261">
            <v>0</v>
          </cell>
          <cell r="AP261">
            <v>0</v>
          </cell>
          <cell r="AQ261">
            <v>0</v>
          </cell>
          <cell r="AR261">
            <v>120795</v>
          </cell>
          <cell r="AS261">
            <v>0</v>
          </cell>
          <cell r="AT261">
            <v>0</v>
          </cell>
          <cell r="AU261">
            <v>0</v>
          </cell>
          <cell r="AV261" t="str">
            <v>NA</v>
          </cell>
          <cell r="AW261" t="str">
            <v>418224</v>
          </cell>
          <cell r="AX261" t="str">
            <v>0</v>
          </cell>
          <cell r="AY261" t="str">
            <v>0</v>
          </cell>
          <cell r="AZ261" t="str">
            <v>49628</v>
          </cell>
        </row>
        <row r="262">
          <cell r="G262">
            <v>11429</v>
          </cell>
          <cell r="H262" t="str">
            <v>ADMINISTRADORA</v>
          </cell>
          <cell r="I262">
            <v>39</v>
          </cell>
          <cell r="J262" t="str">
            <v>SUBSIDIADO PLENO</v>
          </cell>
          <cell r="K262" t="str">
            <v>CC-1043005260</v>
          </cell>
          <cell r="L262" t="str">
            <v>P</v>
          </cell>
          <cell r="M262" t="str">
            <v>NINGUNO</v>
          </cell>
          <cell r="N262">
            <v>0</v>
          </cell>
          <cell r="O262">
            <v>13</v>
          </cell>
          <cell r="P262">
            <v>43909</v>
          </cell>
          <cell r="Q262">
            <v>43911</v>
          </cell>
          <cell r="R262">
            <v>43999</v>
          </cell>
          <cell r="S262">
            <v>78002</v>
          </cell>
          <cell r="T262">
            <v>0</v>
          </cell>
          <cell r="U262">
            <v>0</v>
          </cell>
          <cell r="V262">
            <v>78002</v>
          </cell>
          <cell r="W262">
            <v>78002</v>
          </cell>
          <cell r="X262">
            <v>0</v>
          </cell>
          <cell r="Y262">
            <v>0</v>
          </cell>
          <cell r="Z262" t="str">
            <v>NA</v>
          </cell>
          <cell r="AA262" t="str">
            <v>NA</v>
          </cell>
          <cell r="AB262">
            <v>0</v>
          </cell>
          <cell r="AC262">
            <v>0</v>
          </cell>
          <cell r="AD262">
            <v>0</v>
          </cell>
          <cell r="AE262">
            <v>43999</v>
          </cell>
          <cell r="AF262" t="str">
            <v>FACSS</v>
          </cell>
          <cell r="AG262" t="str">
            <v>IPSPU</v>
          </cell>
          <cell r="AH262" t="str">
            <v>Pagado</v>
          </cell>
          <cell r="AI262" t="str">
            <v>11429</v>
          </cell>
          <cell r="AJ262">
            <v>78002</v>
          </cell>
          <cell r="AK262">
            <v>78002</v>
          </cell>
          <cell r="AL262">
            <v>0</v>
          </cell>
          <cell r="AM262">
            <v>0</v>
          </cell>
          <cell r="AN262">
            <v>0</v>
          </cell>
          <cell r="AO262">
            <v>0</v>
          </cell>
          <cell r="AP262">
            <v>0</v>
          </cell>
          <cell r="AQ262">
            <v>0</v>
          </cell>
          <cell r="AR262">
            <v>0</v>
          </cell>
          <cell r="AS262">
            <v>78002</v>
          </cell>
          <cell r="AT262">
            <v>0</v>
          </cell>
          <cell r="AU262">
            <v>0</v>
          </cell>
          <cell r="AV262" t="str">
            <v>GIRO DIRECTO DEL M.PS.  MES DE AGOSTO DE 2020. EVENTO</v>
          </cell>
          <cell r="AW262" t="str">
            <v>5340484</v>
          </cell>
          <cell r="AX262" t="str">
            <v>30851</v>
          </cell>
          <cell r="AY262" t="str">
            <v>0</v>
          </cell>
          <cell r="AZ262" t="str">
            <v>0</v>
          </cell>
        </row>
        <row r="263">
          <cell r="G263">
            <v>11434</v>
          </cell>
          <cell r="H263" t="str">
            <v>ADMINISTRADORA</v>
          </cell>
          <cell r="I263">
            <v>39</v>
          </cell>
          <cell r="J263" t="str">
            <v>SUBSIDIADO PLENO</v>
          </cell>
          <cell r="K263" t="str">
            <v>CC-32763000</v>
          </cell>
          <cell r="L263" t="str">
            <v>P</v>
          </cell>
          <cell r="M263" t="str">
            <v>NINGUNO</v>
          </cell>
          <cell r="N263">
            <v>0</v>
          </cell>
          <cell r="O263">
            <v>13</v>
          </cell>
          <cell r="P263">
            <v>43914</v>
          </cell>
          <cell r="Q263">
            <v>43915</v>
          </cell>
          <cell r="R263">
            <v>43999</v>
          </cell>
          <cell r="S263">
            <v>146000</v>
          </cell>
          <cell r="T263">
            <v>0</v>
          </cell>
          <cell r="U263">
            <v>0</v>
          </cell>
          <cell r="V263">
            <v>146000</v>
          </cell>
          <cell r="W263">
            <v>146000</v>
          </cell>
          <cell r="X263">
            <v>66400</v>
          </cell>
          <cell r="Y263">
            <v>0</v>
          </cell>
          <cell r="Z263" t="str">
            <v>se glosa sala de observacion no pertinente, pte ingreso a las 10:19, revalorada a las 2 horas ordenan egreso.</v>
          </cell>
          <cell r="AA263" t="str">
            <v>NA</v>
          </cell>
          <cell r="AB263">
            <v>66400</v>
          </cell>
          <cell r="AC263">
            <v>0</v>
          </cell>
          <cell r="AD263">
            <v>0</v>
          </cell>
          <cell r="AE263">
            <v>43999</v>
          </cell>
          <cell r="AF263" t="str">
            <v>FACSS</v>
          </cell>
          <cell r="AG263" t="str">
            <v>IPSPU</v>
          </cell>
          <cell r="AH263" t="str">
            <v>Pagado</v>
          </cell>
          <cell r="AI263" t="str">
            <v>11434</v>
          </cell>
          <cell r="AJ263">
            <v>146000</v>
          </cell>
          <cell r="AK263">
            <v>146000</v>
          </cell>
          <cell r="AL263">
            <v>0</v>
          </cell>
          <cell r="AM263">
            <v>0</v>
          </cell>
          <cell r="AN263">
            <v>0</v>
          </cell>
          <cell r="AO263">
            <v>0</v>
          </cell>
          <cell r="AP263">
            <v>0</v>
          </cell>
          <cell r="AQ263">
            <v>0</v>
          </cell>
          <cell r="AR263">
            <v>0</v>
          </cell>
          <cell r="AS263">
            <v>79600</v>
          </cell>
          <cell r="AT263">
            <v>0</v>
          </cell>
          <cell r="AU263">
            <v>0</v>
          </cell>
          <cell r="AV263" t="str">
            <v>GIRO DIRECTO DEL M.PS.  MES DE AGOSTO DE 2020. EVENTO</v>
          </cell>
          <cell r="AW263" t="str">
            <v>5340420</v>
          </cell>
          <cell r="AX263" t="str">
            <v>30851</v>
          </cell>
          <cell r="AY263" t="str">
            <v>256734</v>
          </cell>
          <cell r="AZ263" t="str">
            <v>0</v>
          </cell>
        </row>
        <row r="264">
          <cell r="G264">
            <v>11440</v>
          </cell>
          <cell r="H264" t="str">
            <v>ADMINISTRADORA</v>
          </cell>
          <cell r="I264">
            <v>39</v>
          </cell>
          <cell r="J264" t="str">
            <v>SUBSIDIADO PLENO</v>
          </cell>
          <cell r="K264" t="str">
            <v>TI-1133795407</v>
          </cell>
          <cell r="L264" t="str">
            <v>P</v>
          </cell>
          <cell r="M264" t="str">
            <v>NINGUNO</v>
          </cell>
          <cell r="N264">
            <v>0</v>
          </cell>
          <cell r="O264">
            <v>13</v>
          </cell>
          <cell r="P264">
            <v>43915</v>
          </cell>
          <cell r="Q264">
            <v>43917</v>
          </cell>
          <cell r="R264">
            <v>43999</v>
          </cell>
          <cell r="S264">
            <v>132296</v>
          </cell>
          <cell r="T264">
            <v>0</v>
          </cell>
          <cell r="U264">
            <v>0</v>
          </cell>
          <cell r="V264">
            <v>132296</v>
          </cell>
          <cell r="W264">
            <v>132296</v>
          </cell>
          <cell r="X264">
            <v>66400</v>
          </cell>
          <cell r="Y264">
            <v>0</v>
          </cell>
          <cell r="Z264" t="str">
            <v>se glosa sala de observacion no pertinente, pte ingreso a 8:42am revalorada a las 2 horas ordenan egreso.</v>
          </cell>
          <cell r="AA264" t="str">
            <v>NA</v>
          </cell>
          <cell r="AB264">
            <v>66400</v>
          </cell>
          <cell r="AC264">
            <v>0</v>
          </cell>
          <cell r="AD264">
            <v>0</v>
          </cell>
          <cell r="AE264">
            <v>43999</v>
          </cell>
          <cell r="AF264" t="str">
            <v>FACSS</v>
          </cell>
          <cell r="AG264" t="str">
            <v>IPSPU</v>
          </cell>
          <cell r="AH264" t="str">
            <v>Pagado</v>
          </cell>
          <cell r="AI264" t="str">
            <v>11440</v>
          </cell>
          <cell r="AJ264">
            <v>132296</v>
          </cell>
          <cell r="AK264">
            <v>132296</v>
          </cell>
          <cell r="AL264">
            <v>0</v>
          </cell>
          <cell r="AM264">
            <v>0</v>
          </cell>
          <cell r="AN264">
            <v>0</v>
          </cell>
          <cell r="AO264">
            <v>0</v>
          </cell>
          <cell r="AP264">
            <v>0</v>
          </cell>
          <cell r="AQ264">
            <v>0</v>
          </cell>
          <cell r="AR264">
            <v>0</v>
          </cell>
          <cell r="AS264">
            <v>65896</v>
          </cell>
          <cell r="AT264">
            <v>0</v>
          </cell>
          <cell r="AU264">
            <v>0</v>
          </cell>
          <cell r="AV264" t="str">
            <v>GIRO DIRECTO DEL M.PS.  MES DE AGOSTO DE 2020. EVENTO</v>
          </cell>
          <cell r="AW264" t="str">
            <v>5340458</v>
          </cell>
          <cell r="AX264" t="str">
            <v>30851</v>
          </cell>
          <cell r="AY264" t="str">
            <v>256735</v>
          </cell>
          <cell r="AZ264" t="str">
            <v>0</v>
          </cell>
        </row>
        <row r="265">
          <cell r="G265">
            <v>11459</v>
          </cell>
          <cell r="H265" t="str">
            <v>ADMINISTRADORA</v>
          </cell>
          <cell r="I265">
            <v>39</v>
          </cell>
          <cell r="J265" t="str">
            <v>SUBSIDIADO PLENO</v>
          </cell>
          <cell r="K265" t="str">
            <v>CC-72304464</v>
          </cell>
          <cell r="L265" t="str">
            <v>P</v>
          </cell>
          <cell r="M265" t="str">
            <v>NINGUNO</v>
          </cell>
          <cell r="N265">
            <v>0</v>
          </cell>
          <cell r="O265">
            <v>13</v>
          </cell>
          <cell r="P265">
            <v>43929</v>
          </cell>
          <cell r="Q265">
            <v>43934</v>
          </cell>
          <cell r="R265">
            <v>43999</v>
          </cell>
          <cell r="S265">
            <v>64700</v>
          </cell>
          <cell r="T265">
            <v>0</v>
          </cell>
          <cell r="U265">
            <v>0</v>
          </cell>
          <cell r="V265">
            <v>64700</v>
          </cell>
          <cell r="W265">
            <v>64700</v>
          </cell>
          <cell r="X265">
            <v>0</v>
          </cell>
          <cell r="Y265">
            <v>0</v>
          </cell>
          <cell r="Z265" t="str">
            <v>NA</v>
          </cell>
          <cell r="AA265" t="str">
            <v>NA</v>
          </cell>
          <cell r="AB265">
            <v>0</v>
          </cell>
          <cell r="AC265">
            <v>0</v>
          </cell>
          <cell r="AD265">
            <v>0</v>
          </cell>
          <cell r="AE265">
            <v>43999</v>
          </cell>
          <cell r="AF265" t="str">
            <v>FACSS</v>
          </cell>
          <cell r="AG265" t="str">
            <v>IPSPU</v>
          </cell>
          <cell r="AH265" t="str">
            <v>Pagado</v>
          </cell>
          <cell r="AI265" t="str">
            <v>11459</v>
          </cell>
          <cell r="AJ265">
            <v>64700</v>
          </cell>
          <cell r="AK265">
            <v>64700</v>
          </cell>
          <cell r="AL265">
            <v>0</v>
          </cell>
          <cell r="AM265">
            <v>0</v>
          </cell>
          <cell r="AN265">
            <v>0</v>
          </cell>
          <cell r="AO265">
            <v>0</v>
          </cell>
          <cell r="AP265">
            <v>0</v>
          </cell>
          <cell r="AQ265">
            <v>0</v>
          </cell>
          <cell r="AR265">
            <v>0</v>
          </cell>
          <cell r="AS265">
            <v>64700</v>
          </cell>
          <cell r="AT265">
            <v>0</v>
          </cell>
          <cell r="AU265">
            <v>0</v>
          </cell>
          <cell r="AV265" t="str">
            <v>GIRO DIRECTO DEL M.PS.  MES DE AGOSTO DE 2020. EVENTO</v>
          </cell>
          <cell r="AW265" t="str">
            <v>5340485</v>
          </cell>
          <cell r="AX265" t="str">
            <v>30851</v>
          </cell>
          <cell r="AY265" t="str">
            <v>0</v>
          </cell>
          <cell r="AZ265" t="str">
            <v>0</v>
          </cell>
        </row>
        <row r="266">
          <cell r="G266">
            <v>11479</v>
          </cell>
          <cell r="H266" t="str">
            <v>ADMINISTRADORA</v>
          </cell>
          <cell r="I266">
            <v>39</v>
          </cell>
          <cell r="J266" t="str">
            <v>SUBSIDIADO PLENO</v>
          </cell>
          <cell r="K266" t="str">
            <v>CC-77152552</v>
          </cell>
          <cell r="L266" t="str">
            <v>P</v>
          </cell>
          <cell r="M266" t="str">
            <v>NINGUNO</v>
          </cell>
          <cell r="N266">
            <v>0</v>
          </cell>
          <cell r="O266">
            <v>13</v>
          </cell>
          <cell r="P266">
            <v>43935</v>
          </cell>
          <cell r="Q266">
            <v>43936</v>
          </cell>
          <cell r="R266">
            <v>43999</v>
          </cell>
          <cell r="S266">
            <v>138597</v>
          </cell>
          <cell r="T266">
            <v>0</v>
          </cell>
          <cell r="U266">
            <v>0</v>
          </cell>
          <cell r="V266">
            <v>138597</v>
          </cell>
          <cell r="W266">
            <v>138597</v>
          </cell>
          <cell r="X266">
            <v>0</v>
          </cell>
          <cell r="Y266">
            <v>0</v>
          </cell>
          <cell r="Z266" t="str">
            <v>NA</v>
          </cell>
          <cell r="AA266" t="str">
            <v>NA</v>
          </cell>
          <cell r="AB266">
            <v>0</v>
          </cell>
          <cell r="AC266">
            <v>0</v>
          </cell>
          <cell r="AD266">
            <v>0</v>
          </cell>
          <cell r="AE266">
            <v>43999</v>
          </cell>
          <cell r="AF266" t="str">
            <v>FACSS</v>
          </cell>
          <cell r="AG266" t="str">
            <v>IPSPU</v>
          </cell>
          <cell r="AH266" t="str">
            <v>Pagado</v>
          </cell>
          <cell r="AI266" t="str">
            <v>11479</v>
          </cell>
          <cell r="AJ266">
            <v>138597</v>
          </cell>
          <cell r="AK266">
            <v>138597</v>
          </cell>
          <cell r="AL266">
            <v>0</v>
          </cell>
          <cell r="AM266">
            <v>0</v>
          </cell>
          <cell r="AN266">
            <v>0</v>
          </cell>
          <cell r="AO266">
            <v>0</v>
          </cell>
          <cell r="AP266">
            <v>0</v>
          </cell>
          <cell r="AQ266">
            <v>0</v>
          </cell>
          <cell r="AR266">
            <v>0</v>
          </cell>
          <cell r="AS266">
            <v>138597</v>
          </cell>
          <cell r="AT266">
            <v>0</v>
          </cell>
          <cell r="AU266">
            <v>0</v>
          </cell>
          <cell r="AV266" t="str">
            <v>GIRO DIRECTO DEL M.PS.  MES DE AGOSTO DE 2020. EVENTO</v>
          </cell>
          <cell r="AW266" t="str">
            <v>5340486</v>
          </cell>
          <cell r="AX266" t="str">
            <v>30851</v>
          </cell>
          <cell r="AY266" t="str">
            <v>0</v>
          </cell>
          <cell r="AZ266" t="str">
            <v>0</v>
          </cell>
        </row>
        <row r="267">
          <cell r="G267">
            <v>11489</v>
          </cell>
          <cell r="H267" t="str">
            <v>ADMINISTRADORA</v>
          </cell>
          <cell r="I267">
            <v>39</v>
          </cell>
          <cell r="J267" t="str">
            <v>SUBSIDIADO PLENO</v>
          </cell>
          <cell r="K267" t="str">
            <v>CC-1046875182</v>
          </cell>
          <cell r="L267" t="str">
            <v>P</v>
          </cell>
          <cell r="M267" t="str">
            <v>NINGUNO</v>
          </cell>
          <cell r="N267">
            <v>0</v>
          </cell>
          <cell r="O267">
            <v>13</v>
          </cell>
          <cell r="P267">
            <v>43941</v>
          </cell>
          <cell r="Q267">
            <v>43943</v>
          </cell>
          <cell r="R267">
            <v>43999</v>
          </cell>
          <cell r="S267">
            <v>130831</v>
          </cell>
          <cell r="T267">
            <v>0</v>
          </cell>
          <cell r="U267">
            <v>0</v>
          </cell>
          <cell r="V267">
            <v>130831</v>
          </cell>
          <cell r="W267">
            <v>130831</v>
          </cell>
          <cell r="X267">
            <v>0</v>
          </cell>
          <cell r="Y267">
            <v>0</v>
          </cell>
          <cell r="Z267" t="str">
            <v>NA</v>
          </cell>
          <cell r="AA267" t="str">
            <v>NA</v>
          </cell>
          <cell r="AB267">
            <v>0</v>
          </cell>
          <cell r="AC267">
            <v>0</v>
          </cell>
          <cell r="AD267">
            <v>0</v>
          </cell>
          <cell r="AE267">
            <v>43999</v>
          </cell>
          <cell r="AF267" t="str">
            <v>FACSS</v>
          </cell>
          <cell r="AG267" t="str">
            <v>IPSPU</v>
          </cell>
          <cell r="AH267" t="str">
            <v>Pagado</v>
          </cell>
          <cell r="AI267" t="str">
            <v>11489</v>
          </cell>
          <cell r="AJ267">
            <v>130831</v>
          </cell>
          <cell r="AK267">
            <v>130831</v>
          </cell>
          <cell r="AL267">
            <v>0</v>
          </cell>
          <cell r="AM267">
            <v>0</v>
          </cell>
          <cell r="AN267">
            <v>0</v>
          </cell>
          <cell r="AO267">
            <v>0</v>
          </cell>
          <cell r="AP267">
            <v>0</v>
          </cell>
          <cell r="AQ267">
            <v>0</v>
          </cell>
          <cell r="AR267">
            <v>0</v>
          </cell>
          <cell r="AS267">
            <v>130831</v>
          </cell>
          <cell r="AT267">
            <v>0</v>
          </cell>
          <cell r="AU267">
            <v>0</v>
          </cell>
          <cell r="AV267" t="str">
            <v>GIRO DIRECTO DEL M.PS.  MES DE AGOSTO DE 2020. EVENTO</v>
          </cell>
          <cell r="AW267" t="str">
            <v>5340488</v>
          </cell>
          <cell r="AX267" t="str">
            <v>30851</v>
          </cell>
          <cell r="AY267" t="str">
            <v>0</v>
          </cell>
          <cell r="AZ267" t="str">
            <v>0</v>
          </cell>
        </row>
        <row r="268">
          <cell r="G268">
            <v>11529</v>
          </cell>
          <cell r="H268" t="str">
            <v>ADMINISTRADORA</v>
          </cell>
          <cell r="I268">
            <v>39</v>
          </cell>
          <cell r="J268" t="str">
            <v>SUBSIDIADO PLENO</v>
          </cell>
          <cell r="K268" t="str">
            <v>CC-1002145052</v>
          </cell>
          <cell r="L268" t="str">
            <v>P</v>
          </cell>
          <cell r="M268" t="str">
            <v>NINGUNO</v>
          </cell>
          <cell r="N268">
            <v>0</v>
          </cell>
          <cell r="O268">
            <v>13</v>
          </cell>
          <cell r="P268">
            <v>43962</v>
          </cell>
          <cell r="Q268">
            <v>43964</v>
          </cell>
          <cell r="R268">
            <v>44028</v>
          </cell>
          <cell r="S268">
            <v>219047</v>
          </cell>
          <cell r="T268">
            <v>0</v>
          </cell>
          <cell r="U268">
            <v>0</v>
          </cell>
          <cell r="V268">
            <v>219047</v>
          </cell>
          <cell r="W268">
            <v>219047</v>
          </cell>
          <cell r="X268">
            <v>0</v>
          </cell>
          <cell r="Y268">
            <v>0</v>
          </cell>
          <cell r="Z268" t="str">
            <v>NA</v>
          </cell>
          <cell r="AA268" t="str">
            <v>NA</v>
          </cell>
          <cell r="AB268">
            <v>0</v>
          </cell>
          <cell r="AC268">
            <v>0</v>
          </cell>
          <cell r="AD268">
            <v>0</v>
          </cell>
          <cell r="AE268">
            <v>44028</v>
          </cell>
          <cell r="AF268" t="str">
            <v>FACSS</v>
          </cell>
          <cell r="AG268" t="str">
            <v>IPSPU</v>
          </cell>
          <cell r="AH268" t="str">
            <v>Pagado</v>
          </cell>
          <cell r="AI268" t="str">
            <v>11529</v>
          </cell>
          <cell r="AJ268">
            <v>219047</v>
          </cell>
          <cell r="AK268">
            <v>219047</v>
          </cell>
          <cell r="AL268">
            <v>0</v>
          </cell>
          <cell r="AM268">
            <v>0</v>
          </cell>
          <cell r="AN268">
            <v>0</v>
          </cell>
          <cell r="AO268">
            <v>0</v>
          </cell>
          <cell r="AP268">
            <v>0</v>
          </cell>
          <cell r="AQ268">
            <v>0</v>
          </cell>
          <cell r="AR268">
            <v>21905</v>
          </cell>
          <cell r="AS268">
            <v>197142</v>
          </cell>
          <cell r="AT268">
            <v>0</v>
          </cell>
          <cell r="AU268">
            <v>0</v>
          </cell>
          <cell r="AV268" t="str">
            <v>GIRO DIRECTO DEL M.PS.  MES DE AGOSTO DE 2020. EVENTO</v>
          </cell>
          <cell r="AW268" t="str">
            <v>5485247</v>
          </cell>
          <cell r="AX268" t="str">
            <v>30851</v>
          </cell>
          <cell r="AY268" t="str">
            <v>0</v>
          </cell>
          <cell r="AZ268" t="str">
            <v>24886</v>
          </cell>
        </row>
        <row r="269">
          <cell r="G269">
            <v>11531</v>
          </cell>
          <cell r="H269" t="str">
            <v>ADMINISTRADORA</v>
          </cell>
          <cell r="I269">
            <v>39</v>
          </cell>
          <cell r="J269" t="str">
            <v>SUBSIDIADO PLENO</v>
          </cell>
          <cell r="K269" t="str">
            <v>CC-72304464</v>
          </cell>
          <cell r="L269" t="str">
            <v>P</v>
          </cell>
          <cell r="M269" t="str">
            <v>NINGUNO</v>
          </cell>
          <cell r="N269">
            <v>0</v>
          </cell>
          <cell r="O269">
            <v>13</v>
          </cell>
          <cell r="P269">
            <v>43962</v>
          </cell>
          <cell r="Q269">
            <v>43964</v>
          </cell>
          <cell r="R269">
            <v>44028</v>
          </cell>
          <cell r="S269">
            <v>179629</v>
          </cell>
          <cell r="T269">
            <v>0</v>
          </cell>
          <cell r="U269">
            <v>0</v>
          </cell>
          <cell r="V269">
            <v>179629</v>
          </cell>
          <cell r="W269">
            <v>179629</v>
          </cell>
          <cell r="X269">
            <v>0</v>
          </cell>
          <cell r="Y269">
            <v>0</v>
          </cell>
          <cell r="Z269" t="str">
            <v>NA</v>
          </cell>
          <cell r="AA269" t="str">
            <v>NA</v>
          </cell>
          <cell r="AB269">
            <v>0</v>
          </cell>
          <cell r="AC269">
            <v>0</v>
          </cell>
          <cell r="AD269">
            <v>0</v>
          </cell>
          <cell r="AE269">
            <v>44028</v>
          </cell>
          <cell r="AF269" t="str">
            <v>FACSS</v>
          </cell>
          <cell r="AG269" t="str">
            <v>IPSPU</v>
          </cell>
          <cell r="AH269" t="str">
            <v>Pagado</v>
          </cell>
          <cell r="AI269" t="str">
            <v>11531</v>
          </cell>
          <cell r="AJ269">
            <v>179629</v>
          </cell>
          <cell r="AK269">
            <v>179629</v>
          </cell>
          <cell r="AL269">
            <v>0</v>
          </cell>
          <cell r="AM269">
            <v>0</v>
          </cell>
          <cell r="AN269">
            <v>0</v>
          </cell>
          <cell r="AO269">
            <v>0</v>
          </cell>
          <cell r="AP269">
            <v>0</v>
          </cell>
          <cell r="AQ269">
            <v>0</v>
          </cell>
          <cell r="AR269">
            <v>17963</v>
          </cell>
          <cell r="AS269">
            <v>161666</v>
          </cell>
          <cell r="AT269">
            <v>0</v>
          </cell>
          <cell r="AU269">
            <v>0</v>
          </cell>
          <cell r="AV269" t="str">
            <v>GIRO DIRECTO DEL M.PS.  MES DE AGOSTO DE 2020. EVENTO</v>
          </cell>
          <cell r="AW269" t="str">
            <v>5485248</v>
          </cell>
          <cell r="AX269" t="str">
            <v>30851</v>
          </cell>
          <cell r="AY269" t="str">
            <v>0</v>
          </cell>
          <cell r="AZ269" t="str">
            <v>24886</v>
          </cell>
        </row>
        <row r="270">
          <cell r="G270">
            <v>11537</v>
          </cell>
          <cell r="H270" t="str">
            <v>ADMINISTRADORA</v>
          </cell>
          <cell r="I270">
            <v>39</v>
          </cell>
          <cell r="J270" t="str">
            <v>SUBSIDIADO PLENO</v>
          </cell>
          <cell r="K270" t="str">
            <v>TI-1047050253</v>
          </cell>
          <cell r="L270" t="str">
            <v>P</v>
          </cell>
          <cell r="M270" t="str">
            <v>NINGUNO</v>
          </cell>
          <cell r="N270">
            <v>0</v>
          </cell>
          <cell r="O270">
            <v>13</v>
          </cell>
          <cell r="P270">
            <v>43969</v>
          </cell>
          <cell r="Q270">
            <v>43970</v>
          </cell>
          <cell r="R270">
            <v>44028</v>
          </cell>
          <cell r="S270">
            <v>135458</v>
          </cell>
          <cell r="T270">
            <v>0</v>
          </cell>
          <cell r="U270">
            <v>0</v>
          </cell>
          <cell r="V270">
            <v>135458</v>
          </cell>
          <cell r="W270">
            <v>135458</v>
          </cell>
          <cell r="X270">
            <v>0</v>
          </cell>
          <cell r="Y270">
            <v>0</v>
          </cell>
          <cell r="Z270" t="str">
            <v>NA</v>
          </cell>
          <cell r="AA270" t="str">
            <v>NA</v>
          </cell>
          <cell r="AB270">
            <v>0</v>
          </cell>
          <cell r="AC270">
            <v>0</v>
          </cell>
          <cell r="AD270">
            <v>0</v>
          </cell>
          <cell r="AE270">
            <v>44028</v>
          </cell>
          <cell r="AF270" t="str">
            <v>FACSS</v>
          </cell>
          <cell r="AG270" t="str">
            <v>IPSPU</v>
          </cell>
          <cell r="AH270" t="str">
            <v>Pagado</v>
          </cell>
          <cell r="AI270" t="str">
            <v>11537</v>
          </cell>
          <cell r="AJ270">
            <v>135458</v>
          </cell>
          <cell r="AK270">
            <v>135458</v>
          </cell>
          <cell r="AL270">
            <v>0</v>
          </cell>
          <cell r="AM270">
            <v>0</v>
          </cell>
          <cell r="AN270">
            <v>0</v>
          </cell>
          <cell r="AO270">
            <v>0</v>
          </cell>
          <cell r="AP270">
            <v>0</v>
          </cell>
          <cell r="AQ270">
            <v>0</v>
          </cell>
          <cell r="AR270">
            <v>13546</v>
          </cell>
          <cell r="AS270">
            <v>121912</v>
          </cell>
          <cell r="AT270">
            <v>0</v>
          </cell>
          <cell r="AU270">
            <v>0</v>
          </cell>
          <cell r="AV270" t="str">
            <v>GIRO DIRECTO DEL M.PS.  MES DE AGOSTO DE 2020. EVENTO</v>
          </cell>
          <cell r="AW270" t="str">
            <v>5485249</v>
          </cell>
          <cell r="AX270" t="str">
            <v>30851</v>
          </cell>
          <cell r="AY270" t="str">
            <v>0</v>
          </cell>
          <cell r="AZ270" t="str">
            <v>24886</v>
          </cell>
        </row>
        <row r="271">
          <cell r="G271">
            <v>11564</v>
          </cell>
          <cell r="H271" t="str">
            <v>ADMINISTRADORA</v>
          </cell>
          <cell r="I271">
            <v>39</v>
          </cell>
          <cell r="J271" t="str">
            <v>SUBSIDIADO PLENO</v>
          </cell>
          <cell r="K271" t="str">
            <v>CC-1002145052</v>
          </cell>
          <cell r="L271" t="str">
            <v>P</v>
          </cell>
          <cell r="M271" t="str">
            <v>NINGUNO</v>
          </cell>
          <cell r="N271">
            <v>0</v>
          </cell>
          <cell r="O271">
            <v>13</v>
          </cell>
          <cell r="P271">
            <v>43978</v>
          </cell>
          <cell r="Q271">
            <v>43980</v>
          </cell>
          <cell r="R271">
            <v>44028</v>
          </cell>
          <cell r="S271">
            <v>259652</v>
          </cell>
          <cell r="T271">
            <v>0</v>
          </cell>
          <cell r="U271">
            <v>0</v>
          </cell>
          <cell r="V271">
            <v>259652</v>
          </cell>
          <cell r="W271">
            <v>259652</v>
          </cell>
          <cell r="X271">
            <v>0</v>
          </cell>
          <cell r="Y271">
            <v>0</v>
          </cell>
          <cell r="Z271" t="str">
            <v>NA</v>
          </cell>
          <cell r="AA271" t="str">
            <v>NA</v>
          </cell>
          <cell r="AB271">
            <v>0</v>
          </cell>
          <cell r="AC271">
            <v>0</v>
          </cell>
          <cell r="AD271">
            <v>0</v>
          </cell>
          <cell r="AE271">
            <v>44028</v>
          </cell>
          <cell r="AF271" t="str">
            <v>FACSS</v>
          </cell>
          <cell r="AG271" t="str">
            <v>IPSPU</v>
          </cell>
          <cell r="AH271" t="str">
            <v>Pagado</v>
          </cell>
          <cell r="AI271" t="str">
            <v>11564</v>
          </cell>
          <cell r="AJ271">
            <v>259652</v>
          </cell>
          <cell r="AK271">
            <v>259652</v>
          </cell>
          <cell r="AL271">
            <v>0</v>
          </cell>
          <cell r="AM271">
            <v>0</v>
          </cell>
          <cell r="AN271">
            <v>0</v>
          </cell>
          <cell r="AO271">
            <v>0</v>
          </cell>
          <cell r="AP271">
            <v>0</v>
          </cell>
          <cell r="AQ271">
            <v>0</v>
          </cell>
          <cell r="AR271">
            <v>25966</v>
          </cell>
          <cell r="AS271">
            <v>233686</v>
          </cell>
          <cell r="AT271">
            <v>0</v>
          </cell>
          <cell r="AU271">
            <v>0</v>
          </cell>
          <cell r="AV271" t="str">
            <v>GIRO DIRECTO DEL M.PS.  MES DE AGOSTO DE 2020. EVENTO</v>
          </cell>
          <cell r="AW271" t="str">
            <v>5485250</v>
          </cell>
          <cell r="AX271" t="str">
            <v>30851</v>
          </cell>
          <cell r="AY271" t="str">
            <v>0</v>
          </cell>
          <cell r="AZ271" t="str">
            <v>24886</v>
          </cell>
        </row>
        <row r="272">
          <cell r="G272">
            <v>11575</v>
          </cell>
          <cell r="H272" t="str">
            <v>ADMINISTRADORA</v>
          </cell>
          <cell r="I272">
            <v>39</v>
          </cell>
          <cell r="J272" t="str">
            <v>CONTRIBUTIVO MOVILIDAD</v>
          </cell>
          <cell r="K272" t="str">
            <v>CC-8717883</v>
          </cell>
          <cell r="L272" t="str">
            <v>P</v>
          </cell>
          <cell r="M272" t="str">
            <v>NINGUNO</v>
          </cell>
          <cell r="N272">
            <v>0</v>
          </cell>
          <cell r="O272">
            <v>13</v>
          </cell>
          <cell r="P272">
            <v>43983</v>
          </cell>
          <cell r="Q272">
            <v>43985</v>
          </cell>
          <cell r="R272">
            <v>44028</v>
          </cell>
          <cell r="S272">
            <v>138622</v>
          </cell>
          <cell r="T272">
            <v>0</v>
          </cell>
          <cell r="U272">
            <v>0</v>
          </cell>
          <cell r="V272">
            <v>138622</v>
          </cell>
          <cell r="W272">
            <v>138622</v>
          </cell>
          <cell r="X272">
            <v>0</v>
          </cell>
          <cell r="Y272">
            <v>0</v>
          </cell>
          <cell r="Z272" t="str">
            <v>NA</v>
          </cell>
          <cell r="AA272" t="str">
            <v>NA</v>
          </cell>
          <cell r="AB272">
            <v>0</v>
          </cell>
          <cell r="AC272">
            <v>0</v>
          </cell>
          <cell r="AD272">
            <v>0</v>
          </cell>
          <cell r="AE272">
            <v>44028</v>
          </cell>
          <cell r="AF272" t="str">
            <v>FACCS</v>
          </cell>
          <cell r="AG272" t="str">
            <v>IPSBC</v>
          </cell>
          <cell r="AH272" t="str">
            <v>Pagado</v>
          </cell>
          <cell r="AI272" t="str">
            <v>11575</v>
          </cell>
          <cell r="AJ272">
            <v>138622</v>
          </cell>
          <cell r="AK272">
            <v>138622</v>
          </cell>
          <cell r="AL272">
            <v>0</v>
          </cell>
          <cell r="AM272">
            <v>0</v>
          </cell>
          <cell r="AN272">
            <v>0</v>
          </cell>
          <cell r="AO272">
            <v>0</v>
          </cell>
          <cell r="AP272">
            <v>0</v>
          </cell>
          <cell r="AQ272">
            <v>0</v>
          </cell>
          <cell r="AR272">
            <v>138622</v>
          </cell>
          <cell r="AS272">
            <v>0</v>
          </cell>
          <cell r="AT272">
            <v>0</v>
          </cell>
          <cell r="AU272">
            <v>0</v>
          </cell>
          <cell r="AV272" t="str">
            <v>NA</v>
          </cell>
          <cell r="AW272" t="str">
            <v>430832</v>
          </cell>
          <cell r="AX272" t="str">
            <v>0</v>
          </cell>
          <cell r="AY272" t="str">
            <v>0</v>
          </cell>
          <cell r="AZ272" t="str">
            <v>50731</v>
          </cell>
        </row>
        <row r="273">
          <cell r="G273">
            <v>11577</v>
          </cell>
          <cell r="H273" t="str">
            <v>ADMINISTRADORA</v>
          </cell>
          <cell r="I273">
            <v>39</v>
          </cell>
          <cell r="J273" t="str">
            <v>SUBSIDIADO PLENO</v>
          </cell>
          <cell r="K273" t="str">
            <v>CC-32849844</v>
          </cell>
          <cell r="L273" t="str">
            <v>P</v>
          </cell>
          <cell r="M273" t="str">
            <v>NINGUNO</v>
          </cell>
          <cell r="N273">
            <v>0</v>
          </cell>
          <cell r="O273">
            <v>13</v>
          </cell>
          <cell r="P273">
            <v>43982</v>
          </cell>
          <cell r="Q273">
            <v>43985</v>
          </cell>
          <cell r="R273">
            <v>44028</v>
          </cell>
          <cell r="S273">
            <v>149738</v>
          </cell>
          <cell r="T273">
            <v>0</v>
          </cell>
          <cell r="U273">
            <v>0</v>
          </cell>
          <cell r="V273">
            <v>149738</v>
          </cell>
          <cell r="W273">
            <v>149738</v>
          </cell>
          <cell r="X273">
            <v>0</v>
          </cell>
          <cell r="Y273">
            <v>0</v>
          </cell>
          <cell r="Z273" t="str">
            <v>NA</v>
          </cell>
          <cell r="AA273" t="str">
            <v>NA</v>
          </cell>
          <cell r="AB273">
            <v>0</v>
          </cell>
          <cell r="AC273">
            <v>0</v>
          </cell>
          <cell r="AD273">
            <v>0</v>
          </cell>
          <cell r="AE273">
            <v>44028</v>
          </cell>
          <cell r="AF273" t="str">
            <v>FACSS</v>
          </cell>
          <cell r="AG273" t="str">
            <v>IPSPU</v>
          </cell>
          <cell r="AH273" t="str">
            <v>Pagado</v>
          </cell>
          <cell r="AI273" t="str">
            <v>11577</v>
          </cell>
          <cell r="AJ273">
            <v>149738</v>
          </cell>
          <cell r="AK273">
            <v>149738</v>
          </cell>
          <cell r="AL273">
            <v>0</v>
          </cell>
          <cell r="AM273">
            <v>0</v>
          </cell>
          <cell r="AN273">
            <v>0</v>
          </cell>
          <cell r="AO273">
            <v>0</v>
          </cell>
          <cell r="AP273">
            <v>0</v>
          </cell>
          <cell r="AQ273">
            <v>0</v>
          </cell>
          <cell r="AR273">
            <v>146506</v>
          </cell>
          <cell r="AS273">
            <v>3232</v>
          </cell>
          <cell r="AT273">
            <v>0</v>
          </cell>
          <cell r="AU273">
            <v>0</v>
          </cell>
          <cell r="AV273" t="str">
            <v>GIRO DIRECTO DEL M.PS.  MES DE AGOSTO DE 2020. EVENTO</v>
          </cell>
          <cell r="AW273" t="str">
            <v>5485251</v>
          </cell>
          <cell r="AX273" t="str">
            <v>30851</v>
          </cell>
          <cell r="AY273" t="str">
            <v>0</v>
          </cell>
          <cell r="AZ273" t="str">
            <v>24886</v>
          </cell>
        </row>
        <row r="274">
          <cell r="G274">
            <v>11609</v>
          </cell>
          <cell r="H274" t="str">
            <v>ADMINISTRADORA</v>
          </cell>
          <cell r="I274">
            <v>39</v>
          </cell>
          <cell r="J274" t="str">
            <v>SUBSIDIADO PLENO</v>
          </cell>
          <cell r="K274" t="str">
            <v>TI-1133795411</v>
          </cell>
          <cell r="L274" t="str">
            <v>P</v>
          </cell>
          <cell r="M274" t="str">
            <v>NINGUNO</v>
          </cell>
          <cell r="N274">
            <v>0</v>
          </cell>
          <cell r="O274">
            <v>13</v>
          </cell>
          <cell r="P274">
            <v>43993</v>
          </cell>
          <cell r="Q274">
            <v>43998</v>
          </cell>
          <cell r="R274">
            <v>44028</v>
          </cell>
          <cell r="S274">
            <v>137858</v>
          </cell>
          <cell r="T274">
            <v>0</v>
          </cell>
          <cell r="U274">
            <v>0</v>
          </cell>
          <cell r="V274">
            <v>137858</v>
          </cell>
          <cell r="W274">
            <v>137858</v>
          </cell>
          <cell r="X274">
            <v>0</v>
          </cell>
          <cell r="Y274">
            <v>0</v>
          </cell>
          <cell r="Z274" t="str">
            <v>NA</v>
          </cell>
          <cell r="AA274" t="str">
            <v>NA</v>
          </cell>
          <cell r="AB274">
            <v>0</v>
          </cell>
          <cell r="AC274">
            <v>0</v>
          </cell>
          <cell r="AD274">
            <v>0</v>
          </cell>
          <cell r="AE274">
            <v>44028</v>
          </cell>
          <cell r="AF274" t="str">
            <v>FACSS</v>
          </cell>
          <cell r="AG274" t="str">
            <v>IPSPU</v>
          </cell>
          <cell r="AH274" t="str">
            <v>Pagado</v>
          </cell>
          <cell r="AI274" t="str">
            <v>11609</v>
          </cell>
          <cell r="AJ274">
            <v>137858</v>
          </cell>
          <cell r="AK274">
            <v>137858</v>
          </cell>
          <cell r="AL274">
            <v>0</v>
          </cell>
          <cell r="AM274">
            <v>0</v>
          </cell>
          <cell r="AN274">
            <v>0</v>
          </cell>
          <cell r="AO274">
            <v>0</v>
          </cell>
          <cell r="AP274">
            <v>0</v>
          </cell>
          <cell r="AQ274">
            <v>0</v>
          </cell>
          <cell r="AR274">
            <v>13786</v>
          </cell>
          <cell r="AS274">
            <v>124072</v>
          </cell>
          <cell r="AT274">
            <v>0</v>
          </cell>
          <cell r="AU274">
            <v>0</v>
          </cell>
          <cell r="AV274" t="str">
            <v>GIRO DIRECTO DEL M.PS.  MES DE AGOSTO DE 2020. EVENTO</v>
          </cell>
          <cell r="AW274" t="str">
            <v>5485252</v>
          </cell>
          <cell r="AX274" t="str">
            <v>30851</v>
          </cell>
          <cell r="AY274" t="str">
            <v>0</v>
          </cell>
          <cell r="AZ274" t="str">
            <v>24886</v>
          </cell>
        </row>
        <row r="275">
          <cell r="G275">
            <v>11710</v>
          </cell>
          <cell r="H275" t="str">
            <v>ADMINISTRADORA</v>
          </cell>
          <cell r="I275">
            <v>39</v>
          </cell>
          <cell r="J275" t="str">
            <v>SUBSIDIADO PLENO</v>
          </cell>
          <cell r="K275" t="str">
            <v>CC-1046875226</v>
          </cell>
          <cell r="L275" t="str">
            <v>P</v>
          </cell>
          <cell r="M275" t="str">
            <v>NINGUNO</v>
          </cell>
          <cell r="N275">
            <v>0</v>
          </cell>
          <cell r="O275">
            <v>13</v>
          </cell>
          <cell r="P275">
            <v>44016</v>
          </cell>
          <cell r="Q275">
            <v>44022</v>
          </cell>
          <cell r="R275">
            <v>44054</v>
          </cell>
          <cell r="S275">
            <v>141844</v>
          </cell>
          <cell r="T275">
            <v>0</v>
          </cell>
          <cell r="U275">
            <v>0</v>
          </cell>
          <cell r="V275">
            <v>141844</v>
          </cell>
          <cell r="W275">
            <v>141844</v>
          </cell>
          <cell r="X275">
            <v>0</v>
          </cell>
          <cell r="Y275">
            <v>0</v>
          </cell>
          <cell r="Z275" t="str">
            <v>NA</v>
          </cell>
          <cell r="AA275" t="str">
            <v>NA</v>
          </cell>
          <cell r="AB275">
            <v>0</v>
          </cell>
          <cell r="AC275">
            <v>0</v>
          </cell>
          <cell r="AD275">
            <v>0</v>
          </cell>
          <cell r="AE275">
            <v>44054</v>
          </cell>
          <cell r="AF275" t="str">
            <v>FACSS</v>
          </cell>
          <cell r="AG275" t="str">
            <v>IPSPU</v>
          </cell>
          <cell r="AH275" t="str">
            <v>Pagado</v>
          </cell>
          <cell r="AI275" t="str">
            <v>11710</v>
          </cell>
          <cell r="AJ275">
            <v>141844</v>
          </cell>
          <cell r="AK275">
            <v>141844</v>
          </cell>
          <cell r="AL275">
            <v>0</v>
          </cell>
          <cell r="AM275">
            <v>0</v>
          </cell>
          <cell r="AN275">
            <v>0</v>
          </cell>
          <cell r="AO275">
            <v>0</v>
          </cell>
          <cell r="AP275">
            <v>0</v>
          </cell>
          <cell r="AQ275">
            <v>0</v>
          </cell>
          <cell r="AR275">
            <v>141844</v>
          </cell>
          <cell r="AS275">
            <v>0</v>
          </cell>
          <cell r="AT275">
            <v>0</v>
          </cell>
          <cell r="AU275">
            <v>0</v>
          </cell>
          <cell r="AV275" t="str">
            <v>NA</v>
          </cell>
          <cell r="AW275" t="str">
            <v>5586222</v>
          </cell>
          <cell r="AX275" t="str">
            <v>0</v>
          </cell>
          <cell r="AY275" t="str">
            <v>0</v>
          </cell>
          <cell r="AZ275" t="str">
            <v>24886</v>
          </cell>
        </row>
        <row r="276">
          <cell r="G276">
            <v>11726</v>
          </cell>
          <cell r="H276" t="str">
            <v>ADMINISTRADORA</v>
          </cell>
          <cell r="I276">
            <v>39</v>
          </cell>
          <cell r="J276" t="str">
            <v>SUBSIDIADO PLENO</v>
          </cell>
          <cell r="K276" t="str">
            <v>CC-50918396</v>
          </cell>
          <cell r="L276" t="str">
            <v>P</v>
          </cell>
          <cell r="M276" t="str">
            <v>NINGUNO</v>
          </cell>
          <cell r="N276">
            <v>0</v>
          </cell>
          <cell r="O276">
            <v>13</v>
          </cell>
          <cell r="P276">
            <v>44030</v>
          </cell>
          <cell r="Q276">
            <v>44033</v>
          </cell>
          <cell r="R276">
            <v>44054</v>
          </cell>
          <cell r="S276">
            <v>74669</v>
          </cell>
          <cell r="T276">
            <v>0</v>
          </cell>
          <cell r="U276">
            <v>0</v>
          </cell>
          <cell r="V276">
            <v>74669</v>
          </cell>
          <cell r="W276">
            <v>74669</v>
          </cell>
          <cell r="X276">
            <v>0</v>
          </cell>
          <cell r="Y276">
            <v>0</v>
          </cell>
          <cell r="Z276" t="str">
            <v>NA</v>
          </cell>
          <cell r="AA276" t="str">
            <v>NA</v>
          </cell>
          <cell r="AB276">
            <v>0</v>
          </cell>
          <cell r="AC276">
            <v>0</v>
          </cell>
          <cell r="AD276">
            <v>0</v>
          </cell>
          <cell r="AE276">
            <v>44054</v>
          </cell>
          <cell r="AF276" t="str">
            <v>FACSS</v>
          </cell>
          <cell r="AG276" t="str">
            <v>IPSPU</v>
          </cell>
          <cell r="AH276" t="str">
            <v>Pagado</v>
          </cell>
          <cell r="AI276" t="str">
            <v>11726</v>
          </cell>
          <cell r="AJ276">
            <v>74669</v>
          </cell>
          <cell r="AK276">
            <v>74669</v>
          </cell>
          <cell r="AL276">
            <v>0</v>
          </cell>
          <cell r="AM276">
            <v>0</v>
          </cell>
          <cell r="AN276">
            <v>0</v>
          </cell>
          <cell r="AO276">
            <v>0</v>
          </cell>
          <cell r="AP276">
            <v>0</v>
          </cell>
          <cell r="AQ276">
            <v>0</v>
          </cell>
          <cell r="AR276">
            <v>74669</v>
          </cell>
          <cell r="AS276">
            <v>0</v>
          </cell>
          <cell r="AT276">
            <v>0</v>
          </cell>
          <cell r="AU276">
            <v>0</v>
          </cell>
          <cell r="AV276" t="str">
            <v>NA</v>
          </cell>
          <cell r="AW276" t="str">
            <v>5586223</v>
          </cell>
          <cell r="AX276" t="str">
            <v>0</v>
          </cell>
          <cell r="AY276" t="str">
            <v>0</v>
          </cell>
          <cell r="AZ276" t="str">
            <v>24886</v>
          </cell>
        </row>
        <row r="277">
          <cell r="G277">
            <v>11768</v>
          </cell>
          <cell r="H277" t="str">
            <v>ADMINISTRADORA</v>
          </cell>
          <cell r="I277">
            <v>39</v>
          </cell>
          <cell r="J277" t="str">
            <v>SUBSIDIADO PLENO</v>
          </cell>
          <cell r="K277" t="str">
            <v>CC-36533428</v>
          </cell>
          <cell r="L277" t="str">
            <v>P</v>
          </cell>
          <cell r="M277" t="str">
            <v>NINGUNO</v>
          </cell>
          <cell r="N277">
            <v>0</v>
          </cell>
          <cell r="O277">
            <v>13</v>
          </cell>
          <cell r="P277">
            <v>44014</v>
          </cell>
          <cell r="Q277">
            <v>44043</v>
          </cell>
          <cell r="R277">
            <v>44054</v>
          </cell>
          <cell r="S277">
            <v>928000</v>
          </cell>
          <cell r="T277">
            <v>0</v>
          </cell>
          <cell r="U277">
            <v>0</v>
          </cell>
          <cell r="V277">
            <v>928000</v>
          </cell>
          <cell r="W277">
            <v>928000</v>
          </cell>
          <cell r="X277">
            <v>870400</v>
          </cell>
          <cell r="Y277">
            <v>0</v>
          </cell>
          <cell r="Z277" t="str">
            <v>se glosa atencion domiciliaria, no pertinente, se reconoce consulta de urgencia.se glosa identificacion de virus mayor valor facturado, no se evidencia toma de muestra, solo atencion telefonica.</v>
          </cell>
          <cell r="AA277" t="str">
            <v>NA</v>
          </cell>
          <cell r="AB277">
            <v>870400</v>
          </cell>
          <cell r="AC277">
            <v>0</v>
          </cell>
          <cell r="AD277">
            <v>0</v>
          </cell>
          <cell r="AE277">
            <v>44054</v>
          </cell>
          <cell r="AF277" t="str">
            <v>FACSS</v>
          </cell>
          <cell r="AG277" t="str">
            <v>IPSPU</v>
          </cell>
          <cell r="AH277" t="str">
            <v>Pagado</v>
          </cell>
          <cell r="AI277" t="str">
            <v>11768</v>
          </cell>
          <cell r="AJ277">
            <v>928000</v>
          </cell>
          <cell r="AK277">
            <v>928000</v>
          </cell>
          <cell r="AL277">
            <v>0</v>
          </cell>
          <cell r="AM277">
            <v>0</v>
          </cell>
          <cell r="AN277">
            <v>0</v>
          </cell>
          <cell r="AO277">
            <v>0</v>
          </cell>
          <cell r="AP277">
            <v>0</v>
          </cell>
          <cell r="AQ277">
            <v>0</v>
          </cell>
          <cell r="AR277">
            <v>57600</v>
          </cell>
          <cell r="AS277">
            <v>0</v>
          </cell>
          <cell r="AT277">
            <v>0</v>
          </cell>
          <cell r="AU277">
            <v>0</v>
          </cell>
          <cell r="AV277" t="str">
            <v>NA</v>
          </cell>
          <cell r="AW277" t="str">
            <v>5586219</v>
          </cell>
          <cell r="AX277" t="str">
            <v>0</v>
          </cell>
          <cell r="AY277" t="str">
            <v>264254</v>
          </cell>
          <cell r="AZ277" t="str">
            <v>24886</v>
          </cell>
        </row>
        <row r="278">
          <cell r="G278">
            <v>11761</v>
          </cell>
          <cell r="H278" t="str">
            <v>ADMINISTRADORA</v>
          </cell>
          <cell r="I278">
            <v>39</v>
          </cell>
          <cell r="J278" t="str">
            <v>CONTRIBUTIVO PLENO</v>
          </cell>
          <cell r="K278" t="str">
            <v>CC-1046874469</v>
          </cell>
          <cell r="L278" t="str">
            <v>P</v>
          </cell>
          <cell r="M278" t="str">
            <v>NINGUNO</v>
          </cell>
          <cell r="N278">
            <v>0</v>
          </cell>
          <cell r="O278">
            <v>13</v>
          </cell>
          <cell r="P278">
            <v>44018</v>
          </cell>
          <cell r="Q278">
            <v>44042</v>
          </cell>
          <cell r="R278">
            <v>44048</v>
          </cell>
          <cell r="S278">
            <v>928000</v>
          </cell>
          <cell r="T278">
            <v>0</v>
          </cell>
          <cell r="U278">
            <v>0</v>
          </cell>
          <cell r="V278">
            <v>928000</v>
          </cell>
          <cell r="W278">
            <v>928000</v>
          </cell>
          <cell r="X278">
            <v>790400</v>
          </cell>
          <cell r="Y278">
            <v>0</v>
          </cell>
          <cell r="Z278" t="str">
            <v>--se glosa atencion domiciliaria. no facturable. se reconoce consulta de urgencia. que fue la atencion que recibio el usuario. --se glosa identificacion de virus mayor valor facturado. se reconoce valor establecido por ministerio de salud ($80000)</v>
          </cell>
          <cell r="AA278" t="str">
            <v>NA</v>
          </cell>
          <cell r="AB278">
            <v>790400</v>
          </cell>
          <cell r="AC278">
            <v>0</v>
          </cell>
          <cell r="AD278">
            <v>0</v>
          </cell>
          <cell r="AE278">
            <v>44048</v>
          </cell>
          <cell r="AF278" t="str">
            <v>FACCS</v>
          </cell>
          <cell r="AG278" t="str">
            <v>IPSBC</v>
          </cell>
          <cell r="AH278" t="str">
            <v>Pagado</v>
          </cell>
          <cell r="AI278" t="str">
            <v>11761</v>
          </cell>
          <cell r="AJ278">
            <v>928000</v>
          </cell>
          <cell r="AK278">
            <v>928000</v>
          </cell>
          <cell r="AL278">
            <v>0</v>
          </cell>
          <cell r="AM278">
            <v>0</v>
          </cell>
          <cell r="AN278">
            <v>0</v>
          </cell>
          <cell r="AO278">
            <v>0</v>
          </cell>
          <cell r="AP278">
            <v>0</v>
          </cell>
          <cell r="AQ278">
            <v>0</v>
          </cell>
          <cell r="AR278">
            <v>137600</v>
          </cell>
          <cell r="AS278">
            <v>0</v>
          </cell>
          <cell r="AT278">
            <v>0</v>
          </cell>
          <cell r="AU278">
            <v>0</v>
          </cell>
          <cell r="AV278" t="str">
            <v>NA</v>
          </cell>
          <cell r="AW278" t="str">
            <v>437632</v>
          </cell>
          <cell r="AX278" t="str">
            <v>0</v>
          </cell>
          <cell r="AY278" t="str">
            <v>0</v>
          </cell>
          <cell r="AZ278" t="str">
            <v>1706</v>
          </cell>
        </row>
        <row r="279">
          <cell r="G279">
            <v>11773</v>
          </cell>
          <cell r="H279" t="str">
            <v>ADMINISTRADORA</v>
          </cell>
          <cell r="I279">
            <v>39</v>
          </cell>
          <cell r="J279" t="str">
            <v>CONTRIBUTIVO MOVILIDAD</v>
          </cell>
          <cell r="K279" t="str">
            <v>CC-1042443694</v>
          </cell>
          <cell r="L279" t="str">
            <v>P</v>
          </cell>
          <cell r="M279" t="str">
            <v>NINGUNO</v>
          </cell>
          <cell r="N279">
            <v>0</v>
          </cell>
          <cell r="O279">
            <v>13</v>
          </cell>
          <cell r="P279">
            <v>44012</v>
          </cell>
          <cell r="Q279">
            <v>44043</v>
          </cell>
          <cell r="R279">
            <v>44048</v>
          </cell>
          <cell r="S279">
            <v>928000</v>
          </cell>
          <cell r="T279">
            <v>0</v>
          </cell>
          <cell r="U279">
            <v>0</v>
          </cell>
          <cell r="V279">
            <v>928000</v>
          </cell>
          <cell r="W279">
            <v>928000</v>
          </cell>
          <cell r="X279">
            <v>870400</v>
          </cell>
          <cell r="Y279">
            <v>0</v>
          </cell>
          <cell r="Z279" t="str">
            <v>--se glosa atencion domiciliaria. no pertinente. se reconoce consulta de urgencia. --se glosa identificacion de virus mayor valor facturado. no se evidencia toma de muestra. solo atencion telefonica.</v>
          </cell>
          <cell r="AA279" t="str">
            <v>NA</v>
          </cell>
          <cell r="AB279">
            <v>870400</v>
          </cell>
          <cell r="AC279">
            <v>0</v>
          </cell>
          <cell r="AD279">
            <v>0</v>
          </cell>
          <cell r="AE279">
            <v>44048</v>
          </cell>
          <cell r="AF279" t="str">
            <v>FACCS</v>
          </cell>
          <cell r="AG279" t="str">
            <v>IPSBC</v>
          </cell>
          <cell r="AH279" t="str">
            <v>Pagado</v>
          </cell>
          <cell r="AI279" t="str">
            <v>11773</v>
          </cell>
          <cell r="AJ279">
            <v>928000</v>
          </cell>
          <cell r="AK279">
            <v>928000</v>
          </cell>
          <cell r="AL279">
            <v>0</v>
          </cell>
          <cell r="AM279">
            <v>0</v>
          </cell>
          <cell r="AN279">
            <v>0</v>
          </cell>
          <cell r="AO279">
            <v>0</v>
          </cell>
          <cell r="AP279">
            <v>0</v>
          </cell>
          <cell r="AQ279">
            <v>0</v>
          </cell>
          <cell r="AR279">
            <v>57600</v>
          </cell>
          <cell r="AS279">
            <v>0</v>
          </cell>
          <cell r="AT279">
            <v>0</v>
          </cell>
          <cell r="AU279">
            <v>0</v>
          </cell>
          <cell r="AV279" t="str">
            <v>NA</v>
          </cell>
          <cell r="AW279" t="str">
            <v>437633</v>
          </cell>
          <cell r="AX279" t="str">
            <v>0</v>
          </cell>
          <cell r="AY279" t="str">
            <v>0</v>
          </cell>
          <cell r="AZ279" t="str">
            <v>51941</v>
          </cell>
        </row>
        <row r="280">
          <cell r="G280">
            <v>11815</v>
          </cell>
          <cell r="H280" t="str">
            <v>ADMINISTRADORA</v>
          </cell>
          <cell r="I280">
            <v>39</v>
          </cell>
          <cell r="J280" t="str">
            <v>SUBSIDIADO PLENO</v>
          </cell>
          <cell r="K280" t="str">
            <v>TI-1130305764</v>
          </cell>
          <cell r="L280" t="str">
            <v>P</v>
          </cell>
          <cell r="M280" t="str">
            <v>NINGUNO</v>
          </cell>
          <cell r="N280">
            <v>0</v>
          </cell>
          <cell r="O280">
            <v>13</v>
          </cell>
          <cell r="P280">
            <v>44050</v>
          </cell>
          <cell r="Q280">
            <v>44053</v>
          </cell>
          <cell r="R280">
            <v>44078</v>
          </cell>
          <cell r="S280">
            <v>135934</v>
          </cell>
          <cell r="T280">
            <v>0</v>
          </cell>
          <cell r="U280">
            <v>0</v>
          </cell>
          <cell r="V280">
            <v>135934</v>
          </cell>
          <cell r="W280">
            <v>135934</v>
          </cell>
          <cell r="X280">
            <v>0</v>
          </cell>
          <cell r="Y280">
            <v>0</v>
          </cell>
          <cell r="Z280" t="str">
            <v>NA</v>
          </cell>
          <cell r="AA280" t="str">
            <v>NA</v>
          </cell>
          <cell r="AB280">
            <v>0</v>
          </cell>
          <cell r="AC280">
            <v>0</v>
          </cell>
          <cell r="AD280">
            <v>0</v>
          </cell>
          <cell r="AE280">
            <v>44084</v>
          </cell>
          <cell r="AF280" t="str">
            <v>FACSS</v>
          </cell>
          <cell r="AG280" t="str">
            <v>IPSPU</v>
          </cell>
          <cell r="AH280" t="str">
            <v>Pagado</v>
          </cell>
          <cell r="AI280" t="str">
            <v>11815</v>
          </cell>
          <cell r="AJ280">
            <v>135934</v>
          </cell>
          <cell r="AK280">
            <v>135934</v>
          </cell>
          <cell r="AL280">
            <v>0</v>
          </cell>
          <cell r="AM280">
            <v>0</v>
          </cell>
          <cell r="AN280">
            <v>0</v>
          </cell>
          <cell r="AO280">
            <v>0</v>
          </cell>
          <cell r="AP280">
            <v>0</v>
          </cell>
          <cell r="AQ280">
            <v>0</v>
          </cell>
          <cell r="AR280">
            <v>135934</v>
          </cell>
          <cell r="AS280">
            <v>0</v>
          </cell>
          <cell r="AT280">
            <v>0</v>
          </cell>
          <cell r="AU280">
            <v>0</v>
          </cell>
          <cell r="AV280" t="str">
            <v>NA</v>
          </cell>
          <cell r="AW280" t="str">
            <v>5676615</v>
          </cell>
          <cell r="AX280" t="str">
            <v>0</v>
          </cell>
          <cell r="AY280" t="str">
            <v>0</v>
          </cell>
          <cell r="AZ280" t="str">
            <v>25563</v>
          </cell>
        </row>
        <row r="281">
          <cell r="G281">
            <v>11890</v>
          </cell>
          <cell r="H281" t="str">
            <v>ADMINISTRADORA</v>
          </cell>
          <cell r="I281">
            <v>39</v>
          </cell>
          <cell r="J281" t="str">
            <v>SUBSIDIADO PLENO</v>
          </cell>
          <cell r="K281" t="str">
            <v>CC-1042460012</v>
          </cell>
          <cell r="L281" t="str">
            <v>P</v>
          </cell>
          <cell r="M281" t="str">
            <v>NINGUNO</v>
          </cell>
          <cell r="N281">
            <v>0</v>
          </cell>
          <cell r="O281">
            <v>13</v>
          </cell>
          <cell r="P281">
            <v>44040</v>
          </cell>
          <cell r="Q281">
            <v>44067</v>
          </cell>
          <cell r="R281">
            <v>44078</v>
          </cell>
          <cell r="S281">
            <v>928000</v>
          </cell>
          <cell r="T281">
            <v>0</v>
          </cell>
          <cell r="U281">
            <v>0</v>
          </cell>
          <cell r="V281">
            <v>928000</v>
          </cell>
          <cell r="W281">
            <v>928000</v>
          </cell>
          <cell r="X281">
            <v>790400</v>
          </cell>
          <cell r="Y281">
            <v>0</v>
          </cell>
          <cell r="Z281" t="str">
            <v>se glosa atencion domiciliaria, mvf , se reconoce como consulta de urgencia.se glosa identificacion de virus mayor valor facturado, se reconoce valor establecido por ministerio de salud ($80000)</v>
          </cell>
          <cell r="AA281" t="str">
            <v>NA</v>
          </cell>
          <cell r="AB281">
            <v>790400</v>
          </cell>
          <cell r="AC281">
            <v>0</v>
          </cell>
          <cell r="AD281">
            <v>0</v>
          </cell>
          <cell r="AE281">
            <v>44084</v>
          </cell>
          <cell r="AF281" t="str">
            <v>FACSS</v>
          </cell>
          <cell r="AG281" t="str">
            <v>IPSPU</v>
          </cell>
          <cell r="AH281" t="str">
            <v>Pagado</v>
          </cell>
          <cell r="AI281" t="str">
            <v>11890</v>
          </cell>
          <cell r="AJ281">
            <v>928000</v>
          </cell>
          <cell r="AK281">
            <v>928000</v>
          </cell>
          <cell r="AL281">
            <v>0</v>
          </cell>
          <cell r="AM281">
            <v>0</v>
          </cell>
          <cell r="AN281">
            <v>0</v>
          </cell>
          <cell r="AO281">
            <v>0</v>
          </cell>
          <cell r="AP281">
            <v>0</v>
          </cell>
          <cell r="AQ281">
            <v>0</v>
          </cell>
          <cell r="AR281">
            <v>137600</v>
          </cell>
          <cell r="AS281">
            <v>0</v>
          </cell>
          <cell r="AT281">
            <v>0</v>
          </cell>
          <cell r="AU281">
            <v>0</v>
          </cell>
          <cell r="AV281" t="str">
            <v>NA</v>
          </cell>
          <cell r="AW281" t="str">
            <v>5676601</v>
          </cell>
          <cell r="AX281" t="str">
            <v>0</v>
          </cell>
          <cell r="AY281" t="str">
            <v>269201</v>
          </cell>
          <cell r="AZ281" t="str">
            <v>25563</v>
          </cell>
        </row>
        <row r="282">
          <cell r="G282">
            <v>12341</v>
          </cell>
          <cell r="H282" t="str">
            <v>ADMINISTRADORA</v>
          </cell>
          <cell r="I282">
            <v>39</v>
          </cell>
          <cell r="J282" t="str">
            <v>SUBSIDIADO PLENO</v>
          </cell>
          <cell r="K282" t="str">
            <v>TI-1133795407</v>
          </cell>
          <cell r="L282" t="str">
            <v>P</v>
          </cell>
          <cell r="M282" t="str">
            <v>NINGUNO</v>
          </cell>
          <cell r="N282">
            <v>0</v>
          </cell>
          <cell r="O282">
            <v>13</v>
          </cell>
          <cell r="P282">
            <v>44141</v>
          </cell>
          <cell r="Q282">
            <v>44148</v>
          </cell>
          <cell r="R282">
            <v>44182</v>
          </cell>
          <cell r="S282">
            <v>85885</v>
          </cell>
          <cell r="T282">
            <v>0</v>
          </cell>
          <cell r="U282">
            <v>0</v>
          </cell>
          <cell r="V282">
            <v>85885</v>
          </cell>
          <cell r="W282">
            <v>85885</v>
          </cell>
          <cell r="X282">
            <v>0</v>
          </cell>
          <cell r="Y282">
            <v>0</v>
          </cell>
          <cell r="Z282" t="str">
            <v>NA</v>
          </cell>
          <cell r="AA282" t="str">
            <v>NA</v>
          </cell>
          <cell r="AB282">
            <v>0</v>
          </cell>
          <cell r="AC282">
            <v>0</v>
          </cell>
          <cell r="AD282">
            <v>0</v>
          </cell>
          <cell r="AE282">
            <v>44182</v>
          </cell>
          <cell r="AF282" t="str">
            <v>FACSS</v>
          </cell>
          <cell r="AG282" t="str">
            <v>IPSPU</v>
          </cell>
          <cell r="AH282" t="str">
            <v>Pagado</v>
          </cell>
          <cell r="AI282" t="str">
            <v>12341</v>
          </cell>
          <cell r="AJ282">
            <v>85885</v>
          </cell>
          <cell r="AK282">
            <v>85885</v>
          </cell>
          <cell r="AL282">
            <v>0</v>
          </cell>
          <cell r="AM282">
            <v>0</v>
          </cell>
          <cell r="AN282">
            <v>0</v>
          </cell>
          <cell r="AO282">
            <v>0</v>
          </cell>
          <cell r="AP282">
            <v>0</v>
          </cell>
          <cell r="AQ282">
            <v>0</v>
          </cell>
          <cell r="AR282">
            <v>0</v>
          </cell>
          <cell r="AS282">
            <v>85885</v>
          </cell>
          <cell r="AT282">
            <v>0</v>
          </cell>
          <cell r="AU282">
            <v>0</v>
          </cell>
          <cell r="AV282" t="str">
            <v>CRUCE|GIRO DIRECTO DEL M.PS.  MES DE ENERO DE 2021. EVENTO</v>
          </cell>
          <cell r="AW282" t="str">
            <v>6302209</v>
          </cell>
          <cell r="AX282" t="str">
            <v>33581|33581</v>
          </cell>
          <cell r="AY282" t="str">
            <v>0</v>
          </cell>
          <cell r="AZ282" t="str">
            <v>0</v>
          </cell>
        </row>
        <row r="283">
          <cell r="G283">
            <v>12372</v>
          </cell>
          <cell r="H283" t="str">
            <v>ADMINISTRADORA</v>
          </cell>
          <cell r="I283">
            <v>39</v>
          </cell>
          <cell r="J283" t="str">
            <v>SUBSIDIADO PLENO</v>
          </cell>
          <cell r="K283" t="str">
            <v>CC-1052077587</v>
          </cell>
          <cell r="L283" t="str">
            <v>P</v>
          </cell>
          <cell r="M283" t="str">
            <v>NINGUNO</v>
          </cell>
          <cell r="N283">
            <v>0</v>
          </cell>
          <cell r="O283">
            <v>13</v>
          </cell>
          <cell r="P283">
            <v>44145</v>
          </cell>
          <cell r="Q283">
            <v>44154</v>
          </cell>
          <cell r="R283">
            <v>44182</v>
          </cell>
          <cell r="S283">
            <v>275731</v>
          </cell>
          <cell r="T283">
            <v>0</v>
          </cell>
          <cell r="U283">
            <v>0</v>
          </cell>
          <cell r="V283">
            <v>275731</v>
          </cell>
          <cell r="W283">
            <v>275731</v>
          </cell>
          <cell r="X283">
            <v>0</v>
          </cell>
          <cell r="Y283">
            <v>0</v>
          </cell>
          <cell r="Z283" t="str">
            <v>NA</v>
          </cell>
          <cell r="AA283" t="str">
            <v>NA</v>
          </cell>
          <cell r="AB283">
            <v>0</v>
          </cell>
          <cell r="AC283">
            <v>0</v>
          </cell>
          <cell r="AD283">
            <v>0</v>
          </cell>
          <cell r="AE283">
            <v>44182</v>
          </cell>
          <cell r="AF283" t="str">
            <v>FACSS</v>
          </cell>
          <cell r="AG283" t="str">
            <v>IPSPU</v>
          </cell>
          <cell r="AH283" t="str">
            <v>Pagado</v>
          </cell>
          <cell r="AI283" t="str">
            <v>12372</v>
          </cell>
          <cell r="AJ283">
            <v>275731</v>
          </cell>
          <cell r="AK283">
            <v>275731</v>
          </cell>
          <cell r="AL283">
            <v>0</v>
          </cell>
          <cell r="AM283">
            <v>0</v>
          </cell>
          <cell r="AN283">
            <v>0</v>
          </cell>
          <cell r="AO283">
            <v>0</v>
          </cell>
          <cell r="AP283">
            <v>0</v>
          </cell>
          <cell r="AQ283">
            <v>0</v>
          </cell>
          <cell r="AR283">
            <v>0</v>
          </cell>
          <cell r="AS283">
            <v>275731</v>
          </cell>
          <cell r="AT283">
            <v>0</v>
          </cell>
          <cell r="AU283">
            <v>0</v>
          </cell>
          <cell r="AV283" t="str">
            <v>CRUCE|GIRO DIRECTO DEL M.PS.  MES DE ENERO DE 2021. EVENTO</v>
          </cell>
          <cell r="AW283" t="str">
            <v>6302210</v>
          </cell>
          <cell r="AX283" t="str">
            <v>33581|33581</v>
          </cell>
          <cell r="AY283" t="str">
            <v>0</v>
          </cell>
          <cell r="AZ283" t="str">
            <v>0</v>
          </cell>
        </row>
        <row r="284">
          <cell r="G284">
            <v>12443</v>
          </cell>
          <cell r="H284" t="str">
            <v>ADMINISTRADORA</v>
          </cell>
          <cell r="I284">
            <v>39</v>
          </cell>
          <cell r="J284" t="str">
            <v>SUBSIDIADO PLENO</v>
          </cell>
          <cell r="K284" t="str">
            <v>CC-1143461178</v>
          </cell>
          <cell r="L284" t="str">
            <v>P</v>
          </cell>
          <cell r="M284" t="str">
            <v>NINGUNO</v>
          </cell>
          <cell r="N284">
            <v>0</v>
          </cell>
          <cell r="O284">
            <v>13</v>
          </cell>
          <cell r="P284">
            <v>44163</v>
          </cell>
          <cell r="Q284">
            <v>44165</v>
          </cell>
          <cell r="R284">
            <v>44182</v>
          </cell>
          <cell r="S284">
            <v>130993</v>
          </cell>
          <cell r="T284">
            <v>0</v>
          </cell>
          <cell r="U284">
            <v>0</v>
          </cell>
          <cell r="V284">
            <v>130993</v>
          </cell>
          <cell r="W284">
            <v>130993</v>
          </cell>
          <cell r="X284">
            <v>0</v>
          </cell>
          <cell r="Y284">
            <v>0</v>
          </cell>
          <cell r="Z284" t="str">
            <v>NA</v>
          </cell>
          <cell r="AA284" t="str">
            <v>NA</v>
          </cell>
          <cell r="AB284">
            <v>0</v>
          </cell>
          <cell r="AC284">
            <v>0</v>
          </cell>
          <cell r="AD284">
            <v>0</v>
          </cell>
          <cell r="AE284">
            <v>44182</v>
          </cell>
          <cell r="AF284" t="str">
            <v>FACSS</v>
          </cell>
          <cell r="AG284" t="str">
            <v>IPSPU</v>
          </cell>
          <cell r="AH284" t="str">
            <v>Pagado</v>
          </cell>
          <cell r="AI284" t="str">
            <v>12443</v>
          </cell>
          <cell r="AJ284">
            <v>130993</v>
          </cell>
          <cell r="AK284">
            <v>130993</v>
          </cell>
          <cell r="AL284">
            <v>0</v>
          </cell>
          <cell r="AM284">
            <v>0</v>
          </cell>
          <cell r="AN284">
            <v>0</v>
          </cell>
          <cell r="AO284">
            <v>0</v>
          </cell>
          <cell r="AP284">
            <v>0</v>
          </cell>
          <cell r="AQ284">
            <v>0</v>
          </cell>
          <cell r="AR284">
            <v>0</v>
          </cell>
          <cell r="AS284">
            <v>130993</v>
          </cell>
          <cell r="AT284">
            <v>0</v>
          </cell>
          <cell r="AU284">
            <v>0</v>
          </cell>
          <cell r="AV284" t="str">
            <v>CRUCE|GIRO DIRECTO DEL M.PS.  MES DE ENERO DE 2021. EVENTO</v>
          </cell>
          <cell r="AW284" t="str">
            <v>6302211</v>
          </cell>
          <cell r="AX284" t="str">
            <v>33581|33581</v>
          </cell>
          <cell r="AY284" t="str">
            <v>0</v>
          </cell>
          <cell r="AZ284" t="str">
            <v>0</v>
          </cell>
        </row>
        <row r="285">
          <cell r="G285">
            <v>12444</v>
          </cell>
          <cell r="H285" t="str">
            <v>ADMINISTRADORA</v>
          </cell>
          <cell r="I285">
            <v>39</v>
          </cell>
          <cell r="J285" t="str">
            <v>SUBSIDIADO PLENO</v>
          </cell>
          <cell r="K285" t="str">
            <v>CC-32756559</v>
          </cell>
          <cell r="L285" t="str">
            <v>P</v>
          </cell>
          <cell r="M285" t="str">
            <v>NINGUNO</v>
          </cell>
          <cell r="N285">
            <v>0</v>
          </cell>
          <cell r="O285">
            <v>13</v>
          </cell>
          <cell r="P285">
            <v>44163</v>
          </cell>
          <cell r="Q285">
            <v>44165</v>
          </cell>
          <cell r="R285">
            <v>44182</v>
          </cell>
          <cell r="S285">
            <v>140413</v>
          </cell>
          <cell r="T285">
            <v>0</v>
          </cell>
          <cell r="U285">
            <v>0</v>
          </cell>
          <cell r="V285">
            <v>140413</v>
          </cell>
          <cell r="W285">
            <v>140413</v>
          </cell>
          <cell r="X285">
            <v>0</v>
          </cell>
          <cell r="Y285">
            <v>0</v>
          </cell>
          <cell r="Z285" t="str">
            <v>NA</v>
          </cell>
          <cell r="AA285" t="str">
            <v>NA</v>
          </cell>
          <cell r="AB285">
            <v>0</v>
          </cell>
          <cell r="AC285">
            <v>0</v>
          </cell>
          <cell r="AD285">
            <v>0</v>
          </cell>
          <cell r="AE285">
            <v>44182</v>
          </cell>
          <cell r="AF285" t="str">
            <v>FACSS</v>
          </cell>
          <cell r="AG285" t="str">
            <v>IPSPU</v>
          </cell>
          <cell r="AH285" t="str">
            <v>Pagado</v>
          </cell>
          <cell r="AI285" t="str">
            <v>12444</v>
          </cell>
          <cell r="AJ285">
            <v>140413</v>
          </cell>
          <cell r="AK285">
            <v>140413</v>
          </cell>
          <cell r="AL285">
            <v>0</v>
          </cell>
          <cell r="AM285">
            <v>0</v>
          </cell>
          <cell r="AN285">
            <v>0</v>
          </cell>
          <cell r="AO285">
            <v>0</v>
          </cell>
          <cell r="AP285">
            <v>0</v>
          </cell>
          <cell r="AQ285">
            <v>0</v>
          </cell>
          <cell r="AR285">
            <v>0</v>
          </cell>
          <cell r="AS285">
            <v>140413</v>
          </cell>
          <cell r="AT285">
            <v>0</v>
          </cell>
          <cell r="AU285">
            <v>0</v>
          </cell>
          <cell r="AV285" t="str">
            <v>CRUCE|GIRO DIRECTO DEL M.PS.  MES DE ENERO DE 2021. EVENTO</v>
          </cell>
          <cell r="AW285" t="str">
            <v>6302212</v>
          </cell>
          <cell r="AX285" t="str">
            <v>33581|33581</v>
          </cell>
          <cell r="AY285" t="str">
            <v>0</v>
          </cell>
          <cell r="AZ285" t="str">
            <v>0</v>
          </cell>
        </row>
        <row r="286">
          <cell r="G286">
            <v>12328</v>
          </cell>
          <cell r="H286" t="str">
            <v>ADMINISTRADORA</v>
          </cell>
          <cell r="I286">
            <v>39</v>
          </cell>
          <cell r="J286" t="str">
            <v>CONTRIBUTIVO PLENO</v>
          </cell>
          <cell r="K286" t="str">
            <v>CC-3779618</v>
          </cell>
          <cell r="L286" t="str">
            <v>P</v>
          </cell>
          <cell r="M286" t="str">
            <v>NINGUNO</v>
          </cell>
          <cell r="N286">
            <v>0</v>
          </cell>
          <cell r="O286">
            <v>13</v>
          </cell>
          <cell r="P286">
            <v>44136</v>
          </cell>
          <cell r="Q286">
            <v>44148</v>
          </cell>
          <cell r="R286">
            <v>44182</v>
          </cell>
          <cell r="S286">
            <v>67215</v>
          </cell>
          <cell r="T286">
            <v>0</v>
          </cell>
          <cell r="U286">
            <v>0</v>
          </cell>
          <cell r="V286">
            <v>67215</v>
          </cell>
          <cell r="W286">
            <v>67215</v>
          </cell>
          <cell r="X286">
            <v>0</v>
          </cell>
          <cell r="Y286">
            <v>0</v>
          </cell>
          <cell r="Z286" t="str">
            <v>NA</v>
          </cell>
          <cell r="AA286" t="str">
            <v>NA</v>
          </cell>
          <cell r="AB286">
            <v>0</v>
          </cell>
          <cell r="AC286">
            <v>0</v>
          </cell>
          <cell r="AD286">
            <v>0</v>
          </cell>
          <cell r="AE286">
            <v>44182</v>
          </cell>
          <cell r="AF286" t="str">
            <v>FACCS</v>
          </cell>
          <cell r="AG286" t="str">
            <v>IPSBC</v>
          </cell>
          <cell r="AH286" t="str">
            <v>Pagado</v>
          </cell>
          <cell r="AI286" t="str">
            <v>12328</v>
          </cell>
          <cell r="AJ286">
            <v>67215</v>
          </cell>
          <cell r="AK286">
            <v>67215</v>
          </cell>
          <cell r="AL286">
            <v>0</v>
          </cell>
          <cell r="AM286">
            <v>0</v>
          </cell>
          <cell r="AN286">
            <v>0</v>
          </cell>
          <cell r="AO286">
            <v>0</v>
          </cell>
          <cell r="AP286">
            <v>0</v>
          </cell>
          <cell r="AQ286">
            <v>0</v>
          </cell>
          <cell r="AR286">
            <v>67215</v>
          </cell>
          <cell r="AS286">
            <v>0</v>
          </cell>
          <cell r="AT286">
            <v>0</v>
          </cell>
          <cell r="AU286">
            <v>0</v>
          </cell>
          <cell r="AV286" t="str">
            <v>CRUCE</v>
          </cell>
          <cell r="AW286" t="str">
            <v>534191</v>
          </cell>
          <cell r="AX286" t="str">
            <v>0</v>
          </cell>
          <cell r="AY286" t="str">
            <v>0</v>
          </cell>
          <cell r="AZ286" t="str">
            <v>3546</v>
          </cell>
        </row>
        <row r="287">
          <cell r="G287">
            <v>12441</v>
          </cell>
          <cell r="H287" t="str">
            <v>ADMINISTRADORA</v>
          </cell>
          <cell r="I287">
            <v>39</v>
          </cell>
          <cell r="J287" t="str">
            <v>CONTRIBUTIVO MOVILIDAD</v>
          </cell>
          <cell r="K287" t="str">
            <v>CC-1045751760</v>
          </cell>
          <cell r="L287" t="str">
            <v>P</v>
          </cell>
          <cell r="M287" t="str">
            <v>NINGUNO</v>
          </cell>
          <cell r="N287">
            <v>0</v>
          </cell>
          <cell r="O287">
            <v>13</v>
          </cell>
          <cell r="P287">
            <v>44162</v>
          </cell>
          <cell r="Q287">
            <v>44165</v>
          </cell>
          <cell r="R287">
            <v>44182</v>
          </cell>
          <cell r="S287">
            <v>66062</v>
          </cell>
          <cell r="T287">
            <v>0</v>
          </cell>
          <cell r="U287">
            <v>0</v>
          </cell>
          <cell r="V287">
            <v>66062</v>
          </cell>
          <cell r="W287">
            <v>66062</v>
          </cell>
          <cell r="X287">
            <v>0</v>
          </cell>
          <cell r="Y287">
            <v>0</v>
          </cell>
          <cell r="Z287" t="str">
            <v>NA</v>
          </cell>
          <cell r="AA287" t="str">
            <v>NA</v>
          </cell>
          <cell r="AB287">
            <v>0</v>
          </cell>
          <cell r="AC287">
            <v>0</v>
          </cell>
          <cell r="AD287">
            <v>0</v>
          </cell>
          <cell r="AE287">
            <v>44182</v>
          </cell>
          <cell r="AF287" t="str">
            <v>FACCS</v>
          </cell>
          <cell r="AG287" t="str">
            <v>IPSBC</v>
          </cell>
          <cell r="AH287" t="str">
            <v>Pagado</v>
          </cell>
          <cell r="AI287" t="str">
            <v>12441</v>
          </cell>
          <cell r="AJ287">
            <v>66062</v>
          </cell>
          <cell r="AK287">
            <v>66062</v>
          </cell>
          <cell r="AL287">
            <v>0</v>
          </cell>
          <cell r="AM287">
            <v>0</v>
          </cell>
          <cell r="AN287">
            <v>0</v>
          </cell>
          <cell r="AO287">
            <v>0</v>
          </cell>
          <cell r="AP287">
            <v>0</v>
          </cell>
          <cell r="AQ287">
            <v>0</v>
          </cell>
          <cell r="AR287">
            <v>66062</v>
          </cell>
          <cell r="AS287">
            <v>0</v>
          </cell>
          <cell r="AT287">
            <v>0</v>
          </cell>
          <cell r="AU287">
            <v>0</v>
          </cell>
          <cell r="AV287" t="str">
            <v>CRUCEEVENTO PBS</v>
          </cell>
          <cell r="AW287" t="str">
            <v>534236</v>
          </cell>
          <cell r="AX287" t="str">
            <v>0</v>
          </cell>
          <cell r="AY287" t="str">
            <v>0</v>
          </cell>
          <cell r="AZ287" t="str">
            <v>3812</v>
          </cell>
        </row>
        <row r="288">
          <cell r="G288">
            <v>11998</v>
          </cell>
          <cell r="H288" t="str">
            <v>ADMINISTRADORA</v>
          </cell>
          <cell r="I288">
            <v>39</v>
          </cell>
          <cell r="J288" t="str">
            <v>SUBSIDIADO PLENO</v>
          </cell>
          <cell r="K288" t="str">
            <v>CC-1002145052</v>
          </cell>
          <cell r="L288" t="str">
            <v>P</v>
          </cell>
          <cell r="M288" t="str">
            <v>NINGUNO</v>
          </cell>
          <cell r="N288">
            <v>0</v>
          </cell>
          <cell r="O288">
            <v>13</v>
          </cell>
          <cell r="P288">
            <v>44077</v>
          </cell>
          <cell r="Q288">
            <v>44089</v>
          </cell>
          <cell r="R288">
            <v>44182</v>
          </cell>
          <cell r="S288">
            <v>155016</v>
          </cell>
          <cell r="T288">
            <v>0</v>
          </cell>
          <cell r="U288">
            <v>0</v>
          </cell>
          <cell r="V288">
            <v>155016</v>
          </cell>
          <cell r="W288">
            <v>155016</v>
          </cell>
          <cell r="X288">
            <v>0</v>
          </cell>
          <cell r="Y288">
            <v>0</v>
          </cell>
          <cell r="Z288" t="str">
            <v>NA</v>
          </cell>
          <cell r="AA288" t="str">
            <v>NA</v>
          </cell>
          <cell r="AB288">
            <v>0</v>
          </cell>
          <cell r="AC288">
            <v>0</v>
          </cell>
          <cell r="AD288">
            <v>0</v>
          </cell>
          <cell r="AE288">
            <v>44182</v>
          </cell>
          <cell r="AF288" t="str">
            <v>FACSS</v>
          </cell>
          <cell r="AG288" t="str">
            <v>IPSPU</v>
          </cell>
          <cell r="AH288" t="str">
            <v>Pagado</v>
          </cell>
          <cell r="AI288" t="str">
            <v>11998</v>
          </cell>
          <cell r="AJ288">
            <v>155016</v>
          </cell>
          <cell r="AK288">
            <v>155016</v>
          </cell>
          <cell r="AL288">
            <v>0</v>
          </cell>
          <cell r="AM288">
            <v>0</v>
          </cell>
          <cell r="AN288">
            <v>0</v>
          </cell>
          <cell r="AO288">
            <v>0</v>
          </cell>
          <cell r="AP288">
            <v>0</v>
          </cell>
          <cell r="AQ288">
            <v>0</v>
          </cell>
          <cell r="AR288">
            <v>0</v>
          </cell>
          <cell r="AS288">
            <v>155016</v>
          </cell>
          <cell r="AT288">
            <v>0</v>
          </cell>
          <cell r="AU288">
            <v>0</v>
          </cell>
          <cell r="AV288" t="str">
            <v>CRUCE|GIRO DIRECTO DEL M.PS.  MES DE ENERO DE 2021. EVENTO</v>
          </cell>
          <cell r="AW288" t="str">
            <v>6301253</v>
          </cell>
          <cell r="AX288" t="str">
            <v>33581|33581</v>
          </cell>
          <cell r="AY288" t="str">
            <v>0</v>
          </cell>
          <cell r="AZ288" t="str">
            <v>0</v>
          </cell>
        </row>
        <row r="289">
          <cell r="G289">
            <v>12003</v>
          </cell>
          <cell r="H289" t="str">
            <v>ADMINISTRADORA</v>
          </cell>
          <cell r="I289">
            <v>39</v>
          </cell>
          <cell r="J289" t="str">
            <v>SUBSIDIADO PLENO</v>
          </cell>
          <cell r="K289" t="str">
            <v>TI-1133795407</v>
          </cell>
          <cell r="L289" t="str">
            <v>P</v>
          </cell>
          <cell r="M289" t="str">
            <v>NINGUNO</v>
          </cell>
          <cell r="N289">
            <v>0</v>
          </cell>
          <cell r="O289">
            <v>13</v>
          </cell>
          <cell r="P289">
            <v>44078</v>
          </cell>
          <cell r="Q289">
            <v>44090</v>
          </cell>
          <cell r="R289">
            <v>44182</v>
          </cell>
          <cell r="S289">
            <v>342268</v>
          </cell>
          <cell r="T289">
            <v>0</v>
          </cell>
          <cell r="U289">
            <v>0</v>
          </cell>
          <cell r="V289">
            <v>342268</v>
          </cell>
          <cell r="W289">
            <v>342268</v>
          </cell>
          <cell r="X289">
            <v>0</v>
          </cell>
          <cell r="Y289">
            <v>0</v>
          </cell>
          <cell r="Z289" t="str">
            <v>NA</v>
          </cell>
          <cell r="AA289" t="str">
            <v>NA</v>
          </cell>
          <cell r="AB289">
            <v>0</v>
          </cell>
          <cell r="AC289">
            <v>0</v>
          </cell>
          <cell r="AD289">
            <v>0</v>
          </cell>
          <cell r="AE289">
            <v>44182</v>
          </cell>
          <cell r="AF289" t="str">
            <v>FACSS</v>
          </cell>
          <cell r="AG289" t="str">
            <v>IPSPU</v>
          </cell>
          <cell r="AH289" t="str">
            <v>Pagado</v>
          </cell>
          <cell r="AI289" t="str">
            <v>12003</v>
          </cell>
          <cell r="AJ289">
            <v>342268</v>
          </cell>
          <cell r="AK289">
            <v>342268</v>
          </cell>
          <cell r="AL289">
            <v>0</v>
          </cell>
          <cell r="AM289">
            <v>0</v>
          </cell>
          <cell r="AN289">
            <v>0</v>
          </cell>
          <cell r="AO289">
            <v>0</v>
          </cell>
          <cell r="AP289">
            <v>0</v>
          </cell>
          <cell r="AQ289">
            <v>0</v>
          </cell>
          <cell r="AR289">
            <v>0</v>
          </cell>
          <cell r="AS289">
            <v>342268</v>
          </cell>
          <cell r="AT289">
            <v>0</v>
          </cell>
          <cell r="AU289">
            <v>0</v>
          </cell>
          <cell r="AV289" t="str">
            <v>CRUCE|GIRO DIRECTO DEL M.PS.  MES DE ENERO DE 2021. EVENTO</v>
          </cell>
          <cell r="AW289" t="str">
            <v>6301254</v>
          </cell>
          <cell r="AX289" t="str">
            <v>33581|33581</v>
          </cell>
          <cell r="AY289" t="str">
            <v>0</v>
          </cell>
          <cell r="AZ289" t="str">
            <v>0</v>
          </cell>
        </row>
        <row r="290">
          <cell r="G290">
            <v>12008</v>
          </cell>
          <cell r="H290" t="str">
            <v>ADMINISTRADORA</v>
          </cell>
          <cell r="I290">
            <v>39</v>
          </cell>
          <cell r="J290" t="str">
            <v>SUBSIDIADO PLENO</v>
          </cell>
          <cell r="K290" t="str">
            <v>CC-1002145052</v>
          </cell>
          <cell r="L290" t="str">
            <v>P</v>
          </cell>
          <cell r="M290" t="str">
            <v>NINGUNO</v>
          </cell>
          <cell r="N290">
            <v>0</v>
          </cell>
          <cell r="O290">
            <v>13</v>
          </cell>
          <cell r="P290">
            <v>44081</v>
          </cell>
          <cell r="Q290">
            <v>44090</v>
          </cell>
          <cell r="R290">
            <v>44182</v>
          </cell>
          <cell r="S290">
            <v>197022</v>
          </cell>
          <cell r="T290">
            <v>0</v>
          </cell>
          <cell r="U290">
            <v>0</v>
          </cell>
          <cell r="V290">
            <v>197022</v>
          </cell>
          <cell r="W290">
            <v>197022</v>
          </cell>
          <cell r="X290">
            <v>0</v>
          </cell>
          <cell r="Y290">
            <v>0</v>
          </cell>
          <cell r="Z290" t="str">
            <v>NA</v>
          </cell>
          <cell r="AA290" t="str">
            <v>NA</v>
          </cell>
          <cell r="AB290">
            <v>0</v>
          </cell>
          <cell r="AC290">
            <v>0</v>
          </cell>
          <cell r="AD290">
            <v>0</v>
          </cell>
          <cell r="AE290">
            <v>44182</v>
          </cell>
          <cell r="AF290" t="str">
            <v>FACSS</v>
          </cell>
          <cell r="AG290" t="str">
            <v>IPSPU</v>
          </cell>
          <cell r="AH290" t="str">
            <v>Pagado</v>
          </cell>
          <cell r="AI290" t="str">
            <v>12008</v>
          </cell>
          <cell r="AJ290">
            <v>197022</v>
          </cell>
          <cell r="AK290">
            <v>197022</v>
          </cell>
          <cell r="AL290">
            <v>0</v>
          </cell>
          <cell r="AM290">
            <v>0</v>
          </cell>
          <cell r="AN290">
            <v>0</v>
          </cell>
          <cell r="AO290">
            <v>0</v>
          </cell>
          <cell r="AP290">
            <v>0</v>
          </cell>
          <cell r="AQ290">
            <v>0</v>
          </cell>
          <cell r="AR290">
            <v>0</v>
          </cell>
          <cell r="AS290">
            <v>197022</v>
          </cell>
          <cell r="AT290">
            <v>0</v>
          </cell>
          <cell r="AU290">
            <v>0</v>
          </cell>
          <cell r="AV290" t="str">
            <v>CRUCE|GIRO DIRECTO DEL M.PS.  MES DE ENERO DE 2021. EVENTO</v>
          </cell>
          <cell r="AW290" t="str">
            <v>6301256</v>
          </cell>
          <cell r="AX290" t="str">
            <v>33581|33581</v>
          </cell>
          <cell r="AY290" t="str">
            <v>0</v>
          </cell>
          <cell r="AZ290" t="str">
            <v>0</v>
          </cell>
        </row>
        <row r="291">
          <cell r="G291">
            <v>12067</v>
          </cell>
          <cell r="H291" t="str">
            <v>ADMINISTRADORA</v>
          </cell>
          <cell r="I291">
            <v>39</v>
          </cell>
          <cell r="J291" t="str">
            <v>SUBSIDIADO PLENO</v>
          </cell>
          <cell r="K291" t="str">
            <v>CC-3779712</v>
          </cell>
          <cell r="L291" t="str">
            <v>P</v>
          </cell>
          <cell r="M291" t="str">
            <v>NINGUNO</v>
          </cell>
          <cell r="N291">
            <v>0</v>
          </cell>
          <cell r="O291">
            <v>13</v>
          </cell>
          <cell r="P291">
            <v>44101</v>
          </cell>
          <cell r="Q291">
            <v>44102</v>
          </cell>
          <cell r="R291">
            <v>44182</v>
          </cell>
          <cell r="S291">
            <v>173609</v>
          </cell>
          <cell r="T291">
            <v>0</v>
          </cell>
          <cell r="U291">
            <v>0</v>
          </cell>
          <cell r="V291">
            <v>173609</v>
          </cell>
          <cell r="W291">
            <v>173609</v>
          </cell>
          <cell r="X291">
            <v>0</v>
          </cell>
          <cell r="Y291">
            <v>0</v>
          </cell>
          <cell r="Z291" t="str">
            <v>NA</v>
          </cell>
          <cell r="AA291" t="str">
            <v>NA</v>
          </cell>
          <cell r="AB291">
            <v>0</v>
          </cell>
          <cell r="AC291">
            <v>0</v>
          </cell>
          <cell r="AD291">
            <v>0</v>
          </cell>
          <cell r="AE291">
            <v>44182</v>
          </cell>
          <cell r="AF291" t="str">
            <v>FACSS</v>
          </cell>
          <cell r="AG291" t="str">
            <v>IPSPU</v>
          </cell>
          <cell r="AH291" t="str">
            <v>Pagado</v>
          </cell>
          <cell r="AI291" t="str">
            <v>12067</v>
          </cell>
          <cell r="AJ291">
            <v>173609</v>
          </cell>
          <cell r="AK291">
            <v>173609</v>
          </cell>
          <cell r="AL291">
            <v>0</v>
          </cell>
          <cell r="AM291">
            <v>0</v>
          </cell>
          <cell r="AN291">
            <v>0</v>
          </cell>
          <cell r="AO291">
            <v>0</v>
          </cell>
          <cell r="AP291">
            <v>0</v>
          </cell>
          <cell r="AQ291">
            <v>0</v>
          </cell>
          <cell r="AR291">
            <v>0</v>
          </cell>
          <cell r="AS291">
            <v>173609</v>
          </cell>
          <cell r="AT291">
            <v>0</v>
          </cell>
          <cell r="AU291">
            <v>0</v>
          </cell>
          <cell r="AV291" t="str">
            <v>CRUCE|GIRO DIRECTO DEL M.PS.  MES DE ENERO DE 2021. EVENTO</v>
          </cell>
          <cell r="AW291" t="str">
            <v>6301257</v>
          </cell>
          <cell r="AX291" t="str">
            <v>33581|33581</v>
          </cell>
          <cell r="AY291" t="str">
            <v>0</v>
          </cell>
          <cell r="AZ291" t="str">
            <v>0</v>
          </cell>
        </row>
        <row r="292">
          <cell r="G292">
            <v>12086</v>
          </cell>
          <cell r="H292" t="str">
            <v>ADMINISTRADORA</v>
          </cell>
          <cell r="I292">
            <v>39</v>
          </cell>
          <cell r="J292" t="str">
            <v>SUBSIDIADO PLENO</v>
          </cell>
          <cell r="K292" t="str">
            <v>RC-1239388048</v>
          </cell>
          <cell r="L292" t="str">
            <v>P</v>
          </cell>
          <cell r="M292" t="str">
            <v>NINGUNO</v>
          </cell>
          <cell r="N292">
            <v>0</v>
          </cell>
          <cell r="O292">
            <v>13</v>
          </cell>
          <cell r="P292">
            <v>44066</v>
          </cell>
          <cell r="Q292">
            <v>44104</v>
          </cell>
          <cell r="R292">
            <v>44182</v>
          </cell>
          <cell r="S292">
            <v>352739</v>
          </cell>
          <cell r="T292">
            <v>0</v>
          </cell>
          <cell r="U292">
            <v>0</v>
          </cell>
          <cell r="V292">
            <v>352739</v>
          </cell>
          <cell r="W292">
            <v>352739</v>
          </cell>
          <cell r="X292">
            <v>136994</v>
          </cell>
          <cell r="Y292">
            <v>0</v>
          </cell>
          <cell r="Z292" t="str">
            <v>se glosa toma de muestra covid mvf atencion del 23 de agosto aun no existia valor de referencia se reconoce tarifa institucional para la toma de la muestra Procesado por salud publica se glosa toma de muestra covid mvf atencion del 23 de agosto aun no existia valor de referencia se reconoce tarifa institucional para la toma de la muestra Procesado por salud publica</v>
          </cell>
          <cell r="AA292" t="str">
            <v>NA</v>
          </cell>
          <cell r="AB292">
            <v>136994</v>
          </cell>
          <cell r="AC292">
            <v>0</v>
          </cell>
          <cell r="AD292">
            <v>0</v>
          </cell>
          <cell r="AE292">
            <v>44182</v>
          </cell>
          <cell r="AF292" t="str">
            <v>FACSS</v>
          </cell>
          <cell r="AG292" t="str">
            <v>IPSPU</v>
          </cell>
          <cell r="AH292" t="str">
            <v>Pagado</v>
          </cell>
          <cell r="AI292" t="str">
            <v>12086</v>
          </cell>
          <cell r="AJ292">
            <v>352739</v>
          </cell>
          <cell r="AK292">
            <v>352739</v>
          </cell>
          <cell r="AL292">
            <v>0</v>
          </cell>
          <cell r="AM292">
            <v>0</v>
          </cell>
          <cell r="AN292">
            <v>0</v>
          </cell>
          <cell r="AO292">
            <v>0</v>
          </cell>
          <cell r="AP292">
            <v>0</v>
          </cell>
          <cell r="AQ292">
            <v>0</v>
          </cell>
          <cell r="AR292">
            <v>0</v>
          </cell>
          <cell r="AS292">
            <v>215745</v>
          </cell>
          <cell r="AT292">
            <v>0</v>
          </cell>
          <cell r="AU292">
            <v>0</v>
          </cell>
          <cell r="AV292" t="str">
            <v>GIRO DIRECTO DEL M.PS.  MES DE ENERO DE 2021. EVENTO</v>
          </cell>
          <cell r="AW292" t="str">
            <v>6301259</v>
          </cell>
          <cell r="AX292" t="str">
            <v>33581</v>
          </cell>
          <cell r="AY292" t="str">
            <v>289853</v>
          </cell>
          <cell r="AZ292" t="str">
            <v>0</v>
          </cell>
        </row>
        <row r="293">
          <cell r="G293">
            <v>12163</v>
          </cell>
          <cell r="H293" t="str">
            <v>ADMINISTRADORA</v>
          </cell>
          <cell r="I293">
            <v>39</v>
          </cell>
          <cell r="J293" t="str">
            <v>CONTRIBUTIVO MOVILIDAD</v>
          </cell>
          <cell r="K293" t="str">
            <v>CC-7461816</v>
          </cell>
          <cell r="L293" t="str">
            <v>P</v>
          </cell>
          <cell r="M293" t="str">
            <v>NINGUNO</v>
          </cell>
          <cell r="N293">
            <v>0</v>
          </cell>
          <cell r="O293">
            <v>13</v>
          </cell>
          <cell r="P293">
            <v>44108</v>
          </cell>
          <cell r="Q293">
            <v>44123</v>
          </cell>
          <cell r="R293">
            <v>44182</v>
          </cell>
          <cell r="S293">
            <v>180260</v>
          </cell>
          <cell r="T293">
            <v>0</v>
          </cell>
          <cell r="U293">
            <v>0</v>
          </cell>
          <cell r="V293">
            <v>180260</v>
          </cell>
          <cell r="W293">
            <v>180260</v>
          </cell>
          <cell r="X293">
            <v>0</v>
          </cell>
          <cell r="Y293">
            <v>0</v>
          </cell>
          <cell r="Z293" t="str">
            <v>NA</v>
          </cell>
          <cell r="AA293" t="str">
            <v>NA</v>
          </cell>
          <cell r="AB293">
            <v>0</v>
          </cell>
          <cell r="AC293">
            <v>0</v>
          </cell>
          <cell r="AD293">
            <v>0</v>
          </cell>
          <cell r="AE293">
            <v>44182</v>
          </cell>
          <cell r="AF293" t="str">
            <v>FACCS</v>
          </cell>
          <cell r="AG293" t="str">
            <v>IPSBC</v>
          </cell>
          <cell r="AH293" t="str">
            <v>Pagado</v>
          </cell>
          <cell r="AI293" t="str">
            <v>12163</v>
          </cell>
          <cell r="AJ293">
            <v>180260</v>
          </cell>
          <cell r="AK293">
            <v>180260</v>
          </cell>
          <cell r="AL293">
            <v>0</v>
          </cell>
          <cell r="AM293">
            <v>0</v>
          </cell>
          <cell r="AN293">
            <v>0</v>
          </cell>
          <cell r="AO293">
            <v>0</v>
          </cell>
          <cell r="AP293">
            <v>0</v>
          </cell>
          <cell r="AQ293">
            <v>0</v>
          </cell>
          <cell r="AR293">
            <v>180260</v>
          </cell>
          <cell r="AS293">
            <v>0</v>
          </cell>
          <cell r="AT293">
            <v>0</v>
          </cell>
          <cell r="AU293">
            <v>0</v>
          </cell>
          <cell r="AV293" t="str">
            <v>CRUCEEVENTO PBS</v>
          </cell>
          <cell r="AW293" t="str">
            <v>534190</v>
          </cell>
          <cell r="AX293" t="str">
            <v>0</v>
          </cell>
          <cell r="AY293" t="str">
            <v>0</v>
          </cell>
          <cell r="AZ293" t="str">
            <v>3812</v>
          </cell>
        </row>
        <row r="294">
          <cell r="G294">
            <v>12181</v>
          </cell>
          <cell r="H294" t="str">
            <v>ADMINISTRADORA</v>
          </cell>
          <cell r="I294">
            <v>39</v>
          </cell>
          <cell r="J294" t="str">
            <v>SUBSIDIADO PLENO</v>
          </cell>
          <cell r="K294" t="str">
            <v>CC-863732</v>
          </cell>
          <cell r="L294" t="str">
            <v>P</v>
          </cell>
          <cell r="M294" t="str">
            <v>NINGUNO</v>
          </cell>
          <cell r="N294">
            <v>0</v>
          </cell>
          <cell r="O294">
            <v>13</v>
          </cell>
          <cell r="P294">
            <v>44104</v>
          </cell>
          <cell r="Q294">
            <v>44123</v>
          </cell>
          <cell r="R294">
            <v>44182</v>
          </cell>
          <cell r="S294">
            <v>191615</v>
          </cell>
          <cell r="T294">
            <v>0</v>
          </cell>
          <cell r="U294">
            <v>0</v>
          </cell>
          <cell r="V294">
            <v>191615</v>
          </cell>
          <cell r="W294">
            <v>191615</v>
          </cell>
          <cell r="X294">
            <v>0</v>
          </cell>
          <cell r="Y294">
            <v>0</v>
          </cell>
          <cell r="Z294" t="str">
            <v>NA</v>
          </cell>
          <cell r="AA294" t="str">
            <v>NA</v>
          </cell>
          <cell r="AB294">
            <v>0</v>
          </cell>
          <cell r="AC294">
            <v>0</v>
          </cell>
          <cell r="AD294">
            <v>0</v>
          </cell>
          <cell r="AE294">
            <v>44182</v>
          </cell>
          <cell r="AF294" t="str">
            <v>FACSS</v>
          </cell>
          <cell r="AG294" t="str">
            <v>IPSPU</v>
          </cell>
          <cell r="AH294" t="str">
            <v>Pagado</v>
          </cell>
          <cell r="AI294" t="str">
            <v>12181</v>
          </cell>
          <cell r="AJ294">
            <v>191615</v>
          </cell>
          <cell r="AK294">
            <v>191615</v>
          </cell>
          <cell r="AL294">
            <v>0</v>
          </cell>
          <cell r="AM294">
            <v>0</v>
          </cell>
          <cell r="AN294">
            <v>0</v>
          </cell>
          <cell r="AO294">
            <v>0</v>
          </cell>
          <cell r="AP294">
            <v>0</v>
          </cell>
          <cell r="AQ294">
            <v>0</v>
          </cell>
          <cell r="AR294">
            <v>0</v>
          </cell>
          <cell r="AS294">
            <v>191615</v>
          </cell>
          <cell r="AT294">
            <v>0</v>
          </cell>
          <cell r="AU294">
            <v>0</v>
          </cell>
          <cell r="AV294" t="str">
            <v>CRUCE|GIRO DIRECTO DEL M.PS.  MES DE ENERO DE 2021. EVENTO</v>
          </cell>
          <cell r="AW294" t="str">
            <v>6301234</v>
          </cell>
          <cell r="AX294" t="str">
            <v>33581|33581</v>
          </cell>
          <cell r="AY294" t="str">
            <v>0</v>
          </cell>
          <cell r="AZ294" t="str">
            <v>0</v>
          </cell>
        </row>
        <row r="295">
          <cell r="G295">
            <v>12197</v>
          </cell>
          <cell r="H295" t="str">
            <v>ADMINISTRADORA</v>
          </cell>
          <cell r="I295">
            <v>39</v>
          </cell>
          <cell r="J295" t="str">
            <v>SUBSIDIADO PLENO</v>
          </cell>
          <cell r="K295" t="str">
            <v>CC-72313813</v>
          </cell>
          <cell r="L295" t="str">
            <v>P</v>
          </cell>
          <cell r="M295" t="str">
            <v>NINGUNO</v>
          </cell>
          <cell r="N295">
            <v>0</v>
          </cell>
          <cell r="O295">
            <v>13</v>
          </cell>
          <cell r="P295">
            <v>44113</v>
          </cell>
          <cell r="Q295">
            <v>44123</v>
          </cell>
          <cell r="R295">
            <v>44182</v>
          </cell>
          <cell r="S295">
            <v>58508</v>
          </cell>
          <cell r="T295">
            <v>0</v>
          </cell>
          <cell r="U295">
            <v>0</v>
          </cell>
          <cell r="V295">
            <v>58508</v>
          </cell>
          <cell r="W295">
            <v>58508</v>
          </cell>
          <cell r="X295">
            <v>0</v>
          </cell>
          <cell r="Y295">
            <v>0</v>
          </cell>
          <cell r="Z295" t="str">
            <v>NA</v>
          </cell>
          <cell r="AA295" t="str">
            <v>NA</v>
          </cell>
          <cell r="AB295">
            <v>0</v>
          </cell>
          <cell r="AC295">
            <v>0</v>
          </cell>
          <cell r="AD295">
            <v>0</v>
          </cell>
          <cell r="AE295">
            <v>44182</v>
          </cell>
          <cell r="AF295" t="str">
            <v>FACSS</v>
          </cell>
          <cell r="AG295" t="str">
            <v>IPSPU</v>
          </cell>
          <cell r="AH295" t="str">
            <v>Pagado</v>
          </cell>
          <cell r="AI295" t="str">
            <v>12197</v>
          </cell>
          <cell r="AJ295">
            <v>58508</v>
          </cell>
          <cell r="AK295">
            <v>58508</v>
          </cell>
          <cell r="AL295">
            <v>0</v>
          </cell>
          <cell r="AM295">
            <v>0</v>
          </cell>
          <cell r="AN295">
            <v>0</v>
          </cell>
          <cell r="AO295">
            <v>0</v>
          </cell>
          <cell r="AP295">
            <v>0</v>
          </cell>
          <cell r="AQ295">
            <v>0</v>
          </cell>
          <cell r="AR295">
            <v>0</v>
          </cell>
          <cell r="AS295">
            <v>58508</v>
          </cell>
          <cell r="AT295">
            <v>0</v>
          </cell>
          <cell r="AU295">
            <v>0</v>
          </cell>
          <cell r="AV295" t="str">
            <v>CRUCE|GIRO DIRECTO DEL M.PS.  MES DE ENERO DE 2021. EVENTO</v>
          </cell>
          <cell r="AW295" t="str">
            <v>6301235</v>
          </cell>
          <cell r="AX295" t="str">
            <v>33581|33581</v>
          </cell>
          <cell r="AY295" t="str">
            <v>0</v>
          </cell>
          <cell r="AZ295" t="str">
            <v>0</v>
          </cell>
        </row>
        <row r="296">
          <cell r="G296">
            <v>12199</v>
          </cell>
          <cell r="H296" t="str">
            <v>ADMINISTRADORA</v>
          </cell>
          <cell r="I296">
            <v>39</v>
          </cell>
          <cell r="J296" t="str">
            <v>SUBSIDIADO PLENO</v>
          </cell>
          <cell r="K296" t="str">
            <v>TI-1043690934</v>
          </cell>
          <cell r="L296" t="str">
            <v>P</v>
          </cell>
          <cell r="M296" t="str">
            <v>NINGUNO</v>
          </cell>
          <cell r="N296">
            <v>0</v>
          </cell>
          <cell r="O296">
            <v>13</v>
          </cell>
          <cell r="P296">
            <v>44116</v>
          </cell>
          <cell r="Q296">
            <v>44123</v>
          </cell>
          <cell r="R296">
            <v>44182</v>
          </cell>
          <cell r="S296">
            <v>127504</v>
          </cell>
          <cell r="T296">
            <v>0</v>
          </cell>
          <cell r="U296">
            <v>0</v>
          </cell>
          <cell r="V296">
            <v>127504</v>
          </cell>
          <cell r="W296">
            <v>127504</v>
          </cell>
          <cell r="X296">
            <v>0</v>
          </cell>
          <cell r="Y296">
            <v>0</v>
          </cell>
          <cell r="Z296" t="str">
            <v>NA</v>
          </cell>
          <cell r="AA296" t="str">
            <v>NA</v>
          </cell>
          <cell r="AB296">
            <v>0</v>
          </cell>
          <cell r="AC296">
            <v>0</v>
          </cell>
          <cell r="AD296">
            <v>0</v>
          </cell>
          <cell r="AE296">
            <v>44182</v>
          </cell>
          <cell r="AF296" t="str">
            <v>FACSS</v>
          </cell>
          <cell r="AG296" t="str">
            <v>IPSPU</v>
          </cell>
          <cell r="AH296" t="str">
            <v>Pagado</v>
          </cell>
          <cell r="AI296" t="str">
            <v>12199</v>
          </cell>
          <cell r="AJ296">
            <v>127504</v>
          </cell>
          <cell r="AK296">
            <v>127504</v>
          </cell>
          <cell r="AL296">
            <v>0</v>
          </cell>
          <cell r="AM296">
            <v>0</v>
          </cell>
          <cell r="AN296">
            <v>0</v>
          </cell>
          <cell r="AO296">
            <v>0</v>
          </cell>
          <cell r="AP296">
            <v>0</v>
          </cell>
          <cell r="AQ296">
            <v>0</v>
          </cell>
          <cell r="AR296">
            <v>0</v>
          </cell>
          <cell r="AS296">
            <v>127504</v>
          </cell>
          <cell r="AT296">
            <v>0</v>
          </cell>
          <cell r="AU296">
            <v>0</v>
          </cell>
          <cell r="AV296" t="str">
            <v>CRUCE|GIRO DIRECTO DEL M.PS.  MES DE ENERO DE 2021. EVENTO</v>
          </cell>
          <cell r="AW296" t="str">
            <v>6301236</v>
          </cell>
          <cell r="AX296" t="str">
            <v>33581|33581</v>
          </cell>
          <cell r="AY296" t="str">
            <v>0</v>
          </cell>
          <cell r="AZ296" t="str">
            <v>0</v>
          </cell>
        </row>
        <row r="297">
          <cell r="G297">
            <v>12202</v>
          </cell>
          <cell r="H297" t="str">
            <v>ADMINISTRADORA</v>
          </cell>
          <cell r="I297">
            <v>39</v>
          </cell>
          <cell r="J297" t="str">
            <v>SUBSIDIADO PLENO</v>
          </cell>
          <cell r="K297" t="str">
            <v>CC-1002145052</v>
          </cell>
          <cell r="L297" t="str">
            <v>P</v>
          </cell>
          <cell r="M297" t="str">
            <v>NINGUNO</v>
          </cell>
          <cell r="N297">
            <v>0</v>
          </cell>
          <cell r="O297">
            <v>13</v>
          </cell>
          <cell r="P297">
            <v>44115</v>
          </cell>
          <cell r="Q297">
            <v>44123</v>
          </cell>
          <cell r="R297">
            <v>44182</v>
          </cell>
          <cell r="S297">
            <v>139169</v>
          </cell>
          <cell r="T297">
            <v>0</v>
          </cell>
          <cell r="U297">
            <v>0</v>
          </cell>
          <cell r="V297">
            <v>139169</v>
          </cell>
          <cell r="W297">
            <v>139169</v>
          </cell>
          <cell r="X297">
            <v>0</v>
          </cell>
          <cell r="Y297">
            <v>0</v>
          </cell>
          <cell r="Z297" t="str">
            <v>NA</v>
          </cell>
          <cell r="AA297" t="str">
            <v>NA</v>
          </cell>
          <cell r="AB297">
            <v>0</v>
          </cell>
          <cell r="AC297">
            <v>0</v>
          </cell>
          <cell r="AD297">
            <v>0</v>
          </cell>
          <cell r="AE297">
            <v>44182</v>
          </cell>
          <cell r="AF297" t="str">
            <v>FACSS</v>
          </cell>
          <cell r="AG297" t="str">
            <v>IPSPU</v>
          </cell>
          <cell r="AH297" t="str">
            <v>Pagado</v>
          </cell>
          <cell r="AI297" t="str">
            <v>12202</v>
          </cell>
          <cell r="AJ297">
            <v>139169</v>
          </cell>
          <cell r="AK297">
            <v>139169</v>
          </cell>
          <cell r="AL297">
            <v>0</v>
          </cell>
          <cell r="AM297">
            <v>0</v>
          </cell>
          <cell r="AN297">
            <v>0</v>
          </cell>
          <cell r="AO297">
            <v>0</v>
          </cell>
          <cell r="AP297">
            <v>0</v>
          </cell>
          <cell r="AQ297">
            <v>0</v>
          </cell>
          <cell r="AR297">
            <v>0</v>
          </cell>
          <cell r="AS297">
            <v>139169</v>
          </cell>
          <cell r="AT297">
            <v>0</v>
          </cell>
          <cell r="AU297">
            <v>0</v>
          </cell>
          <cell r="AV297" t="str">
            <v>CRUCE|GIRO DIRECTO DEL M.PS.  MES DE ENERO DE 2021. EVENTO</v>
          </cell>
          <cell r="AW297" t="str">
            <v>6301238</v>
          </cell>
          <cell r="AX297" t="str">
            <v>33581|33581</v>
          </cell>
          <cell r="AY297" t="str">
            <v>0</v>
          </cell>
          <cell r="AZ297" t="str">
            <v>0</v>
          </cell>
        </row>
        <row r="298">
          <cell r="G298">
            <v>12242</v>
          </cell>
          <cell r="H298" t="str">
            <v>ADMINISTRADORA</v>
          </cell>
          <cell r="I298">
            <v>39</v>
          </cell>
          <cell r="J298" t="str">
            <v>SUBSIDIADO PLENO</v>
          </cell>
          <cell r="K298" t="str">
            <v>RC-1047238948</v>
          </cell>
          <cell r="L298" t="str">
            <v>P</v>
          </cell>
          <cell r="M298" t="str">
            <v>NINGUNO</v>
          </cell>
          <cell r="N298">
            <v>0</v>
          </cell>
          <cell r="O298">
            <v>13</v>
          </cell>
          <cell r="P298">
            <v>44127</v>
          </cell>
          <cell r="Q298">
            <v>44130</v>
          </cell>
          <cell r="R298">
            <v>44182</v>
          </cell>
          <cell r="S298">
            <v>311200</v>
          </cell>
          <cell r="T298">
            <v>0</v>
          </cell>
          <cell r="U298">
            <v>0</v>
          </cell>
          <cell r="V298">
            <v>311200</v>
          </cell>
          <cell r="W298">
            <v>311200</v>
          </cell>
          <cell r="X298">
            <v>0</v>
          </cell>
          <cell r="Y298">
            <v>0</v>
          </cell>
          <cell r="Z298" t="str">
            <v>NA</v>
          </cell>
          <cell r="AA298" t="str">
            <v>NA</v>
          </cell>
          <cell r="AB298">
            <v>0</v>
          </cell>
          <cell r="AC298">
            <v>0</v>
          </cell>
          <cell r="AD298">
            <v>0</v>
          </cell>
          <cell r="AE298">
            <v>44182</v>
          </cell>
          <cell r="AF298" t="str">
            <v>FACSS</v>
          </cell>
          <cell r="AG298" t="str">
            <v>IPSPU</v>
          </cell>
          <cell r="AH298" t="str">
            <v>Pagado</v>
          </cell>
          <cell r="AI298" t="str">
            <v>12242</v>
          </cell>
          <cell r="AJ298">
            <v>311200</v>
          </cell>
          <cell r="AK298">
            <v>311200</v>
          </cell>
          <cell r="AL298">
            <v>0</v>
          </cell>
          <cell r="AM298">
            <v>0</v>
          </cell>
          <cell r="AN298">
            <v>0</v>
          </cell>
          <cell r="AO298">
            <v>0</v>
          </cell>
          <cell r="AP298">
            <v>0</v>
          </cell>
          <cell r="AQ298">
            <v>0</v>
          </cell>
          <cell r="AR298">
            <v>0</v>
          </cell>
          <cell r="AS298">
            <v>311200</v>
          </cell>
          <cell r="AT298">
            <v>0</v>
          </cell>
          <cell r="AU298">
            <v>0</v>
          </cell>
          <cell r="AV298" t="str">
            <v>CRUCE|GIRO DIRECTO DEL M.PS.  MES DE ENERO DE 2021. EVENTO</v>
          </cell>
          <cell r="AW298" t="str">
            <v>6301240</v>
          </cell>
          <cell r="AX298" t="str">
            <v>33581|33581</v>
          </cell>
          <cell r="AY298" t="str">
            <v>0</v>
          </cell>
          <cell r="AZ298" t="str">
            <v>0</v>
          </cell>
        </row>
        <row r="299">
          <cell r="G299">
            <v>12244</v>
          </cell>
          <cell r="H299" t="str">
            <v>ADMINISTRADORA</v>
          </cell>
          <cell r="I299">
            <v>39</v>
          </cell>
          <cell r="J299" t="str">
            <v>SUBSIDIADO PLENO</v>
          </cell>
          <cell r="K299" t="str">
            <v>TI-1133795407</v>
          </cell>
          <cell r="L299" t="str">
            <v>P</v>
          </cell>
          <cell r="M299" t="str">
            <v>NINGUNO</v>
          </cell>
          <cell r="N299">
            <v>0</v>
          </cell>
          <cell r="O299">
            <v>13</v>
          </cell>
          <cell r="P299">
            <v>44128</v>
          </cell>
          <cell r="Q299">
            <v>44130</v>
          </cell>
          <cell r="R299">
            <v>44182</v>
          </cell>
          <cell r="S299">
            <v>480423</v>
          </cell>
          <cell r="T299">
            <v>0</v>
          </cell>
          <cell r="U299">
            <v>0</v>
          </cell>
          <cell r="V299">
            <v>480423</v>
          </cell>
          <cell r="W299">
            <v>480423</v>
          </cell>
          <cell r="X299">
            <v>0</v>
          </cell>
          <cell r="Y299">
            <v>0</v>
          </cell>
          <cell r="Z299" t="str">
            <v>NA</v>
          </cell>
          <cell r="AA299" t="str">
            <v>NA</v>
          </cell>
          <cell r="AB299">
            <v>0</v>
          </cell>
          <cell r="AC299">
            <v>0</v>
          </cell>
          <cell r="AD299">
            <v>0</v>
          </cell>
          <cell r="AE299">
            <v>44182</v>
          </cell>
          <cell r="AF299" t="str">
            <v>FACSS</v>
          </cell>
          <cell r="AG299" t="str">
            <v>IPSPU</v>
          </cell>
          <cell r="AH299" t="str">
            <v>Pagado</v>
          </cell>
          <cell r="AI299" t="str">
            <v>12244</v>
          </cell>
          <cell r="AJ299">
            <v>480423</v>
          </cell>
          <cell r="AK299">
            <v>480423</v>
          </cell>
          <cell r="AL299">
            <v>0</v>
          </cell>
          <cell r="AM299">
            <v>0</v>
          </cell>
          <cell r="AN299">
            <v>0</v>
          </cell>
          <cell r="AO299">
            <v>0</v>
          </cell>
          <cell r="AP299">
            <v>0</v>
          </cell>
          <cell r="AQ299">
            <v>0</v>
          </cell>
          <cell r="AR299">
            <v>0</v>
          </cell>
          <cell r="AS299">
            <v>480423</v>
          </cell>
          <cell r="AT299">
            <v>0</v>
          </cell>
          <cell r="AU299">
            <v>0</v>
          </cell>
          <cell r="AV299" t="str">
            <v>CRUCE|GIRO DIRECTO DEL M.PS.  MES DE ENERO DE 2021. EVENTO</v>
          </cell>
          <cell r="AW299" t="str">
            <v>6301242</v>
          </cell>
          <cell r="AX299" t="str">
            <v>33581|33581</v>
          </cell>
          <cell r="AY299" t="str">
            <v>0</v>
          </cell>
          <cell r="AZ299" t="str">
            <v>0</v>
          </cell>
        </row>
        <row r="300">
          <cell r="G300">
            <v>12268</v>
          </cell>
          <cell r="H300" t="str">
            <v>ADMINISTRADORA</v>
          </cell>
          <cell r="I300">
            <v>39</v>
          </cell>
          <cell r="J300" t="str">
            <v>SUBSIDIADO PLENO</v>
          </cell>
          <cell r="K300" t="str">
            <v>CC-5023065</v>
          </cell>
          <cell r="L300" t="str">
            <v>P</v>
          </cell>
          <cell r="M300" t="str">
            <v>NINGUNO</v>
          </cell>
          <cell r="N300">
            <v>0</v>
          </cell>
          <cell r="O300">
            <v>13</v>
          </cell>
          <cell r="P300">
            <v>44134</v>
          </cell>
          <cell r="Q300">
            <v>44135</v>
          </cell>
          <cell r="R300">
            <v>44182</v>
          </cell>
          <cell r="S300">
            <v>59899</v>
          </cell>
          <cell r="T300">
            <v>0</v>
          </cell>
          <cell r="U300">
            <v>0</v>
          </cell>
          <cell r="V300">
            <v>59899</v>
          </cell>
          <cell r="W300">
            <v>59899</v>
          </cell>
          <cell r="X300">
            <v>0</v>
          </cell>
          <cell r="Y300">
            <v>0</v>
          </cell>
          <cell r="Z300" t="str">
            <v>NA</v>
          </cell>
          <cell r="AA300" t="str">
            <v>NA</v>
          </cell>
          <cell r="AB300">
            <v>0</v>
          </cell>
          <cell r="AC300">
            <v>0</v>
          </cell>
          <cell r="AD300">
            <v>0</v>
          </cell>
          <cell r="AE300">
            <v>44182</v>
          </cell>
          <cell r="AF300" t="str">
            <v>FACSS</v>
          </cell>
          <cell r="AG300" t="str">
            <v>IPSPU</v>
          </cell>
          <cell r="AH300" t="str">
            <v>Pagado</v>
          </cell>
          <cell r="AI300" t="str">
            <v>12268</v>
          </cell>
          <cell r="AJ300">
            <v>59899</v>
          </cell>
          <cell r="AK300">
            <v>59899</v>
          </cell>
          <cell r="AL300">
            <v>0</v>
          </cell>
          <cell r="AM300">
            <v>0</v>
          </cell>
          <cell r="AN300">
            <v>0</v>
          </cell>
          <cell r="AO300">
            <v>0</v>
          </cell>
          <cell r="AP300">
            <v>0</v>
          </cell>
          <cell r="AQ300">
            <v>0</v>
          </cell>
          <cell r="AR300">
            <v>0</v>
          </cell>
          <cell r="AS300">
            <v>59899</v>
          </cell>
          <cell r="AT300">
            <v>0</v>
          </cell>
          <cell r="AU300">
            <v>0</v>
          </cell>
          <cell r="AV300" t="str">
            <v>CRUCE|GIRO DIRECTO DEL M.PS.  MES DE ENERO DE 2021. EVENTO</v>
          </cell>
          <cell r="AW300" t="str">
            <v>6301243</v>
          </cell>
          <cell r="AX300" t="str">
            <v>33581|33581</v>
          </cell>
          <cell r="AY300" t="str">
            <v>0</v>
          </cell>
          <cell r="AZ300" t="str">
            <v>0</v>
          </cell>
        </row>
        <row r="301">
          <cell r="G301">
            <v>12270</v>
          </cell>
          <cell r="H301" t="str">
            <v>ADMINISTRADORA</v>
          </cell>
          <cell r="I301">
            <v>39</v>
          </cell>
          <cell r="J301" t="str">
            <v>SUBSIDIADO PLENO</v>
          </cell>
          <cell r="K301" t="str">
            <v>CC-1003202915</v>
          </cell>
          <cell r="L301" t="str">
            <v>P</v>
          </cell>
          <cell r="M301" t="str">
            <v>NINGUNO</v>
          </cell>
          <cell r="N301">
            <v>0</v>
          </cell>
          <cell r="O301">
            <v>13</v>
          </cell>
          <cell r="P301">
            <v>44134</v>
          </cell>
          <cell r="Q301">
            <v>44135</v>
          </cell>
          <cell r="R301">
            <v>44182</v>
          </cell>
          <cell r="S301">
            <v>354287</v>
          </cell>
          <cell r="T301">
            <v>0</v>
          </cell>
          <cell r="U301">
            <v>0</v>
          </cell>
          <cell r="V301">
            <v>354287</v>
          </cell>
          <cell r="W301">
            <v>354287</v>
          </cell>
          <cell r="X301">
            <v>0</v>
          </cell>
          <cell r="Y301">
            <v>0</v>
          </cell>
          <cell r="Z301" t="str">
            <v>NA</v>
          </cell>
          <cell r="AA301" t="str">
            <v>NA</v>
          </cell>
          <cell r="AB301">
            <v>0</v>
          </cell>
          <cell r="AC301">
            <v>0</v>
          </cell>
          <cell r="AD301">
            <v>0</v>
          </cell>
          <cell r="AE301">
            <v>44182</v>
          </cell>
          <cell r="AF301" t="str">
            <v>FACSS</v>
          </cell>
          <cell r="AG301" t="str">
            <v>IPSPU</v>
          </cell>
          <cell r="AH301" t="str">
            <v>Pagado</v>
          </cell>
          <cell r="AI301" t="str">
            <v>12270</v>
          </cell>
          <cell r="AJ301">
            <v>354287</v>
          </cell>
          <cell r="AK301">
            <v>354287</v>
          </cell>
          <cell r="AL301">
            <v>0</v>
          </cell>
          <cell r="AM301">
            <v>0</v>
          </cell>
          <cell r="AN301">
            <v>0</v>
          </cell>
          <cell r="AO301">
            <v>0</v>
          </cell>
          <cell r="AP301">
            <v>0</v>
          </cell>
          <cell r="AQ301">
            <v>0</v>
          </cell>
          <cell r="AR301">
            <v>0</v>
          </cell>
          <cell r="AS301">
            <v>354287</v>
          </cell>
          <cell r="AT301">
            <v>0</v>
          </cell>
          <cell r="AU301">
            <v>0</v>
          </cell>
          <cell r="AV301" t="str">
            <v>CRUCE|GIRO DIRECTO DEL M.PS.  MES DE ENERO DE 2021. EVENTO</v>
          </cell>
          <cell r="AW301" t="str">
            <v>6301245</v>
          </cell>
          <cell r="AX301" t="str">
            <v>33581|33581</v>
          </cell>
          <cell r="AY301" t="str">
            <v>0</v>
          </cell>
          <cell r="AZ301" t="str">
            <v>0</v>
          </cell>
        </row>
        <row r="302">
          <cell r="G302">
            <v>12275</v>
          </cell>
          <cell r="H302" t="str">
            <v>ADMINISTRADORA</v>
          </cell>
          <cell r="I302">
            <v>39</v>
          </cell>
          <cell r="J302" t="str">
            <v>SUBSIDIADO PLENO</v>
          </cell>
          <cell r="K302" t="str">
            <v>CC-1000872032</v>
          </cell>
          <cell r="L302" t="str">
            <v>P</v>
          </cell>
          <cell r="M302" t="str">
            <v>NINGUNO</v>
          </cell>
          <cell r="N302">
            <v>0</v>
          </cell>
          <cell r="O302">
            <v>13</v>
          </cell>
          <cell r="P302">
            <v>44124</v>
          </cell>
          <cell r="Q302">
            <v>44135</v>
          </cell>
          <cell r="R302">
            <v>44182</v>
          </cell>
          <cell r="S302">
            <v>437717</v>
          </cell>
          <cell r="T302">
            <v>0</v>
          </cell>
          <cell r="U302">
            <v>0</v>
          </cell>
          <cell r="V302">
            <v>437717</v>
          </cell>
          <cell r="W302">
            <v>437717</v>
          </cell>
          <cell r="X302">
            <v>216994</v>
          </cell>
          <cell r="Y302">
            <v>0</v>
          </cell>
          <cell r="Z302" t="str">
            <v>se glosa toma de muestra covid se debe facturar independiente de acuerdo a lo establecido en el articulo 5 de la resolucion 1463 de 2020</v>
          </cell>
          <cell r="AA302" t="str">
            <v>NA</v>
          </cell>
          <cell r="AB302">
            <v>216994</v>
          </cell>
          <cell r="AC302">
            <v>0</v>
          </cell>
          <cell r="AD302">
            <v>0</v>
          </cell>
          <cell r="AE302">
            <v>44182</v>
          </cell>
          <cell r="AF302" t="str">
            <v>FACSS</v>
          </cell>
          <cell r="AG302" t="str">
            <v>IPSPU</v>
          </cell>
          <cell r="AH302" t="str">
            <v>Pagado</v>
          </cell>
          <cell r="AI302" t="str">
            <v>12275</v>
          </cell>
          <cell r="AJ302">
            <v>437717</v>
          </cell>
          <cell r="AK302">
            <v>437717</v>
          </cell>
          <cell r="AL302">
            <v>0</v>
          </cell>
          <cell r="AM302">
            <v>0</v>
          </cell>
          <cell r="AN302">
            <v>0</v>
          </cell>
          <cell r="AO302">
            <v>0</v>
          </cell>
          <cell r="AP302">
            <v>0</v>
          </cell>
          <cell r="AQ302">
            <v>0</v>
          </cell>
          <cell r="AR302">
            <v>0</v>
          </cell>
          <cell r="AS302">
            <v>220723</v>
          </cell>
          <cell r="AT302">
            <v>0</v>
          </cell>
          <cell r="AU302">
            <v>0</v>
          </cell>
          <cell r="AV302" t="str">
            <v>GIRO DIRECTO DEL M.PS.  MES DE ENERO DE 2021. EVENTO</v>
          </cell>
          <cell r="AW302" t="str">
            <v>6301246</v>
          </cell>
          <cell r="AX302" t="str">
            <v>33581</v>
          </cell>
          <cell r="AY302" t="str">
            <v>289854</v>
          </cell>
          <cell r="AZ302" t="str">
            <v>0</v>
          </cell>
        </row>
        <row r="303">
          <cell r="G303">
            <v>12280</v>
          </cell>
          <cell r="H303" t="str">
            <v>ADMINISTRADORA</v>
          </cell>
          <cell r="I303">
            <v>39</v>
          </cell>
          <cell r="J303" t="str">
            <v>SUBSIDIADO PLENO</v>
          </cell>
          <cell r="K303" t="str">
            <v>CC-1000872032</v>
          </cell>
          <cell r="L303" t="str">
            <v>P</v>
          </cell>
          <cell r="M303" t="str">
            <v>NINGUNO</v>
          </cell>
          <cell r="N303">
            <v>0</v>
          </cell>
          <cell r="O303">
            <v>13</v>
          </cell>
          <cell r="P303">
            <v>44117</v>
          </cell>
          <cell r="Q303">
            <v>44135</v>
          </cell>
          <cell r="R303">
            <v>44182</v>
          </cell>
          <cell r="S303">
            <v>274894</v>
          </cell>
          <cell r="T303">
            <v>0</v>
          </cell>
          <cell r="U303">
            <v>0</v>
          </cell>
          <cell r="V303">
            <v>274894</v>
          </cell>
          <cell r="W303">
            <v>274894</v>
          </cell>
          <cell r="X303">
            <v>216994</v>
          </cell>
          <cell r="Y303">
            <v>0</v>
          </cell>
          <cell r="Z303" t="str">
            <v>se glosa toma de muestra covid se debe facturar independiente de acuerdo a lo establecido en el articulo 5 de la resolucion 1463 de 2020</v>
          </cell>
          <cell r="AA303" t="str">
            <v>NA</v>
          </cell>
          <cell r="AB303">
            <v>216994</v>
          </cell>
          <cell r="AC303">
            <v>0</v>
          </cell>
          <cell r="AD303">
            <v>0</v>
          </cell>
          <cell r="AE303">
            <v>44182</v>
          </cell>
          <cell r="AF303" t="str">
            <v>FACSS</v>
          </cell>
          <cell r="AG303" t="str">
            <v>IPSPU</v>
          </cell>
          <cell r="AH303" t="str">
            <v>Pagado</v>
          </cell>
          <cell r="AI303" t="str">
            <v>12280</v>
          </cell>
          <cell r="AJ303">
            <v>274894</v>
          </cell>
          <cell r="AK303">
            <v>274894</v>
          </cell>
          <cell r="AL303">
            <v>0</v>
          </cell>
          <cell r="AM303">
            <v>0</v>
          </cell>
          <cell r="AN303">
            <v>0</v>
          </cell>
          <cell r="AO303">
            <v>0</v>
          </cell>
          <cell r="AP303">
            <v>0</v>
          </cell>
          <cell r="AQ303">
            <v>0</v>
          </cell>
          <cell r="AR303">
            <v>0</v>
          </cell>
          <cell r="AS303">
            <v>57900</v>
          </cell>
          <cell r="AT303">
            <v>0</v>
          </cell>
          <cell r="AU303">
            <v>0</v>
          </cell>
          <cell r="AV303" t="str">
            <v>GIRO DIRECTO DEL M.PS.  MES DE ENERO DE 2021. EVENTO</v>
          </cell>
          <cell r="AW303" t="str">
            <v>6301248</v>
          </cell>
          <cell r="AX303" t="str">
            <v>33581</v>
          </cell>
          <cell r="AY303" t="str">
            <v>289855</v>
          </cell>
          <cell r="AZ303" t="str">
            <v>0</v>
          </cell>
        </row>
        <row r="304">
          <cell r="G304">
            <v>12282</v>
          </cell>
          <cell r="H304" t="str">
            <v>ADMINISTRADORA</v>
          </cell>
          <cell r="I304">
            <v>39</v>
          </cell>
          <cell r="J304" t="str">
            <v>SUBSIDIADO PLENO</v>
          </cell>
          <cell r="K304" t="str">
            <v>CC-1052082126</v>
          </cell>
          <cell r="L304" t="str">
            <v>P</v>
          </cell>
          <cell r="M304" t="str">
            <v>NINGUNO</v>
          </cell>
          <cell r="N304">
            <v>0</v>
          </cell>
          <cell r="O304">
            <v>13</v>
          </cell>
          <cell r="P304">
            <v>44103</v>
          </cell>
          <cell r="Q304">
            <v>44135</v>
          </cell>
          <cell r="R304">
            <v>44182</v>
          </cell>
          <cell r="S304">
            <v>276305</v>
          </cell>
          <cell r="T304">
            <v>0</v>
          </cell>
          <cell r="U304">
            <v>0</v>
          </cell>
          <cell r="V304">
            <v>276305</v>
          </cell>
          <cell r="W304">
            <v>276305</v>
          </cell>
          <cell r="X304">
            <v>216994</v>
          </cell>
          <cell r="Y304">
            <v>0</v>
          </cell>
          <cell r="Z304" t="str">
            <v>se glosa toma de muestra covid se debe facturar independiente de acuerdo a lo establecido en el articulo 5 de la resolucion 1463 de 2020</v>
          </cell>
          <cell r="AA304" t="str">
            <v>NA</v>
          </cell>
          <cell r="AB304">
            <v>216994</v>
          </cell>
          <cell r="AC304">
            <v>0</v>
          </cell>
          <cell r="AD304">
            <v>0</v>
          </cell>
          <cell r="AE304">
            <v>44182</v>
          </cell>
          <cell r="AF304" t="str">
            <v>FACSS</v>
          </cell>
          <cell r="AG304" t="str">
            <v>IPSPU</v>
          </cell>
          <cell r="AH304" t="str">
            <v>Pagado</v>
          </cell>
          <cell r="AI304" t="str">
            <v>12282</v>
          </cell>
          <cell r="AJ304">
            <v>276305</v>
          </cell>
          <cell r="AK304">
            <v>276305</v>
          </cell>
          <cell r="AL304">
            <v>0</v>
          </cell>
          <cell r="AM304">
            <v>0</v>
          </cell>
          <cell r="AN304">
            <v>0</v>
          </cell>
          <cell r="AO304">
            <v>0</v>
          </cell>
          <cell r="AP304">
            <v>0</v>
          </cell>
          <cell r="AQ304">
            <v>0</v>
          </cell>
          <cell r="AR304">
            <v>0</v>
          </cell>
          <cell r="AS304">
            <v>59311</v>
          </cell>
          <cell r="AT304">
            <v>0</v>
          </cell>
          <cell r="AU304">
            <v>0</v>
          </cell>
          <cell r="AV304" t="str">
            <v>GIRO DIRECTO DEL M.PS.  MES DE ENERO DE 2021. EVENTO</v>
          </cell>
          <cell r="AW304" t="str">
            <v>6301251</v>
          </cell>
          <cell r="AX304" t="str">
            <v>33581</v>
          </cell>
          <cell r="AY304" t="str">
            <v>289856</v>
          </cell>
          <cell r="AZ304" t="str">
            <v>0</v>
          </cell>
        </row>
        <row r="305">
          <cell r="G305">
            <v>12007</v>
          </cell>
          <cell r="H305" t="str">
            <v>ADMINISTRADORA</v>
          </cell>
          <cell r="I305">
            <v>39</v>
          </cell>
          <cell r="J305" t="str">
            <v>SUBSIDIADO MOVILIDAD</v>
          </cell>
          <cell r="K305" t="str">
            <v>CC-1046873230</v>
          </cell>
          <cell r="L305" t="str">
            <v>P</v>
          </cell>
          <cell r="M305" t="str">
            <v>NINGUNO</v>
          </cell>
          <cell r="N305">
            <v>0</v>
          </cell>
          <cell r="O305">
            <v>13</v>
          </cell>
          <cell r="P305">
            <v>44080</v>
          </cell>
          <cell r="Q305">
            <v>44090</v>
          </cell>
          <cell r="R305">
            <v>44202</v>
          </cell>
          <cell r="S305">
            <v>139013</v>
          </cell>
          <cell r="T305">
            <v>0</v>
          </cell>
          <cell r="U305">
            <v>0</v>
          </cell>
          <cell r="V305">
            <v>139013</v>
          </cell>
          <cell r="W305">
            <v>139013</v>
          </cell>
          <cell r="X305">
            <v>0</v>
          </cell>
          <cell r="Y305">
            <v>0</v>
          </cell>
          <cell r="Z305" t="str">
            <v>NA</v>
          </cell>
          <cell r="AA305" t="str">
            <v>NA</v>
          </cell>
          <cell r="AB305">
            <v>0</v>
          </cell>
          <cell r="AC305">
            <v>0</v>
          </cell>
          <cell r="AD305">
            <v>0</v>
          </cell>
          <cell r="AE305">
            <v>44202</v>
          </cell>
          <cell r="AF305" t="str">
            <v>FACSS</v>
          </cell>
          <cell r="AG305" t="str">
            <v>IPSPU</v>
          </cell>
          <cell r="AH305" t="str">
            <v>Pagado</v>
          </cell>
          <cell r="AI305" t="str">
            <v>12007</v>
          </cell>
          <cell r="AJ305">
            <v>139013</v>
          </cell>
          <cell r="AK305">
            <v>139013</v>
          </cell>
          <cell r="AL305">
            <v>0</v>
          </cell>
          <cell r="AM305">
            <v>0</v>
          </cell>
          <cell r="AN305">
            <v>0</v>
          </cell>
          <cell r="AO305">
            <v>0</v>
          </cell>
          <cell r="AP305">
            <v>0</v>
          </cell>
          <cell r="AQ305">
            <v>0</v>
          </cell>
          <cell r="AR305">
            <v>139013</v>
          </cell>
          <cell r="AS305">
            <v>0</v>
          </cell>
          <cell r="AT305">
            <v>0</v>
          </cell>
          <cell r="AU305">
            <v>0</v>
          </cell>
          <cell r="AV305" t="str">
            <v>CRUCE</v>
          </cell>
          <cell r="AW305" t="str">
            <v>6358469</v>
          </cell>
          <cell r="AX305" t="str">
            <v>0</v>
          </cell>
          <cell r="AY305" t="str">
            <v>0</v>
          </cell>
          <cell r="AZ305" t="str">
            <v>8700</v>
          </cell>
        </row>
        <row r="306">
          <cell r="G306">
            <v>12057</v>
          </cell>
          <cell r="H306" t="str">
            <v>ADMINISTRADORA</v>
          </cell>
          <cell r="I306">
            <v>39</v>
          </cell>
          <cell r="J306" t="str">
            <v>CONTRIBUTIVO MOVILIDAD</v>
          </cell>
          <cell r="K306" t="str">
            <v>CC-22744963</v>
          </cell>
          <cell r="L306" t="str">
            <v>P</v>
          </cell>
          <cell r="M306" t="str">
            <v>NINGUNO</v>
          </cell>
          <cell r="N306">
            <v>0</v>
          </cell>
          <cell r="O306">
            <v>13</v>
          </cell>
          <cell r="P306">
            <v>44096</v>
          </cell>
          <cell r="Q306">
            <v>44097</v>
          </cell>
          <cell r="R306">
            <v>44202</v>
          </cell>
          <cell r="S306">
            <v>132369</v>
          </cell>
          <cell r="T306">
            <v>0</v>
          </cell>
          <cell r="U306">
            <v>0</v>
          </cell>
          <cell r="V306">
            <v>132369</v>
          </cell>
          <cell r="W306">
            <v>132369</v>
          </cell>
          <cell r="X306">
            <v>0</v>
          </cell>
          <cell r="Y306">
            <v>0</v>
          </cell>
          <cell r="Z306" t="str">
            <v>NA</v>
          </cell>
          <cell r="AA306" t="str">
            <v>NA</v>
          </cell>
          <cell r="AB306">
            <v>0</v>
          </cell>
          <cell r="AC306">
            <v>0</v>
          </cell>
          <cell r="AD306">
            <v>0</v>
          </cell>
          <cell r="AE306">
            <v>44202</v>
          </cell>
          <cell r="AF306" t="str">
            <v>FACCS</v>
          </cell>
          <cell r="AG306" t="str">
            <v>IPSBC</v>
          </cell>
          <cell r="AH306" t="str">
            <v>Pagado</v>
          </cell>
          <cell r="AI306" t="str">
            <v>12057</v>
          </cell>
          <cell r="AJ306">
            <v>132369</v>
          </cell>
          <cell r="AK306">
            <v>132369</v>
          </cell>
          <cell r="AL306">
            <v>0</v>
          </cell>
          <cell r="AM306">
            <v>0</v>
          </cell>
          <cell r="AN306">
            <v>0</v>
          </cell>
          <cell r="AO306">
            <v>0</v>
          </cell>
          <cell r="AP306">
            <v>0</v>
          </cell>
          <cell r="AQ306">
            <v>0</v>
          </cell>
          <cell r="AR306">
            <v>132369</v>
          </cell>
          <cell r="AS306">
            <v>0</v>
          </cell>
          <cell r="AT306">
            <v>0</v>
          </cell>
          <cell r="AU306">
            <v>0</v>
          </cell>
          <cell r="AV306" t="str">
            <v>CRUCEEVENTO PBS</v>
          </cell>
          <cell r="AW306" t="str">
            <v>541663</v>
          </cell>
          <cell r="AX306" t="str">
            <v>0</v>
          </cell>
          <cell r="AY306" t="str">
            <v>0</v>
          </cell>
          <cell r="AZ306" t="str">
            <v>3812</v>
          </cell>
        </row>
        <row r="307">
          <cell r="G307">
            <v>6345</v>
          </cell>
          <cell r="H307" t="str">
            <v>ADMINISTRADORA</v>
          </cell>
          <cell r="I307">
            <v>39</v>
          </cell>
          <cell r="J307" t="str">
            <v>SUBSIDIADO PLENO</v>
          </cell>
          <cell r="K307" t="str">
            <v>-</v>
          </cell>
          <cell r="L307" t="str">
            <v>X</v>
          </cell>
          <cell r="M307" t="str">
            <v>FACTURA NO CUMPLE REQUISITOS LEGALES</v>
          </cell>
          <cell r="N307">
            <v>0</v>
          </cell>
          <cell r="O307">
            <v>13</v>
          </cell>
          <cell r="P307">
            <v>42484</v>
          </cell>
          <cell r="Q307">
            <v>42485</v>
          </cell>
          <cell r="R307">
            <v>42502</v>
          </cell>
          <cell r="S307">
            <v>0</v>
          </cell>
          <cell r="T307">
            <v>0</v>
          </cell>
          <cell r="U307">
            <v>0</v>
          </cell>
          <cell r="V307">
            <v>0</v>
          </cell>
          <cell r="W307">
            <v>92799</v>
          </cell>
          <cell r="X307">
            <v>0</v>
          </cell>
          <cell r="Y307">
            <v>0</v>
          </cell>
          <cell r="Z307" t="str">
            <v>NA</v>
          </cell>
          <cell r="AA307" t="str">
            <v>SE DEVUELVE FACTURA #6345 A PRESTADOR SE VERIFICA USUARIO EN FOSYGA Y SE EVIDENCIA QUE PERTENECE A AMBU EPS</v>
          </cell>
          <cell r="AB307">
            <v>0</v>
          </cell>
          <cell r="AC307">
            <v>0</v>
          </cell>
          <cell r="AD307">
            <v>0</v>
          </cell>
          <cell r="AR307">
            <v>0</v>
          </cell>
          <cell r="AT307">
            <v>0</v>
          </cell>
          <cell r="AU307">
            <v>0</v>
          </cell>
          <cell r="AV307" t="str">
            <v>NA</v>
          </cell>
          <cell r="AX307" t="str">
            <v>0</v>
          </cell>
          <cell r="AY307" t="str">
            <v>0</v>
          </cell>
          <cell r="AZ307" t="str">
            <v>0</v>
          </cell>
        </row>
        <row r="308">
          <cell r="G308">
            <v>6088</v>
          </cell>
          <cell r="H308" t="str">
            <v>ADMINISTRADORA</v>
          </cell>
          <cell r="I308">
            <v>39</v>
          </cell>
          <cell r="J308" t="str">
            <v>SUBSIDIADO PLENO</v>
          </cell>
          <cell r="K308" t="str">
            <v>-</v>
          </cell>
          <cell r="L308" t="str">
            <v>X</v>
          </cell>
          <cell r="M308" t="str">
            <v>ANULAR</v>
          </cell>
          <cell r="N308">
            <v>0</v>
          </cell>
          <cell r="O308">
            <v>13</v>
          </cell>
          <cell r="P308">
            <v>42393</v>
          </cell>
          <cell r="Q308">
            <v>42395</v>
          </cell>
          <cell r="R308">
            <v>42622</v>
          </cell>
          <cell r="S308">
            <v>0</v>
          </cell>
          <cell r="T308">
            <v>0</v>
          </cell>
          <cell r="U308">
            <v>0</v>
          </cell>
          <cell r="V308">
            <v>0</v>
          </cell>
          <cell r="W308">
            <v>60093</v>
          </cell>
          <cell r="X308">
            <v>0</v>
          </cell>
          <cell r="Y308">
            <v>0</v>
          </cell>
          <cell r="Z308" t="str">
            <v>NA</v>
          </cell>
          <cell r="AA308" t="str">
            <v>SE DEVUELVE FACTURA SE CONSULTA USUARIO EN BASE DE DATOS DE MUTUALSER Y EN FOSYGA Y SE EVIDENCIA QUE NO EXISTE EN NINGUNA DE LAS DOS.</v>
          </cell>
          <cell r="AB308">
            <v>0</v>
          </cell>
          <cell r="AC308">
            <v>0</v>
          </cell>
          <cell r="AD308">
            <v>0</v>
          </cell>
          <cell r="AR308">
            <v>0</v>
          </cell>
          <cell r="AT308">
            <v>0</v>
          </cell>
          <cell r="AU308">
            <v>0</v>
          </cell>
          <cell r="AV308" t="str">
            <v>NA</v>
          </cell>
          <cell r="AX308" t="str">
            <v>0</v>
          </cell>
          <cell r="AY308" t="str">
            <v>0</v>
          </cell>
          <cell r="AZ308" t="str">
            <v>0</v>
          </cell>
        </row>
        <row r="309">
          <cell r="G309">
            <v>7002</v>
          </cell>
          <cell r="H309" t="str">
            <v>ADMINISTRADORA</v>
          </cell>
          <cell r="I309">
            <v>39</v>
          </cell>
          <cell r="J309" t="str">
            <v>SUBSIDIADO PLENO</v>
          </cell>
          <cell r="K309" t="str">
            <v>-</v>
          </cell>
          <cell r="L309" t="str">
            <v>X</v>
          </cell>
          <cell r="M309" t="str">
            <v>ANULAR</v>
          </cell>
          <cell r="N309">
            <v>0</v>
          </cell>
          <cell r="O309">
            <v>13</v>
          </cell>
          <cell r="P309">
            <v>42660</v>
          </cell>
          <cell r="Q309">
            <v>42664</v>
          </cell>
          <cell r="R309">
            <v>42710</v>
          </cell>
          <cell r="S309">
            <v>0</v>
          </cell>
          <cell r="T309">
            <v>0</v>
          </cell>
          <cell r="U309">
            <v>0</v>
          </cell>
          <cell r="V309">
            <v>0</v>
          </cell>
          <cell r="W309">
            <v>97864</v>
          </cell>
          <cell r="X309">
            <v>0</v>
          </cell>
          <cell r="Y309">
            <v>0</v>
          </cell>
          <cell r="Z309" t="str">
            <v>NA</v>
          </cell>
          <cell r="AA309" t="str">
            <v>SE VERIFICA BASE DE DATOS SE EVIDENCIA QUE USUARIO CORRESPONDE A AMBUQ EPS</v>
          </cell>
          <cell r="AB309">
            <v>0</v>
          </cell>
          <cell r="AC309">
            <v>0</v>
          </cell>
          <cell r="AD309">
            <v>0</v>
          </cell>
          <cell r="AR309">
            <v>0</v>
          </cell>
          <cell r="AT309">
            <v>0</v>
          </cell>
          <cell r="AU309">
            <v>0</v>
          </cell>
          <cell r="AV309" t="str">
            <v>NA</v>
          </cell>
          <cell r="AX309" t="str">
            <v>0</v>
          </cell>
          <cell r="AY309" t="str">
            <v>0</v>
          </cell>
          <cell r="AZ309" t="str">
            <v>0</v>
          </cell>
        </row>
      </sheetData>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Yasmeth Susana Gutierrez Palacio" id="{34915345-85F4-4630-AB75-056D22E4EEDB}" userId="S::ygutierrez@mutualser.org::f935c113-9ddc-4b4e-afe3-90aa04236bb0"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8" dT="2020-08-04T16:21:48.41" personId="{34915345-85F4-4630-AB75-056D22E4EEDB}" id="{6B900477-B4D9-4370-B510-B1FC3568E3E1}">
    <text>SUAMTORIA DE GIRO DIRECTO Y ESFUERZO PROPIO</text>
  </threadedComment>
  <threadedComment ref="K8" dT="2020-08-04T16:00:44.11" personId="{34915345-85F4-4630-AB75-056D22E4EEDB}" id="{4823C77E-5442-491E-9CDC-017E20EAC6A6}">
    <text>SUMATORIA DE PAGOS (DESCUENTOS ,TESORERIA,EMBARGOS)</text>
  </threadedComment>
  <threadedComment ref="R8" dT="2020-08-04T15:59:07.94" personId="{34915345-85F4-4630-AB75-056D22E4EEDB}" id="{969DCA46-24B7-498D-AACB-2A280A16E565}">
    <text>SUMATORIA DE VALORES (PRESCRITAS SALDO DE FACTURAS DE CONTRATO LIQUIDADOS Y OTROS CONCEPTOS (N/A NO RADICADAS)</text>
  </threadedComment>
  <threadedComment ref="X8" dT="2020-08-04T15:55:33.73" personId="{34915345-85F4-4630-AB75-056D22E4EEDB}" id="{7BA45EDF-E7F0-40BF-A2CD-F1265A78D46D}">
    <text>SUMATORIA DE LOS VALORES DE GLOSAS LEGALIZADAS Y GLOSAS POR CONCILIAR</text>
  </threadedComment>
  <threadedComment ref="AC8" dT="2020-08-04T15:56:24.52" personId="{34915345-85F4-4630-AB75-056D22E4EEDB}" id="{D896A251-CAE5-437E-9437-98C34B4D759F}">
    <text>VALRO INDIVIDUAL DE LA GLOSAS LEGALIZADA</text>
  </threadedComment>
  <threadedComment ref="AE8" dT="2020-08-04T15:56:04.49" personId="{34915345-85F4-4630-AB75-056D22E4EEDB}" id="{E422387F-C705-43A0-8656-E8B3C933D800}">
    <text>VALOR INDIVIDUAL DE LA GLOSAS POR COMCILIAR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66C99-1C96-48F8-AD90-2A45505D156D}">
  <dimension ref="A1:AK333"/>
  <sheetViews>
    <sheetView topLeftCell="A306" zoomScale="85" zoomScaleNormal="85" workbookViewId="0">
      <selection activeCell="H334" sqref="H334"/>
    </sheetView>
  </sheetViews>
  <sheetFormatPr baseColWidth="10" defaultColWidth="11.42578125" defaultRowHeight="15" x14ac:dyDescent="0.25"/>
  <cols>
    <col min="1" max="1" width="8" customWidth="1"/>
    <col min="2" max="2" width="9.7109375" customWidth="1"/>
    <col min="3" max="3" width="13.28515625" customWidth="1"/>
    <col min="4" max="4" width="10.7109375" customWidth="1"/>
    <col min="5" max="5" width="16" customWidth="1"/>
    <col min="6" max="6" width="10.7109375" style="2" customWidth="1"/>
    <col min="7" max="7" width="19.5703125" style="3" customWidth="1"/>
    <col min="8" max="8" width="20.140625" style="3" bestFit="1" customWidth="1"/>
    <col min="9" max="9" width="12.7109375" style="3" customWidth="1"/>
    <col min="10" max="10" width="18.5703125" style="3" customWidth="1"/>
    <col min="11" max="11" width="23.5703125" style="3" customWidth="1"/>
    <col min="12" max="12" width="13.85546875" style="3" bestFit="1" customWidth="1"/>
    <col min="13" max="13" width="15.28515625" style="3" bestFit="1" customWidth="1"/>
    <col min="14" max="14" width="14.7109375" style="3" customWidth="1"/>
    <col min="15" max="15" width="19.28515625" style="3" customWidth="1"/>
    <col min="16" max="16" width="15.28515625" bestFit="1" customWidth="1"/>
    <col min="17" max="17" width="18.7109375" customWidth="1"/>
    <col min="18" max="18" width="18.5703125" bestFit="1" customWidth="1"/>
    <col min="19" max="19" width="12.42578125" customWidth="1"/>
    <col min="20" max="20" width="12" bestFit="1" customWidth="1"/>
    <col min="21" max="21" width="16.28515625" bestFit="1" customWidth="1"/>
    <col min="22" max="22" width="9.85546875" bestFit="1" customWidth="1"/>
    <col min="23" max="23" width="10.28515625" bestFit="1" customWidth="1"/>
    <col min="24" max="24" width="15.28515625" bestFit="1" customWidth="1"/>
    <col min="25" max="25" width="10.140625" bestFit="1" customWidth="1"/>
    <col min="26" max="26" width="15.28515625" bestFit="1" customWidth="1"/>
    <col min="27" max="27" width="9.28515625" bestFit="1" customWidth="1"/>
    <col min="28" max="28" width="14.28515625" customWidth="1"/>
    <col min="29" max="29" width="14.140625" customWidth="1"/>
    <col min="30" max="30" width="11.85546875" bestFit="1" customWidth="1"/>
    <col min="31" max="31" width="15.28515625" bestFit="1" customWidth="1"/>
    <col min="32" max="32" width="14.5703125" customWidth="1"/>
    <col min="33" max="33" width="18.7109375" bestFit="1" customWidth="1"/>
    <col min="34" max="34" width="13.7109375" customWidth="1"/>
    <col min="35" max="35" width="18.28515625" customWidth="1"/>
    <col min="36" max="36" width="20.42578125" customWidth="1"/>
  </cols>
  <sheetData>
    <row r="1" spans="1:37" x14ac:dyDescent="0.25">
      <c r="A1" s="1" t="s">
        <v>0</v>
      </c>
    </row>
    <row r="2" spans="1:37" x14ac:dyDescent="0.25">
      <c r="A2" s="1" t="s">
        <v>1</v>
      </c>
      <c r="B2" t="s">
        <v>2</v>
      </c>
    </row>
    <row r="3" spans="1:37" x14ac:dyDescent="0.25">
      <c r="A3" s="1" t="s">
        <v>3</v>
      </c>
      <c r="B3" t="str">
        <f>+'[1]ACTA ANA'!H6</f>
        <v xml:space="preserve">ESE CENTRO DE SALUD USIACURI  </v>
      </c>
    </row>
    <row r="4" spans="1:37" x14ac:dyDescent="0.25">
      <c r="A4" s="1" t="s">
        <v>4</v>
      </c>
      <c r="E4" s="4">
        <f>+'[1]ACTA ANA'!F16</f>
        <v>44926</v>
      </c>
    </row>
    <row r="5" spans="1:37" x14ac:dyDescent="0.25">
      <c r="A5" s="1" t="s">
        <v>5</v>
      </c>
      <c r="E5" s="4">
        <f ca="1">+'[1]ACTA ANA'!F10064</f>
        <v>45064</v>
      </c>
    </row>
    <row r="6" spans="1:37" ht="15.75" thickBot="1" x14ac:dyDescent="0.3"/>
    <row r="7" spans="1:37" ht="15.75" thickBot="1" x14ac:dyDescent="0.3">
      <c r="A7" s="5" t="s">
        <v>6</v>
      </c>
      <c r="B7" s="6"/>
      <c r="C7" s="6"/>
      <c r="D7" s="6"/>
      <c r="E7" s="6"/>
      <c r="F7" s="6"/>
      <c r="G7" s="6"/>
      <c r="H7" s="6"/>
      <c r="I7" s="6"/>
      <c r="J7" s="6"/>
      <c r="K7" s="6"/>
      <c r="L7" s="6"/>
      <c r="M7" s="6"/>
      <c r="N7" s="6"/>
      <c r="O7" s="7"/>
      <c r="P7" s="8" t="s">
        <v>7</v>
      </c>
      <c r="Q7" s="9"/>
      <c r="R7" s="9"/>
      <c r="S7" s="9"/>
      <c r="T7" s="9"/>
      <c r="U7" s="9"/>
      <c r="V7" s="9"/>
      <c r="W7" s="9"/>
      <c r="X7" s="9"/>
      <c r="Y7" s="9"/>
      <c r="Z7" s="9"/>
      <c r="AA7" s="9"/>
      <c r="AB7" s="9"/>
      <c r="AC7" s="9"/>
      <c r="AD7" s="9"/>
      <c r="AE7" s="9"/>
      <c r="AF7" s="9"/>
      <c r="AG7" s="10"/>
    </row>
    <row r="8" spans="1:37" ht="49.9" customHeight="1" x14ac:dyDescent="0.25">
      <c r="A8" s="11" t="s">
        <v>8</v>
      </c>
      <c r="B8" s="12" t="s">
        <v>9</v>
      </c>
      <c r="C8" s="11" t="s">
        <v>10</v>
      </c>
      <c r="D8" s="11" t="s">
        <v>11</v>
      </c>
      <c r="E8" s="13" t="s">
        <v>12</v>
      </c>
      <c r="F8" s="14" t="s">
        <v>13</v>
      </c>
      <c r="G8" s="15" t="s">
        <v>14</v>
      </c>
      <c r="H8" s="16" t="s">
        <v>15</v>
      </c>
      <c r="I8" s="16" t="s">
        <v>16</v>
      </c>
      <c r="J8" s="16" t="s">
        <v>17</v>
      </c>
      <c r="K8" s="16" t="s">
        <v>18</v>
      </c>
      <c r="L8" s="17" t="s">
        <v>19</v>
      </c>
      <c r="M8" s="17" t="s">
        <v>20</v>
      </c>
      <c r="N8" s="15" t="s">
        <v>21</v>
      </c>
      <c r="O8" s="15" t="s">
        <v>22</v>
      </c>
      <c r="P8" s="18" t="s">
        <v>23</v>
      </c>
      <c r="Q8" s="19" t="s">
        <v>24</v>
      </c>
      <c r="R8" s="19" t="s">
        <v>25</v>
      </c>
      <c r="S8" s="19" t="s">
        <v>26</v>
      </c>
      <c r="T8" s="20" t="s">
        <v>27</v>
      </c>
      <c r="U8" s="19" t="s">
        <v>28</v>
      </c>
      <c r="V8" s="20" t="s">
        <v>29</v>
      </c>
      <c r="W8" s="20" t="s">
        <v>30</v>
      </c>
      <c r="X8" s="20" t="s">
        <v>31</v>
      </c>
      <c r="Y8" s="19" t="s">
        <v>32</v>
      </c>
      <c r="Z8" s="20" t="s">
        <v>33</v>
      </c>
      <c r="AA8" s="20" t="s">
        <v>34</v>
      </c>
      <c r="AB8" s="20" t="s">
        <v>35</v>
      </c>
      <c r="AC8" s="20" t="s">
        <v>36</v>
      </c>
      <c r="AD8" s="20" t="s">
        <v>37</v>
      </c>
      <c r="AE8" s="20" t="s">
        <v>38</v>
      </c>
      <c r="AF8" s="20" t="s">
        <v>39</v>
      </c>
      <c r="AG8" s="20" t="s">
        <v>40</v>
      </c>
      <c r="AH8" s="21" t="s">
        <v>41</v>
      </c>
      <c r="AI8" s="22" t="s">
        <v>42</v>
      </c>
      <c r="AJ8" s="22" t="s">
        <v>43</v>
      </c>
    </row>
    <row r="9" spans="1:37" s="34" customFormat="1" x14ac:dyDescent="0.25">
      <c r="A9" s="23">
        <v>1</v>
      </c>
      <c r="B9" s="24" t="s">
        <v>44</v>
      </c>
      <c r="C9" s="23">
        <f>+[1]DEPURADO!A3</f>
        <v>3400</v>
      </c>
      <c r="D9" s="23">
        <f>+[1]DEPURADO!B3</f>
        <v>3400</v>
      </c>
      <c r="E9" s="25">
        <f>+[1]DEPURADO!C3</f>
        <v>41273</v>
      </c>
      <c r="F9" s="26">
        <f>+IF([1]DEPURADO!D3&gt;1,[1]DEPURADO!D3," ")</f>
        <v>41273</v>
      </c>
      <c r="G9" s="27">
        <f>[1]DEPURADO!F3</f>
        <v>48900</v>
      </c>
      <c r="H9" s="28">
        <v>0</v>
      </c>
      <c r="I9" s="28">
        <f>+[1]DEPURADO!M3+[1]DEPURADO!N3</f>
        <v>0</v>
      </c>
      <c r="J9" s="28">
        <f>+[1]DEPURADO!R3</f>
        <v>0</v>
      </c>
      <c r="K9" s="29">
        <f>+[1]DEPURADO!P3+[1]DEPURADO!Q3</f>
        <v>0</v>
      </c>
      <c r="L9" s="28">
        <v>0</v>
      </c>
      <c r="M9" s="28">
        <v>0</v>
      </c>
      <c r="N9" s="28">
        <f>+SUM(J9:M9)</f>
        <v>0</v>
      </c>
      <c r="O9" s="28">
        <f>+G9-I9-N9</f>
        <v>48900</v>
      </c>
      <c r="P9" s="24">
        <f>IF([1]DEPURADO!H3&gt;1,0,[1]DEPURADO!B3)</f>
        <v>0</v>
      </c>
      <c r="Q9" s="30">
        <f>+IF(P9&gt;0,G9,0)</f>
        <v>0</v>
      </c>
      <c r="R9" s="31">
        <f>IF(P9=0,G9,0)</f>
        <v>48900</v>
      </c>
      <c r="S9" s="31">
        <f>+[1]DEPURADO!J3</f>
        <v>0</v>
      </c>
      <c r="T9" s="23" t="s">
        <v>45</v>
      </c>
      <c r="U9" s="31">
        <f>+[1]DEPURADO!I3</f>
        <v>0</v>
      </c>
      <c r="V9" s="30"/>
      <c r="W9" s="23" t="s">
        <v>45</v>
      </c>
      <c r="X9" s="31">
        <f>+[1]DEPURADO!K3+[1]DEPURADO!L3</f>
        <v>0</v>
      </c>
      <c r="Y9" s="23" t="s">
        <v>45</v>
      </c>
      <c r="Z9" s="31">
        <f>+X9-AE9+IF(X9-AE9&lt;-1,-X9+AE9,0)</f>
        <v>0</v>
      </c>
      <c r="AA9" s="31"/>
      <c r="AB9" s="31">
        <v>0</v>
      </c>
      <c r="AC9" s="31">
        <v>0</v>
      </c>
      <c r="AD9" s="30"/>
      <c r="AE9" s="30">
        <f>+[1]DEPURADO!K3</f>
        <v>0</v>
      </c>
      <c r="AF9" s="30">
        <v>0</v>
      </c>
      <c r="AG9" s="30">
        <f>+G9-I9-N9-R9-Z9-AC9-AE9-S9-U9</f>
        <v>0</v>
      </c>
      <c r="AH9" s="30">
        <v>0</v>
      </c>
      <c r="AI9" s="30" t="str">
        <f>+[1]DEPURADO!G3</f>
        <v>NO RADICADA- TERMINOS VENCIDOS</v>
      </c>
      <c r="AJ9" s="32"/>
      <c r="AK9" s="33"/>
    </row>
    <row r="10" spans="1:37" s="34" customFormat="1" x14ac:dyDescent="0.25">
      <c r="A10" s="23">
        <f>+A9+1</f>
        <v>2</v>
      </c>
      <c r="B10" s="24" t="s">
        <v>44</v>
      </c>
      <c r="C10" s="23">
        <f>+[1]DEPURADO!A4</f>
        <v>3411</v>
      </c>
      <c r="D10" s="23">
        <f>+[1]DEPURADO!B4</f>
        <v>3411</v>
      </c>
      <c r="E10" s="25">
        <f>+[1]DEPURADO!C4</f>
        <v>41430</v>
      </c>
      <c r="F10" s="26">
        <f>+IF([1]DEPURADO!D4&gt;1,[1]DEPURADO!D4," ")</f>
        <v>41430</v>
      </c>
      <c r="G10" s="27">
        <f>[1]DEPURADO!F4</f>
        <v>121400</v>
      </c>
      <c r="H10" s="28">
        <v>0</v>
      </c>
      <c r="I10" s="28">
        <f>+[1]DEPURADO!M4+[1]DEPURADO!N4</f>
        <v>0</v>
      </c>
      <c r="J10" s="28">
        <f>+[1]DEPURADO!R4</f>
        <v>0</v>
      </c>
      <c r="K10" s="29">
        <f>+[1]DEPURADO!P4+[1]DEPURADO!Q4</f>
        <v>0</v>
      </c>
      <c r="L10" s="28">
        <v>0</v>
      </c>
      <c r="M10" s="28">
        <v>0</v>
      </c>
      <c r="N10" s="28">
        <f>+SUM(J10:M10)</f>
        <v>0</v>
      </c>
      <c r="O10" s="28">
        <f>+G10-I10-N10</f>
        <v>121400</v>
      </c>
      <c r="P10" s="24">
        <f>IF([1]DEPURADO!H4&gt;1,0,[1]DEPURADO!B4)</f>
        <v>0</v>
      </c>
      <c r="Q10" s="30">
        <f>+IF(P10&gt;0,G10,0)</f>
        <v>0</v>
      </c>
      <c r="R10" s="31">
        <f>IF(P10=0,G10,0)</f>
        <v>121400</v>
      </c>
      <c r="S10" s="31">
        <f>+[1]DEPURADO!J4</f>
        <v>0</v>
      </c>
      <c r="T10" s="23" t="s">
        <v>45</v>
      </c>
      <c r="U10" s="31">
        <f>+[1]DEPURADO!I4</f>
        <v>0</v>
      </c>
      <c r="V10" s="30"/>
      <c r="W10" s="23" t="s">
        <v>45</v>
      </c>
      <c r="X10" s="31">
        <f>+[1]DEPURADO!K4+[1]DEPURADO!L4</f>
        <v>0</v>
      </c>
      <c r="Y10" s="23" t="s">
        <v>45</v>
      </c>
      <c r="Z10" s="31">
        <f>+X10-AE10+IF(X10-AE10&lt;-1,-X10+AE10,0)</f>
        <v>0</v>
      </c>
      <c r="AA10" s="31"/>
      <c r="AB10" s="31">
        <v>0</v>
      </c>
      <c r="AC10" s="31">
        <v>0</v>
      </c>
      <c r="AD10" s="30"/>
      <c r="AE10" s="30">
        <f>+[1]DEPURADO!K4</f>
        <v>0</v>
      </c>
      <c r="AF10" s="30">
        <v>0</v>
      </c>
      <c r="AG10" s="30">
        <f>+G10-I10-N10-R10-Z10-AC10-AE10-S10-U10</f>
        <v>0</v>
      </c>
      <c r="AH10" s="30">
        <v>0</v>
      </c>
      <c r="AI10" s="30" t="str">
        <f>+[1]DEPURADO!G4</f>
        <v>NO RADICADA- TERMINOS VENCIDOS</v>
      </c>
      <c r="AJ10" s="32"/>
      <c r="AK10" s="33"/>
    </row>
    <row r="11" spans="1:37" s="34" customFormat="1" x14ac:dyDescent="0.25">
      <c r="A11" s="23">
        <f t="shared" ref="A11:A74" si="0">+A10+1</f>
        <v>3</v>
      </c>
      <c r="B11" s="24" t="s">
        <v>44</v>
      </c>
      <c r="C11" s="23">
        <f>+[1]DEPURADO!A5</f>
        <v>3953</v>
      </c>
      <c r="D11" s="23">
        <f>+[1]DEPURADO!B5</f>
        <v>3953</v>
      </c>
      <c r="E11" s="25">
        <f>+[1]DEPURADO!C5</f>
        <v>41485</v>
      </c>
      <c r="F11" s="26">
        <f>+IF([1]DEPURADO!D5&gt;1,[1]DEPURADO!D5," ")</f>
        <v>41485</v>
      </c>
      <c r="G11" s="27">
        <f>[1]DEPURADO!F5</f>
        <v>127083</v>
      </c>
      <c r="H11" s="28">
        <v>0</v>
      </c>
      <c r="I11" s="28">
        <f>+[1]DEPURADO!M5+[1]DEPURADO!N5</f>
        <v>0</v>
      </c>
      <c r="J11" s="28">
        <f>+[1]DEPURADO!R5</f>
        <v>0</v>
      </c>
      <c r="K11" s="29">
        <f>+[1]DEPURADO!P5+[1]DEPURADO!Q5</f>
        <v>0</v>
      </c>
      <c r="L11" s="28">
        <v>0</v>
      </c>
      <c r="M11" s="28">
        <v>0</v>
      </c>
      <c r="N11" s="28">
        <f>+SUM(J11:M11)</f>
        <v>0</v>
      </c>
      <c r="O11" s="28">
        <f>+G11-I11-N11</f>
        <v>127083</v>
      </c>
      <c r="P11" s="24">
        <f>IF([1]DEPURADO!H5&gt;1,0,[1]DEPURADO!B5)</f>
        <v>0</v>
      </c>
      <c r="Q11" s="30">
        <f>+IF(P11&gt;0,G11,0)</f>
        <v>0</v>
      </c>
      <c r="R11" s="31">
        <f>IF(P11=0,G11,0)</f>
        <v>127083</v>
      </c>
      <c r="S11" s="31">
        <f>+[1]DEPURADO!J5</f>
        <v>0</v>
      </c>
      <c r="T11" s="23" t="s">
        <v>45</v>
      </c>
      <c r="U11" s="31">
        <f>+[1]DEPURADO!I5</f>
        <v>0</v>
      </c>
      <c r="V11" s="30"/>
      <c r="W11" s="23" t="s">
        <v>45</v>
      </c>
      <c r="X11" s="31">
        <f>+[1]DEPURADO!K5+[1]DEPURADO!L5</f>
        <v>0</v>
      </c>
      <c r="Y11" s="23" t="s">
        <v>45</v>
      </c>
      <c r="Z11" s="31">
        <f>+X11-AE11+IF(X11-AE11&lt;-1,-X11+AE11,0)</f>
        <v>0</v>
      </c>
      <c r="AA11" s="31"/>
      <c r="AB11" s="31">
        <v>0</v>
      </c>
      <c r="AC11" s="31">
        <v>0</v>
      </c>
      <c r="AD11" s="30"/>
      <c r="AE11" s="30">
        <f>+[1]DEPURADO!K5</f>
        <v>0</v>
      </c>
      <c r="AF11" s="30">
        <v>0</v>
      </c>
      <c r="AG11" s="30">
        <f>+G11-I11-N11-R11-Z11-AC11-AE11-S11-U11</f>
        <v>0</v>
      </c>
      <c r="AH11" s="30">
        <v>0</v>
      </c>
      <c r="AI11" s="30" t="str">
        <f>+[1]DEPURADO!G5</f>
        <v>NO RADICADA- TERMINOS VENCIDOS</v>
      </c>
      <c r="AJ11" s="32"/>
      <c r="AK11" s="33"/>
    </row>
    <row r="12" spans="1:37" s="34" customFormat="1" x14ac:dyDescent="0.25">
      <c r="A12" s="23">
        <f t="shared" si="0"/>
        <v>4</v>
      </c>
      <c r="B12" s="24" t="s">
        <v>44</v>
      </c>
      <c r="C12" s="23">
        <f>+[1]DEPURADO!A6</f>
        <v>3974</v>
      </c>
      <c r="D12" s="23">
        <f>+[1]DEPURADO!B6</f>
        <v>3974</v>
      </c>
      <c r="E12" s="25">
        <f>+[1]DEPURADO!C6</f>
        <v>41485</v>
      </c>
      <c r="F12" s="26">
        <f>+IF([1]DEPURADO!D6&gt;1,[1]DEPURADO!D6," ")</f>
        <v>41485</v>
      </c>
      <c r="G12" s="27">
        <f>[1]DEPURADO!F6</f>
        <v>49900</v>
      </c>
      <c r="H12" s="28">
        <v>0</v>
      </c>
      <c r="I12" s="28">
        <f>+[1]DEPURADO!M6+[1]DEPURADO!N6</f>
        <v>0</v>
      </c>
      <c r="J12" s="28">
        <f>+[1]DEPURADO!R6</f>
        <v>0</v>
      </c>
      <c r="K12" s="29">
        <f>+[1]DEPURADO!P6+[1]DEPURADO!Q6</f>
        <v>0</v>
      </c>
      <c r="L12" s="28">
        <v>0</v>
      </c>
      <c r="M12" s="28">
        <v>0</v>
      </c>
      <c r="N12" s="28">
        <f>+SUM(J12:M12)</f>
        <v>0</v>
      </c>
      <c r="O12" s="28">
        <f>+G12-I12-N12</f>
        <v>49900</v>
      </c>
      <c r="P12" s="24">
        <f>IF([1]DEPURADO!H6&gt;1,0,[1]DEPURADO!B6)</f>
        <v>0</v>
      </c>
      <c r="Q12" s="30">
        <f>+IF(P12&gt;0,G12,0)</f>
        <v>0</v>
      </c>
      <c r="R12" s="31">
        <f>IF(P12=0,G12,0)</f>
        <v>49900</v>
      </c>
      <c r="S12" s="31">
        <f>+[1]DEPURADO!J6</f>
        <v>0</v>
      </c>
      <c r="T12" s="23" t="s">
        <v>45</v>
      </c>
      <c r="U12" s="31">
        <f>+[1]DEPURADO!I6</f>
        <v>0</v>
      </c>
      <c r="V12" s="30"/>
      <c r="W12" s="23" t="s">
        <v>45</v>
      </c>
      <c r="X12" s="31">
        <f>+[1]DEPURADO!K6+[1]DEPURADO!L6</f>
        <v>0</v>
      </c>
      <c r="Y12" s="23" t="s">
        <v>45</v>
      </c>
      <c r="Z12" s="31">
        <f>+X12-AE12+IF(X12-AE12&lt;-1,-X12+AE12,0)</f>
        <v>0</v>
      </c>
      <c r="AA12" s="31"/>
      <c r="AB12" s="31">
        <v>0</v>
      </c>
      <c r="AC12" s="31">
        <v>0</v>
      </c>
      <c r="AD12" s="30"/>
      <c r="AE12" s="30">
        <f>+[1]DEPURADO!K6</f>
        <v>0</v>
      </c>
      <c r="AF12" s="30">
        <v>0</v>
      </c>
      <c r="AG12" s="30">
        <f>+G12-I12-N12-R12-Z12-AC12-AE12-S12-U12</f>
        <v>0</v>
      </c>
      <c r="AH12" s="30">
        <v>0</v>
      </c>
      <c r="AI12" s="30" t="str">
        <f>+[1]DEPURADO!G6</f>
        <v>NO RADICADA- TERMINOS VENCIDOS</v>
      </c>
      <c r="AJ12" s="32"/>
      <c r="AK12" s="33"/>
    </row>
    <row r="13" spans="1:37" s="34" customFormat="1" x14ac:dyDescent="0.25">
      <c r="A13" s="23">
        <f t="shared" si="0"/>
        <v>5</v>
      </c>
      <c r="B13" s="24" t="s">
        <v>44</v>
      </c>
      <c r="C13" s="23">
        <f>+[1]DEPURADO!A7</f>
        <v>4094</v>
      </c>
      <c r="D13" s="23">
        <f>+[1]DEPURADO!B7</f>
        <v>4094</v>
      </c>
      <c r="E13" s="25">
        <f>+[1]DEPURADO!C7</f>
        <v>41516</v>
      </c>
      <c r="F13" s="26">
        <f>+IF([1]DEPURADO!D7&gt;1,[1]DEPURADO!D7," ")</f>
        <v>41516</v>
      </c>
      <c r="G13" s="27">
        <f>[1]DEPURADO!F7</f>
        <v>118700</v>
      </c>
      <c r="H13" s="28">
        <v>0</v>
      </c>
      <c r="I13" s="28">
        <f>+[1]DEPURADO!M7+[1]DEPURADO!N7</f>
        <v>0</v>
      </c>
      <c r="J13" s="28">
        <f>+[1]DEPURADO!R7</f>
        <v>0</v>
      </c>
      <c r="K13" s="29">
        <f>+[1]DEPURADO!P7+[1]DEPURADO!Q7</f>
        <v>0</v>
      </c>
      <c r="L13" s="28">
        <v>0</v>
      </c>
      <c r="M13" s="28">
        <v>0</v>
      </c>
      <c r="N13" s="28">
        <f t="shared" ref="N13:N76" si="1">+SUM(J13:M13)</f>
        <v>0</v>
      </c>
      <c r="O13" s="28">
        <f t="shared" ref="O13:O76" si="2">+G13-I13-N13</f>
        <v>118700</v>
      </c>
      <c r="P13" s="24">
        <f>IF([1]DEPURADO!H7&gt;1,0,[1]DEPURADO!B7)</f>
        <v>0</v>
      </c>
      <c r="Q13" s="30">
        <f t="shared" ref="Q13:Q76" si="3">+IF(P13&gt;0,G13,0)</f>
        <v>0</v>
      </c>
      <c r="R13" s="31">
        <f t="shared" ref="R13:R76" si="4">IF(P13=0,G13,0)</f>
        <v>118700</v>
      </c>
      <c r="S13" s="31">
        <f>+[1]DEPURADO!J7</f>
        <v>0</v>
      </c>
      <c r="T13" s="23" t="s">
        <v>45</v>
      </c>
      <c r="U13" s="31">
        <f>+[1]DEPURADO!I7</f>
        <v>0</v>
      </c>
      <c r="V13" s="30"/>
      <c r="W13" s="23" t="s">
        <v>45</v>
      </c>
      <c r="X13" s="31">
        <f>+[1]DEPURADO!K7+[1]DEPURADO!L7</f>
        <v>0</v>
      </c>
      <c r="Y13" s="23" t="s">
        <v>45</v>
      </c>
      <c r="Z13" s="31">
        <f t="shared" ref="Z13:Z76" si="5">+X13-AE13+IF(X13-AE13&lt;-1,-X13+AE13,0)</f>
        <v>0</v>
      </c>
      <c r="AA13" s="31"/>
      <c r="AB13" s="31">
        <v>0</v>
      </c>
      <c r="AC13" s="31">
        <v>0</v>
      </c>
      <c r="AD13" s="30"/>
      <c r="AE13" s="30">
        <f>+[1]DEPURADO!K7</f>
        <v>0</v>
      </c>
      <c r="AF13" s="30">
        <v>0</v>
      </c>
      <c r="AG13" s="30">
        <f t="shared" ref="AG13:AG76" si="6">+G13-I13-N13-R13-Z13-AC13-AE13-S13-U13</f>
        <v>0</v>
      </c>
      <c r="AH13" s="30">
        <v>0</v>
      </c>
      <c r="AI13" s="30" t="str">
        <f>+[1]DEPURADO!G7</f>
        <v>NO RADICADA- TERMINOS VENCIDOS</v>
      </c>
      <c r="AJ13" s="32"/>
      <c r="AK13" s="33"/>
    </row>
    <row r="14" spans="1:37" s="34" customFormat="1" x14ac:dyDescent="0.25">
      <c r="A14" s="23">
        <f t="shared" si="0"/>
        <v>6</v>
      </c>
      <c r="B14" s="24" t="s">
        <v>44</v>
      </c>
      <c r="C14" s="23">
        <f>+[1]DEPURADO!A8</f>
        <v>4051</v>
      </c>
      <c r="D14" s="23">
        <f>+[1]DEPURADO!B8</f>
        <v>4051</v>
      </c>
      <c r="E14" s="25">
        <f>+[1]DEPURADO!C8</f>
        <v>41516</v>
      </c>
      <c r="F14" s="26">
        <f>+IF([1]DEPURADO!D8&gt;1,[1]DEPURADO!D8," ")</f>
        <v>41516</v>
      </c>
      <c r="G14" s="27">
        <f>[1]DEPURADO!F8</f>
        <v>148100</v>
      </c>
      <c r="H14" s="28">
        <v>0</v>
      </c>
      <c r="I14" s="28">
        <f>+[1]DEPURADO!M8+[1]DEPURADO!N8</f>
        <v>0</v>
      </c>
      <c r="J14" s="28">
        <f>+[1]DEPURADO!R8</f>
        <v>0</v>
      </c>
      <c r="K14" s="29">
        <f>+[1]DEPURADO!P8+[1]DEPURADO!Q8</f>
        <v>0</v>
      </c>
      <c r="L14" s="28">
        <v>0</v>
      </c>
      <c r="M14" s="28">
        <v>0</v>
      </c>
      <c r="N14" s="28">
        <f t="shared" si="1"/>
        <v>0</v>
      </c>
      <c r="O14" s="28">
        <f t="shared" si="2"/>
        <v>148100</v>
      </c>
      <c r="P14" s="24">
        <f>IF([1]DEPURADO!H8&gt;1,0,[1]DEPURADO!B8)</f>
        <v>0</v>
      </c>
      <c r="Q14" s="30">
        <f t="shared" si="3"/>
        <v>0</v>
      </c>
      <c r="R14" s="31">
        <f t="shared" si="4"/>
        <v>148100</v>
      </c>
      <c r="S14" s="31">
        <f>+[1]DEPURADO!J8</f>
        <v>0</v>
      </c>
      <c r="T14" s="23" t="s">
        <v>45</v>
      </c>
      <c r="U14" s="31">
        <f>+[1]DEPURADO!I8</f>
        <v>0</v>
      </c>
      <c r="V14" s="30"/>
      <c r="W14" s="23" t="s">
        <v>45</v>
      </c>
      <c r="X14" s="31">
        <f>+[1]DEPURADO!K8+[1]DEPURADO!L8</f>
        <v>0</v>
      </c>
      <c r="Y14" s="23" t="s">
        <v>45</v>
      </c>
      <c r="Z14" s="31">
        <f t="shared" si="5"/>
        <v>0</v>
      </c>
      <c r="AA14" s="31"/>
      <c r="AB14" s="31">
        <v>0</v>
      </c>
      <c r="AC14" s="31">
        <v>0</v>
      </c>
      <c r="AD14" s="30"/>
      <c r="AE14" s="30">
        <f>+[1]DEPURADO!K8</f>
        <v>0</v>
      </c>
      <c r="AF14" s="30">
        <v>0</v>
      </c>
      <c r="AG14" s="30">
        <f t="shared" si="6"/>
        <v>0</v>
      </c>
      <c r="AH14" s="30">
        <v>0</v>
      </c>
      <c r="AI14" s="30" t="str">
        <f>+[1]DEPURADO!G8</f>
        <v>NO RADICADA- TERMINOS VENCIDOS</v>
      </c>
      <c r="AJ14" s="32"/>
      <c r="AK14" s="33"/>
    </row>
    <row r="15" spans="1:37" s="34" customFormat="1" x14ac:dyDescent="0.25">
      <c r="A15" s="23">
        <f t="shared" si="0"/>
        <v>7</v>
      </c>
      <c r="B15" s="24" t="s">
        <v>44</v>
      </c>
      <c r="C15" s="23">
        <f>+[1]DEPURADO!A9</f>
        <v>4140</v>
      </c>
      <c r="D15" s="23">
        <f>+[1]DEPURADO!B9</f>
        <v>4140</v>
      </c>
      <c r="E15" s="25">
        <f>+[1]DEPURADO!C9</f>
        <v>41516</v>
      </c>
      <c r="F15" s="26">
        <f>+IF([1]DEPURADO!D9&gt;1,[1]DEPURADO!D9," ")</f>
        <v>41516</v>
      </c>
      <c r="G15" s="27">
        <f>[1]DEPURADO!F9</f>
        <v>190500</v>
      </c>
      <c r="H15" s="28">
        <v>0</v>
      </c>
      <c r="I15" s="28">
        <f>+[1]DEPURADO!M9+[1]DEPURADO!N9</f>
        <v>0</v>
      </c>
      <c r="J15" s="28">
        <f>+[1]DEPURADO!R9</f>
        <v>0</v>
      </c>
      <c r="K15" s="29">
        <f>+[1]DEPURADO!P9+[1]DEPURADO!Q9</f>
        <v>0</v>
      </c>
      <c r="L15" s="28">
        <v>0</v>
      </c>
      <c r="M15" s="28">
        <v>0</v>
      </c>
      <c r="N15" s="28">
        <f t="shared" si="1"/>
        <v>0</v>
      </c>
      <c r="O15" s="28">
        <f t="shared" si="2"/>
        <v>190500</v>
      </c>
      <c r="P15" s="24">
        <f>IF([1]DEPURADO!H9&gt;1,0,[1]DEPURADO!B9)</f>
        <v>0</v>
      </c>
      <c r="Q15" s="30">
        <f t="shared" si="3"/>
        <v>0</v>
      </c>
      <c r="R15" s="31">
        <f t="shared" si="4"/>
        <v>190500</v>
      </c>
      <c r="S15" s="31">
        <f>+[1]DEPURADO!J9</f>
        <v>0</v>
      </c>
      <c r="T15" s="23" t="s">
        <v>45</v>
      </c>
      <c r="U15" s="31">
        <f>+[1]DEPURADO!I9</f>
        <v>0</v>
      </c>
      <c r="V15" s="30"/>
      <c r="W15" s="23" t="s">
        <v>45</v>
      </c>
      <c r="X15" s="31">
        <f>+[1]DEPURADO!K9+[1]DEPURADO!L9</f>
        <v>0</v>
      </c>
      <c r="Y15" s="23" t="s">
        <v>45</v>
      </c>
      <c r="Z15" s="31">
        <f t="shared" si="5"/>
        <v>0</v>
      </c>
      <c r="AA15" s="31"/>
      <c r="AB15" s="31">
        <v>0</v>
      </c>
      <c r="AC15" s="31">
        <v>0</v>
      </c>
      <c r="AD15" s="30"/>
      <c r="AE15" s="30">
        <f>+[1]DEPURADO!K9</f>
        <v>0</v>
      </c>
      <c r="AF15" s="30">
        <v>0</v>
      </c>
      <c r="AG15" s="30">
        <f t="shared" si="6"/>
        <v>0</v>
      </c>
      <c r="AH15" s="30">
        <v>0</v>
      </c>
      <c r="AI15" s="30" t="str">
        <f>+[1]DEPURADO!G9</f>
        <v>NO RADICADA- TERMINOS VENCIDOS</v>
      </c>
      <c r="AJ15" s="32"/>
      <c r="AK15" s="33"/>
    </row>
    <row r="16" spans="1:37" s="34" customFormat="1" x14ac:dyDescent="0.25">
      <c r="A16" s="23">
        <f t="shared" si="0"/>
        <v>8</v>
      </c>
      <c r="B16" s="24" t="s">
        <v>44</v>
      </c>
      <c r="C16" s="23">
        <f>+[1]DEPURADO!A10</f>
        <v>4135</v>
      </c>
      <c r="D16" s="23">
        <f>+[1]DEPURADO!B10</f>
        <v>4135</v>
      </c>
      <c r="E16" s="25">
        <f>+[1]DEPURADO!C10</f>
        <v>41516</v>
      </c>
      <c r="F16" s="26">
        <f>+IF([1]DEPURADO!D10&gt;1,[1]DEPURADO!D10," ")</f>
        <v>41516</v>
      </c>
      <c r="G16" s="27">
        <f>[1]DEPURADO!F10</f>
        <v>222000</v>
      </c>
      <c r="H16" s="28">
        <v>0</v>
      </c>
      <c r="I16" s="28">
        <f>+[1]DEPURADO!M10+[1]DEPURADO!N10</f>
        <v>0</v>
      </c>
      <c r="J16" s="28">
        <f>+[1]DEPURADO!R10</f>
        <v>0</v>
      </c>
      <c r="K16" s="29">
        <f>+[1]DEPURADO!P10+[1]DEPURADO!Q10</f>
        <v>0</v>
      </c>
      <c r="L16" s="28">
        <v>0</v>
      </c>
      <c r="M16" s="28">
        <v>0</v>
      </c>
      <c r="N16" s="28">
        <f t="shared" si="1"/>
        <v>0</v>
      </c>
      <c r="O16" s="28">
        <f t="shared" si="2"/>
        <v>222000</v>
      </c>
      <c r="P16" s="24">
        <f>IF([1]DEPURADO!H10&gt;1,0,[1]DEPURADO!B10)</f>
        <v>0</v>
      </c>
      <c r="Q16" s="30">
        <f t="shared" si="3"/>
        <v>0</v>
      </c>
      <c r="R16" s="31">
        <f t="shared" si="4"/>
        <v>222000</v>
      </c>
      <c r="S16" s="31">
        <f>+[1]DEPURADO!J10</f>
        <v>0</v>
      </c>
      <c r="T16" s="23" t="s">
        <v>45</v>
      </c>
      <c r="U16" s="31">
        <f>+[1]DEPURADO!I10</f>
        <v>0</v>
      </c>
      <c r="V16" s="30"/>
      <c r="W16" s="23" t="s">
        <v>45</v>
      </c>
      <c r="X16" s="31">
        <f>+[1]DEPURADO!K10+[1]DEPURADO!L10</f>
        <v>0</v>
      </c>
      <c r="Y16" s="23" t="s">
        <v>45</v>
      </c>
      <c r="Z16" s="31">
        <f t="shared" si="5"/>
        <v>0</v>
      </c>
      <c r="AA16" s="31"/>
      <c r="AB16" s="31">
        <v>0</v>
      </c>
      <c r="AC16" s="31">
        <v>0</v>
      </c>
      <c r="AD16" s="30"/>
      <c r="AE16" s="30">
        <f>+[1]DEPURADO!K10</f>
        <v>0</v>
      </c>
      <c r="AF16" s="30">
        <v>0</v>
      </c>
      <c r="AG16" s="30">
        <f t="shared" si="6"/>
        <v>0</v>
      </c>
      <c r="AH16" s="30">
        <v>0</v>
      </c>
      <c r="AI16" s="30" t="str">
        <f>+[1]DEPURADO!G10</f>
        <v>NO RADICADA- TERMINOS VENCIDOS</v>
      </c>
      <c r="AJ16" s="32"/>
      <c r="AK16" s="33"/>
    </row>
    <row r="17" spans="1:37" s="34" customFormat="1" x14ac:dyDescent="0.25">
      <c r="A17" s="23">
        <f t="shared" si="0"/>
        <v>9</v>
      </c>
      <c r="B17" s="24" t="s">
        <v>44</v>
      </c>
      <c r="C17" s="23">
        <f>+[1]DEPURADO!A11</f>
        <v>4072</v>
      </c>
      <c r="D17" s="23">
        <f>+[1]DEPURADO!B11</f>
        <v>4072</v>
      </c>
      <c r="E17" s="25">
        <f>+[1]DEPURADO!C11</f>
        <v>41516</v>
      </c>
      <c r="F17" s="26">
        <f>+IF([1]DEPURADO!D11&gt;1,[1]DEPURADO!D11," ")</f>
        <v>41516</v>
      </c>
      <c r="G17" s="27">
        <f>[1]DEPURADO!F11</f>
        <v>226350</v>
      </c>
      <c r="H17" s="28">
        <v>0</v>
      </c>
      <c r="I17" s="28">
        <f>+[1]DEPURADO!M11+[1]DEPURADO!N11</f>
        <v>0</v>
      </c>
      <c r="J17" s="28">
        <f>+[1]DEPURADO!R11</f>
        <v>0</v>
      </c>
      <c r="K17" s="29">
        <f>+[1]DEPURADO!P11+[1]DEPURADO!Q11</f>
        <v>0</v>
      </c>
      <c r="L17" s="28">
        <v>0</v>
      </c>
      <c r="M17" s="28">
        <v>0</v>
      </c>
      <c r="N17" s="28">
        <f t="shared" si="1"/>
        <v>0</v>
      </c>
      <c r="O17" s="28">
        <f t="shared" si="2"/>
        <v>226350</v>
      </c>
      <c r="P17" s="24">
        <f>IF([1]DEPURADO!H11&gt;1,0,[1]DEPURADO!B11)</f>
        <v>0</v>
      </c>
      <c r="Q17" s="30">
        <f t="shared" si="3"/>
        <v>0</v>
      </c>
      <c r="R17" s="31">
        <f t="shared" si="4"/>
        <v>226350</v>
      </c>
      <c r="S17" s="31">
        <f>+[1]DEPURADO!J11</f>
        <v>0</v>
      </c>
      <c r="T17" s="23" t="s">
        <v>45</v>
      </c>
      <c r="U17" s="31">
        <f>+[1]DEPURADO!I11</f>
        <v>0</v>
      </c>
      <c r="V17" s="30"/>
      <c r="W17" s="23" t="s">
        <v>45</v>
      </c>
      <c r="X17" s="31">
        <f>+[1]DEPURADO!K11+[1]DEPURADO!L11</f>
        <v>0</v>
      </c>
      <c r="Y17" s="23" t="s">
        <v>45</v>
      </c>
      <c r="Z17" s="31">
        <f t="shared" si="5"/>
        <v>0</v>
      </c>
      <c r="AA17" s="31"/>
      <c r="AB17" s="31">
        <v>0</v>
      </c>
      <c r="AC17" s="31">
        <v>0</v>
      </c>
      <c r="AD17" s="30"/>
      <c r="AE17" s="30">
        <f>+[1]DEPURADO!K11</f>
        <v>0</v>
      </c>
      <c r="AF17" s="30">
        <v>0</v>
      </c>
      <c r="AG17" s="30">
        <f t="shared" si="6"/>
        <v>0</v>
      </c>
      <c r="AH17" s="30">
        <v>0</v>
      </c>
      <c r="AI17" s="30" t="str">
        <f>+[1]DEPURADO!G11</f>
        <v>NO RADICADA- TERMINOS VENCIDOS</v>
      </c>
      <c r="AJ17" s="32"/>
      <c r="AK17" s="33"/>
    </row>
    <row r="18" spans="1:37" s="34" customFormat="1" x14ac:dyDescent="0.25">
      <c r="A18" s="23">
        <f t="shared" si="0"/>
        <v>10</v>
      </c>
      <c r="B18" s="24" t="s">
        <v>44</v>
      </c>
      <c r="C18" s="23">
        <f>+[1]DEPURADO!A12</f>
        <v>4069</v>
      </c>
      <c r="D18" s="23">
        <f>+[1]DEPURADO!B12</f>
        <v>4069</v>
      </c>
      <c r="E18" s="25">
        <f>+[1]DEPURADO!C12</f>
        <v>41516</v>
      </c>
      <c r="F18" s="26">
        <f>+IF([1]DEPURADO!D12&gt;1,[1]DEPURADO!D12," ")</f>
        <v>41516</v>
      </c>
      <c r="G18" s="27">
        <f>[1]DEPURADO!F12</f>
        <v>86750</v>
      </c>
      <c r="H18" s="28">
        <v>0</v>
      </c>
      <c r="I18" s="28">
        <f>+[1]DEPURADO!M12+[1]DEPURADO!N12</f>
        <v>0</v>
      </c>
      <c r="J18" s="28">
        <f>+[1]DEPURADO!R12</f>
        <v>0</v>
      </c>
      <c r="K18" s="29">
        <f>+[1]DEPURADO!P12+[1]DEPURADO!Q12</f>
        <v>0</v>
      </c>
      <c r="L18" s="28">
        <v>0</v>
      </c>
      <c r="M18" s="28">
        <v>0</v>
      </c>
      <c r="N18" s="28">
        <f t="shared" si="1"/>
        <v>0</v>
      </c>
      <c r="O18" s="28">
        <f t="shared" si="2"/>
        <v>86750</v>
      </c>
      <c r="P18" s="24">
        <f>IF([1]DEPURADO!H12&gt;1,0,[1]DEPURADO!B12)</f>
        <v>0</v>
      </c>
      <c r="Q18" s="30">
        <f t="shared" si="3"/>
        <v>0</v>
      </c>
      <c r="R18" s="31">
        <f t="shared" si="4"/>
        <v>86750</v>
      </c>
      <c r="S18" s="31">
        <f>+[1]DEPURADO!J12</f>
        <v>0</v>
      </c>
      <c r="T18" s="23" t="s">
        <v>45</v>
      </c>
      <c r="U18" s="31">
        <f>+[1]DEPURADO!I12</f>
        <v>0</v>
      </c>
      <c r="V18" s="30"/>
      <c r="W18" s="23" t="s">
        <v>45</v>
      </c>
      <c r="X18" s="31">
        <f>+[1]DEPURADO!K12+[1]DEPURADO!L12</f>
        <v>0</v>
      </c>
      <c r="Y18" s="23" t="s">
        <v>45</v>
      </c>
      <c r="Z18" s="31">
        <f t="shared" si="5"/>
        <v>0</v>
      </c>
      <c r="AA18" s="31"/>
      <c r="AB18" s="31">
        <v>0</v>
      </c>
      <c r="AC18" s="31">
        <v>0</v>
      </c>
      <c r="AD18" s="30"/>
      <c r="AE18" s="30">
        <f>+[1]DEPURADO!K12</f>
        <v>0</v>
      </c>
      <c r="AF18" s="30">
        <v>0</v>
      </c>
      <c r="AG18" s="30">
        <f t="shared" si="6"/>
        <v>0</v>
      </c>
      <c r="AH18" s="30">
        <v>0</v>
      </c>
      <c r="AI18" s="30" t="str">
        <f>+[1]DEPURADO!G12</f>
        <v>NO RADICADA- TERMINOS VENCIDOS</v>
      </c>
      <c r="AJ18" s="32"/>
      <c r="AK18" s="33"/>
    </row>
    <row r="19" spans="1:37" s="34" customFormat="1" x14ac:dyDescent="0.25">
      <c r="A19" s="23">
        <f t="shared" si="0"/>
        <v>11</v>
      </c>
      <c r="B19" s="24" t="s">
        <v>44</v>
      </c>
      <c r="C19" s="23">
        <f>+[1]DEPURADO!A13</f>
        <v>4158</v>
      </c>
      <c r="D19" s="23">
        <f>+[1]DEPURADO!B13</f>
        <v>4158</v>
      </c>
      <c r="E19" s="25">
        <f>+[1]DEPURADO!C13</f>
        <v>41547</v>
      </c>
      <c r="F19" s="26">
        <f>+IF([1]DEPURADO!D13&gt;1,[1]DEPURADO!D13," ")</f>
        <v>41547</v>
      </c>
      <c r="G19" s="27">
        <f>[1]DEPURADO!F13</f>
        <v>149600</v>
      </c>
      <c r="H19" s="28">
        <v>0</v>
      </c>
      <c r="I19" s="28">
        <f>+[1]DEPURADO!M13+[1]DEPURADO!N13</f>
        <v>0</v>
      </c>
      <c r="J19" s="28">
        <f>+[1]DEPURADO!R13</f>
        <v>0</v>
      </c>
      <c r="K19" s="29">
        <f>+[1]DEPURADO!P13+[1]DEPURADO!Q13</f>
        <v>0</v>
      </c>
      <c r="L19" s="28">
        <v>0</v>
      </c>
      <c r="M19" s="28">
        <v>0</v>
      </c>
      <c r="N19" s="28">
        <f t="shared" si="1"/>
        <v>0</v>
      </c>
      <c r="O19" s="28">
        <f t="shared" si="2"/>
        <v>149600</v>
      </c>
      <c r="P19" s="24">
        <f>IF([1]DEPURADO!H13&gt;1,0,[1]DEPURADO!B13)</f>
        <v>0</v>
      </c>
      <c r="Q19" s="30">
        <f t="shared" si="3"/>
        <v>0</v>
      </c>
      <c r="R19" s="31">
        <f t="shared" si="4"/>
        <v>149600</v>
      </c>
      <c r="S19" s="31">
        <f>+[1]DEPURADO!J13</f>
        <v>0</v>
      </c>
      <c r="T19" s="23" t="s">
        <v>45</v>
      </c>
      <c r="U19" s="31">
        <f>+[1]DEPURADO!I13</f>
        <v>0</v>
      </c>
      <c r="V19" s="30"/>
      <c r="W19" s="23" t="s">
        <v>45</v>
      </c>
      <c r="X19" s="31">
        <f>+[1]DEPURADO!K13+[1]DEPURADO!L13</f>
        <v>0</v>
      </c>
      <c r="Y19" s="23" t="s">
        <v>45</v>
      </c>
      <c r="Z19" s="31">
        <f t="shared" si="5"/>
        <v>0</v>
      </c>
      <c r="AA19" s="31"/>
      <c r="AB19" s="31">
        <v>0</v>
      </c>
      <c r="AC19" s="31">
        <v>0</v>
      </c>
      <c r="AD19" s="30"/>
      <c r="AE19" s="30">
        <f>+[1]DEPURADO!K13</f>
        <v>0</v>
      </c>
      <c r="AF19" s="30">
        <v>0</v>
      </c>
      <c r="AG19" s="30">
        <f t="shared" si="6"/>
        <v>0</v>
      </c>
      <c r="AH19" s="30">
        <v>0</v>
      </c>
      <c r="AI19" s="30" t="str">
        <f>+[1]DEPURADO!G13</f>
        <v>NO RADICADA- TERMINOS VENCIDOS</v>
      </c>
      <c r="AJ19" s="32"/>
      <c r="AK19" s="33"/>
    </row>
    <row r="20" spans="1:37" s="34" customFormat="1" x14ac:dyDescent="0.25">
      <c r="A20" s="23">
        <f t="shared" si="0"/>
        <v>12</v>
      </c>
      <c r="B20" s="24" t="s">
        <v>44</v>
      </c>
      <c r="C20" s="23">
        <f>+[1]DEPURADO!A14</f>
        <v>4317</v>
      </c>
      <c r="D20" s="23">
        <f>+[1]DEPURADO!B14</f>
        <v>4317</v>
      </c>
      <c r="E20" s="25">
        <f>+[1]DEPURADO!C14</f>
        <v>41577</v>
      </c>
      <c r="F20" s="26">
        <f>+IF([1]DEPURADO!D14&gt;1,[1]DEPURADO!D14," ")</f>
        <v>41577</v>
      </c>
      <c r="G20" s="27">
        <f>[1]DEPURADO!F14</f>
        <v>133900</v>
      </c>
      <c r="H20" s="28">
        <v>0</v>
      </c>
      <c r="I20" s="28">
        <f>+[1]DEPURADO!M14+[1]DEPURADO!N14</f>
        <v>0</v>
      </c>
      <c r="J20" s="28">
        <f>+[1]DEPURADO!R14</f>
        <v>0</v>
      </c>
      <c r="K20" s="29">
        <f>+[1]DEPURADO!P14+[1]DEPURADO!Q14</f>
        <v>0</v>
      </c>
      <c r="L20" s="28">
        <v>0</v>
      </c>
      <c r="M20" s="28">
        <v>0</v>
      </c>
      <c r="N20" s="28">
        <f t="shared" si="1"/>
        <v>0</v>
      </c>
      <c r="O20" s="28">
        <f t="shared" si="2"/>
        <v>133900</v>
      </c>
      <c r="P20" s="24">
        <f>IF([1]DEPURADO!H14&gt;1,0,[1]DEPURADO!B14)</f>
        <v>0</v>
      </c>
      <c r="Q20" s="30">
        <f t="shared" si="3"/>
        <v>0</v>
      </c>
      <c r="R20" s="31">
        <f t="shared" si="4"/>
        <v>133900</v>
      </c>
      <c r="S20" s="31">
        <f>+[1]DEPURADO!J14</f>
        <v>0</v>
      </c>
      <c r="T20" s="23" t="s">
        <v>45</v>
      </c>
      <c r="U20" s="31">
        <f>+[1]DEPURADO!I14</f>
        <v>0</v>
      </c>
      <c r="V20" s="30"/>
      <c r="W20" s="23" t="s">
        <v>45</v>
      </c>
      <c r="X20" s="31">
        <f>+[1]DEPURADO!K14+[1]DEPURADO!L14</f>
        <v>0</v>
      </c>
      <c r="Y20" s="23" t="s">
        <v>45</v>
      </c>
      <c r="Z20" s="31">
        <f t="shared" si="5"/>
        <v>0</v>
      </c>
      <c r="AA20" s="31"/>
      <c r="AB20" s="31">
        <v>0</v>
      </c>
      <c r="AC20" s="31">
        <v>0</v>
      </c>
      <c r="AD20" s="30"/>
      <c r="AE20" s="30">
        <f>+[1]DEPURADO!K14</f>
        <v>0</v>
      </c>
      <c r="AF20" s="30">
        <v>0</v>
      </c>
      <c r="AG20" s="30">
        <f t="shared" si="6"/>
        <v>0</v>
      </c>
      <c r="AH20" s="30">
        <v>0</v>
      </c>
      <c r="AI20" s="30" t="str">
        <f>+[1]DEPURADO!G14</f>
        <v>NO RADICADA- TERMINOS VENCIDOS</v>
      </c>
      <c r="AJ20" s="32"/>
      <c r="AK20" s="33"/>
    </row>
    <row r="21" spans="1:37" s="34" customFormat="1" x14ac:dyDescent="0.25">
      <c r="A21" s="23">
        <f t="shared" si="0"/>
        <v>13</v>
      </c>
      <c r="B21" s="24" t="s">
        <v>44</v>
      </c>
      <c r="C21" s="23">
        <f>+[1]DEPURADO!A15</f>
        <v>4227</v>
      </c>
      <c r="D21" s="23">
        <f>+[1]DEPURADO!B15</f>
        <v>4227</v>
      </c>
      <c r="E21" s="25">
        <f>+[1]DEPURADO!C15</f>
        <v>41577</v>
      </c>
      <c r="F21" s="26">
        <f>+IF([1]DEPURADO!D15&gt;1,[1]DEPURADO!D15," ")</f>
        <v>41577</v>
      </c>
      <c r="G21" s="27">
        <f>[1]DEPURADO!F15</f>
        <v>152300</v>
      </c>
      <c r="H21" s="28">
        <v>0</v>
      </c>
      <c r="I21" s="28">
        <f>+[1]DEPURADO!M15+[1]DEPURADO!N15</f>
        <v>0</v>
      </c>
      <c r="J21" s="28">
        <f>+[1]DEPURADO!R15</f>
        <v>0</v>
      </c>
      <c r="K21" s="29">
        <f>+[1]DEPURADO!P15+[1]DEPURADO!Q15</f>
        <v>0</v>
      </c>
      <c r="L21" s="28">
        <v>0</v>
      </c>
      <c r="M21" s="28">
        <v>0</v>
      </c>
      <c r="N21" s="28">
        <f t="shared" si="1"/>
        <v>0</v>
      </c>
      <c r="O21" s="28">
        <f t="shared" si="2"/>
        <v>152300</v>
      </c>
      <c r="P21" s="24">
        <f>IF([1]DEPURADO!H15&gt;1,0,[1]DEPURADO!B15)</f>
        <v>0</v>
      </c>
      <c r="Q21" s="30">
        <f t="shared" si="3"/>
        <v>0</v>
      </c>
      <c r="R21" s="31">
        <f t="shared" si="4"/>
        <v>152300</v>
      </c>
      <c r="S21" s="31">
        <f>+[1]DEPURADO!J15</f>
        <v>0</v>
      </c>
      <c r="T21" s="23" t="s">
        <v>45</v>
      </c>
      <c r="U21" s="31">
        <f>+[1]DEPURADO!I15</f>
        <v>0</v>
      </c>
      <c r="V21" s="30"/>
      <c r="W21" s="23" t="s">
        <v>45</v>
      </c>
      <c r="X21" s="31">
        <f>+[1]DEPURADO!K15+[1]DEPURADO!L15</f>
        <v>0</v>
      </c>
      <c r="Y21" s="23" t="s">
        <v>45</v>
      </c>
      <c r="Z21" s="31">
        <f t="shared" si="5"/>
        <v>0</v>
      </c>
      <c r="AA21" s="31"/>
      <c r="AB21" s="31">
        <v>0</v>
      </c>
      <c r="AC21" s="31">
        <v>0</v>
      </c>
      <c r="AD21" s="30"/>
      <c r="AE21" s="30">
        <f>+[1]DEPURADO!K15</f>
        <v>0</v>
      </c>
      <c r="AF21" s="30">
        <v>0</v>
      </c>
      <c r="AG21" s="30">
        <f t="shared" si="6"/>
        <v>0</v>
      </c>
      <c r="AH21" s="30">
        <v>0</v>
      </c>
      <c r="AI21" s="30" t="str">
        <f>+[1]DEPURADO!G15</f>
        <v>NO RADICADA- TERMINOS VENCIDOS</v>
      </c>
      <c r="AJ21" s="32"/>
      <c r="AK21" s="33"/>
    </row>
    <row r="22" spans="1:37" s="34" customFormat="1" x14ac:dyDescent="0.25">
      <c r="A22" s="23">
        <f t="shared" si="0"/>
        <v>14</v>
      </c>
      <c r="B22" s="24" t="s">
        <v>44</v>
      </c>
      <c r="C22" s="23">
        <f>+[1]DEPURADO!A16</f>
        <v>4357</v>
      </c>
      <c r="D22" s="23">
        <f>+[1]DEPURADO!B16</f>
        <v>4357</v>
      </c>
      <c r="E22" s="25">
        <f>+[1]DEPURADO!C16</f>
        <v>41577</v>
      </c>
      <c r="F22" s="26">
        <f>+IF([1]DEPURADO!D16&gt;1,[1]DEPURADO!D16," ")</f>
        <v>41577</v>
      </c>
      <c r="G22" s="27">
        <f>[1]DEPURADO!F16</f>
        <v>45400</v>
      </c>
      <c r="H22" s="28">
        <v>0</v>
      </c>
      <c r="I22" s="28">
        <f>+[1]DEPURADO!M16+[1]DEPURADO!N16</f>
        <v>0</v>
      </c>
      <c r="J22" s="28">
        <f>+[1]DEPURADO!R16</f>
        <v>0</v>
      </c>
      <c r="K22" s="29">
        <f>+[1]DEPURADO!P16+[1]DEPURADO!Q16</f>
        <v>0</v>
      </c>
      <c r="L22" s="28">
        <v>0</v>
      </c>
      <c r="M22" s="28">
        <v>0</v>
      </c>
      <c r="N22" s="28">
        <f t="shared" si="1"/>
        <v>0</v>
      </c>
      <c r="O22" s="28">
        <f t="shared" si="2"/>
        <v>45400</v>
      </c>
      <c r="P22" s="24">
        <f>IF([1]DEPURADO!H16&gt;1,0,[1]DEPURADO!B16)</f>
        <v>0</v>
      </c>
      <c r="Q22" s="30">
        <f t="shared" si="3"/>
        <v>0</v>
      </c>
      <c r="R22" s="31">
        <f t="shared" si="4"/>
        <v>45400</v>
      </c>
      <c r="S22" s="31">
        <f>+[1]DEPURADO!J16</f>
        <v>0</v>
      </c>
      <c r="T22" s="23" t="s">
        <v>45</v>
      </c>
      <c r="U22" s="31">
        <f>+[1]DEPURADO!I16</f>
        <v>0</v>
      </c>
      <c r="V22" s="30"/>
      <c r="W22" s="23" t="s">
        <v>45</v>
      </c>
      <c r="X22" s="31">
        <f>+[1]DEPURADO!K16+[1]DEPURADO!L16</f>
        <v>0</v>
      </c>
      <c r="Y22" s="23" t="s">
        <v>45</v>
      </c>
      <c r="Z22" s="31">
        <f t="shared" si="5"/>
        <v>0</v>
      </c>
      <c r="AA22" s="31"/>
      <c r="AB22" s="31">
        <v>0</v>
      </c>
      <c r="AC22" s="31">
        <v>0</v>
      </c>
      <c r="AD22" s="30"/>
      <c r="AE22" s="30">
        <f>+[1]DEPURADO!K16</f>
        <v>0</v>
      </c>
      <c r="AF22" s="30">
        <v>0</v>
      </c>
      <c r="AG22" s="30">
        <f t="shared" si="6"/>
        <v>0</v>
      </c>
      <c r="AH22" s="30">
        <v>0</v>
      </c>
      <c r="AI22" s="30" t="str">
        <f>+[1]DEPURADO!G16</f>
        <v>NO RADICADA- TERMINOS VENCIDOS</v>
      </c>
      <c r="AJ22" s="32"/>
      <c r="AK22" s="33"/>
    </row>
    <row r="23" spans="1:37" s="34" customFormat="1" x14ac:dyDescent="0.25">
      <c r="A23" s="23">
        <f t="shared" si="0"/>
        <v>15</v>
      </c>
      <c r="B23" s="24" t="s">
        <v>44</v>
      </c>
      <c r="C23" s="23">
        <f>+[1]DEPURADO!A17</f>
        <v>4330</v>
      </c>
      <c r="D23" s="23">
        <f>+[1]DEPURADO!B17</f>
        <v>4330</v>
      </c>
      <c r="E23" s="25">
        <f>+[1]DEPURADO!C17</f>
        <v>41577</v>
      </c>
      <c r="F23" s="26">
        <f>+IF([1]DEPURADO!D17&gt;1,[1]DEPURADO!D17," ")</f>
        <v>41577</v>
      </c>
      <c r="G23" s="27">
        <f>[1]DEPURADO!F17</f>
        <v>47200</v>
      </c>
      <c r="H23" s="28">
        <v>0</v>
      </c>
      <c r="I23" s="28">
        <f>+[1]DEPURADO!M17+[1]DEPURADO!N17</f>
        <v>0</v>
      </c>
      <c r="J23" s="28">
        <f>+[1]DEPURADO!R17</f>
        <v>0</v>
      </c>
      <c r="K23" s="29">
        <f>+[1]DEPURADO!P17+[1]DEPURADO!Q17</f>
        <v>0</v>
      </c>
      <c r="L23" s="28">
        <v>0</v>
      </c>
      <c r="M23" s="28">
        <v>0</v>
      </c>
      <c r="N23" s="28">
        <f t="shared" si="1"/>
        <v>0</v>
      </c>
      <c r="O23" s="28">
        <f t="shared" si="2"/>
        <v>47200</v>
      </c>
      <c r="P23" s="24">
        <f>IF([1]DEPURADO!H17&gt;1,0,[1]DEPURADO!B17)</f>
        <v>0</v>
      </c>
      <c r="Q23" s="30">
        <f t="shared" si="3"/>
        <v>0</v>
      </c>
      <c r="R23" s="31">
        <f t="shared" si="4"/>
        <v>47200</v>
      </c>
      <c r="S23" s="31">
        <f>+[1]DEPURADO!J17</f>
        <v>0</v>
      </c>
      <c r="T23" s="23" t="s">
        <v>45</v>
      </c>
      <c r="U23" s="31">
        <f>+[1]DEPURADO!I17</f>
        <v>0</v>
      </c>
      <c r="V23" s="30"/>
      <c r="W23" s="23" t="s">
        <v>45</v>
      </c>
      <c r="X23" s="31">
        <f>+[1]DEPURADO!K17+[1]DEPURADO!L17</f>
        <v>0</v>
      </c>
      <c r="Y23" s="23" t="s">
        <v>45</v>
      </c>
      <c r="Z23" s="31">
        <f t="shared" si="5"/>
        <v>0</v>
      </c>
      <c r="AA23" s="31"/>
      <c r="AB23" s="31">
        <v>0</v>
      </c>
      <c r="AC23" s="31">
        <v>0</v>
      </c>
      <c r="AD23" s="30"/>
      <c r="AE23" s="30">
        <f>+[1]DEPURADO!K17</f>
        <v>0</v>
      </c>
      <c r="AF23" s="30">
        <v>0</v>
      </c>
      <c r="AG23" s="30">
        <f t="shared" si="6"/>
        <v>0</v>
      </c>
      <c r="AH23" s="30">
        <v>0</v>
      </c>
      <c r="AI23" s="30" t="str">
        <f>+[1]DEPURADO!G17</f>
        <v>NO RADICADA- TERMINOS VENCIDOS</v>
      </c>
      <c r="AJ23" s="32"/>
      <c r="AK23" s="33"/>
    </row>
    <row r="24" spans="1:37" s="34" customFormat="1" x14ac:dyDescent="0.25">
      <c r="A24" s="23">
        <f t="shared" si="0"/>
        <v>16</v>
      </c>
      <c r="B24" s="24" t="s">
        <v>44</v>
      </c>
      <c r="C24" s="23">
        <f>+[1]DEPURADO!A18</f>
        <v>4356</v>
      </c>
      <c r="D24" s="23">
        <f>+[1]DEPURADO!B18</f>
        <v>4356</v>
      </c>
      <c r="E24" s="25">
        <f>+[1]DEPURADO!C18</f>
        <v>41577</v>
      </c>
      <c r="F24" s="26">
        <f>+IF([1]DEPURADO!D18&gt;1,[1]DEPURADO!D18," ")</f>
        <v>41577</v>
      </c>
      <c r="G24" s="27">
        <f>[1]DEPURADO!F18</f>
        <v>58200</v>
      </c>
      <c r="H24" s="28">
        <v>0</v>
      </c>
      <c r="I24" s="28">
        <f>+[1]DEPURADO!M18+[1]DEPURADO!N18</f>
        <v>0</v>
      </c>
      <c r="J24" s="28">
        <f>+[1]DEPURADO!R18</f>
        <v>0</v>
      </c>
      <c r="K24" s="29">
        <f>+[1]DEPURADO!P18+[1]DEPURADO!Q18</f>
        <v>0</v>
      </c>
      <c r="L24" s="28">
        <v>0</v>
      </c>
      <c r="M24" s="28">
        <v>0</v>
      </c>
      <c r="N24" s="28">
        <f t="shared" si="1"/>
        <v>0</v>
      </c>
      <c r="O24" s="28">
        <f t="shared" si="2"/>
        <v>58200</v>
      </c>
      <c r="P24" s="24">
        <f>IF([1]DEPURADO!H18&gt;1,0,[1]DEPURADO!B18)</f>
        <v>0</v>
      </c>
      <c r="Q24" s="30">
        <f t="shared" si="3"/>
        <v>0</v>
      </c>
      <c r="R24" s="31">
        <f t="shared" si="4"/>
        <v>58200</v>
      </c>
      <c r="S24" s="31">
        <f>+[1]DEPURADO!J18</f>
        <v>0</v>
      </c>
      <c r="T24" s="23" t="s">
        <v>45</v>
      </c>
      <c r="U24" s="31">
        <f>+[1]DEPURADO!I18</f>
        <v>0</v>
      </c>
      <c r="V24" s="30"/>
      <c r="W24" s="23" t="s">
        <v>45</v>
      </c>
      <c r="X24" s="31">
        <f>+[1]DEPURADO!K18+[1]DEPURADO!L18</f>
        <v>0</v>
      </c>
      <c r="Y24" s="23" t="s">
        <v>45</v>
      </c>
      <c r="Z24" s="31">
        <f t="shared" si="5"/>
        <v>0</v>
      </c>
      <c r="AA24" s="31"/>
      <c r="AB24" s="31">
        <v>0</v>
      </c>
      <c r="AC24" s="31">
        <v>0</v>
      </c>
      <c r="AD24" s="30"/>
      <c r="AE24" s="30">
        <f>+[1]DEPURADO!K18</f>
        <v>0</v>
      </c>
      <c r="AF24" s="30">
        <v>0</v>
      </c>
      <c r="AG24" s="30">
        <f t="shared" si="6"/>
        <v>0</v>
      </c>
      <c r="AH24" s="30">
        <v>0</v>
      </c>
      <c r="AI24" s="30" t="str">
        <f>+[1]DEPURADO!G18</f>
        <v>NO RADICADA- TERMINOS VENCIDOS</v>
      </c>
      <c r="AJ24" s="32"/>
      <c r="AK24" s="33"/>
    </row>
    <row r="25" spans="1:37" s="34" customFormat="1" x14ac:dyDescent="0.25">
      <c r="A25" s="23">
        <f t="shared" si="0"/>
        <v>17</v>
      </c>
      <c r="B25" s="24" t="s">
        <v>44</v>
      </c>
      <c r="C25" s="23">
        <f>+[1]DEPURADO!A19</f>
        <v>4333</v>
      </c>
      <c r="D25" s="23">
        <f>+[1]DEPURADO!B19</f>
        <v>4333</v>
      </c>
      <c r="E25" s="25">
        <f>+[1]DEPURADO!C19</f>
        <v>41577</v>
      </c>
      <c r="F25" s="26">
        <f>+IF([1]DEPURADO!D19&gt;1,[1]DEPURADO!D19," ")</f>
        <v>41577</v>
      </c>
      <c r="G25" s="27">
        <f>[1]DEPURADO!F19</f>
        <v>92450</v>
      </c>
      <c r="H25" s="28">
        <v>0</v>
      </c>
      <c r="I25" s="28">
        <f>+[1]DEPURADO!M19+[1]DEPURADO!N19</f>
        <v>0</v>
      </c>
      <c r="J25" s="28">
        <f>+[1]DEPURADO!R19</f>
        <v>0</v>
      </c>
      <c r="K25" s="29">
        <f>+[1]DEPURADO!P19+[1]DEPURADO!Q19</f>
        <v>0</v>
      </c>
      <c r="L25" s="28">
        <v>0</v>
      </c>
      <c r="M25" s="28">
        <v>0</v>
      </c>
      <c r="N25" s="28">
        <f t="shared" si="1"/>
        <v>0</v>
      </c>
      <c r="O25" s="28">
        <f t="shared" si="2"/>
        <v>92450</v>
      </c>
      <c r="P25" s="24">
        <f>IF([1]DEPURADO!H19&gt;1,0,[1]DEPURADO!B19)</f>
        <v>0</v>
      </c>
      <c r="Q25" s="30">
        <f t="shared" si="3"/>
        <v>0</v>
      </c>
      <c r="R25" s="31">
        <f t="shared" si="4"/>
        <v>92450</v>
      </c>
      <c r="S25" s="31">
        <f>+[1]DEPURADO!J19</f>
        <v>0</v>
      </c>
      <c r="T25" s="23" t="s">
        <v>45</v>
      </c>
      <c r="U25" s="31">
        <f>+[1]DEPURADO!I19</f>
        <v>0</v>
      </c>
      <c r="V25" s="30"/>
      <c r="W25" s="23" t="s">
        <v>45</v>
      </c>
      <c r="X25" s="31">
        <f>+[1]DEPURADO!K19+[1]DEPURADO!L19</f>
        <v>0</v>
      </c>
      <c r="Y25" s="23" t="s">
        <v>45</v>
      </c>
      <c r="Z25" s="31">
        <f t="shared" si="5"/>
        <v>0</v>
      </c>
      <c r="AA25" s="31"/>
      <c r="AB25" s="31">
        <v>0</v>
      </c>
      <c r="AC25" s="31">
        <v>0</v>
      </c>
      <c r="AD25" s="30"/>
      <c r="AE25" s="30">
        <f>+[1]DEPURADO!K19</f>
        <v>0</v>
      </c>
      <c r="AF25" s="30">
        <v>0</v>
      </c>
      <c r="AG25" s="30">
        <f t="shared" si="6"/>
        <v>0</v>
      </c>
      <c r="AH25" s="30">
        <v>0</v>
      </c>
      <c r="AI25" s="30" t="str">
        <f>+[1]DEPURADO!G19</f>
        <v>NO RADICADA- TERMINOS VENCIDOS</v>
      </c>
      <c r="AJ25" s="32"/>
      <c r="AK25" s="33"/>
    </row>
    <row r="26" spans="1:37" s="34" customFormat="1" x14ac:dyDescent="0.25">
      <c r="A26" s="23">
        <f t="shared" si="0"/>
        <v>18</v>
      </c>
      <c r="B26" s="24" t="s">
        <v>44</v>
      </c>
      <c r="C26" s="23">
        <f>+[1]DEPURADO!A20</f>
        <v>4311</v>
      </c>
      <c r="D26" s="23">
        <f>+[1]DEPURADO!B20</f>
        <v>4311</v>
      </c>
      <c r="E26" s="25">
        <f>+[1]DEPURADO!C20</f>
        <v>41577</v>
      </c>
      <c r="F26" s="26">
        <f>+IF([1]DEPURADO!D20&gt;1,[1]DEPURADO!D20," ")</f>
        <v>41577</v>
      </c>
      <c r="G26" s="27">
        <f>[1]DEPURADO!F20</f>
        <v>94800</v>
      </c>
      <c r="H26" s="28">
        <v>0</v>
      </c>
      <c r="I26" s="28">
        <f>+[1]DEPURADO!M20+[1]DEPURADO!N20</f>
        <v>0</v>
      </c>
      <c r="J26" s="28">
        <f>+[1]DEPURADO!R20</f>
        <v>0</v>
      </c>
      <c r="K26" s="29">
        <f>+[1]DEPURADO!P20+[1]DEPURADO!Q20</f>
        <v>0</v>
      </c>
      <c r="L26" s="28">
        <v>0</v>
      </c>
      <c r="M26" s="28">
        <v>0</v>
      </c>
      <c r="N26" s="28">
        <f t="shared" si="1"/>
        <v>0</v>
      </c>
      <c r="O26" s="28">
        <f t="shared" si="2"/>
        <v>94800</v>
      </c>
      <c r="P26" s="24">
        <f>IF([1]DEPURADO!H20&gt;1,0,[1]DEPURADO!B20)</f>
        <v>0</v>
      </c>
      <c r="Q26" s="30">
        <f t="shared" si="3"/>
        <v>0</v>
      </c>
      <c r="R26" s="31">
        <f t="shared" si="4"/>
        <v>94800</v>
      </c>
      <c r="S26" s="31">
        <f>+[1]DEPURADO!J20</f>
        <v>0</v>
      </c>
      <c r="T26" s="23" t="s">
        <v>45</v>
      </c>
      <c r="U26" s="31">
        <f>+[1]DEPURADO!I20</f>
        <v>0</v>
      </c>
      <c r="V26" s="30"/>
      <c r="W26" s="23" t="s">
        <v>45</v>
      </c>
      <c r="X26" s="31">
        <f>+[1]DEPURADO!K20+[1]DEPURADO!L20</f>
        <v>0</v>
      </c>
      <c r="Y26" s="23" t="s">
        <v>45</v>
      </c>
      <c r="Z26" s="31">
        <f t="shared" si="5"/>
        <v>0</v>
      </c>
      <c r="AA26" s="31"/>
      <c r="AB26" s="31">
        <v>0</v>
      </c>
      <c r="AC26" s="31">
        <v>0</v>
      </c>
      <c r="AD26" s="30"/>
      <c r="AE26" s="30">
        <f>+[1]DEPURADO!K20</f>
        <v>0</v>
      </c>
      <c r="AF26" s="30">
        <v>0</v>
      </c>
      <c r="AG26" s="30">
        <f t="shared" si="6"/>
        <v>0</v>
      </c>
      <c r="AH26" s="30">
        <v>0</v>
      </c>
      <c r="AI26" s="30" t="str">
        <f>+[1]DEPURADO!G20</f>
        <v>NO RADICADA- TERMINOS VENCIDOS</v>
      </c>
      <c r="AJ26" s="32"/>
      <c r="AK26" s="33"/>
    </row>
    <row r="27" spans="1:37" s="34" customFormat="1" x14ac:dyDescent="0.25">
      <c r="A27" s="23">
        <f t="shared" si="0"/>
        <v>19</v>
      </c>
      <c r="B27" s="24" t="s">
        <v>44</v>
      </c>
      <c r="C27" s="23">
        <f>+[1]DEPURADO!A21</f>
        <v>4513</v>
      </c>
      <c r="D27" s="23">
        <f>+[1]DEPURADO!B21</f>
        <v>4513</v>
      </c>
      <c r="E27" s="25">
        <f>+[1]DEPURADO!C21</f>
        <v>41728</v>
      </c>
      <c r="F27" s="26">
        <f>+IF([1]DEPURADO!D21&gt;1,[1]DEPURADO!D21," ")</f>
        <v>41728</v>
      </c>
      <c r="G27" s="27">
        <f>[1]DEPURADO!F21</f>
        <v>87828</v>
      </c>
      <c r="H27" s="28">
        <v>0</v>
      </c>
      <c r="I27" s="28">
        <f>+[1]DEPURADO!M21+[1]DEPURADO!N21</f>
        <v>0</v>
      </c>
      <c r="J27" s="28">
        <f>+[1]DEPURADO!R21</f>
        <v>0</v>
      </c>
      <c r="K27" s="29">
        <f>+[1]DEPURADO!P21+[1]DEPURADO!Q21</f>
        <v>0</v>
      </c>
      <c r="L27" s="28">
        <v>0</v>
      </c>
      <c r="M27" s="28">
        <v>0</v>
      </c>
      <c r="N27" s="28">
        <f t="shared" si="1"/>
        <v>0</v>
      </c>
      <c r="O27" s="28">
        <f t="shared" si="2"/>
        <v>87828</v>
      </c>
      <c r="P27" s="24">
        <f>IF([1]DEPURADO!H21&gt;1,0,[1]DEPURADO!B21)</f>
        <v>0</v>
      </c>
      <c r="Q27" s="30">
        <f t="shared" si="3"/>
        <v>0</v>
      </c>
      <c r="R27" s="31">
        <f t="shared" si="4"/>
        <v>87828</v>
      </c>
      <c r="S27" s="31">
        <f>+[1]DEPURADO!J21</f>
        <v>0</v>
      </c>
      <c r="T27" s="23" t="s">
        <v>45</v>
      </c>
      <c r="U27" s="31">
        <f>+[1]DEPURADO!I21</f>
        <v>0</v>
      </c>
      <c r="V27" s="30"/>
      <c r="W27" s="23" t="s">
        <v>45</v>
      </c>
      <c r="X27" s="31">
        <f>+[1]DEPURADO!K21+[1]DEPURADO!L21</f>
        <v>0</v>
      </c>
      <c r="Y27" s="23" t="s">
        <v>45</v>
      </c>
      <c r="Z27" s="31">
        <f t="shared" si="5"/>
        <v>0</v>
      </c>
      <c r="AA27" s="31"/>
      <c r="AB27" s="31">
        <v>0</v>
      </c>
      <c r="AC27" s="31">
        <v>0</v>
      </c>
      <c r="AD27" s="30"/>
      <c r="AE27" s="30">
        <f>+[1]DEPURADO!K21</f>
        <v>0</v>
      </c>
      <c r="AF27" s="30">
        <v>0</v>
      </c>
      <c r="AG27" s="30">
        <f t="shared" si="6"/>
        <v>0</v>
      </c>
      <c r="AH27" s="30">
        <v>0</v>
      </c>
      <c r="AI27" s="30" t="str">
        <f>+[1]DEPURADO!G21</f>
        <v>NO RADICADA- TERMINOS VENCIDOS</v>
      </c>
      <c r="AJ27" s="32"/>
      <c r="AK27" s="33"/>
    </row>
    <row r="28" spans="1:37" s="34" customFormat="1" x14ac:dyDescent="0.25">
      <c r="A28" s="23">
        <f t="shared" si="0"/>
        <v>20</v>
      </c>
      <c r="B28" s="24" t="s">
        <v>44</v>
      </c>
      <c r="C28" s="23">
        <f>+[1]DEPURADO!A22</f>
        <v>4581</v>
      </c>
      <c r="D28" s="23">
        <f>+[1]DEPURADO!B22</f>
        <v>4581</v>
      </c>
      <c r="E28" s="25">
        <f>+[1]DEPURADO!C22</f>
        <v>41759</v>
      </c>
      <c r="F28" s="26">
        <f>+IF([1]DEPURADO!D22&gt;1,[1]DEPURADO!D22," ")</f>
        <v>41759</v>
      </c>
      <c r="G28" s="27">
        <f>[1]DEPURADO!F22</f>
        <v>128273</v>
      </c>
      <c r="H28" s="28">
        <v>0</v>
      </c>
      <c r="I28" s="28">
        <f>+[1]DEPURADO!M22+[1]DEPURADO!N22</f>
        <v>0</v>
      </c>
      <c r="J28" s="28">
        <f>+[1]DEPURADO!R22</f>
        <v>0</v>
      </c>
      <c r="K28" s="29">
        <f>+[1]DEPURADO!P22+[1]DEPURADO!Q22</f>
        <v>0</v>
      </c>
      <c r="L28" s="28">
        <v>0</v>
      </c>
      <c r="M28" s="28">
        <v>0</v>
      </c>
      <c r="N28" s="28">
        <f t="shared" si="1"/>
        <v>0</v>
      </c>
      <c r="O28" s="28">
        <f t="shared" si="2"/>
        <v>128273</v>
      </c>
      <c r="P28" s="24">
        <f>IF([1]DEPURADO!H22&gt;1,0,[1]DEPURADO!B22)</f>
        <v>0</v>
      </c>
      <c r="Q28" s="30">
        <f t="shared" si="3"/>
        <v>0</v>
      </c>
      <c r="R28" s="31">
        <f t="shared" si="4"/>
        <v>128273</v>
      </c>
      <c r="S28" s="31">
        <f>+[1]DEPURADO!J22</f>
        <v>0</v>
      </c>
      <c r="T28" s="23" t="s">
        <v>45</v>
      </c>
      <c r="U28" s="31">
        <f>+[1]DEPURADO!I22</f>
        <v>0</v>
      </c>
      <c r="V28" s="30"/>
      <c r="W28" s="23" t="s">
        <v>45</v>
      </c>
      <c r="X28" s="31">
        <f>+[1]DEPURADO!K22+[1]DEPURADO!L22</f>
        <v>0</v>
      </c>
      <c r="Y28" s="23" t="s">
        <v>45</v>
      </c>
      <c r="Z28" s="31">
        <f t="shared" si="5"/>
        <v>0</v>
      </c>
      <c r="AA28" s="31"/>
      <c r="AB28" s="31">
        <v>0</v>
      </c>
      <c r="AC28" s="31">
        <v>0</v>
      </c>
      <c r="AD28" s="30"/>
      <c r="AE28" s="30">
        <f>+[1]DEPURADO!K22</f>
        <v>0</v>
      </c>
      <c r="AF28" s="30">
        <v>0</v>
      </c>
      <c r="AG28" s="30">
        <f t="shared" si="6"/>
        <v>0</v>
      </c>
      <c r="AH28" s="30">
        <v>0</v>
      </c>
      <c r="AI28" s="30" t="str">
        <f>+[1]DEPURADO!G22</f>
        <v>NO RADICADA- TERMINOS VENCIDOS</v>
      </c>
      <c r="AJ28" s="32"/>
      <c r="AK28" s="33"/>
    </row>
    <row r="29" spans="1:37" s="34" customFormat="1" x14ac:dyDescent="0.25">
      <c r="A29" s="23">
        <f t="shared" si="0"/>
        <v>21</v>
      </c>
      <c r="B29" s="24" t="s">
        <v>44</v>
      </c>
      <c r="C29" s="23">
        <f>+[1]DEPURADO!A23</f>
        <v>4571</v>
      </c>
      <c r="D29" s="23">
        <f>+[1]DEPURADO!B23</f>
        <v>4571</v>
      </c>
      <c r="E29" s="25">
        <f>+[1]DEPURADO!C23</f>
        <v>41759</v>
      </c>
      <c r="F29" s="26">
        <f>+IF([1]DEPURADO!D23&gt;1,[1]DEPURADO!D23," ")</f>
        <v>41759</v>
      </c>
      <c r="G29" s="27">
        <f>[1]DEPURADO!F23</f>
        <v>44900</v>
      </c>
      <c r="H29" s="28">
        <v>0</v>
      </c>
      <c r="I29" s="28">
        <f>+[1]DEPURADO!M23+[1]DEPURADO!N23</f>
        <v>0</v>
      </c>
      <c r="J29" s="28">
        <f>+[1]DEPURADO!R23</f>
        <v>0</v>
      </c>
      <c r="K29" s="29">
        <f>+[1]DEPURADO!P23+[1]DEPURADO!Q23</f>
        <v>0</v>
      </c>
      <c r="L29" s="28">
        <v>0</v>
      </c>
      <c r="M29" s="28">
        <v>0</v>
      </c>
      <c r="N29" s="28">
        <f t="shared" si="1"/>
        <v>0</v>
      </c>
      <c r="O29" s="28">
        <f t="shared" si="2"/>
        <v>44900</v>
      </c>
      <c r="P29" s="24">
        <f>IF([1]DEPURADO!H23&gt;1,0,[1]DEPURADO!B23)</f>
        <v>0</v>
      </c>
      <c r="Q29" s="30">
        <f t="shared" si="3"/>
        <v>0</v>
      </c>
      <c r="R29" s="31">
        <f t="shared" si="4"/>
        <v>44900</v>
      </c>
      <c r="S29" s="31">
        <f>+[1]DEPURADO!J23</f>
        <v>0</v>
      </c>
      <c r="T29" s="23" t="s">
        <v>45</v>
      </c>
      <c r="U29" s="31">
        <f>+[1]DEPURADO!I23</f>
        <v>0</v>
      </c>
      <c r="V29" s="30"/>
      <c r="W29" s="23" t="s">
        <v>45</v>
      </c>
      <c r="X29" s="31">
        <f>+[1]DEPURADO!K23+[1]DEPURADO!L23</f>
        <v>0</v>
      </c>
      <c r="Y29" s="23" t="s">
        <v>45</v>
      </c>
      <c r="Z29" s="31">
        <f t="shared" si="5"/>
        <v>0</v>
      </c>
      <c r="AA29" s="31"/>
      <c r="AB29" s="31">
        <v>0</v>
      </c>
      <c r="AC29" s="31">
        <v>0</v>
      </c>
      <c r="AD29" s="30"/>
      <c r="AE29" s="30">
        <f>+[1]DEPURADO!K23</f>
        <v>0</v>
      </c>
      <c r="AF29" s="30">
        <v>0</v>
      </c>
      <c r="AG29" s="30">
        <f t="shared" si="6"/>
        <v>0</v>
      </c>
      <c r="AH29" s="30">
        <v>0</v>
      </c>
      <c r="AI29" s="30" t="str">
        <f>+[1]DEPURADO!G23</f>
        <v>NO RADICADA- TERMINOS VENCIDOS</v>
      </c>
      <c r="AJ29" s="32"/>
      <c r="AK29" s="33"/>
    </row>
    <row r="30" spans="1:37" s="34" customFormat="1" x14ac:dyDescent="0.25">
      <c r="A30" s="23">
        <f t="shared" si="0"/>
        <v>22</v>
      </c>
      <c r="B30" s="24" t="s">
        <v>44</v>
      </c>
      <c r="C30" s="23">
        <f>+[1]DEPURADO!A24</f>
        <v>4597</v>
      </c>
      <c r="D30" s="23">
        <f>+[1]DEPURADO!B24</f>
        <v>4597</v>
      </c>
      <c r="E30" s="25">
        <f>+[1]DEPURADO!C24</f>
        <v>41759</v>
      </c>
      <c r="F30" s="26">
        <f>+IF([1]DEPURADO!D24&gt;1,[1]DEPURADO!D24," ")</f>
        <v>41759</v>
      </c>
      <c r="G30" s="27">
        <f>[1]DEPURADO!F24</f>
        <v>93100</v>
      </c>
      <c r="H30" s="28">
        <v>0</v>
      </c>
      <c r="I30" s="28">
        <f>+[1]DEPURADO!M24+[1]DEPURADO!N24</f>
        <v>0</v>
      </c>
      <c r="J30" s="28">
        <f>+[1]DEPURADO!R24</f>
        <v>0</v>
      </c>
      <c r="K30" s="29">
        <f>+[1]DEPURADO!P24+[1]DEPURADO!Q24</f>
        <v>0</v>
      </c>
      <c r="L30" s="28">
        <v>0</v>
      </c>
      <c r="M30" s="28">
        <v>0</v>
      </c>
      <c r="N30" s="28">
        <f t="shared" si="1"/>
        <v>0</v>
      </c>
      <c r="O30" s="28">
        <f t="shared" si="2"/>
        <v>93100</v>
      </c>
      <c r="P30" s="24">
        <f>IF([1]DEPURADO!H24&gt;1,0,[1]DEPURADO!B24)</f>
        <v>0</v>
      </c>
      <c r="Q30" s="30">
        <f t="shared" si="3"/>
        <v>0</v>
      </c>
      <c r="R30" s="31">
        <f t="shared" si="4"/>
        <v>93100</v>
      </c>
      <c r="S30" s="31">
        <f>+[1]DEPURADO!J24</f>
        <v>0</v>
      </c>
      <c r="T30" s="23" t="s">
        <v>45</v>
      </c>
      <c r="U30" s="31">
        <f>+[1]DEPURADO!I24</f>
        <v>0</v>
      </c>
      <c r="V30" s="30"/>
      <c r="W30" s="23" t="s">
        <v>45</v>
      </c>
      <c r="X30" s="31">
        <f>+[1]DEPURADO!K24+[1]DEPURADO!L24</f>
        <v>0</v>
      </c>
      <c r="Y30" s="23" t="s">
        <v>45</v>
      </c>
      <c r="Z30" s="31">
        <f t="shared" si="5"/>
        <v>0</v>
      </c>
      <c r="AA30" s="31"/>
      <c r="AB30" s="31">
        <v>0</v>
      </c>
      <c r="AC30" s="31">
        <v>0</v>
      </c>
      <c r="AD30" s="30"/>
      <c r="AE30" s="30">
        <f>+[1]DEPURADO!K24</f>
        <v>0</v>
      </c>
      <c r="AF30" s="30">
        <v>0</v>
      </c>
      <c r="AG30" s="30">
        <f t="shared" si="6"/>
        <v>0</v>
      </c>
      <c r="AH30" s="30">
        <v>0</v>
      </c>
      <c r="AI30" s="30" t="str">
        <f>+[1]DEPURADO!G24</f>
        <v>NO RADICADA- TERMINOS VENCIDOS</v>
      </c>
      <c r="AJ30" s="32"/>
      <c r="AK30" s="33"/>
    </row>
    <row r="31" spans="1:37" s="34" customFormat="1" x14ac:dyDescent="0.25">
      <c r="A31" s="23">
        <f t="shared" si="0"/>
        <v>23</v>
      </c>
      <c r="B31" s="24" t="s">
        <v>44</v>
      </c>
      <c r="C31" s="23">
        <f>+[1]DEPURADO!A25</f>
        <v>4742</v>
      </c>
      <c r="D31" s="23">
        <f>+[1]DEPURADO!B25</f>
        <v>4742</v>
      </c>
      <c r="E31" s="25">
        <f>+[1]DEPURADO!C25</f>
        <v>41820</v>
      </c>
      <c r="F31" s="26">
        <f>+IF([1]DEPURADO!D25&gt;1,[1]DEPURADO!D25," ")</f>
        <v>41820</v>
      </c>
      <c r="G31" s="27">
        <f>[1]DEPURADO!F25</f>
        <v>39000</v>
      </c>
      <c r="H31" s="28">
        <v>0</v>
      </c>
      <c r="I31" s="28">
        <f>+[1]DEPURADO!M25+[1]DEPURADO!N25</f>
        <v>0</v>
      </c>
      <c r="J31" s="28">
        <f>+[1]DEPURADO!R25</f>
        <v>0</v>
      </c>
      <c r="K31" s="29">
        <f>+[1]DEPURADO!P25+[1]DEPURADO!Q25</f>
        <v>0</v>
      </c>
      <c r="L31" s="28">
        <v>0</v>
      </c>
      <c r="M31" s="28">
        <v>0</v>
      </c>
      <c r="N31" s="28">
        <f t="shared" si="1"/>
        <v>0</v>
      </c>
      <c r="O31" s="28">
        <f t="shared" si="2"/>
        <v>39000</v>
      </c>
      <c r="P31" s="24">
        <f>IF([1]DEPURADO!H25&gt;1,0,[1]DEPURADO!B25)</f>
        <v>0</v>
      </c>
      <c r="Q31" s="30">
        <f t="shared" si="3"/>
        <v>0</v>
      </c>
      <c r="R31" s="31">
        <f t="shared" si="4"/>
        <v>39000</v>
      </c>
      <c r="S31" s="31">
        <f>+[1]DEPURADO!J25</f>
        <v>0</v>
      </c>
      <c r="T31" s="23" t="s">
        <v>45</v>
      </c>
      <c r="U31" s="31">
        <f>+[1]DEPURADO!I25</f>
        <v>0</v>
      </c>
      <c r="V31" s="30"/>
      <c r="W31" s="23" t="s">
        <v>45</v>
      </c>
      <c r="X31" s="31">
        <f>+[1]DEPURADO!K25+[1]DEPURADO!L25</f>
        <v>0</v>
      </c>
      <c r="Y31" s="23" t="s">
        <v>45</v>
      </c>
      <c r="Z31" s="31">
        <f t="shared" si="5"/>
        <v>0</v>
      </c>
      <c r="AA31" s="31"/>
      <c r="AB31" s="31">
        <v>0</v>
      </c>
      <c r="AC31" s="31">
        <v>0</v>
      </c>
      <c r="AD31" s="30"/>
      <c r="AE31" s="30">
        <f>+[1]DEPURADO!K25</f>
        <v>0</v>
      </c>
      <c r="AF31" s="30">
        <v>0</v>
      </c>
      <c r="AG31" s="30">
        <f t="shared" si="6"/>
        <v>0</v>
      </c>
      <c r="AH31" s="30">
        <v>0</v>
      </c>
      <c r="AI31" s="30" t="str">
        <f>+[1]DEPURADO!G25</f>
        <v>NO RADICADA- TERMINOS VENCIDOS</v>
      </c>
      <c r="AJ31" s="32"/>
      <c r="AK31" s="33"/>
    </row>
    <row r="32" spans="1:37" s="34" customFormat="1" x14ac:dyDescent="0.25">
      <c r="A32" s="23">
        <f t="shared" si="0"/>
        <v>24</v>
      </c>
      <c r="B32" s="24" t="s">
        <v>44</v>
      </c>
      <c r="C32" s="23">
        <f>+[1]DEPURADO!A26</f>
        <v>4699</v>
      </c>
      <c r="D32" s="23">
        <f>+[1]DEPURADO!B26</f>
        <v>4699</v>
      </c>
      <c r="E32" s="25">
        <f>+[1]DEPURADO!C26</f>
        <v>41820</v>
      </c>
      <c r="F32" s="26">
        <f>+IF([1]DEPURADO!D26&gt;1,[1]DEPURADO!D26," ")</f>
        <v>41820</v>
      </c>
      <c r="G32" s="27">
        <f>[1]DEPURADO!F26</f>
        <v>73636</v>
      </c>
      <c r="H32" s="28">
        <v>0</v>
      </c>
      <c r="I32" s="28">
        <f>+[1]DEPURADO!M26+[1]DEPURADO!N26</f>
        <v>0</v>
      </c>
      <c r="J32" s="28">
        <f>+[1]DEPURADO!R26</f>
        <v>0</v>
      </c>
      <c r="K32" s="29">
        <f>+[1]DEPURADO!P26+[1]DEPURADO!Q26</f>
        <v>0</v>
      </c>
      <c r="L32" s="28">
        <v>0</v>
      </c>
      <c r="M32" s="28">
        <v>0</v>
      </c>
      <c r="N32" s="28">
        <f t="shared" si="1"/>
        <v>0</v>
      </c>
      <c r="O32" s="28">
        <f t="shared" si="2"/>
        <v>73636</v>
      </c>
      <c r="P32" s="24">
        <f>IF([1]DEPURADO!H26&gt;1,0,[1]DEPURADO!B26)</f>
        <v>0</v>
      </c>
      <c r="Q32" s="30">
        <f t="shared" si="3"/>
        <v>0</v>
      </c>
      <c r="R32" s="31">
        <f t="shared" si="4"/>
        <v>73636</v>
      </c>
      <c r="S32" s="31">
        <f>+[1]DEPURADO!J26</f>
        <v>0</v>
      </c>
      <c r="T32" s="23" t="s">
        <v>45</v>
      </c>
      <c r="U32" s="31">
        <f>+[1]DEPURADO!I26</f>
        <v>0</v>
      </c>
      <c r="V32" s="30"/>
      <c r="W32" s="23" t="s">
        <v>45</v>
      </c>
      <c r="X32" s="31">
        <f>+[1]DEPURADO!K26+[1]DEPURADO!L26</f>
        <v>0</v>
      </c>
      <c r="Y32" s="23" t="s">
        <v>45</v>
      </c>
      <c r="Z32" s="31">
        <f t="shared" si="5"/>
        <v>0</v>
      </c>
      <c r="AA32" s="31"/>
      <c r="AB32" s="31">
        <v>0</v>
      </c>
      <c r="AC32" s="31">
        <v>0</v>
      </c>
      <c r="AD32" s="30"/>
      <c r="AE32" s="30">
        <f>+[1]DEPURADO!K26</f>
        <v>0</v>
      </c>
      <c r="AF32" s="30">
        <v>0</v>
      </c>
      <c r="AG32" s="30">
        <f t="shared" si="6"/>
        <v>0</v>
      </c>
      <c r="AH32" s="30">
        <v>0</v>
      </c>
      <c r="AI32" s="30" t="str">
        <f>+[1]DEPURADO!G26</f>
        <v>NO RADICADA- TERMINOS VENCIDOS</v>
      </c>
      <c r="AJ32" s="32"/>
      <c r="AK32" s="33"/>
    </row>
    <row r="33" spans="1:37" s="34" customFormat="1" x14ac:dyDescent="0.25">
      <c r="A33" s="23">
        <f t="shared" si="0"/>
        <v>25</v>
      </c>
      <c r="B33" s="24" t="s">
        <v>44</v>
      </c>
      <c r="C33" s="23">
        <f>+[1]DEPURADO!A27</f>
        <v>4890</v>
      </c>
      <c r="D33" s="23">
        <f>+[1]DEPURADO!B27</f>
        <v>4890</v>
      </c>
      <c r="E33" s="25">
        <f>+[1]DEPURADO!C27</f>
        <v>41912</v>
      </c>
      <c r="F33" s="26">
        <f>+IF([1]DEPURADO!D27&gt;1,[1]DEPURADO!D27," ")</f>
        <v>41912</v>
      </c>
      <c r="G33" s="27">
        <f>[1]DEPURADO!F27</f>
        <v>118964</v>
      </c>
      <c r="H33" s="28">
        <v>0</v>
      </c>
      <c r="I33" s="28">
        <f>+[1]DEPURADO!M27+[1]DEPURADO!N27</f>
        <v>0</v>
      </c>
      <c r="J33" s="28">
        <f>+[1]DEPURADO!R27</f>
        <v>0</v>
      </c>
      <c r="K33" s="29">
        <f>+[1]DEPURADO!P27+[1]DEPURADO!Q27</f>
        <v>0</v>
      </c>
      <c r="L33" s="28">
        <v>0</v>
      </c>
      <c r="M33" s="28">
        <v>0</v>
      </c>
      <c r="N33" s="28">
        <f t="shared" si="1"/>
        <v>0</v>
      </c>
      <c r="O33" s="28">
        <f t="shared" si="2"/>
        <v>118964</v>
      </c>
      <c r="P33" s="24">
        <f>IF([1]DEPURADO!H27&gt;1,0,[1]DEPURADO!B27)</f>
        <v>0</v>
      </c>
      <c r="Q33" s="30">
        <f t="shared" si="3"/>
        <v>0</v>
      </c>
      <c r="R33" s="31">
        <f t="shared" si="4"/>
        <v>118964</v>
      </c>
      <c r="S33" s="31">
        <f>+[1]DEPURADO!J27</f>
        <v>0</v>
      </c>
      <c r="T33" s="23" t="s">
        <v>45</v>
      </c>
      <c r="U33" s="31">
        <f>+[1]DEPURADO!I27</f>
        <v>0</v>
      </c>
      <c r="V33" s="30"/>
      <c r="W33" s="23" t="s">
        <v>45</v>
      </c>
      <c r="X33" s="31">
        <f>+[1]DEPURADO!K27+[1]DEPURADO!L27</f>
        <v>0</v>
      </c>
      <c r="Y33" s="23" t="s">
        <v>45</v>
      </c>
      <c r="Z33" s="31">
        <f t="shared" si="5"/>
        <v>0</v>
      </c>
      <c r="AA33" s="31"/>
      <c r="AB33" s="31">
        <v>0</v>
      </c>
      <c r="AC33" s="31">
        <v>0</v>
      </c>
      <c r="AD33" s="30"/>
      <c r="AE33" s="30">
        <f>+[1]DEPURADO!K27</f>
        <v>0</v>
      </c>
      <c r="AF33" s="30">
        <v>0</v>
      </c>
      <c r="AG33" s="30">
        <f t="shared" si="6"/>
        <v>0</v>
      </c>
      <c r="AH33" s="30">
        <v>0</v>
      </c>
      <c r="AI33" s="30" t="str">
        <f>+[1]DEPURADO!G27</f>
        <v>NO RADICADA- TERMINOS VENCIDOS</v>
      </c>
      <c r="AJ33" s="32"/>
      <c r="AK33" s="33"/>
    </row>
    <row r="34" spans="1:37" s="34" customFormat="1" x14ac:dyDescent="0.25">
      <c r="A34" s="23">
        <f t="shared" si="0"/>
        <v>26</v>
      </c>
      <c r="B34" s="24" t="s">
        <v>44</v>
      </c>
      <c r="C34" s="23">
        <f>+[1]DEPURADO!A28</f>
        <v>4914</v>
      </c>
      <c r="D34" s="23">
        <f>+[1]DEPURADO!B28</f>
        <v>4914</v>
      </c>
      <c r="E34" s="25">
        <f>+[1]DEPURADO!C28</f>
        <v>41912</v>
      </c>
      <c r="F34" s="26">
        <f>+IF([1]DEPURADO!D28&gt;1,[1]DEPURADO!D28," ")</f>
        <v>41912</v>
      </c>
      <c r="G34" s="27">
        <f>[1]DEPURADO!F28</f>
        <v>149600</v>
      </c>
      <c r="H34" s="28">
        <v>0</v>
      </c>
      <c r="I34" s="28">
        <f>+[1]DEPURADO!M28+[1]DEPURADO!N28</f>
        <v>0</v>
      </c>
      <c r="J34" s="28">
        <f>+[1]DEPURADO!R28</f>
        <v>0</v>
      </c>
      <c r="K34" s="29">
        <f>+[1]DEPURADO!P28+[1]DEPURADO!Q28</f>
        <v>0</v>
      </c>
      <c r="L34" s="28">
        <v>0</v>
      </c>
      <c r="M34" s="28">
        <v>0</v>
      </c>
      <c r="N34" s="28">
        <f t="shared" si="1"/>
        <v>0</v>
      </c>
      <c r="O34" s="28">
        <f t="shared" si="2"/>
        <v>149600</v>
      </c>
      <c r="P34" s="24">
        <f>IF([1]DEPURADO!H28&gt;1,0,[1]DEPURADO!B28)</f>
        <v>0</v>
      </c>
      <c r="Q34" s="30">
        <f t="shared" si="3"/>
        <v>0</v>
      </c>
      <c r="R34" s="31">
        <f t="shared" si="4"/>
        <v>149600</v>
      </c>
      <c r="S34" s="31">
        <f>+[1]DEPURADO!J28</f>
        <v>0</v>
      </c>
      <c r="T34" s="23" t="s">
        <v>45</v>
      </c>
      <c r="U34" s="31">
        <f>+[1]DEPURADO!I28</f>
        <v>0</v>
      </c>
      <c r="V34" s="30"/>
      <c r="W34" s="23" t="s">
        <v>45</v>
      </c>
      <c r="X34" s="31">
        <f>+[1]DEPURADO!K28+[1]DEPURADO!L28</f>
        <v>0</v>
      </c>
      <c r="Y34" s="23" t="s">
        <v>45</v>
      </c>
      <c r="Z34" s="31">
        <f t="shared" si="5"/>
        <v>0</v>
      </c>
      <c r="AA34" s="31"/>
      <c r="AB34" s="31">
        <v>0</v>
      </c>
      <c r="AC34" s="31">
        <v>0</v>
      </c>
      <c r="AD34" s="30"/>
      <c r="AE34" s="30">
        <f>+[1]DEPURADO!K28</f>
        <v>0</v>
      </c>
      <c r="AF34" s="30">
        <v>0</v>
      </c>
      <c r="AG34" s="30">
        <f t="shared" si="6"/>
        <v>0</v>
      </c>
      <c r="AH34" s="30">
        <v>0</v>
      </c>
      <c r="AI34" s="30" t="str">
        <f>+[1]DEPURADO!G28</f>
        <v>NO RADICADA- TERMINOS VENCIDOS</v>
      </c>
      <c r="AJ34" s="32"/>
      <c r="AK34" s="33"/>
    </row>
    <row r="35" spans="1:37" s="34" customFormat="1" x14ac:dyDescent="0.25">
      <c r="A35" s="23">
        <f t="shared" si="0"/>
        <v>27</v>
      </c>
      <c r="B35" s="24" t="s">
        <v>44</v>
      </c>
      <c r="C35" s="23">
        <f>+[1]DEPURADO!A29</f>
        <v>4915</v>
      </c>
      <c r="D35" s="23">
        <f>+[1]DEPURADO!B29</f>
        <v>4915</v>
      </c>
      <c r="E35" s="25">
        <f>+[1]DEPURADO!C29</f>
        <v>41912</v>
      </c>
      <c r="F35" s="26">
        <f>+IF([1]DEPURADO!D29&gt;1,[1]DEPURADO!D29," ")</f>
        <v>41912</v>
      </c>
      <c r="G35" s="27">
        <f>[1]DEPURADO!F29</f>
        <v>53728</v>
      </c>
      <c r="H35" s="28">
        <v>0</v>
      </c>
      <c r="I35" s="28">
        <f>+[1]DEPURADO!M29+[1]DEPURADO!N29</f>
        <v>0</v>
      </c>
      <c r="J35" s="28">
        <f>+[1]DEPURADO!R29</f>
        <v>0</v>
      </c>
      <c r="K35" s="29">
        <f>+[1]DEPURADO!P29+[1]DEPURADO!Q29</f>
        <v>0</v>
      </c>
      <c r="L35" s="28">
        <v>0</v>
      </c>
      <c r="M35" s="28">
        <v>0</v>
      </c>
      <c r="N35" s="28">
        <f t="shared" si="1"/>
        <v>0</v>
      </c>
      <c r="O35" s="28">
        <f t="shared" si="2"/>
        <v>53728</v>
      </c>
      <c r="P35" s="24">
        <f>IF([1]DEPURADO!H29&gt;1,0,[1]DEPURADO!B29)</f>
        <v>0</v>
      </c>
      <c r="Q35" s="30">
        <f t="shared" si="3"/>
        <v>0</v>
      </c>
      <c r="R35" s="31">
        <f t="shared" si="4"/>
        <v>53728</v>
      </c>
      <c r="S35" s="31">
        <f>+[1]DEPURADO!J29</f>
        <v>0</v>
      </c>
      <c r="T35" s="23" t="s">
        <v>45</v>
      </c>
      <c r="U35" s="31">
        <f>+[1]DEPURADO!I29</f>
        <v>0</v>
      </c>
      <c r="V35" s="30"/>
      <c r="W35" s="23" t="s">
        <v>45</v>
      </c>
      <c r="X35" s="31">
        <f>+[1]DEPURADO!K29+[1]DEPURADO!L29</f>
        <v>0</v>
      </c>
      <c r="Y35" s="23" t="s">
        <v>45</v>
      </c>
      <c r="Z35" s="31">
        <f t="shared" si="5"/>
        <v>0</v>
      </c>
      <c r="AA35" s="31"/>
      <c r="AB35" s="31">
        <v>0</v>
      </c>
      <c r="AC35" s="31">
        <v>0</v>
      </c>
      <c r="AD35" s="30"/>
      <c r="AE35" s="30">
        <f>+[1]DEPURADO!K29</f>
        <v>0</v>
      </c>
      <c r="AF35" s="30">
        <v>0</v>
      </c>
      <c r="AG35" s="30">
        <f t="shared" si="6"/>
        <v>0</v>
      </c>
      <c r="AH35" s="30">
        <v>0</v>
      </c>
      <c r="AI35" s="30" t="str">
        <f>+[1]DEPURADO!G29</f>
        <v>NO RADICADA- TERMINOS VENCIDOS</v>
      </c>
      <c r="AJ35" s="32"/>
      <c r="AK35" s="33"/>
    </row>
    <row r="36" spans="1:37" s="34" customFormat="1" x14ac:dyDescent="0.25">
      <c r="A36" s="23">
        <f t="shared" si="0"/>
        <v>28</v>
      </c>
      <c r="B36" s="24" t="s">
        <v>44</v>
      </c>
      <c r="C36" s="23">
        <f>+[1]DEPURADO!A30</f>
        <v>4913</v>
      </c>
      <c r="D36" s="23">
        <f>+[1]DEPURADO!B30</f>
        <v>4913</v>
      </c>
      <c r="E36" s="25">
        <f>+[1]DEPURADO!C30</f>
        <v>41912</v>
      </c>
      <c r="F36" s="26">
        <f>+IF([1]DEPURADO!D30&gt;1,[1]DEPURADO!D30," ")</f>
        <v>41912</v>
      </c>
      <c r="G36" s="27">
        <f>[1]DEPURADO!F30</f>
        <v>99746</v>
      </c>
      <c r="H36" s="28">
        <v>0</v>
      </c>
      <c r="I36" s="28">
        <f>+[1]DEPURADO!M30+[1]DEPURADO!N30</f>
        <v>0</v>
      </c>
      <c r="J36" s="28">
        <f>+[1]DEPURADO!R30</f>
        <v>0</v>
      </c>
      <c r="K36" s="29">
        <f>+[1]DEPURADO!P30+[1]DEPURADO!Q30</f>
        <v>0</v>
      </c>
      <c r="L36" s="28">
        <v>0</v>
      </c>
      <c r="M36" s="28">
        <v>0</v>
      </c>
      <c r="N36" s="28">
        <f t="shared" si="1"/>
        <v>0</v>
      </c>
      <c r="O36" s="28">
        <f t="shared" si="2"/>
        <v>99746</v>
      </c>
      <c r="P36" s="24">
        <f>IF([1]DEPURADO!H30&gt;1,0,[1]DEPURADO!B30)</f>
        <v>0</v>
      </c>
      <c r="Q36" s="30">
        <f t="shared" si="3"/>
        <v>0</v>
      </c>
      <c r="R36" s="31">
        <f t="shared" si="4"/>
        <v>99746</v>
      </c>
      <c r="S36" s="31">
        <f>+[1]DEPURADO!J30</f>
        <v>0</v>
      </c>
      <c r="T36" s="23" t="s">
        <v>45</v>
      </c>
      <c r="U36" s="31">
        <f>+[1]DEPURADO!I30</f>
        <v>0</v>
      </c>
      <c r="V36" s="30"/>
      <c r="W36" s="23" t="s">
        <v>45</v>
      </c>
      <c r="X36" s="31">
        <f>+[1]DEPURADO!K30+[1]DEPURADO!L30</f>
        <v>0</v>
      </c>
      <c r="Y36" s="23" t="s">
        <v>45</v>
      </c>
      <c r="Z36" s="31">
        <f t="shared" si="5"/>
        <v>0</v>
      </c>
      <c r="AA36" s="31"/>
      <c r="AB36" s="31">
        <v>0</v>
      </c>
      <c r="AC36" s="31">
        <v>0</v>
      </c>
      <c r="AD36" s="30"/>
      <c r="AE36" s="30">
        <f>+[1]DEPURADO!K30</f>
        <v>0</v>
      </c>
      <c r="AF36" s="30">
        <v>0</v>
      </c>
      <c r="AG36" s="30">
        <f t="shared" si="6"/>
        <v>0</v>
      </c>
      <c r="AH36" s="30">
        <v>0</v>
      </c>
      <c r="AI36" s="30" t="str">
        <f>+[1]DEPURADO!G30</f>
        <v>NO RADICADA- TERMINOS VENCIDOS</v>
      </c>
      <c r="AJ36" s="32"/>
      <c r="AK36" s="33"/>
    </row>
    <row r="37" spans="1:37" s="34" customFormat="1" x14ac:dyDescent="0.25">
      <c r="A37" s="23">
        <f t="shared" si="0"/>
        <v>29</v>
      </c>
      <c r="B37" s="24" t="s">
        <v>44</v>
      </c>
      <c r="C37" s="23">
        <f>+[1]DEPURADO!A31</f>
        <v>4965</v>
      </c>
      <c r="D37" s="23">
        <f>+[1]DEPURADO!B31</f>
        <v>4965</v>
      </c>
      <c r="E37" s="25">
        <f>+[1]DEPURADO!C31</f>
        <v>41943</v>
      </c>
      <c r="F37" s="26">
        <f>+IF([1]DEPURADO!D31&gt;1,[1]DEPURADO!D31," ")</f>
        <v>41943</v>
      </c>
      <c r="G37" s="27">
        <f>[1]DEPURADO!F31</f>
        <v>193300</v>
      </c>
      <c r="H37" s="28">
        <v>0</v>
      </c>
      <c r="I37" s="28">
        <f>+[1]DEPURADO!M31+[1]DEPURADO!N31</f>
        <v>0</v>
      </c>
      <c r="J37" s="28">
        <f>+[1]DEPURADO!R31</f>
        <v>0</v>
      </c>
      <c r="K37" s="29">
        <f>+[1]DEPURADO!P31+[1]DEPURADO!Q31</f>
        <v>0</v>
      </c>
      <c r="L37" s="28">
        <v>0</v>
      </c>
      <c r="M37" s="28">
        <v>0</v>
      </c>
      <c r="N37" s="28">
        <f t="shared" si="1"/>
        <v>0</v>
      </c>
      <c r="O37" s="28">
        <f t="shared" si="2"/>
        <v>193300</v>
      </c>
      <c r="P37" s="24">
        <f>IF([1]DEPURADO!H31&gt;1,0,[1]DEPURADO!B31)</f>
        <v>0</v>
      </c>
      <c r="Q37" s="30">
        <f t="shared" si="3"/>
        <v>0</v>
      </c>
      <c r="R37" s="31">
        <f t="shared" si="4"/>
        <v>193300</v>
      </c>
      <c r="S37" s="31">
        <f>+[1]DEPURADO!J31</f>
        <v>0</v>
      </c>
      <c r="T37" s="23" t="s">
        <v>45</v>
      </c>
      <c r="U37" s="31">
        <f>+[1]DEPURADO!I31</f>
        <v>0</v>
      </c>
      <c r="V37" s="30"/>
      <c r="W37" s="23" t="s">
        <v>45</v>
      </c>
      <c r="X37" s="31">
        <f>+[1]DEPURADO!K31+[1]DEPURADO!L31</f>
        <v>0</v>
      </c>
      <c r="Y37" s="23" t="s">
        <v>45</v>
      </c>
      <c r="Z37" s="31">
        <f t="shared" si="5"/>
        <v>0</v>
      </c>
      <c r="AA37" s="31"/>
      <c r="AB37" s="31">
        <v>0</v>
      </c>
      <c r="AC37" s="31">
        <v>0</v>
      </c>
      <c r="AD37" s="30"/>
      <c r="AE37" s="30">
        <f>+[1]DEPURADO!K31</f>
        <v>0</v>
      </c>
      <c r="AF37" s="30">
        <v>0</v>
      </c>
      <c r="AG37" s="30">
        <f t="shared" si="6"/>
        <v>0</v>
      </c>
      <c r="AH37" s="30">
        <v>0</v>
      </c>
      <c r="AI37" s="30" t="str">
        <f>+[1]DEPURADO!G31</f>
        <v>NO RADICADA- TERMINOS VENCIDOS</v>
      </c>
      <c r="AJ37" s="32"/>
      <c r="AK37" s="33"/>
    </row>
    <row r="38" spans="1:37" s="34" customFormat="1" x14ac:dyDescent="0.25">
      <c r="A38" s="23">
        <f t="shared" si="0"/>
        <v>30</v>
      </c>
      <c r="B38" s="24" t="s">
        <v>44</v>
      </c>
      <c r="C38" s="23">
        <f>+[1]DEPURADO!A32</f>
        <v>4985</v>
      </c>
      <c r="D38" s="23">
        <f>+[1]DEPURADO!B32</f>
        <v>4985</v>
      </c>
      <c r="E38" s="25">
        <f>+[1]DEPURADO!C32</f>
        <v>41973</v>
      </c>
      <c r="F38" s="26">
        <f>+IF([1]DEPURADO!D32&gt;1,[1]DEPURADO!D32," ")</f>
        <v>41973</v>
      </c>
      <c r="G38" s="27">
        <f>[1]DEPURADO!F32</f>
        <v>48300</v>
      </c>
      <c r="H38" s="28">
        <v>0</v>
      </c>
      <c r="I38" s="28">
        <f>+[1]DEPURADO!M32+[1]DEPURADO!N32</f>
        <v>0</v>
      </c>
      <c r="J38" s="28">
        <f>+[1]DEPURADO!R32</f>
        <v>0</v>
      </c>
      <c r="K38" s="29">
        <f>+[1]DEPURADO!P32+[1]DEPURADO!Q32</f>
        <v>0</v>
      </c>
      <c r="L38" s="28">
        <v>0</v>
      </c>
      <c r="M38" s="28">
        <v>0</v>
      </c>
      <c r="N38" s="28">
        <f t="shared" si="1"/>
        <v>0</v>
      </c>
      <c r="O38" s="28">
        <f t="shared" si="2"/>
        <v>48300</v>
      </c>
      <c r="P38" s="24">
        <f>IF([1]DEPURADO!H32&gt;1,0,[1]DEPURADO!B32)</f>
        <v>0</v>
      </c>
      <c r="Q38" s="30">
        <f t="shared" si="3"/>
        <v>0</v>
      </c>
      <c r="R38" s="31">
        <f t="shared" si="4"/>
        <v>48300</v>
      </c>
      <c r="S38" s="31">
        <f>+[1]DEPURADO!J32</f>
        <v>0</v>
      </c>
      <c r="T38" s="23" t="s">
        <v>45</v>
      </c>
      <c r="U38" s="31">
        <f>+[1]DEPURADO!I32</f>
        <v>0</v>
      </c>
      <c r="V38" s="30"/>
      <c r="W38" s="23" t="s">
        <v>45</v>
      </c>
      <c r="X38" s="31">
        <f>+[1]DEPURADO!K32+[1]DEPURADO!L32</f>
        <v>0</v>
      </c>
      <c r="Y38" s="23" t="s">
        <v>45</v>
      </c>
      <c r="Z38" s="31">
        <f t="shared" si="5"/>
        <v>0</v>
      </c>
      <c r="AA38" s="31"/>
      <c r="AB38" s="31">
        <v>0</v>
      </c>
      <c r="AC38" s="31">
        <v>0</v>
      </c>
      <c r="AD38" s="30"/>
      <c r="AE38" s="30">
        <f>+[1]DEPURADO!K32</f>
        <v>0</v>
      </c>
      <c r="AF38" s="30">
        <v>0</v>
      </c>
      <c r="AG38" s="30">
        <f t="shared" si="6"/>
        <v>0</v>
      </c>
      <c r="AH38" s="30">
        <v>0</v>
      </c>
      <c r="AI38" s="30" t="str">
        <f>+[1]DEPURADO!G32</f>
        <v>NO RADICADA- TERMINOS VENCIDOS</v>
      </c>
      <c r="AJ38" s="32"/>
      <c r="AK38" s="33"/>
    </row>
    <row r="39" spans="1:37" s="34" customFormat="1" x14ac:dyDescent="0.25">
      <c r="A39" s="23">
        <f t="shared" si="0"/>
        <v>31</v>
      </c>
      <c r="B39" s="24" t="s">
        <v>44</v>
      </c>
      <c r="C39" s="23">
        <f>+[1]DEPURADO!A33</f>
        <v>4993</v>
      </c>
      <c r="D39" s="23">
        <f>+[1]DEPURADO!B33</f>
        <v>4993</v>
      </c>
      <c r="E39" s="25">
        <f>+[1]DEPURADO!C33</f>
        <v>41973</v>
      </c>
      <c r="F39" s="26">
        <f>+IF([1]DEPURADO!D33&gt;1,[1]DEPURADO!D33," ")</f>
        <v>41973</v>
      </c>
      <c r="G39" s="27">
        <f>[1]DEPURADO!F33</f>
        <v>90500</v>
      </c>
      <c r="H39" s="28">
        <v>0</v>
      </c>
      <c r="I39" s="28">
        <f>+[1]DEPURADO!M33+[1]DEPURADO!N33</f>
        <v>0</v>
      </c>
      <c r="J39" s="28">
        <f>+[1]DEPURADO!R33</f>
        <v>0</v>
      </c>
      <c r="K39" s="29">
        <f>+[1]DEPURADO!P33+[1]DEPURADO!Q33</f>
        <v>0</v>
      </c>
      <c r="L39" s="28">
        <v>0</v>
      </c>
      <c r="M39" s="28">
        <v>0</v>
      </c>
      <c r="N39" s="28">
        <f t="shared" si="1"/>
        <v>0</v>
      </c>
      <c r="O39" s="28">
        <f t="shared" si="2"/>
        <v>90500</v>
      </c>
      <c r="P39" s="24">
        <f>IF([1]DEPURADO!H33&gt;1,0,[1]DEPURADO!B33)</f>
        <v>0</v>
      </c>
      <c r="Q39" s="30">
        <f t="shared" si="3"/>
        <v>0</v>
      </c>
      <c r="R39" s="31">
        <f t="shared" si="4"/>
        <v>90500</v>
      </c>
      <c r="S39" s="31">
        <f>+[1]DEPURADO!J33</f>
        <v>0</v>
      </c>
      <c r="T39" s="23" t="s">
        <v>45</v>
      </c>
      <c r="U39" s="31">
        <f>+[1]DEPURADO!I33</f>
        <v>0</v>
      </c>
      <c r="V39" s="30"/>
      <c r="W39" s="23" t="s">
        <v>45</v>
      </c>
      <c r="X39" s="31">
        <f>+[1]DEPURADO!K33+[1]DEPURADO!L33</f>
        <v>0</v>
      </c>
      <c r="Y39" s="23" t="s">
        <v>45</v>
      </c>
      <c r="Z39" s="31">
        <f t="shared" si="5"/>
        <v>0</v>
      </c>
      <c r="AA39" s="31"/>
      <c r="AB39" s="31">
        <v>0</v>
      </c>
      <c r="AC39" s="31">
        <v>0</v>
      </c>
      <c r="AD39" s="30"/>
      <c r="AE39" s="30">
        <f>+[1]DEPURADO!K33</f>
        <v>0</v>
      </c>
      <c r="AF39" s="30">
        <v>0</v>
      </c>
      <c r="AG39" s="30">
        <f t="shared" si="6"/>
        <v>0</v>
      </c>
      <c r="AH39" s="30">
        <v>0</v>
      </c>
      <c r="AI39" s="30" t="str">
        <f>+[1]DEPURADO!G33</f>
        <v>NO RADICADA- TERMINOS VENCIDOS</v>
      </c>
      <c r="AJ39" s="32"/>
      <c r="AK39" s="33"/>
    </row>
    <row r="40" spans="1:37" s="34" customFormat="1" x14ac:dyDescent="0.25">
      <c r="A40" s="23">
        <f t="shared" si="0"/>
        <v>32</v>
      </c>
      <c r="B40" s="24" t="s">
        <v>44</v>
      </c>
      <c r="C40" s="23">
        <f>+[1]DEPURADO!A34</f>
        <v>5165</v>
      </c>
      <c r="D40" s="23">
        <f>+[1]DEPURADO!B34</f>
        <v>5165</v>
      </c>
      <c r="E40" s="25">
        <f>+[1]DEPURADO!C34</f>
        <v>42063</v>
      </c>
      <c r="F40" s="26">
        <f>+IF([1]DEPURADO!D34&gt;1,[1]DEPURADO!D34," ")</f>
        <v>42063</v>
      </c>
      <c r="G40" s="27">
        <f>[1]DEPURADO!F34</f>
        <v>90800</v>
      </c>
      <c r="H40" s="28">
        <v>0</v>
      </c>
      <c r="I40" s="28">
        <f>+[1]DEPURADO!M34+[1]DEPURADO!N34</f>
        <v>0</v>
      </c>
      <c r="J40" s="28">
        <f>+[1]DEPURADO!R34</f>
        <v>0</v>
      </c>
      <c r="K40" s="29">
        <f>+[1]DEPURADO!P34+[1]DEPURADO!Q34</f>
        <v>0</v>
      </c>
      <c r="L40" s="28">
        <v>0</v>
      </c>
      <c r="M40" s="28">
        <v>0</v>
      </c>
      <c r="N40" s="28">
        <f t="shared" si="1"/>
        <v>0</v>
      </c>
      <c r="O40" s="28">
        <f t="shared" si="2"/>
        <v>90800</v>
      </c>
      <c r="P40" s="24">
        <f>IF([1]DEPURADO!H34&gt;1,0,[1]DEPURADO!B34)</f>
        <v>0</v>
      </c>
      <c r="Q40" s="30">
        <f t="shared" si="3"/>
        <v>0</v>
      </c>
      <c r="R40" s="31">
        <f t="shared" si="4"/>
        <v>90800</v>
      </c>
      <c r="S40" s="31">
        <f>+[1]DEPURADO!J34</f>
        <v>0</v>
      </c>
      <c r="T40" s="23" t="s">
        <v>45</v>
      </c>
      <c r="U40" s="31">
        <f>+[1]DEPURADO!I34</f>
        <v>0</v>
      </c>
      <c r="V40" s="30"/>
      <c r="W40" s="23" t="s">
        <v>45</v>
      </c>
      <c r="X40" s="31">
        <f>+[1]DEPURADO!K34+[1]DEPURADO!L34</f>
        <v>0</v>
      </c>
      <c r="Y40" s="23" t="s">
        <v>45</v>
      </c>
      <c r="Z40" s="31">
        <f t="shared" si="5"/>
        <v>0</v>
      </c>
      <c r="AA40" s="31"/>
      <c r="AB40" s="31">
        <v>0</v>
      </c>
      <c r="AC40" s="31">
        <v>0</v>
      </c>
      <c r="AD40" s="30"/>
      <c r="AE40" s="30">
        <f>+[1]DEPURADO!K34</f>
        <v>0</v>
      </c>
      <c r="AF40" s="30">
        <v>0</v>
      </c>
      <c r="AG40" s="30">
        <f t="shared" si="6"/>
        <v>0</v>
      </c>
      <c r="AH40" s="30">
        <v>0</v>
      </c>
      <c r="AI40" s="30" t="str">
        <f>+[1]DEPURADO!G34</f>
        <v>NO RADICADA- TERMINOS VENCIDOS</v>
      </c>
      <c r="AJ40" s="32"/>
      <c r="AK40" s="33"/>
    </row>
    <row r="41" spans="1:37" s="34" customFormat="1" x14ac:dyDescent="0.25">
      <c r="A41" s="23">
        <f t="shared" si="0"/>
        <v>33</v>
      </c>
      <c r="B41" s="24" t="s">
        <v>44</v>
      </c>
      <c r="C41" s="23">
        <f>+[1]DEPURADO!A35</f>
        <v>5228</v>
      </c>
      <c r="D41" s="23">
        <f>+[1]DEPURADO!B35</f>
        <v>5228</v>
      </c>
      <c r="E41" s="25">
        <f>+[1]DEPURADO!C35</f>
        <v>42093</v>
      </c>
      <c r="F41" s="26">
        <f>+IF([1]DEPURADO!D35&gt;1,[1]DEPURADO!D35," ")</f>
        <v>42093</v>
      </c>
      <c r="G41" s="27">
        <f>[1]DEPURADO!F35</f>
        <v>120706</v>
      </c>
      <c r="H41" s="28">
        <v>0</v>
      </c>
      <c r="I41" s="28">
        <f>+[1]DEPURADO!M35+[1]DEPURADO!N35</f>
        <v>0</v>
      </c>
      <c r="J41" s="28">
        <f>+[1]DEPURADO!R35</f>
        <v>0</v>
      </c>
      <c r="K41" s="29">
        <f>+[1]DEPURADO!P35+[1]DEPURADO!Q35</f>
        <v>120706</v>
      </c>
      <c r="L41" s="28">
        <v>0</v>
      </c>
      <c r="M41" s="28">
        <v>0</v>
      </c>
      <c r="N41" s="28">
        <f t="shared" si="1"/>
        <v>120706</v>
      </c>
      <c r="O41" s="28">
        <f t="shared" si="2"/>
        <v>0</v>
      </c>
      <c r="P41" s="24">
        <f>IF([1]DEPURADO!H35&gt;1,0,[1]DEPURADO!B35)</f>
        <v>5228</v>
      </c>
      <c r="Q41" s="30">
        <f t="shared" si="3"/>
        <v>120706</v>
      </c>
      <c r="R41" s="31">
        <f t="shared" si="4"/>
        <v>0</v>
      </c>
      <c r="S41" s="31">
        <f>+[1]DEPURADO!J35</f>
        <v>0</v>
      </c>
      <c r="T41" s="23" t="s">
        <v>45</v>
      </c>
      <c r="U41" s="31">
        <f>+[1]DEPURADO!I35</f>
        <v>0</v>
      </c>
      <c r="V41" s="30"/>
      <c r="W41" s="23" t="s">
        <v>45</v>
      </c>
      <c r="X41" s="31">
        <f>+[1]DEPURADO!K35+[1]DEPURADO!L35</f>
        <v>0</v>
      </c>
      <c r="Y41" s="23" t="s">
        <v>45</v>
      </c>
      <c r="Z41" s="31">
        <f t="shared" si="5"/>
        <v>0</v>
      </c>
      <c r="AA41" s="31"/>
      <c r="AB41" s="31">
        <v>0</v>
      </c>
      <c r="AC41" s="31">
        <v>0</v>
      </c>
      <c r="AD41" s="30"/>
      <c r="AE41" s="30">
        <f>+[1]DEPURADO!K35</f>
        <v>0</v>
      </c>
      <c r="AF41" s="30">
        <v>0</v>
      </c>
      <c r="AG41" s="30">
        <f t="shared" si="6"/>
        <v>0</v>
      </c>
      <c r="AH41" s="30">
        <v>0</v>
      </c>
      <c r="AI41" s="30" t="str">
        <f>+[1]DEPURADO!G35</f>
        <v>CANCELADA</v>
      </c>
      <c r="AJ41" s="32"/>
      <c r="AK41" s="33"/>
    </row>
    <row r="42" spans="1:37" s="34" customFormat="1" x14ac:dyDescent="0.25">
      <c r="A42" s="23">
        <f t="shared" si="0"/>
        <v>34</v>
      </c>
      <c r="B42" s="24" t="s">
        <v>44</v>
      </c>
      <c r="C42" s="23">
        <f>+[1]DEPURADO!A36</f>
        <v>5202</v>
      </c>
      <c r="D42" s="23">
        <f>+[1]DEPURADO!B36</f>
        <v>5202</v>
      </c>
      <c r="E42" s="25">
        <f>+[1]DEPURADO!C36</f>
        <v>42093</v>
      </c>
      <c r="F42" s="26">
        <f>+IF([1]DEPURADO!D36&gt;1,[1]DEPURADO!D36," ")</f>
        <v>42093</v>
      </c>
      <c r="G42" s="27">
        <f>[1]DEPURADO!F36</f>
        <v>80200</v>
      </c>
      <c r="H42" s="28">
        <v>0</v>
      </c>
      <c r="I42" s="28">
        <f>+[1]DEPURADO!M36+[1]DEPURADO!N36</f>
        <v>0</v>
      </c>
      <c r="J42" s="28">
        <f>+[1]DEPURADO!R36</f>
        <v>0</v>
      </c>
      <c r="K42" s="29">
        <f>+[1]DEPURADO!P36+[1]DEPURADO!Q36</f>
        <v>80200</v>
      </c>
      <c r="L42" s="28">
        <v>0</v>
      </c>
      <c r="M42" s="28">
        <v>0</v>
      </c>
      <c r="N42" s="28">
        <f t="shared" si="1"/>
        <v>80200</v>
      </c>
      <c r="O42" s="28">
        <f t="shared" si="2"/>
        <v>0</v>
      </c>
      <c r="P42" s="24">
        <f>IF([1]DEPURADO!H36&gt;1,0,[1]DEPURADO!B36)</f>
        <v>5202</v>
      </c>
      <c r="Q42" s="30">
        <f t="shared" si="3"/>
        <v>80200</v>
      </c>
      <c r="R42" s="31">
        <f t="shared" si="4"/>
        <v>0</v>
      </c>
      <c r="S42" s="31">
        <f>+[1]DEPURADO!J36</f>
        <v>0</v>
      </c>
      <c r="T42" s="23" t="s">
        <v>45</v>
      </c>
      <c r="U42" s="31">
        <f>+[1]DEPURADO!I36</f>
        <v>0</v>
      </c>
      <c r="V42" s="30"/>
      <c r="W42" s="23" t="s">
        <v>45</v>
      </c>
      <c r="X42" s="31">
        <f>+[1]DEPURADO!K36+[1]DEPURADO!L36</f>
        <v>0</v>
      </c>
      <c r="Y42" s="23" t="s">
        <v>45</v>
      </c>
      <c r="Z42" s="31">
        <f t="shared" si="5"/>
        <v>0</v>
      </c>
      <c r="AA42" s="31"/>
      <c r="AB42" s="31">
        <v>0</v>
      </c>
      <c r="AC42" s="31">
        <v>0</v>
      </c>
      <c r="AD42" s="30"/>
      <c r="AE42" s="30">
        <f>+[1]DEPURADO!K36</f>
        <v>0</v>
      </c>
      <c r="AF42" s="30">
        <v>0</v>
      </c>
      <c r="AG42" s="30">
        <f t="shared" si="6"/>
        <v>0</v>
      </c>
      <c r="AH42" s="30">
        <v>0</v>
      </c>
      <c r="AI42" s="30" t="str">
        <f>+[1]DEPURADO!G36</f>
        <v>CANCELADA</v>
      </c>
      <c r="AJ42" s="32"/>
      <c r="AK42" s="33"/>
    </row>
    <row r="43" spans="1:37" s="34" customFormat="1" x14ac:dyDescent="0.25">
      <c r="A43" s="23">
        <f t="shared" si="0"/>
        <v>35</v>
      </c>
      <c r="B43" s="24" t="s">
        <v>44</v>
      </c>
      <c r="C43" s="23">
        <f>+[1]DEPURADO!A37</f>
        <v>5302</v>
      </c>
      <c r="D43" s="23">
        <f>+[1]DEPURADO!B37</f>
        <v>5302</v>
      </c>
      <c r="E43" s="25">
        <f>+[1]DEPURADO!C37</f>
        <v>42124</v>
      </c>
      <c r="F43" s="26">
        <f>+IF([1]DEPURADO!D37&gt;1,[1]DEPURADO!D37," ")</f>
        <v>42124</v>
      </c>
      <c r="G43" s="27">
        <f>[1]DEPURADO!F37</f>
        <v>148100</v>
      </c>
      <c r="H43" s="28">
        <v>0</v>
      </c>
      <c r="I43" s="28">
        <f>+[1]DEPURADO!M37+[1]DEPURADO!N37</f>
        <v>0</v>
      </c>
      <c r="J43" s="28">
        <f>+[1]DEPURADO!R37</f>
        <v>0</v>
      </c>
      <c r="K43" s="29">
        <f>+[1]DEPURADO!P37+[1]DEPURADO!Q37</f>
        <v>0</v>
      </c>
      <c r="L43" s="28">
        <v>0</v>
      </c>
      <c r="M43" s="28">
        <v>0</v>
      </c>
      <c r="N43" s="28">
        <f t="shared" si="1"/>
        <v>0</v>
      </c>
      <c r="O43" s="28">
        <f t="shared" si="2"/>
        <v>148100</v>
      </c>
      <c r="P43" s="24">
        <f>IF([1]DEPURADO!H37&gt;1,0,[1]DEPURADO!B37)</f>
        <v>0</v>
      </c>
      <c r="Q43" s="30">
        <f t="shared" si="3"/>
        <v>0</v>
      </c>
      <c r="R43" s="31">
        <f t="shared" si="4"/>
        <v>148100</v>
      </c>
      <c r="S43" s="31">
        <f>+[1]DEPURADO!J37</f>
        <v>0</v>
      </c>
      <c r="T43" s="23" t="s">
        <v>45</v>
      </c>
      <c r="U43" s="31">
        <f>+[1]DEPURADO!I37</f>
        <v>0</v>
      </c>
      <c r="V43" s="30"/>
      <c r="W43" s="23" t="s">
        <v>45</v>
      </c>
      <c r="X43" s="31">
        <f>+[1]DEPURADO!K37+[1]DEPURADO!L37</f>
        <v>0</v>
      </c>
      <c r="Y43" s="23" t="s">
        <v>45</v>
      </c>
      <c r="Z43" s="31">
        <f t="shared" si="5"/>
        <v>0</v>
      </c>
      <c r="AA43" s="31"/>
      <c r="AB43" s="31">
        <v>0</v>
      </c>
      <c r="AC43" s="31">
        <v>0</v>
      </c>
      <c r="AD43" s="30"/>
      <c r="AE43" s="30">
        <f>+[1]DEPURADO!K37</f>
        <v>0</v>
      </c>
      <c r="AF43" s="30">
        <v>0</v>
      </c>
      <c r="AG43" s="30">
        <f t="shared" si="6"/>
        <v>0</v>
      </c>
      <c r="AH43" s="30">
        <v>0</v>
      </c>
      <c r="AI43" s="30" t="str">
        <f>+[1]DEPURADO!G37</f>
        <v>NO RADICADA- TERMINOS VENCIDOS</v>
      </c>
      <c r="AJ43" s="32"/>
      <c r="AK43" s="33"/>
    </row>
    <row r="44" spans="1:37" s="34" customFormat="1" x14ac:dyDescent="0.25">
      <c r="A44" s="23">
        <f t="shared" si="0"/>
        <v>36</v>
      </c>
      <c r="B44" s="24" t="s">
        <v>44</v>
      </c>
      <c r="C44" s="23">
        <f>+[1]DEPURADO!A38</f>
        <v>5293</v>
      </c>
      <c r="D44" s="23">
        <f>+[1]DEPURADO!B38</f>
        <v>5293</v>
      </c>
      <c r="E44" s="25">
        <f>+[1]DEPURADO!C38</f>
        <v>42124</v>
      </c>
      <c r="F44" s="26">
        <f>+IF([1]DEPURADO!D38&gt;1,[1]DEPURADO!D38," ")</f>
        <v>42124</v>
      </c>
      <c r="G44" s="27">
        <f>[1]DEPURADO!F38</f>
        <v>45180</v>
      </c>
      <c r="H44" s="28">
        <v>0</v>
      </c>
      <c r="I44" s="28">
        <f>+[1]DEPURADO!M38+[1]DEPURADO!N38</f>
        <v>0</v>
      </c>
      <c r="J44" s="28">
        <f>+[1]DEPURADO!R38</f>
        <v>0</v>
      </c>
      <c r="K44" s="29">
        <f>+[1]DEPURADO!P38+[1]DEPURADO!Q38</f>
        <v>0</v>
      </c>
      <c r="L44" s="28">
        <v>0</v>
      </c>
      <c r="M44" s="28">
        <v>0</v>
      </c>
      <c r="N44" s="28">
        <f t="shared" si="1"/>
        <v>0</v>
      </c>
      <c r="O44" s="28">
        <f t="shared" si="2"/>
        <v>45180</v>
      </c>
      <c r="P44" s="24">
        <f>IF([1]DEPURADO!H38&gt;1,0,[1]DEPURADO!B38)</f>
        <v>0</v>
      </c>
      <c r="Q44" s="30">
        <f t="shared" si="3"/>
        <v>0</v>
      </c>
      <c r="R44" s="31">
        <f t="shared" si="4"/>
        <v>45180</v>
      </c>
      <c r="S44" s="31">
        <f>+[1]DEPURADO!J38</f>
        <v>0</v>
      </c>
      <c r="T44" s="23" t="s">
        <v>45</v>
      </c>
      <c r="U44" s="31">
        <f>+[1]DEPURADO!I38</f>
        <v>0</v>
      </c>
      <c r="V44" s="30"/>
      <c r="W44" s="23" t="s">
        <v>45</v>
      </c>
      <c r="X44" s="31">
        <f>+[1]DEPURADO!K38+[1]DEPURADO!L38</f>
        <v>0</v>
      </c>
      <c r="Y44" s="23" t="s">
        <v>45</v>
      </c>
      <c r="Z44" s="31">
        <f t="shared" si="5"/>
        <v>0</v>
      </c>
      <c r="AA44" s="31"/>
      <c r="AB44" s="31">
        <v>0</v>
      </c>
      <c r="AC44" s="31">
        <v>0</v>
      </c>
      <c r="AD44" s="30"/>
      <c r="AE44" s="30">
        <f>+[1]DEPURADO!K38</f>
        <v>0</v>
      </c>
      <c r="AF44" s="30">
        <v>0</v>
      </c>
      <c r="AG44" s="30">
        <f t="shared" si="6"/>
        <v>0</v>
      </c>
      <c r="AH44" s="30">
        <v>0</v>
      </c>
      <c r="AI44" s="30" t="str">
        <f>+[1]DEPURADO!G38</f>
        <v>NO RADICADA- TERMINOS VENCIDOS</v>
      </c>
      <c r="AJ44" s="32"/>
      <c r="AK44" s="33"/>
    </row>
    <row r="45" spans="1:37" s="34" customFormat="1" x14ac:dyDescent="0.25">
      <c r="A45" s="23">
        <f t="shared" si="0"/>
        <v>37</v>
      </c>
      <c r="B45" s="24" t="s">
        <v>44</v>
      </c>
      <c r="C45" s="23">
        <f>+[1]DEPURADO!A39</f>
        <v>5335</v>
      </c>
      <c r="D45" s="23">
        <f>+[1]DEPURADO!B39</f>
        <v>5335</v>
      </c>
      <c r="E45" s="25">
        <f>+[1]DEPURADO!C39</f>
        <v>42124</v>
      </c>
      <c r="F45" s="26">
        <f>+IF([1]DEPURADO!D39&gt;1,[1]DEPURADO!D39," ")</f>
        <v>42124</v>
      </c>
      <c r="G45" s="27">
        <f>[1]DEPURADO!F39</f>
        <v>47080</v>
      </c>
      <c r="H45" s="28">
        <v>0</v>
      </c>
      <c r="I45" s="28">
        <f>+[1]DEPURADO!M39+[1]DEPURADO!N39</f>
        <v>0</v>
      </c>
      <c r="J45" s="28">
        <f>+[1]DEPURADO!R39</f>
        <v>0</v>
      </c>
      <c r="K45" s="29">
        <f>+[1]DEPURADO!P39+[1]DEPURADO!Q39</f>
        <v>0</v>
      </c>
      <c r="L45" s="28">
        <v>0</v>
      </c>
      <c r="M45" s="28">
        <v>0</v>
      </c>
      <c r="N45" s="28">
        <f t="shared" si="1"/>
        <v>0</v>
      </c>
      <c r="O45" s="28">
        <f t="shared" si="2"/>
        <v>47080</v>
      </c>
      <c r="P45" s="24">
        <f>IF([1]DEPURADO!H39&gt;1,0,[1]DEPURADO!B39)</f>
        <v>0</v>
      </c>
      <c r="Q45" s="30">
        <f t="shared" si="3"/>
        <v>0</v>
      </c>
      <c r="R45" s="31">
        <f t="shared" si="4"/>
        <v>47080</v>
      </c>
      <c r="S45" s="31">
        <f>+[1]DEPURADO!J39</f>
        <v>0</v>
      </c>
      <c r="T45" s="23" t="s">
        <v>45</v>
      </c>
      <c r="U45" s="31">
        <f>+[1]DEPURADO!I39</f>
        <v>0</v>
      </c>
      <c r="V45" s="30"/>
      <c r="W45" s="23" t="s">
        <v>45</v>
      </c>
      <c r="X45" s="31">
        <f>+[1]DEPURADO!K39+[1]DEPURADO!L39</f>
        <v>0</v>
      </c>
      <c r="Y45" s="23" t="s">
        <v>45</v>
      </c>
      <c r="Z45" s="31">
        <f t="shared" si="5"/>
        <v>0</v>
      </c>
      <c r="AA45" s="31"/>
      <c r="AB45" s="31">
        <v>0</v>
      </c>
      <c r="AC45" s="31">
        <v>0</v>
      </c>
      <c r="AD45" s="30"/>
      <c r="AE45" s="30">
        <f>+[1]DEPURADO!K39</f>
        <v>0</v>
      </c>
      <c r="AF45" s="30">
        <v>0</v>
      </c>
      <c r="AG45" s="30">
        <f t="shared" si="6"/>
        <v>0</v>
      </c>
      <c r="AH45" s="30">
        <v>0</v>
      </c>
      <c r="AI45" s="30" t="str">
        <f>+[1]DEPURADO!G39</f>
        <v>NO RADICADA- TERMINOS VENCIDOS</v>
      </c>
      <c r="AJ45" s="32"/>
      <c r="AK45" s="33"/>
    </row>
    <row r="46" spans="1:37" s="34" customFormat="1" x14ac:dyDescent="0.25">
      <c r="A46" s="23">
        <f t="shared" si="0"/>
        <v>38</v>
      </c>
      <c r="B46" s="24" t="s">
        <v>44</v>
      </c>
      <c r="C46" s="23">
        <f>+[1]DEPURADO!A40</f>
        <v>5428</v>
      </c>
      <c r="D46" s="23">
        <f>+[1]DEPURADO!B40</f>
        <v>5428</v>
      </c>
      <c r="E46" s="25">
        <f>+[1]DEPURADO!C40</f>
        <v>42154</v>
      </c>
      <c r="F46" s="26">
        <f>+IF([1]DEPURADO!D40&gt;1,[1]DEPURADO!D40," ")</f>
        <v>42154</v>
      </c>
      <c r="G46" s="27">
        <f>[1]DEPURADO!F40</f>
        <v>112600</v>
      </c>
      <c r="H46" s="28">
        <v>0</v>
      </c>
      <c r="I46" s="28">
        <f>+[1]DEPURADO!M40+[1]DEPURADO!N40</f>
        <v>0</v>
      </c>
      <c r="J46" s="28">
        <f>+[1]DEPURADO!R40</f>
        <v>0</v>
      </c>
      <c r="K46" s="29">
        <f>+[1]DEPURADO!P40+[1]DEPURADO!Q40</f>
        <v>0</v>
      </c>
      <c r="L46" s="28">
        <v>0</v>
      </c>
      <c r="M46" s="28">
        <v>0</v>
      </c>
      <c r="N46" s="28">
        <f t="shared" si="1"/>
        <v>0</v>
      </c>
      <c r="O46" s="28">
        <f t="shared" si="2"/>
        <v>112600</v>
      </c>
      <c r="P46" s="24">
        <f>IF([1]DEPURADO!H40&gt;1,0,[1]DEPURADO!B40)</f>
        <v>0</v>
      </c>
      <c r="Q46" s="30">
        <f t="shared" si="3"/>
        <v>0</v>
      </c>
      <c r="R46" s="31">
        <f t="shared" si="4"/>
        <v>112600</v>
      </c>
      <c r="S46" s="31">
        <f>+[1]DEPURADO!J40</f>
        <v>0</v>
      </c>
      <c r="T46" s="23" t="s">
        <v>45</v>
      </c>
      <c r="U46" s="31">
        <f>+[1]DEPURADO!I40</f>
        <v>0</v>
      </c>
      <c r="V46" s="30"/>
      <c r="W46" s="23" t="s">
        <v>45</v>
      </c>
      <c r="X46" s="31">
        <f>+[1]DEPURADO!K40+[1]DEPURADO!L40</f>
        <v>0</v>
      </c>
      <c r="Y46" s="23" t="s">
        <v>45</v>
      </c>
      <c r="Z46" s="31">
        <f t="shared" si="5"/>
        <v>0</v>
      </c>
      <c r="AA46" s="31"/>
      <c r="AB46" s="31">
        <v>0</v>
      </c>
      <c r="AC46" s="31">
        <v>0</v>
      </c>
      <c r="AD46" s="30"/>
      <c r="AE46" s="30">
        <f>+[1]DEPURADO!K40</f>
        <v>0</v>
      </c>
      <c r="AF46" s="30">
        <v>0</v>
      </c>
      <c r="AG46" s="30">
        <f t="shared" si="6"/>
        <v>0</v>
      </c>
      <c r="AH46" s="30">
        <v>0</v>
      </c>
      <c r="AI46" s="30" t="str">
        <f>+[1]DEPURADO!G40</f>
        <v>NO RADICADA- TERMINOS VENCIDOS</v>
      </c>
      <c r="AJ46" s="32"/>
      <c r="AK46" s="33"/>
    </row>
    <row r="47" spans="1:37" s="34" customFormat="1" x14ac:dyDescent="0.25">
      <c r="A47" s="23">
        <f t="shared" si="0"/>
        <v>39</v>
      </c>
      <c r="B47" s="24" t="s">
        <v>44</v>
      </c>
      <c r="C47" s="23">
        <f>+[1]DEPURADO!A41</f>
        <v>5410</v>
      </c>
      <c r="D47" s="23">
        <f>+[1]DEPURADO!B41</f>
        <v>5410</v>
      </c>
      <c r="E47" s="25">
        <f>+[1]DEPURADO!C41</f>
        <v>42154</v>
      </c>
      <c r="F47" s="26">
        <f>+IF([1]DEPURADO!D41&gt;1,[1]DEPURADO!D41," ")</f>
        <v>42154</v>
      </c>
      <c r="G47" s="27">
        <f>[1]DEPURADO!F41</f>
        <v>117300</v>
      </c>
      <c r="H47" s="28">
        <v>0</v>
      </c>
      <c r="I47" s="28">
        <f>+[1]DEPURADO!M41+[1]DEPURADO!N41</f>
        <v>0</v>
      </c>
      <c r="J47" s="28">
        <f>+[1]DEPURADO!R41</f>
        <v>0</v>
      </c>
      <c r="K47" s="29">
        <f>+[1]DEPURADO!P41+[1]DEPURADO!Q41</f>
        <v>0</v>
      </c>
      <c r="L47" s="28">
        <v>0</v>
      </c>
      <c r="M47" s="28">
        <v>0</v>
      </c>
      <c r="N47" s="28">
        <f t="shared" si="1"/>
        <v>0</v>
      </c>
      <c r="O47" s="28">
        <f t="shared" si="2"/>
        <v>117300</v>
      </c>
      <c r="P47" s="24">
        <f>IF([1]DEPURADO!H41&gt;1,0,[1]DEPURADO!B41)</f>
        <v>0</v>
      </c>
      <c r="Q47" s="30">
        <f t="shared" si="3"/>
        <v>0</v>
      </c>
      <c r="R47" s="31">
        <f t="shared" si="4"/>
        <v>117300</v>
      </c>
      <c r="S47" s="31">
        <f>+[1]DEPURADO!J41</f>
        <v>0</v>
      </c>
      <c r="T47" s="23" t="s">
        <v>45</v>
      </c>
      <c r="U47" s="31">
        <f>+[1]DEPURADO!I41</f>
        <v>0</v>
      </c>
      <c r="V47" s="30"/>
      <c r="W47" s="23" t="s">
        <v>45</v>
      </c>
      <c r="X47" s="31">
        <f>+[1]DEPURADO!K41+[1]DEPURADO!L41</f>
        <v>0</v>
      </c>
      <c r="Y47" s="23" t="s">
        <v>45</v>
      </c>
      <c r="Z47" s="31">
        <f t="shared" si="5"/>
        <v>0</v>
      </c>
      <c r="AA47" s="31"/>
      <c r="AB47" s="31">
        <v>0</v>
      </c>
      <c r="AC47" s="31">
        <v>0</v>
      </c>
      <c r="AD47" s="30"/>
      <c r="AE47" s="30">
        <f>+[1]DEPURADO!K41</f>
        <v>0</v>
      </c>
      <c r="AF47" s="30">
        <v>0</v>
      </c>
      <c r="AG47" s="30">
        <f t="shared" si="6"/>
        <v>0</v>
      </c>
      <c r="AH47" s="30">
        <v>0</v>
      </c>
      <c r="AI47" s="30" t="str">
        <f>+[1]DEPURADO!G41</f>
        <v>NO RADICADA- TERMINOS VENCIDOS</v>
      </c>
      <c r="AJ47" s="32"/>
      <c r="AK47" s="33"/>
    </row>
    <row r="48" spans="1:37" s="34" customFormat="1" x14ac:dyDescent="0.25">
      <c r="A48" s="23">
        <f t="shared" si="0"/>
        <v>40</v>
      </c>
      <c r="B48" s="24" t="s">
        <v>44</v>
      </c>
      <c r="C48" s="23">
        <f>+[1]DEPURADO!A42</f>
        <v>5429</v>
      </c>
      <c r="D48" s="23">
        <f>+[1]DEPURADO!B42</f>
        <v>5429</v>
      </c>
      <c r="E48" s="25">
        <f>+[1]DEPURADO!C42</f>
        <v>42154</v>
      </c>
      <c r="F48" s="26">
        <f>+IF([1]DEPURADO!D42&gt;1,[1]DEPURADO!D42," ")</f>
        <v>42154</v>
      </c>
      <c r="G48" s="27">
        <f>[1]DEPURADO!F42</f>
        <v>124900</v>
      </c>
      <c r="H48" s="28">
        <v>0</v>
      </c>
      <c r="I48" s="28">
        <f>+[1]DEPURADO!M42+[1]DEPURADO!N42</f>
        <v>0</v>
      </c>
      <c r="J48" s="28">
        <f>+[1]DEPURADO!R42</f>
        <v>0</v>
      </c>
      <c r="K48" s="29">
        <f>+[1]DEPURADO!P42+[1]DEPURADO!Q42</f>
        <v>0</v>
      </c>
      <c r="L48" s="28">
        <v>0</v>
      </c>
      <c r="M48" s="28">
        <v>0</v>
      </c>
      <c r="N48" s="28">
        <f t="shared" si="1"/>
        <v>0</v>
      </c>
      <c r="O48" s="28">
        <f t="shared" si="2"/>
        <v>124900</v>
      </c>
      <c r="P48" s="24">
        <f>IF([1]DEPURADO!H42&gt;1,0,[1]DEPURADO!B42)</f>
        <v>0</v>
      </c>
      <c r="Q48" s="30">
        <f t="shared" si="3"/>
        <v>0</v>
      </c>
      <c r="R48" s="31">
        <f t="shared" si="4"/>
        <v>124900</v>
      </c>
      <c r="S48" s="31">
        <f>+[1]DEPURADO!J42</f>
        <v>0</v>
      </c>
      <c r="T48" s="23" t="s">
        <v>45</v>
      </c>
      <c r="U48" s="31">
        <f>+[1]DEPURADO!I42</f>
        <v>0</v>
      </c>
      <c r="V48" s="30"/>
      <c r="W48" s="23" t="s">
        <v>45</v>
      </c>
      <c r="X48" s="31">
        <f>+[1]DEPURADO!K42+[1]DEPURADO!L42</f>
        <v>0</v>
      </c>
      <c r="Y48" s="23" t="s">
        <v>45</v>
      </c>
      <c r="Z48" s="31">
        <f t="shared" si="5"/>
        <v>0</v>
      </c>
      <c r="AA48" s="31"/>
      <c r="AB48" s="31">
        <v>0</v>
      </c>
      <c r="AC48" s="31">
        <v>0</v>
      </c>
      <c r="AD48" s="30"/>
      <c r="AE48" s="30">
        <f>+[1]DEPURADO!K42</f>
        <v>0</v>
      </c>
      <c r="AF48" s="30">
        <v>0</v>
      </c>
      <c r="AG48" s="30">
        <f t="shared" si="6"/>
        <v>0</v>
      </c>
      <c r="AH48" s="30">
        <v>0</v>
      </c>
      <c r="AI48" s="30" t="str">
        <f>+[1]DEPURADO!G42</f>
        <v>NO RADICADA- TERMINOS VENCIDOS</v>
      </c>
      <c r="AJ48" s="32"/>
      <c r="AK48" s="33"/>
    </row>
    <row r="49" spans="1:37" s="34" customFormat="1" x14ac:dyDescent="0.25">
      <c r="A49" s="23">
        <f t="shared" si="0"/>
        <v>41</v>
      </c>
      <c r="B49" s="24" t="s">
        <v>44</v>
      </c>
      <c r="C49" s="23">
        <f>+[1]DEPURADO!A43</f>
        <v>5398</v>
      </c>
      <c r="D49" s="23">
        <f>+[1]DEPURADO!B43</f>
        <v>5398</v>
      </c>
      <c r="E49" s="25">
        <f>+[1]DEPURADO!C43</f>
        <v>42154</v>
      </c>
      <c r="F49" s="26">
        <f>+IF([1]DEPURADO!D43&gt;1,[1]DEPURADO!D43," ")</f>
        <v>42154</v>
      </c>
      <c r="G49" s="27">
        <f>[1]DEPURADO!F43</f>
        <v>56400</v>
      </c>
      <c r="H49" s="28">
        <v>0</v>
      </c>
      <c r="I49" s="28">
        <f>+[1]DEPURADO!M43+[1]DEPURADO!N43</f>
        <v>0</v>
      </c>
      <c r="J49" s="28">
        <f>+[1]DEPURADO!R43</f>
        <v>0</v>
      </c>
      <c r="K49" s="29">
        <f>+[1]DEPURADO!P43+[1]DEPURADO!Q43</f>
        <v>0</v>
      </c>
      <c r="L49" s="28">
        <v>0</v>
      </c>
      <c r="M49" s="28">
        <v>0</v>
      </c>
      <c r="N49" s="28">
        <f t="shared" si="1"/>
        <v>0</v>
      </c>
      <c r="O49" s="28">
        <f t="shared" si="2"/>
        <v>56400</v>
      </c>
      <c r="P49" s="24">
        <f>IF([1]DEPURADO!H43&gt;1,0,[1]DEPURADO!B43)</f>
        <v>0</v>
      </c>
      <c r="Q49" s="30">
        <f t="shared" si="3"/>
        <v>0</v>
      </c>
      <c r="R49" s="31">
        <f t="shared" si="4"/>
        <v>56400</v>
      </c>
      <c r="S49" s="31">
        <f>+[1]DEPURADO!J43</f>
        <v>0</v>
      </c>
      <c r="T49" s="23" t="s">
        <v>45</v>
      </c>
      <c r="U49" s="31">
        <f>+[1]DEPURADO!I43</f>
        <v>0</v>
      </c>
      <c r="V49" s="30"/>
      <c r="W49" s="23" t="s">
        <v>45</v>
      </c>
      <c r="X49" s="31">
        <f>+[1]DEPURADO!K43+[1]DEPURADO!L43</f>
        <v>0</v>
      </c>
      <c r="Y49" s="23" t="s">
        <v>45</v>
      </c>
      <c r="Z49" s="31">
        <f t="shared" si="5"/>
        <v>0</v>
      </c>
      <c r="AA49" s="31"/>
      <c r="AB49" s="31">
        <v>0</v>
      </c>
      <c r="AC49" s="31">
        <v>0</v>
      </c>
      <c r="AD49" s="30"/>
      <c r="AE49" s="30">
        <f>+[1]DEPURADO!K43</f>
        <v>0</v>
      </c>
      <c r="AF49" s="30">
        <v>0</v>
      </c>
      <c r="AG49" s="30">
        <f t="shared" si="6"/>
        <v>0</v>
      </c>
      <c r="AH49" s="30">
        <v>0</v>
      </c>
      <c r="AI49" s="30" t="str">
        <f>+[1]DEPURADO!G43</f>
        <v>NO RADICADA- TERMINOS VENCIDOS</v>
      </c>
      <c r="AJ49" s="32"/>
      <c r="AK49" s="33"/>
    </row>
    <row r="50" spans="1:37" s="34" customFormat="1" x14ac:dyDescent="0.25">
      <c r="A50" s="23">
        <f t="shared" si="0"/>
        <v>42</v>
      </c>
      <c r="B50" s="24" t="s">
        <v>44</v>
      </c>
      <c r="C50" s="23">
        <f>+[1]DEPURADO!A44</f>
        <v>5445</v>
      </c>
      <c r="D50" s="23">
        <f>+[1]DEPURADO!B44</f>
        <v>5445</v>
      </c>
      <c r="E50" s="25">
        <f>+[1]DEPURADO!C44</f>
        <v>42185</v>
      </c>
      <c r="F50" s="26">
        <f>+IF([1]DEPURADO!D44&gt;1,[1]DEPURADO!D44," ")</f>
        <v>42185</v>
      </c>
      <c r="G50" s="27">
        <f>[1]DEPURADO!F44</f>
        <v>128400</v>
      </c>
      <c r="H50" s="28">
        <v>0</v>
      </c>
      <c r="I50" s="28">
        <f>+[1]DEPURADO!M44+[1]DEPURADO!N44</f>
        <v>0</v>
      </c>
      <c r="J50" s="28">
        <f>+[1]DEPURADO!R44</f>
        <v>0</v>
      </c>
      <c r="K50" s="29">
        <f>+[1]DEPURADO!P44+[1]DEPURADO!Q44</f>
        <v>0</v>
      </c>
      <c r="L50" s="28">
        <v>0</v>
      </c>
      <c r="M50" s="28">
        <v>0</v>
      </c>
      <c r="N50" s="28">
        <f t="shared" si="1"/>
        <v>0</v>
      </c>
      <c r="O50" s="28">
        <f t="shared" si="2"/>
        <v>128400</v>
      </c>
      <c r="P50" s="24">
        <f>IF([1]DEPURADO!H44&gt;1,0,[1]DEPURADO!B44)</f>
        <v>0</v>
      </c>
      <c r="Q50" s="30">
        <f t="shared" si="3"/>
        <v>0</v>
      </c>
      <c r="R50" s="31">
        <f t="shared" si="4"/>
        <v>128400</v>
      </c>
      <c r="S50" s="31">
        <f>+[1]DEPURADO!J44</f>
        <v>0</v>
      </c>
      <c r="T50" s="23" t="s">
        <v>45</v>
      </c>
      <c r="U50" s="31">
        <f>+[1]DEPURADO!I44</f>
        <v>0</v>
      </c>
      <c r="V50" s="30"/>
      <c r="W50" s="23" t="s">
        <v>45</v>
      </c>
      <c r="X50" s="31">
        <f>+[1]DEPURADO!K44+[1]DEPURADO!L44</f>
        <v>0</v>
      </c>
      <c r="Y50" s="23" t="s">
        <v>45</v>
      </c>
      <c r="Z50" s="31">
        <f t="shared" si="5"/>
        <v>0</v>
      </c>
      <c r="AA50" s="31"/>
      <c r="AB50" s="31">
        <v>0</v>
      </c>
      <c r="AC50" s="31">
        <v>0</v>
      </c>
      <c r="AD50" s="30"/>
      <c r="AE50" s="30">
        <f>+[1]DEPURADO!K44</f>
        <v>0</v>
      </c>
      <c r="AF50" s="30">
        <v>0</v>
      </c>
      <c r="AG50" s="30">
        <f t="shared" si="6"/>
        <v>0</v>
      </c>
      <c r="AH50" s="30">
        <v>0</v>
      </c>
      <c r="AI50" s="30" t="str">
        <f>+[1]DEPURADO!G44</f>
        <v>NO RADICADA- TERMINOS VENCIDOS</v>
      </c>
      <c r="AJ50" s="32"/>
      <c r="AK50" s="33"/>
    </row>
    <row r="51" spans="1:37" s="34" customFormat="1" x14ac:dyDescent="0.25">
      <c r="A51" s="23">
        <f t="shared" si="0"/>
        <v>43</v>
      </c>
      <c r="B51" s="24" t="s">
        <v>44</v>
      </c>
      <c r="C51" s="23">
        <f>+[1]DEPURADO!A45</f>
        <v>5478</v>
      </c>
      <c r="D51" s="23">
        <f>+[1]DEPURADO!B45</f>
        <v>5478</v>
      </c>
      <c r="E51" s="25">
        <f>+[1]DEPURADO!C45</f>
        <v>42185</v>
      </c>
      <c r="F51" s="26">
        <f>+IF([1]DEPURADO!D45&gt;1,[1]DEPURADO!D45," ")</f>
        <v>42185</v>
      </c>
      <c r="G51" s="27">
        <f>[1]DEPURADO!F45</f>
        <v>50132</v>
      </c>
      <c r="H51" s="28">
        <v>0</v>
      </c>
      <c r="I51" s="28">
        <f>+[1]DEPURADO!M45+[1]DEPURADO!N45</f>
        <v>0</v>
      </c>
      <c r="J51" s="28">
        <f>+[1]DEPURADO!R45</f>
        <v>0</v>
      </c>
      <c r="K51" s="29">
        <f>+[1]DEPURADO!P45+[1]DEPURADO!Q45</f>
        <v>0</v>
      </c>
      <c r="L51" s="28">
        <v>0</v>
      </c>
      <c r="M51" s="28">
        <v>0</v>
      </c>
      <c r="N51" s="28">
        <f t="shared" si="1"/>
        <v>0</v>
      </c>
      <c r="O51" s="28">
        <f t="shared" si="2"/>
        <v>50132</v>
      </c>
      <c r="P51" s="24">
        <f>IF([1]DEPURADO!H45&gt;1,0,[1]DEPURADO!B45)</f>
        <v>0</v>
      </c>
      <c r="Q51" s="30">
        <f t="shared" si="3"/>
        <v>0</v>
      </c>
      <c r="R51" s="31">
        <f t="shared" si="4"/>
        <v>50132</v>
      </c>
      <c r="S51" s="31">
        <f>+[1]DEPURADO!J45</f>
        <v>0</v>
      </c>
      <c r="T51" s="23" t="s">
        <v>45</v>
      </c>
      <c r="U51" s="31">
        <f>+[1]DEPURADO!I45</f>
        <v>0</v>
      </c>
      <c r="V51" s="30"/>
      <c r="W51" s="23" t="s">
        <v>45</v>
      </c>
      <c r="X51" s="31">
        <f>+[1]DEPURADO!K45+[1]DEPURADO!L45</f>
        <v>0</v>
      </c>
      <c r="Y51" s="23" t="s">
        <v>45</v>
      </c>
      <c r="Z51" s="31">
        <f t="shared" si="5"/>
        <v>0</v>
      </c>
      <c r="AA51" s="31"/>
      <c r="AB51" s="31">
        <v>0</v>
      </c>
      <c r="AC51" s="31">
        <v>0</v>
      </c>
      <c r="AD51" s="30"/>
      <c r="AE51" s="30">
        <f>+[1]DEPURADO!K45</f>
        <v>0</v>
      </c>
      <c r="AF51" s="30">
        <v>0</v>
      </c>
      <c r="AG51" s="30">
        <f t="shared" si="6"/>
        <v>0</v>
      </c>
      <c r="AH51" s="30">
        <v>0</v>
      </c>
      <c r="AI51" s="30" t="str">
        <f>+[1]DEPURADO!G45</f>
        <v>NO RADICADA- TERMINOS VENCIDOS</v>
      </c>
      <c r="AJ51" s="32"/>
      <c r="AK51" s="33"/>
    </row>
    <row r="52" spans="1:37" s="34" customFormat="1" x14ac:dyDescent="0.25">
      <c r="A52" s="23">
        <f t="shared" si="0"/>
        <v>44</v>
      </c>
      <c r="B52" s="24" t="s">
        <v>44</v>
      </c>
      <c r="C52" s="23">
        <f>+[1]DEPURADO!A46</f>
        <v>5471</v>
      </c>
      <c r="D52" s="23">
        <f>+[1]DEPURADO!B46</f>
        <v>5471</v>
      </c>
      <c r="E52" s="25">
        <f>+[1]DEPURADO!C46</f>
        <v>42185</v>
      </c>
      <c r="F52" s="26">
        <f>+IF([1]DEPURADO!D46&gt;1,[1]DEPURADO!D46," ")</f>
        <v>42185</v>
      </c>
      <c r="G52" s="27">
        <f>[1]DEPURADO!F46</f>
        <v>51200</v>
      </c>
      <c r="H52" s="28">
        <v>0</v>
      </c>
      <c r="I52" s="28">
        <f>+[1]DEPURADO!M46+[1]DEPURADO!N46</f>
        <v>0</v>
      </c>
      <c r="J52" s="28">
        <f>+[1]DEPURADO!R46</f>
        <v>0</v>
      </c>
      <c r="K52" s="29">
        <f>+[1]DEPURADO!P46+[1]DEPURADO!Q46</f>
        <v>0</v>
      </c>
      <c r="L52" s="28">
        <v>0</v>
      </c>
      <c r="M52" s="28">
        <v>0</v>
      </c>
      <c r="N52" s="28">
        <f t="shared" si="1"/>
        <v>0</v>
      </c>
      <c r="O52" s="28">
        <f t="shared" si="2"/>
        <v>51200</v>
      </c>
      <c r="P52" s="24">
        <f>IF([1]DEPURADO!H46&gt;1,0,[1]DEPURADO!B46)</f>
        <v>0</v>
      </c>
      <c r="Q52" s="30">
        <f t="shared" si="3"/>
        <v>0</v>
      </c>
      <c r="R52" s="31">
        <f t="shared" si="4"/>
        <v>51200</v>
      </c>
      <c r="S52" s="31">
        <f>+[1]DEPURADO!J46</f>
        <v>0</v>
      </c>
      <c r="T52" s="23" t="s">
        <v>45</v>
      </c>
      <c r="U52" s="31">
        <f>+[1]DEPURADO!I46</f>
        <v>0</v>
      </c>
      <c r="V52" s="30"/>
      <c r="W52" s="23" t="s">
        <v>45</v>
      </c>
      <c r="X52" s="31">
        <f>+[1]DEPURADO!K46+[1]DEPURADO!L46</f>
        <v>0</v>
      </c>
      <c r="Y52" s="23" t="s">
        <v>45</v>
      </c>
      <c r="Z52" s="31">
        <f t="shared" si="5"/>
        <v>0</v>
      </c>
      <c r="AA52" s="31"/>
      <c r="AB52" s="31">
        <v>0</v>
      </c>
      <c r="AC52" s="31">
        <v>0</v>
      </c>
      <c r="AD52" s="30"/>
      <c r="AE52" s="30">
        <f>+[1]DEPURADO!K46</f>
        <v>0</v>
      </c>
      <c r="AF52" s="30">
        <v>0</v>
      </c>
      <c r="AG52" s="30">
        <f t="shared" si="6"/>
        <v>0</v>
      </c>
      <c r="AH52" s="30">
        <v>0</v>
      </c>
      <c r="AI52" s="30" t="str">
        <f>+[1]DEPURADO!G46</f>
        <v>NO RADICADA- TERMINOS VENCIDOS</v>
      </c>
      <c r="AJ52" s="32"/>
      <c r="AK52" s="33"/>
    </row>
    <row r="53" spans="1:37" s="34" customFormat="1" x14ac:dyDescent="0.25">
      <c r="A53" s="23">
        <f t="shared" si="0"/>
        <v>45</v>
      </c>
      <c r="B53" s="24" t="s">
        <v>44</v>
      </c>
      <c r="C53" s="23">
        <f>+[1]DEPURADO!A47</f>
        <v>5535</v>
      </c>
      <c r="D53" s="23">
        <f>+[1]DEPURADO!B47</f>
        <v>5535</v>
      </c>
      <c r="E53" s="25">
        <f>+[1]DEPURADO!C47</f>
        <v>42215</v>
      </c>
      <c r="F53" s="26">
        <f>+IF([1]DEPURADO!D47&gt;1,[1]DEPURADO!D47," ")</f>
        <v>42215</v>
      </c>
      <c r="G53" s="27">
        <f>[1]DEPURADO!F47</f>
        <v>121064</v>
      </c>
      <c r="H53" s="28">
        <v>0</v>
      </c>
      <c r="I53" s="28">
        <f>+[1]DEPURADO!M47+[1]DEPURADO!N47</f>
        <v>0</v>
      </c>
      <c r="J53" s="28">
        <f>+[1]DEPURADO!R47</f>
        <v>0</v>
      </c>
      <c r="K53" s="29">
        <f>+[1]DEPURADO!P47+[1]DEPURADO!Q47</f>
        <v>0</v>
      </c>
      <c r="L53" s="28">
        <v>0</v>
      </c>
      <c r="M53" s="28">
        <v>0</v>
      </c>
      <c r="N53" s="28">
        <f t="shared" si="1"/>
        <v>0</v>
      </c>
      <c r="O53" s="28">
        <f t="shared" si="2"/>
        <v>121064</v>
      </c>
      <c r="P53" s="24">
        <f>IF([1]DEPURADO!H47&gt;1,0,[1]DEPURADO!B47)</f>
        <v>0</v>
      </c>
      <c r="Q53" s="30">
        <f t="shared" si="3"/>
        <v>0</v>
      </c>
      <c r="R53" s="31">
        <f t="shared" si="4"/>
        <v>121064</v>
      </c>
      <c r="S53" s="31">
        <f>+[1]DEPURADO!J47</f>
        <v>0</v>
      </c>
      <c r="T53" s="23" t="s">
        <v>45</v>
      </c>
      <c r="U53" s="31">
        <f>+[1]DEPURADO!I47</f>
        <v>0</v>
      </c>
      <c r="V53" s="30"/>
      <c r="W53" s="23" t="s">
        <v>45</v>
      </c>
      <c r="X53" s="31">
        <f>+[1]DEPURADO!K47+[1]DEPURADO!L47</f>
        <v>0</v>
      </c>
      <c r="Y53" s="23" t="s">
        <v>45</v>
      </c>
      <c r="Z53" s="31">
        <f t="shared" si="5"/>
        <v>0</v>
      </c>
      <c r="AA53" s="31"/>
      <c r="AB53" s="31">
        <v>0</v>
      </c>
      <c r="AC53" s="31">
        <v>0</v>
      </c>
      <c r="AD53" s="30"/>
      <c r="AE53" s="30">
        <f>+[1]DEPURADO!K47</f>
        <v>0</v>
      </c>
      <c r="AF53" s="30">
        <v>0</v>
      </c>
      <c r="AG53" s="30">
        <f t="shared" si="6"/>
        <v>0</v>
      </c>
      <c r="AH53" s="30">
        <v>0</v>
      </c>
      <c r="AI53" s="30" t="str">
        <f>+[1]DEPURADO!G47</f>
        <v>NO RADICADA- TERMINOS VENCIDOS</v>
      </c>
      <c r="AJ53" s="32"/>
      <c r="AK53" s="33"/>
    </row>
    <row r="54" spans="1:37" s="34" customFormat="1" x14ac:dyDescent="0.25">
      <c r="A54" s="23">
        <f t="shared" si="0"/>
        <v>46</v>
      </c>
      <c r="B54" s="24" t="s">
        <v>44</v>
      </c>
      <c r="C54" s="23">
        <f>+[1]DEPURADO!A48</f>
        <v>5548</v>
      </c>
      <c r="D54" s="23">
        <f>+[1]DEPURADO!B48</f>
        <v>5548</v>
      </c>
      <c r="E54" s="25">
        <f>+[1]DEPURADO!C48</f>
        <v>42215</v>
      </c>
      <c r="F54" s="26">
        <f>+IF([1]DEPURADO!D48&gt;1,[1]DEPURADO!D48," ")</f>
        <v>42215</v>
      </c>
      <c r="G54" s="27">
        <f>[1]DEPURADO!F48</f>
        <v>136500</v>
      </c>
      <c r="H54" s="28">
        <v>0</v>
      </c>
      <c r="I54" s="28">
        <f>+[1]DEPURADO!M48+[1]DEPURADO!N48</f>
        <v>0</v>
      </c>
      <c r="J54" s="28">
        <f>+[1]DEPURADO!R48</f>
        <v>0</v>
      </c>
      <c r="K54" s="29">
        <f>+[1]DEPURADO!P48+[1]DEPURADO!Q48</f>
        <v>0</v>
      </c>
      <c r="L54" s="28">
        <v>0</v>
      </c>
      <c r="M54" s="28">
        <v>0</v>
      </c>
      <c r="N54" s="28">
        <f t="shared" si="1"/>
        <v>0</v>
      </c>
      <c r="O54" s="28">
        <f t="shared" si="2"/>
        <v>136500</v>
      </c>
      <c r="P54" s="24">
        <f>IF([1]DEPURADO!H48&gt;1,0,[1]DEPURADO!B48)</f>
        <v>0</v>
      </c>
      <c r="Q54" s="30">
        <f t="shared" si="3"/>
        <v>0</v>
      </c>
      <c r="R54" s="31">
        <f t="shared" si="4"/>
        <v>136500</v>
      </c>
      <c r="S54" s="31">
        <f>+[1]DEPURADO!J48</f>
        <v>0</v>
      </c>
      <c r="T54" s="23" t="s">
        <v>45</v>
      </c>
      <c r="U54" s="31">
        <f>+[1]DEPURADO!I48</f>
        <v>0</v>
      </c>
      <c r="V54" s="30"/>
      <c r="W54" s="23" t="s">
        <v>45</v>
      </c>
      <c r="X54" s="31">
        <f>+[1]DEPURADO!K48+[1]DEPURADO!L48</f>
        <v>0</v>
      </c>
      <c r="Y54" s="23" t="s">
        <v>45</v>
      </c>
      <c r="Z54" s="31">
        <f t="shared" si="5"/>
        <v>0</v>
      </c>
      <c r="AA54" s="31"/>
      <c r="AB54" s="31">
        <v>0</v>
      </c>
      <c r="AC54" s="31">
        <v>0</v>
      </c>
      <c r="AD54" s="30"/>
      <c r="AE54" s="30">
        <f>+[1]DEPURADO!K48</f>
        <v>0</v>
      </c>
      <c r="AF54" s="30">
        <v>0</v>
      </c>
      <c r="AG54" s="30">
        <f t="shared" si="6"/>
        <v>0</v>
      </c>
      <c r="AH54" s="30">
        <v>0</v>
      </c>
      <c r="AI54" s="30" t="str">
        <f>+[1]DEPURADO!G48</f>
        <v>NO RADICADA- TERMINOS VENCIDOS</v>
      </c>
      <c r="AJ54" s="32"/>
      <c r="AK54" s="33"/>
    </row>
    <row r="55" spans="1:37" s="34" customFormat="1" x14ac:dyDescent="0.25">
      <c r="A55" s="23">
        <f t="shared" si="0"/>
        <v>47</v>
      </c>
      <c r="B55" s="24" t="s">
        <v>44</v>
      </c>
      <c r="C55" s="23">
        <f>+[1]DEPURADO!A49</f>
        <v>5679</v>
      </c>
      <c r="D55" s="23">
        <f>+[1]DEPURADO!B49</f>
        <v>5679</v>
      </c>
      <c r="E55" s="25">
        <f>+[1]DEPURADO!C49</f>
        <v>42246</v>
      </c>
      <c r="F55" s="26">
        <f>+IF([1]DEPURADO!D49&gt;1,[1]DEPURADO!D49," ")</f>
        <v>42246</v>
      </c>
      <c r="G55" s="27">
        <f>[1]DEPURADO!F49</f>
        <v>199024</v>
      </c>
      <c r="H55" s="28">
        <v>0</v>
      </c>
      <c r="I55" s="28">
        <f>+[1]DEPURADO!M49+[1]DEPURADO!N49</f>
        <v>0</v>
      </c>
      <c r="J55" s="28">
        <f>+[1]DEPURADO!R49</f>
        <v>0</v>
      </c>
      <c r="K55" s="29">
        <f>+[1]DEPURADO!P49+[1]DEPURADO!Q49</f>
        <v>0</v>
      </c>
      <c r="L55" s="28">
        <v>0</v>
      </c>
      <c r="M55" s="28">
        <v>0</v>
      </c>
      <c r="N55" s="28">
        <f t="shared" si="1"/>
        <v>0</v>
      </c>
      <c r="O55" s="28">
        <f t="shared" si="2"/>
        <v>199024</v>
      </c>
      <c r="P55" s="24">
        <f>IF([1]DEPURADO!H49&gt;1,0,[1]DEPURADO!B49)</f>
        <v>0</v>
      </c>
      <c r="Q55" s="30">
        <f t="shared" si="3"/>
        <v>0</v>
      </c>
      <c r="R55" s="31">
        <f t="shared" si="4"/>
        <v>199024</v>
      </c>
      <c r="S55" s="31">
        <f>+[1]DEPURADO!J49</f>
        <v>0</v>
      </c>
      <c r="T55" s="23" t="s">
        <v>45</v>
      </c>
      <c r="U55" s="31">
        <f>+[1]DEPURADO!I49</f>
        <v>0</v>
      </c>
      <c r="V55" s="30"/>
      <c r="W55" s="23" t="s">
        <v>45</v>
      </c>
      <c r="X55" s="31">
        <f>+[1]DEPURADO!K49+[1]DEPURADO!L49</f>
        <v>0</v>
      </c>
      <c r="Y55" s="23" t="s">
        <v>45</v>
      </c>
      <c r="Z55" s="31">
        <f t="shared" si="5"/>
        <v>0</v>
      </c>
      <c r="AA55" s="31"/>
      <c r="AB55" s="31">
        <v>0</v>
      </c>
      <c r="AC55" s="31">
        <v>0</v>
      </c>
      <c r="AD55" s="30"/>
      <c r="AE55" s="30">
        <f>+[1]DEPURADO!K49</f>
        <v>0</v>
      </c>
      <c r="AF55" s="30">
        <v>0</v>
      </c>
      <c r="AG55" s="30">
        <f t="shared" si="6"/>
        <v>0</v>
      </c>
      <c r="AH55" s="30">
        <v>0</v>
      </c>
      <c r="AI55" s="30" t="str">
        <f>+[1]DEPURADO!G49</f>
        <v>NO RADICADA- TERMINOS VENCIDOS</v>
      </c>
      <c r="AJ55" s="32"/>
      <c r="AK55" s="33"/>
    </row>
    <row r="56" spans="1:37" s="34" customFormat="1" x14ac:dyDescent="0.25">
      <c r="A56" s="23">
        <f t="shared" si="0"/>
        <v>48</v>
      </c>
      <c r="B56" s="24" t="s">
        <v>44</v>
      </c>
      <c r="C56" s="23">
        <f>+[1]DEPURADO!A50</f>
        <v>5654</v>
      </c>
      <c r="D56" s="23">
        <f>+[1]DEPURADO!B50</f>
        <v>5654</v>
      </c>
      <c r="E56" s="25">
        <f>+[1]DEPURADO!C50</f>
        <v>42246</v>
      </c>
      <c r="F56" s="26">
        <f>+IF([1]DEPURADO!D50&gt;1,[1]DEPURADO!D50," ")</f>
        <v>42246</v>
      </c>
      <c r="G56" s="27">
        <f>[1]DEPURADO!F50</f>
        <v>52197</v>
      </c>
      <c r="H56" s="28">
        <v>0</v>
      </c>
      <c r="I56" s="28">
        <f>+[1]DEPURADO!M50+[1]DEPURADO!N50</f>
        <v>0</v>
      </c>
      <c r="J56" s="28">
        <f>+[1]DEPURADO!R50</f>
        <v>0</v>
      </c>
      <c r="K56" s="29">
        <f>+[1]DEPURADO!P50+[1]DEPURADO!Q50</f>
        <v>0</v>
      </c>
      <c r="L56" s="28">
        <v>0</v>
      </c>
      <c r="M56" s="28">
        <v>0</v>
      </c>
      <c r="N56" s="28">
        <f t="shared" si="1"/>
        <v>0</v>
      </c>
      <c r="O56" s="28">
        <f t="shared" si="2"/>
        <v>52197</v>
      </c>
      <c r="P56" s="24">
        <f>IF([1]DEPURADO!H50&gt;1,0,[1]DEPURADO!B50)</f>
        <v>0</v>
      </c>
      <c r="Q56" s="30">
        <f t="shared" si="3"/>
        <v>0</v>
      </c>
      <c r="R56" s="31">
        <f t="shared" si="4"/>
        <v>52197</v>
      </c>
      <c r="S56" s="31">
        <f>+[1]DEPURADO!J50</f>
        <v>0</v>
      </c>
      <c r="T56" s="23" t="s">
        <v>45</v>
      </c>
      <c r="U56" s="31">
        <f>+[1]DEPURADO!I50</f>
        <v>0</v>
      </c>
      <c r="V56" s="30"/>
      <c r="W56" s="23" t="s">
        <v>45</v>
      </c>
      <c r="X56" s="31">
        <f>+[1]DEPURADO!K50+[1]DEPURADO!L50</f>
        <v>0</v>
      </c>
      <c r="Y56" s="23" t="s">
        <v>45</v>
      </c>
      <c r="Z56" s="31">
        <f t="shared" si="5"/>
        <v>0</v>
      </c>
      <c r="AA56" s="31"/>
      <c r="AB56" s="31">
        <v>0</v>
      </c>
      <c r="AC56" s="31">
        <v>0</v>
      </c>
      <c r="AD56" s="30"/>
      <c r="AE56" s="30">
        <f>+[1]DEPURADO!K50</f>
        <v>0</v>
      </c>
      <c r="AF56" s="30">
        <v>0</v>
      </c>
      <c r="AG56" s="30">
        <f t="shared" si="6"/>
        <v>0</v>
      </c>
      <c r="AH56" s="30">
        <v>0</v>
      </c>
      <c r="AI56" s="30" t="str">
        <f>+[1]DEPURADO!G50</f>
        <v>NO RADICADA- TERMINOS VENCIDOS</v>
      </c>
      <c r="AJ56" s="32"/>
      <c r="AK56" s="33"/>
    </row>
    <row r="57" spans="1:37" s="34" customFormat="1" x14ac:dyDescent="0.25">
      <c r="A57" s="23">
        <f t="shared" si="0"/>
        <v>49</v>
      </c>
      <c r="B57" s="24" t="s">
        <v>44</v>
      </c>
      <c r="C57" s="23">
        <f>+[1]DEPURADO!A51</f>
        <v>5614</v>
      </c>
      <c r="D57" s="23">
        <f>+[1]DEPURADO!B51</f>
        <v>5614</v>
      </c>
      <c r="E57" s="25">
        <f>+[1]DEPURADO!C51</f>
        <v>42246</v>
      </c>
      <c r="F57" s="26">
        <f>+IF([1]DEPURADO!D51&gt;1,[1]DEPURADO!D51," ")</f>
        <v>42246</v>
      </c>
      <c r="G57" s="27">
        <f>[1]DEPURADO!F51</f>
        <v>78017</v>
      </c>
      <c r="H57" s="28">
        <v>0</v>
      </c>
      <c r="I57" s="28">
        <f>+[1]DEPURADO!M51+[1]DEPURADO!N51</f>
        <v>0</v>
      </c>
      <c r="J57" s="28">
        <f>+[1]DEPURADO!R51</f>
        <v>0</v>
      </c>
      <c r="K57" s="29">
        <f>+[1]DEPURADO!P51+[1]DEPURADO!Q51</f>
        <v>0</v>
      </c>
      <c r="L57" s="28">
        <v>0</v>
      </c>
      <c r="M57" s="28">
        <v>0</v>
      </c>
      <c r="N57" s="28">
        <f t="shared" si="1"/>
        <v>0</v>
      </c>
      <c r="O57" s="28">
        <f t="shared" si="2"/>
        <v>78017</v>
      </c>
      <c r="P57" s="24">
        <f>IF([1]DEPURADO!H51&gt;1,0,[1]DEPURADO!B51)</f>
        <v>0</v>
      </c>
      <c r="Q57" s="30">
        <f t="shared" si="3"/>
        <v>0</v>
      </c>
      <c r="R57" s="31">
        <f t="shared" si="4"/>
        <v>78017</v>
      </c>
      <c r="S57" s="31">
        <f>+[1]DEPURADO!J51</f>
        <v>0</v>
      </c>
      <c r="T57" s="23" t="s">
        <v>45</v>
      </c>
      <c r="U57" s="31">
        <f>+[1]DEPURADO!I51</f>
        <v>0</v>
      </c>
      <c r="V57" s="30"/>
      <c r="W57" s="23" t="s">
        <v>45</v>
      </c>
      <c r="X57" s="31">
        <f>+[1]DEPURADO!K51+[1]DEPURADO!L51</f>
        <v>0</v>
      </c>
      <c r="Y57" s="23" t="s">
        <v>45</v>
      </c>
      <c r="Z57" s="31">
        <f t="shared" si="5"/>
        <v>0</v>
      </c>
      <c r="AA57" s="31"/>
      <c r="AB57" s="31">
        <v>0</v>
      </c>
      <c r="AC57" s="31">
        <v>0</v>
      </c>
      <c r="AD57" s="30"/>
      <c r="AE57" s="30">
        <f>+[1]DEPURADO!K51</f>
        <v>0</v>
      </c>
      <c r="AF57" s="30">
        <v>0</v>
      </c>
      <c r="AG57" s="30">
        <f t="shared" si="6"/>
        <v>0</v>
      </c>
      <c r="AH57" s="30">
        <v>0</v>
      </c>
      <c r="AI57" s="30" t="str">
        <f>+[1]DEPURADO!G51</f>
        <v>NO RADICADA- TERMINOS VENCIDOS</v>
      </c>
      <c r="AJ57" s="32"/>
      <c r="AK57" s="33"/>
    </row>
    <row r="58" spans="1:37" s="34" customFormat="1" x14ac:dyDescent="0.25">
      <c r="A58" s="23">
        <f t="shared" si="0"/>
        <v>50</v>
      </c>
      <c r="B58" s="24" t="s">
        <v>44</v>
      </c>
      <c r="C58" s="23">
        <f>+[1]DEPURADO!A52</f>
        <v>5616</v>
      </c>
      <c r="D58" s="23">
        <f>+[1]DEPURADO!B52</f>
        <v>5616</v>
      </c>
      <c r="E58" s="25">
        <f>+[1]DEPURADO!C52</f>
        <v>42246</v>
      </c>
      <c r="F58" s="26">
        <f>+IF([1]DEPURADO!D52&gt;1,[1]DEPURADO!D52," ")</f>
        <v>42246</v>
      </c>
      <c r="G58" s="27">
        <f>[1]DEPURADO!F52</f>
        <v>90908</v>
      </c>
      <c r="H58" s="28">
        <v>0</v>
      </c>
      <c r="I58" s="28">
        <f>+[1]DEPURADO!M52+[1]DEPURADO!N52</f>
        <v>0</v>
      </c>
      <c r="J58" s="28">
        <f>+[1]DEPURADO!R52</f>
        <v>0</v>
      </c>
      <c r="K58" s="29">
        <f>+[1]DEPURADO!P52+[1]DEPURADO!Q52</f>
        <v>0</v>
      </c>
      <c r="L58" s="28">
        <v>0</v>
      </c>
      <c r="M58" s="28">
        <v>0</v>
      </c>
      <c r="N58" s="28">
        <f t="shared" si="1"/>
        <v>0</v>
      </c>
      <c r="O58" s="28">
        <f t="shared" si="2"/>
        <v>90908</v>
      </c>
      <c r="P58" s="24">
        <f>IF([1]DEPURADO!H52&gt;1,0,[1]DEPURADO!B52)</f>
        <v>0</v>
      </c>
      <c r="Q58" s="30">
        <f t="shared" si="3"/>
        <v>0</v>
      </c>
      <c r="R58" s="31">
        <f t="shared" si="4"/>
        <v>90908</v>
      </c>
      <c r="S58" s="31">
        <f>+[1]DEPURADO!J52</f>
        <v>0</v>
      </c>
      <c r="T58" s="23" t="s">
        <v>45</v>
      </c>
      <c r="U58" s="31">
        <f>+[1]DEPURADO!I52</f>
        <v>0</v>
      </c>
      <c r="V58" s="30"/>
      <c r="W58" s="23" t="s">
        <v>45</v>
      </c>
      <c r="X58" s="31">
        <f>+[1]DEPURADO!K52+[1]DEPURADO!L52</f>
        <v>0</v>
      </c>
      <c r="Y58" s="23" t="s">
        <v>45</v>
      </c>
      <c r="Z58" s="31">
        <f t="shared" si="5"/>
        <v>0</v>
      </c>
      <c r="AA58" s="31"/>
      <c r="AB58" s="31">
        <v>0</v>
      </c>
      <c r="AC58" s="31">
        <v>0</v>
      </c>
      <c r="AD58" s="30"/>
      <c r="AE58" s="30">
        <f>+[1]DEPURADO!K52</f>
        <v>0</v>
      </c>
      <c r="AF58" s="30">
        <v>0</v>
      </c>
      <c r="AG58" s="30">
        <f t="shared" si="6"/>
        <v>0</v>
      </c>
      <c r="AH58" s="30">
        <v>0</v>
      </c>
      <c r="AI58" s="30" t="str">
        <f>+[1]DEPURADO!G52</f>
        <v>NO RADICADA- TERMINOS VENCIDOS</v>
      </c>
      <c r="AJ58" s="32"/>
      <c r="AK58" s="33"/>
    </row>
    <row r="59" spans="1:37" s="34" customFormat="1" x14ac:dyDescent="0.25">
      <c r="A59" s="23">
        <f t="shared" si="0"/>
        <v>51</v>
      </c>
      <c r="B59" s="24" t="s">
        <v>44</v>
      </c>
      <c r="C59" s="23">
        <f>+[1]DEPURADO!A53</f>
        <v>5595</v>
      </c>
      <c r="D59" s="23">
        <f>+[1]DEPURADO!B53</f>
        <v>5595</v>
      </c>
      <c r="E59" s="25">
        <f>+[1]DEPURADO!C53</f>
        <v>42246</v>
      </c>
      <c r="F59" s="26">
        <f>+IF([1]DEPURADO!D53&gt;1,[1]DEPURADO!D53," ")</f>
        <v>42246</v>
      </c>
      <c r="G59" s="27">
        <f>[1]DEPURADO!F53</f>
        <v>91138</v>
      </c>
      <c r="H59" s="28">
        <v>0</v>
      </c>
      <c r="I59" s="28">
        <f>+[1]DEPURADO!M53+[1]DEPURADO!N53</f>
        <v>0</v>
      </c>
      <c r="J59" s="28">
        <f>+[1]DEPURADO!R53</f>
        <v>0</v>
      </c>
      <c r="K59" s="29">
        <f>+[1]DEPURADO!P53+[1]DEPURADO!Q53</f>
        <v>0</v>
      </c>
      <c r="L59" s="28">
        <v>0</v>
      </c>
      <c r="M59" s="28">
        <v>0</v>
      </c>
      <c r="N59" s="28">
        <f t="shared" si="1"/>
        <v>0</v>
      </c>
      <c r="O59" s="28">
        <f t="shared" si="2"/>
        <v>91138</v>
      </c>
      <c r="P59" s="24">
        <f>IF([1]DEPURADO!H53&gt;1,0,[1]DEPURADO!B53)</f>
        <v>0</v>
      </c>
      <c r="Q59" s="30">
        <f t="shared" si="3"/>
        <v>0</v>
      </c>
      <c r="R59" s="31">
        <f t="shared" si="4"/>
        <v>91138</v>
      </c>
      <c r="S59" s="31">
        <f>+[1]DEPURADO!J53</f>
        <v>0</v>
      </c>
      <c r="T59" s="23" t="s">
        <v>45</v>
      </c>
      <c r="U59" s="31">
        <f>+[1]DEPURADO!I53</f>
        <v>0</v>
      </c>
      <c r="V59" s="30"/>
      <c r="W59" s="23" t="s">
        <v>45</v>
      </c>
      <c r="X59" s="31">
        <f>+[1]DEPURADO!K53+[1]DEPURADO!L53</f>
        <v>0</v>
      </c>
      <c r="Y59" s="23" t="s">
        <v>45</v>
      </c>
      <c r="Z59" s="31">
        <f t="shared" si="5"/>
        <v>0</v>
      </c>
      <c r="AA59" s="31"/>
      <c r="AB59" s="31">
        <v>0</v>
      </c>
      <c r="AC59" s="31">
        <v>0</v>
      </c>
      <c r="AD59" s="30"/>
      <c r="AE59" s="30">
        <f>+[1]DEPURADO!K53</f>
        <v>0</v>
      </c>
      <c r="AF59" s="30">
        <v>0</v>
      </c>
      <c r="AG59" s="30">
        <f t="shared" si="6"/>
        <v>0</v>
      </c>
      <c r="AH59" s="30">
        <v>0</v>
      </c>
      <c r="AI59" s="30" t="str">
        <f>+[1]DEPURADO!G53</f>
        <v>NO RADICADA- TERMINOS VENCIDOS</v>
      </c>
      <c r="AJ59" s="32"/>
      <c r="AK59" s="33"/>
    </row>
    <row r="60" spans="1:37" s="34" customFormat="1" x14ac:dyDescent="0.25">
      <c r="A60" s="23">
        <f t="shared" si="0"/>
        <v>52</v>
      </c>
      <c r="B60" s="24" t="s">
        <v>44</v>
      </c>
      <c r="C60" s="23">
        <f>+[1]DEPURADO!A54</f>
        <v>5650</v>
      </c>
      <c r="D60" s="23">
        <f>+[1]DEPURADO!B54</f>
        <v>5650</v>
      </c>
      <c r="E60" s="25">
        <f>+[1]DEPURADO!C54</f>
        <v>42246</v>
      </c>
      <c r="F60" s="26">
        <f>+IF([1]DEPURADO!D54&gt;1,[1]DEPURADO!D54," ")</f>
        <v>42246</v>
      </c>
      <c r="G60" s="27">
        <f>[1]DEPURADO!F54</f>
        <v>97409</v>
      </c>
      <c r="H60" s="28">
        <v>0</v>
      </c>
      <c r="I60" s="28">
        <f>+[1]DEPURADO!M54+[1]DEPURADO!N54</f>
        <v>0</v>
      </c>
      <c r="J60" s="28">
        <f>+[1]DEPURADO!R54</f>
        <v>0</v>
      </c>
      <c r="K60" s="29">
        <f>+[1]DEPURADO!P54+[1]DEPURADO!Q54</f>
        <v>0</v>
      </c>
      <c r="L60" s="28">
        <v>0</v>
      </c>
      <c r="M60" s="28">
        <v>0</v>
      </c>
      <c r="N60" s="28">
        <f t="shared" si="1"/>
        <v>0</v>
      </c>
      <c r="O60" s="28">
        <f t="shared" si="2"/>
        <v>97409</v>
      </c>
      <c r="P60" s="24">
        <f>IF([1]DEPURADO!H54&gt;1,0,[1]DEPURADO!B54)</f>
        <v>0</v>
      </c>
      <c r="Q60" s="30">
        <f t="shared" si="3"/>
        <v>0</v>
      </c>
      <c r="R60" s="31">
        <f t="shared" si="4"/>
        <v>97409</v>
      </c>
      <c r="S60" s="31">
        <f>+[1]DEPURADO!J54</f>
        <v>0</v>
      </c>
      <c r="T60" s="23" t="s">
        <v>45</v>
      </c>
      <c r="U60" s="31">
        <f>+[1]DEPURADO!I54</f>
        <v>0</v>
      </c>
      <c r="V60" s="30"/>
      <c r="W60" s="23" t="s">
        <v>45</v>
      </c>
      <c r="X60" s="31">
        <f>+[1]DEPURADO!K54+[1]DEPURADO!L54</f>
        <v>0</v>
      </c>
      <c r="Y60" s="23" t="s">
        <v>45</v>
      </c>
      <c r="Z60" s="31">
        <f t="shared" si="5"/>
        <v>0</v>
      </c>
      <c r="AA60" s="31"/>
      <c r="AB60" s="31">
        <v>0</v>
      </c>
      <c r="AC60" s="31">
        <v>0</v>
      </c>
      <c r="AD60" s="30"/>
      <c r="AE60" s="30">
        <f>+[1]DEPURADO!K54</f>
        <v>0</v>
      </c>
      <c r="AF60" s="30">
        <v>0</v>
      </c>
      <c r="AG60" s="30">
        <f t="shared" si="6"/>
        <v>0</v>
      </c>
      <c r="AH60" s="30">
        <v>0</v>
      </c>
      <c r="AI60" s="30" t="str">
        <f>+[1]DEPURADO!G54</f>
        <v>NO RADICADA- TERMINOS VENCIDOS</v>
      </c>
      <c r="AJ60" s="32"/>
      <c r="AK60" s="33"/>
    </row>
    <row r="61" spans="1:37" s="34" customFormat="1" x14ac:dyDescent="0.25">
      <c r="A61" s="23">
        <f t="shared" si="0"/>
        <v>53</v>
      </c>
      <c r="B61" s="24" t="s">
        <v>44</v>
      </c>
      <c r="C61" s="23">
        <f>+[1]DEPURADO!A55</f>
        <v>5688</v>
      </c>
      <c r="D61" s="23">
        <f>+[1]DEPURADO!B55</f>
        <v>5688</v>
      </c>
      <c r="E61" s="25">
        <f>+[1]DEPURADO!C55</f>
        <v>42277</v>
      </c>
      <c r="F61" s="26">
        <f>+IF([1]DEPURADO!D55&gt;1,[1]DEPURADO!D55," ")</f>
        <v>42277</v>
      </c>
      <c r="G61" s="27">
        <f>[1]DEPURADO!F55</f>
        <v>107050</v>
      </c>
      <c r="H61" s="28">
        <v>0</v>
      </c>
      <c r="I61" s="28">
        <f>+[1]DEPURADO!M55+[1]DEPURADO!N55</f>
        <v>0</v>
      </c>
      <c r="J61" s="28">
        <f>+[1]DEPURADO!R55</f>
        <v>0</v>
      </c>
      <c r="K61" s="29">
        <f>+[1]DEPURADO!P55+[1]DEPURADO!Q55</f>
        <v>0</v>
      </c>
      <c r="L61" s="28">
        <v>0</v>
      </c>
      <c r="M61" s="28">
        <v>0</v>
      </c>
      <c r="N61" s="28">
        <f t="shared" si="1"/>
        <v>0</v>
      </c>
      <c r="O61" s="28">
        <f t="shared" si="2"/>
        <v>107050</v>
      </c>
      <c r="P61" s="24">
        <f>IF([1]DEPURADO!H55&gt;1,0,[1]DEPURADO!B55)</f>
        <v>0</v>
      </c>
      <c r="Q61" s="30">
        <f t="shared" si="3"/>
        <v>0</v>
      </c>
      <c r="R61" s="31">
        <f t="shared" si="4"/>
        <v>107050</v>
      </c>
      <c r="S61" s="31">
        <f>+[1]DEPURADO!J55</f>
        <v>0</v>
      </c>
      <c r="T61" s="23" t="s">
        <v>45</v>
      </c>
      <c r="U61" s="31">
        <f>+[1]DEPURADO!I55</f>
        <v>0</v>
      </c>
      <c r="V61" s="30"/>
      <c r="W61" s="23" t="s">
        <v>45</v>
      </c>
      <c r="X61" s="31">
        <f>+[1]DEPURADO!K55+[1]DEPURADO!L55</f>
        <v>0</v>
      </c>
      <c r="Y61" s="23" t="s">
        <v>45</v>
      </c>
      <c r="Z61" s="31">
        <f t="shared" si="5"/>
        <v>0</v>
      </c>
      <c r="AA61" s="31"/>
      <c r="AB61" s="31">
        <v>0</v>
      </c>
      <c r="AC61" s="31">
        <v>0</v>
      </c>
      <c r="AD61" s="30"/>
      <c r="AE61" s="30">
        <f>+[1]DEPURADO!K55</f>
        <v>0</v>
      </c>
      <c r="AF61" s="30">
        <v>0</v>
      </c>
      <c r="AG61" s="30">
        <f t="shared" si="6"/>
        <v>0</v>
      </c>
      <c r="AH61" s="30">
        <v>0</v>
      </c>
      <c r="AI61" s="30" t="str">
        <f>+[1]DEPURADO!G55</f>
        <v>NO RADICADA- TERMINOS VENCIDOS</v>
      </c>
      <c r="AJ61" s="32"/>
      <c r="AK61" s="33"/>
    </row>
    <row r="62" spans="1:37" s="34" customFormat="1" x14ac:dyDescent="0.25">
      <c r="A62" s="23">
        <f t="shared" si="0"/>
        <v>54</v>
      </c>
      <c r="B62" s="24" t="s">
        <v>44</v>
      </c>
      <c r="C62" s="23">
        <f>+[1]DEPURADO!A56</f>
        <v>5720</v>
      </c>
      <c r="D62" s="23">
        <f>+[1]DEPURADO!B56</f>
        <v>5720</v>
      </c>
      <c r="E62" s="25">
        <f>+[1]DEPURADO!C56</f>
        <v>42277</v>
      </c>
      <c r="F62" s="26">
        <f>+IF([1]DEPURADO!D56&gt;1,[1]DEPURADO!D56," ")</f>
        <v>42277</v>
      </c>
      <c r="G62" s="27">
        <f>[1]DEPURADO!F56</f>
        <v>109040</v>
      </c>
      <c r="H62" s="28">
        <v>0</v>
      </c>
      <c r="I62" s="28">
        <f>+[1]DEPURADO!M56+[1]DEPURADO!N56</f>
        <v>0</v>
      </c>
      <c r="J62" s="28">
        <f>+[1]DEPURADO!R56</f>
        <v>0</v>
      </c>
      <c r="K62" s="29">
        <f>+[1]DEPURADO!P56+[1]DEPURADO!Q56</f>
        <v>0</v>
      </c>
      <c r="L62" s="28">
        <v>0</v>
      </c>
      <c r="M62" s="28">
        <v>0</v>
      </c>
      <c r="N62" s="28">
        <f t="shared" si="1"/>
        <v>0</v>
      </c>
      <c r="O62" s="28">
        <f t="shared" si="2"/>
        <v>109040</v>
      </c>
      <c r="P62" s="24">
        <f>IF([1]DEPURADO!H56&gt;1,0,[1]DEPURADO!B56)</f>
        <v>0</v>
      </c>
      <c r="Q62" s="30">
        <f t="shared" si="3"/>
        <v>0</v>
      </c>
      <c r="R62" s="31">
        <f t="shared" si="4"/>
        <v>109040</v>
      </c>
      <c r="S62" s="31">
        <f>+[1]DEPURADO!J56</f>
        <v>0</v>
      </c>
      <c r="T62" s="23" t="s">
        <v>45</v>
      </c>
      <c r="U62" s="31">
        <f>+[1]DEPURADO!I56</f>
        <v>0</v>
      </c>
      <c r="V62" s="30"/>
      <c r="W62" s="23" t="s">
        <v>45</v>
      </c>
      <c r="X62" s="31">
        <f>+[1]DEPURADO!K56+[1]DEPURADO!L56</f>
        <v>0</v>
      </c>
      <c r="Y62" s="23" t="s">
        <v>45</v>
      </c>
      <c r="Z62" s="31">
        <f t="shared" si="5"/>
        <v>0</v>
      </c>
      <c r="AA62" s="31"/>
      <c r="AB62" s="31">
        <v>0</v>
      </c>
      <c r="AC62" s="31">
        <v>0</v>
      </c>
      <c r="AD62" s="30"/>
      <c r="AE62" s="30">
        <f>+[1]DEPURADO!K56</f>
        <v>0</v>
      </c>
      <c r="AF62" s="30">
        <v>0</v>
      </c>
      <c r="AG62" s="30">
        <f t="shared" si="6"/>
        <v>0</v>
      </c>
      <c r="AH62" s="30">
        <v>0</v>
      </c>
      <c r="AI62" s="30" t="str">
        <f>+[1]DEPURADO!G56</f>
        <v>NO RADICADA- TERMINOS VENCIDOS</v>
      </c>
      <c r="AJ62" s="32"/>
      <c r="AK62" s="33"/>
    </row>
    <row r="63" spans="1:37" s="34" customFormat="1" x14ac:dyDescent="0.25">
      <c r="A63" s="23">
        <f t="shared" si="0"/>
        <v>55</v>
      </c>
      <c r="B63" s="24" t="s">
        <v>44</v>
      </c>
      <c r="C63" s="23">
        <f>+[1]DEPURADO!A57</f>
        <v>5779</v>
      </c>
      <c r="D63" s="23">
        <f>+[1]DEPURADO!B57</f>
        <v>5779</v>
      </c>
      <c r="E63" s="25">
        <f>+[1]DEPURADO!C57</f>
        <v>42277</v>
      </c>
      <c r="F63" s="26">
        <f>+IF([1]DEPURADO!D57&gt;1,[1]DEPURADO!D57," ")</f>
        <v>42277</v>
      </c>
      <c r="G63" s="27">
        <f>[1]DEPURADO!F57</f>
        <v>170145</v>
      </c>
      <c r="H63" s="28">
        <v>0</v>
      </c>
      <c r="I63" s="28">
        <f>+[1]DEPURADO!M57+[1]DEPURADO!N57</f>
        <v>0</v>
      </c>
      <c r="J63" s="28">
        <f>+[1]DEPURADO!R57</f>
        <v>0</v>
      </c>
      <c r="K63" s="29">
        <f>+[1]DEPURADO!P57+[1]DEPURADO!Q57</f>
        <v>0</v>
      </c>
      <c r="L63" s="28">
        <v>0</v>
      </c>
      <c r="M63" s="28">
        <v>0</v>
      </c>
      <c r="N63" s="28">
        <f t="shared" si="1"/>
        <v>0</v>
      </c>
      <c r="O63" s="28">
        <f t="shared" si="2"/>
        <v>170145</v>
      </c>
      <c r="P63" s="24">
        <f>IF([1]DEPURADO!H57&gt;1,0,[1]DEPURADO!B57)</f>
        <v>0</v>
      </c>
      <c r="Q63" s="30">
        <f t="shared" si="3"/>
        <v>0</v>
      </c>
      <c r="R63" s="31">
        <f t="shared" si="4"/>
        <v>170145</v>
      </c>
      <c r="S63" s="31">
        <f>+[1]DEPURADO!J57</f>
        <v>0</v>
      </c>
      <c r="T63" s="23" t="s">
        <v>45</v>
      </c>
      <c r="U63" s="31">
        <f>+[1]DEPURADO!I57</f>
        <v>0</v>
      </c>
      <c r="V63" s="30"/>
      <c r="W63" s="23" t="s">
        <v>45</v>
      </c>
      <c r="X63" s="31">
        <f>+[1]DEPURADO!K57+[1]DEPURADO!L57</f>
        <v>0</v>
      </c>
      <c r="Y63" s="23" t="s">
        <v>45</v>
      </c>
      <c r="Z63" s="31">
        <f t="shared" si="5"/>
        <v>0</v>
      </c>
      <c r="AA63" s="31"/>
      <c r="AB63" s="31">
        <v>0</v>
      </c>
      <c r="AC63" s="31">
        <v>0</v>
      </c>
      <c r="AD63" s="30"/>
      <c r="AE63" s="30">
        <f>+[1]DEPURADO!K57</f>
        <v>0</v>
      </c>
      <c r="AF63" s="30">
        <v>0</v>
      </c>
      <c r="AG63" s="30">
        <f t="shared" si="6"/>
        <v>0</v>
      </c>
      <c r="AH63" s="30">
        <v>0</v>
      </c>
      <c r="AI63" s="30" t="str">
        <f>+[1]DEPURADO!G57</f>
        <v>NO RADICADA- TERMINOS VENCIDOS</v>
      </c>
      <c r="AJ63" s="32"/>
      <c r="AK63" s="33"/>
    </row>
    <row r="64" spans="1:37" s="34" customFormat="1" x14ac:dyDescent="0.25">
      <c r="A64" s="23">
        <f t="shared" si="0"/>
        <v>56</v>
      </c>
      <c r="B64" s="24" t="s">
        <v>44</v>
      </c>
      <c r="C64" s="23">
        <f>+[1]DEPURADO!A58</f>
        <v>5771</v>
      </c>
      <c r="D64" s="23">
        <f>+[1]DEPURADO!B58</f>
        <v>5771</v>
      </c>
      <c r="E64" s="25">
        <f>+[1]DEPURADO!C58</f>
        <v>42277</v>
      </c>
      <c r="F64" s="26">
        <f>+IF([1]DEPURADO!D58&gt;1,[1]DEPURADO!D58," ")</f>
        <v>42277</v>
      </c>
      <c r="G64" s="27">
        <f>[1]DEPURADO!F58</f>
        <v>78118</v>
      </c>
      <c r="H64" s="28">
        <v>0</v>
      </c>
      <c r="I64" s="28">
        <f>+[1]DEPURADO!M58+[1]DEPURADO!N58</f>
        <v>0</v>
      </c>
      <c r="J64" s="28">
        <f>+[1]DEPURADO!R58</f>
        <v>0</v>
      </c>
      <c r="K64" s="29">
        <f>+[1]DEPURADO!P58+[1]DEPURADO!Q58</f>
        <v>0</v>
      </c>
      <c r="L64" s="28">
        <v>0</v>
      </c>
      <c r="M64" s="28">
        <v>0</v>
      </c>
      <c r="N64" s="28">
        <f t="shared" si="1"/>
        <v>0</v>
      </c>
      <c r="O64" s="28">
        <f t="shared" si="2"/>
        <v>78118</v>
      </c>
      <c r="P64" s="24">
        <f>IF([1]DEPURADO!H58&gt;1,0,[1]DEPURADO!B58)</f>
        <v>0</v>
      </c>
      <c r="Q64" s="30">
        <f t="shared" si="3"/>
        <v>0</v>
      </c>
      <c r="R64" s="31">
        <f t="shared" si="4"/>
        <v>78118</v>
      </c>
      <c r="S64" s="31">
        <f>+[1]DEPURADO!J58</f>
        <v>0</v>
      </c>
      <c r="T64" s="23" t="s">
        <v>45</v>
      </c>
      <c r="U64" s="31">
        <f>+[1]DEPURADO!I58</f>
        <v>0</v>
      </c>
      <c r="V64" s="30"/>
      <c r="W64" s="23" t="s">
        <v>45</v>
      </c>
      <c r="X64" s="31">
        <f>+[1]DEPURADO!K58+[1]DEPURADO!L58</f>
        <v>0</v>
      </c>
      <c r="Y64" s="23" t="s">
        <v>45</v>
      </c>
      <c r="Z64" s="31">
        <f t="shared" si="5"/>
        <v>0</v>
      </c>
      <c r="AA64" s="31"/>
      <c r="AB64" s="31">
        <v>0</v>
      </c>
      <c r="AC64" s="31">
        <v>0</v>
      </c>
      <c r="AD64" s="30"/>
      <c r="AE64" s="30">
        <f>+[1]DEPURADO!K58</f>
        <v>0</v>
      </c>
      <c r="AF64" s="30">
        <v>0</v>
      </c>
      <c r="AG64" s="30">
        <f t="shared" si="6"/>
        <v>0</v>
      </c>
      <c r="AH64" s="30">
        <v>0</v>
      </c>
      <c r="AI64" s="30" t="str">
        <f>+[1]DEPURADO!G58</f>
        <v>NO RADICADA- TERMINOS VENCIDOS</v>
      </c>
      <c r="AJ64" s="32"/>
      <c r="AK64" s="33"/>
    </row>
    <row r="65" spans="1:37" s="34" customFormat="1" x14ac:dyDescent="0.25">
      <c r="A65" s="23">
        <f t="shared" si="0"/>
        <v>57</v>
      </c>
      <c r="B65" s="24" t="s">
        <v>44</v>
      </c>
      <c r="C65" s="23">
        <f>+[1]DEPURADO!A59</f>
        <v>5745</v>
      </c>
      <c r="D65" s="23">
        <f>+[1]DEPURADO!B59</f>
        <v>5745</v>
      </c>
      <c r="E65" s="25">
        <f>+[1]DEPURADO!C59</f>
        <v>42277</v>
      </c>
      <c r="F65" s="26">
        <f>+IF([1]DEPURADO!D59&gt;1,[1]DEPURADO!D59," ")</f>
        <v>42277</v>
      </c>
      <c r="G65" s="27">
        <f>[1]DEPURADO!F59</f>
        <v>98328</v>
      </c>
      <c r="H65" s="28">
        <v>0</v>
      </c>
      <c r="I65" s="28">
        <f>+[1]DEPURADO!M59+[1]DEPURADO!N59</f>
        <v>0</v>
      </c>
      <c r="J65" s="28">
        <f>+[1]DEPURADO!R59</f>
        <v>0</v>
      </c>
      <c r="K65" s="29">
        <f>+[1]DEPURADO!P59+[1]DEPURADO!Q59</f>
        <v>0</v>
      </c>
      <c r="L65" s="28">
        <v>0</v>
      </c>
      <c r="M65" s="28">
        <v>0</v>
      </c>
      <c r="N65" s="28">
        <f t="shared" si="1"/>
        <v>0</v>
      </c>
      <c r="O65" s="28">
        <f t="shared" si="2"/>
        <v>98328</v>
      </c>
      <c r="P65" s="24">
        <f>IF([1]DEPURADO!H59&gt;1,0,[1]DEPURADO!B59)</f>
        <v>0</v>
      </c>
      <c r="Q65" s="30">
        <f t="shared" si="3"/>
        <v>0</v>
      </c>
      <c r="R65" s="31">
        <f t="shared" si="4"/>
        <v>98328</v>
      </c>
      <c r="S65" s="31">
        <f>+[1]DEPURADO!J59</f>
        <v>0</v>
      </c>
      <c r="T65" s="23" t="s">
        <v>45</v>
      </c>
      <c r="U65" s="31">
        <f>+[1]DEPURADO!I59</f>
        <v>0</v>
      </c>
      <c r="V65" s="30"/>
      <c r="W65" s="23" t="s">
        <v>45</v>
      </c>
      <c r="X65" s="31">
        <f>+[1]DEPURADO!K59+[1]DEPURADO!L59</f>
        <v>0</v>
      </c>
      <c r="Y65" s="23" t="s">
        <v>45</v>
      </c>
      <c r="Z65" s="31">
        <f t="shared" si="5"/>
        <v>0</v>
      </c>
      <c r="AA65" s="31"/>
      <c r="AB65" s="31">
        <v>0</v>
      </c>
      <c r="AC65" s="31">
        <v>0</v>
      </c>
      <c r="AD65" s="30"/>
      <c r="AE65" s="30">
        <f>+[1]DEPURADO!K59</f>
        <v>0</v>
      </c>
      <c r="AF65" s="30">
        <v>0</v>
      </c>
      <c r="AG65" s="30">
        <f t="shared" si="6"/>
        <v>0</v>
      </c>
      <c r="AH65" s="30">
        <v>0</v>
      </c>
      <c r="AI65" s="30" t="str">
        <f>+[1]DEPURADO!G59</f>
        <v>NO RADICADA- TERMINOS VENCIDOS</v>
      </c>
      <c r="AJ65" s="32"/>
      <c r="AK65" s="33"/>
    </row>
    <row r="66" spans="1:37" s="34" customFormat="1" x14ac:dyDescent="0.25">
      <c r="A66" s="23">
        <f t="shared" si="0"/>
        <v>58</v>
      </c>
      <c r="B66" s="24" t="s">
        <v>44</v>
      </c>
      <c r="C66" s="23">
        <f>+[1]DEPURADO!A60</f>
        <v>5795</v>
      </c>
      <c r="D66" s="23">
        <f>+[1]DEPURADO!B60</f>
        <v>5795</v>
      </c>
      <c r="E66" s="25">
        <f>+[1]DEPURADO!C60</f>
        <v>42278</v>
      </c>
      <c r="F66" s="26">
        <f>+IF([1]DEPURADO!D60&gt;1,[1]DEPURADO!D60," ")</f>
        <v>42278</v>
      </c>
      <c r="G66" s="27">
        <f>[1]DEPURADO!F60</f>
        <v>92799</v>
      </c>
      <c r="H66" s="28">
        <v>0</v>
      </c>
      <c r="I66" s="28">
        <f>+[1]DEPURADO!M60+[1]DEPURADO!N60</f>
        <v>0</v>
      </c>
      <c r="J66" s="28">
        <f>+[1]DEPURADO!R60</f>
        <v>0</v>
      </c>
      <c r="K66" s="29">
        <f>+[1]DEPURADO!P60+[1]DEPURADO!Q60</f>
        <v>0</v>
      </c>
      <c r="L66" s="28">
        <v>0</v>
      </c>
      <c r="M66" s="28">
        <v>0</v>
      </c>
      <c r="N66" s="28">
        <f t="shared" si="1"/>
        <v>0</v>
      </c>
      <c r="O66" s="28">
        <f t="shared" si="2"/>
        <v>92799</v>
      </c>
      <c r="P66" s="24">
        <f>IF([1]DEPURADO!H60&gt;1,0,[1]DEPURADO!B60)</f>
        <v>0</v>
      </c>
      <c r="Q66" s="30">
        <f t="shared" si="3"/>
        <v>0</v>
      </c>
      <c r="R66" s="31">
        <f t="shared" si="4"/>
        <v>92799</v>
      </c>
      <c r="S66" s="31">
        <f>+[1]DEPURADO!J60</f>
        <v>0</v>
      </c>
      <c r="T66" s="23" t="s">
        <v>45</v>
      </c>
      <c r="U66" s="31">
        <f>+[1]DEPURADO!I60</f>
        <v>0</v>
      </c>
      <c r="V66" s="30"/>
      <c r="W66" s="23" t="s">
        <v>45</v>
      </c>
      <c r="X66" s="31">
        <f>+[1]DEPURADO!K60+[1]DEPURADO!L60</f>
        <v>0</v>
      </c>
      <c r="Y66" s="23" t="s">
        <v>45</v>
      </c>
      <c r="Z66" s="31">
        <f t="shared" si="5"/>
        <v>0</v>
      </c>
      <c r="AA66" s="31"/>
      <c r="AB66" s="31">
        <v>0</v>
      </c>
      <c r="AC66" s="31">
        <v>0</v>
      </c>
      <c r="AD66" s="30"/>
      <c r="AE66" s="30">
        <f>+[1]DEPURADO!K60</f>
        <v>0</v>
      </c>
      <c r="AF66" s="30">
        <v>0</v>
      </c>
      <c r="AG66" s="30">
        <f t="shared" si="6"/>
        <v>0</v>
      </c>
      <c r="AH66" s="30">
        <v>0</v>
      </c>
      <c r="AI66" s="30" t="str">
        <f>+[1]DEPURADO!G60</f>
        <v>NO RADICADA- TERMINOS VENCIDOS</v>
      </c>
      <c r="AJ66" s="32"/>
      <c r="AK66" s="33"/>
    </row>
    <row r="67" spans="1:37" s="34" customFormat="1" x14ac:dyDescent="0.25">
      <c r="A67" s="23">
        <f t="shared" si="0"/>
        <v>59</v>
      </c>
      <c r="B67" s="24" t="s">
        <v>44</v>
      </c>
      <c r="C67" s="23">
        <f>+[1]DEPURADO!A61</f>
        <v>5925</v>
      </c>
      <c r="D67" s="23">
        <f>+[1]DEPURADO!B61</f>
        <v>5925</v>
      </c>
      <c r="E67" s="25">
        <f>+[1]DEPURADO!C61</f>
        <v>42309</v>
      </c>
      <c r="F67" s="26">
        <f>+IF([1]DEPURADO!D61&gt;1,[1]DEPURADO!D61," ")</f>
        <v>42309</v>
      </c>
      <c r="G67" s="27">
        <f>[1]DEPURADO!F61</f>
        <v>55954</v>
      </c>
      <c r="H67" s="28">
        <v>0</v>
      </c>
      <c r="I67" s="28">
        <f>+[1]DEPURADO!M61+[1]DEPURADO!N61</f>
        <v>0</v>
      </c>
      <c r="J67" s="28">
        <f>+[1]DEPURADO!R61</f>
        <v>0</v>
      </c>
      <c r="K67" s="29">
        <f>+[1]DEPURADO!P61+[1]DEPURADO!Q61</f>
        <v>0</v>
      </c>
      <c r="L67" s="28">
        <v>0</v>
      </c>
      <c r="M67" s="28">
        <v>0</v>
      </c>
      <c r="N67" s="28">
        <f t="shared" si="1"/>
        <v>0</v>
      </c>
      <c r="O67" s="28">
        <f t="shared" si="2"/>
        <v>55954</v>
      </c>
      <c r="P67" s="24">
        <f>IF([1]DEPURADO!H61&gt;1,0,[1]DEPURADO!B61)</f>
        <v>0</v>
      </c>
      <c r="Q67" s="30">
        <f t="shared" si="3"/>
        <v>0</v>
      </c>
      <c r="R67" s="31">
        <f t="shared" si="4"/>
        <v>55954</v>
      </c>
      <c r="S67" s="31">
        <f>+[1]DEPURADO!J61</f>
        <v>0</v>
      </c>
      <c r="T67" s="23" t="s">
        <v>45</v>
      </c>
      <c r="U67" s="31">
        <f>+[1]DEPURADO!I61</f>
        <v>0</v>
      </c>
      <c r="V67" s="30"/>
      <c r="W67" s="23" t="s">
        <v>45</v>
      </c>
      <c r="X67" s="31">
        <f>+[1]DEPURADO!K61+[1]DEPURADO!L61</f>
        <v>0</v>
      </c>
      <c r="Y67" s="23" t="s">
        <v>45</v>
      </c>
      <c r="Z67" s="31">
        <f t="shared" si="5"/>
        <v>0</v>
      </c>
      <c r="AA67" s="31"/>
      <c r="AB67" s="31">
        <v>0</v>
      </c>
      <c r="AC67" s="31">
        <v>0</v>
      </c>
      <c r="AD67" s="30"/>
      <c r="AE67" s="30">
        <f>+[1]DEPURADO!K61</f>
        <v>0</v>
      </c>
      <c r="AF67" s="30">
        <v>0</v>
      </c>
      <c r="AG67" s="30">
        <f t="shared" si="6"/>
        <v>0</v>
      </c>
      <c r="AH67" s="30">
        <v>0</v>
      </c>
      <c r="AI67" s="30" t="str">
        <f>+[1]DEPURADO!G61</f>
        <v>NO RADICADA- TERMINOS VENCIDOS</v>
      </c>
      <c r="AJ67" s="32"/>
      <c r="AK67" s="33"/>
    </row>
    <row r="68" spans="1:37" s="34" customFormat="1" x14ac:dyDescent="0.25">
      <c r="A68" s="23">
        <f t="shared" si="0"/>
        <v>60</v>
      </c>
      <c r="B68" s="24" t="s">
        <v>44</v>
      </c>
      <c r="C68" s="23">
        <f>+[1]DEPURADO!A62</f>
        <v>6088</v>
      </c>
      <c r="D68" s="23">
        <f>+[1]DEPURADO!B62</f>
        <v>6088</v>
      </c>
      <c r="E68" s="25">
        <f>+[1]DEPURADO!C62</f>
        <v>42370</v>
      </c>
      <c r="F68" s="26">
        <f>+IF([1]DEPURADO!D62&gt;1,[1]DEPURADO!D62," ")</f>
        <v>42370</v>
      </c>
      <c r="G68" s="27">
        <f>[1]DEPURADO!F62</f>
        <v>60093</v>
      </c>
      <c r="H68" s="28">
        <v>0</v>
      </c>
      <c r="I68" s="28">
        <f>+[1]DEPURADO!M62+[1]DEPURADO!N62</f>
        <v>0</v>
      </c>
      <c r="J68" s="28">
        <f>+[1]DEPURADO!R62</f>
        <v>0</v>
      </c>
      <c r="K68" s="29">
        <f>+[1]DEPURADO!P62+[1]DEPURADO!Q62</f>
        <v>0</v>
      </c>
      <c r="L68" s="28">
        <v>0</v>
      </c>
      <c r="M68" s="28">
        <v>0</v>
      </c>
      <c r="N68" s="28">
        <f t="shared" si="1"/>
        <v>0</v>
      </c>
      <c r="O68" s="28">
        <f t="shared" si="2"/>
        <v>60093</v>
      </c>
      <c r="P68" s="24">
        <f>IF([1]DEPURADO!H62&gt;1,0,[1]DEPURADO!B62)</f>
        <v>0</v>
      </c>
      <c r="Q68" s="30">
        <f t="shared" si="3"/>
        <v>0</v>
      </c>
      <c r="R68" s="31">
        <f t="shared" si="4"/>
        <v>60093</v>
      </c>
      <c r="S68" s="31">
        <f>+[1]DEPURADO!J62</f>
        <v>0</v>
      </c>
      <c r="T68" s="23" t="s">
        <v>45</v>
      </c>
      <c r="U68" s="31">
        <f>+[1]DEPURADO!I62</f>
        <v>0</v>
      </c>
      <c r="V68" s="30"/>
      <c r="W68" s="23" t="s">
        <v>45</v>
      </c>
      <c r="X68" s="31">
        <f>+[1]DEPURADO!K62+[1]DEPURADO!L62</f>
        <v>0</v>
      </c>
      <c r="Y68" s="23" t="s">
        <v>45</v>
      </c>
      <c r="Z68" s="31">
        <f t="shared" si="5"/>
        <v>0</v>
      </c>
      <c r="AA68" s="31"/>
      <c r="AB68" s="31">
        <v>0</v>
      </c>
      <c r="AC68" s="31">
        <v>0</v>
      </c>
      <c r="AD68" s="30"/>
      <c r="AE68" s="30">
        <f>+[1]DEPURADO!K62</f>
        <v>0</v>
      </c>
      <c r="AF68" s="30">
        <v>0</v>
      </c>
      <c r="AG68" s="30">
        <f t="shared" si="6"/>
        <v>0</v>
      </c>
      <c r="AH68" s="30">
        <v>0</v>
      </c>
      <c r="AI68" s="30" t="str">
        <f>+[1]DEPURADO!G62</f>
        <v>NO RADICADA- TERMINOS VENCIDOS</v>
      </c>
      <c r="AJ68" s="32"/>
      <c r="AK68" s="33"/>
    </row>
    <row r="69" spans="1:37" s="34" customFormat="1" x14ac:dyDescent="0.25">
      <c r="A69" s="23">
        <f t="shared" si="0"/>
        <v>61</v>
      </c>
      <c r="B69" s="24" t="s">
        <v>44</v>
      </c>
      <c r="C69" s="23">
        <f>+[1]DEPURADO!A63</f>
        <v>6153</v>
      </c>
      <c r="D69" s="23">
        <f>+[1]DEPURADO!B63</f>
        <v>6153</v>
      </c>
      <c r="E69" s="25">
        <f>+[1]DEPURADO!C63</f>
        <v>42401</v>
      </c>
      <c r="F69" s="26">
        <f>+IF([1]DEPURADO!D63&gt;1,[1]DEPURADO!D63," ")</f>
        <v>42401</v>
      </c>
      <c r="G69" s="27">
        <f>[1]DEPURADO!F63</f>
        <v>126781</v>
      </c>
      <c r="H69" s="28">
        <v>0</v>
      </c>
      <c r="I69" s="28">
        <f>+[1]DEPURADO!M63+[1]DEPURADO!N63</f>
        <v>0</v>
      </c>
      <c r="J69" s="28">
        <f>+[1]DEPURADO!R63</f>
        <v>0</v>
      </c>
      <c r="K69" s="29">
        <f>+[1]DEPURADO!P63+[1]DEPURADO!Q63</f>
        <v>126781</v>
      </c>
      <c r="L69" s="28">
        <v>0</v>
      </c>
      <c r="M69" s="28">
        <v>0</v>
      </c>
      <c r="N69" s="28">
        <f t="shared" si="1"/>
        <v>126781</v>
      </c>
      <c r="O69" s="28">
        <f t="shared" si="2"/>
        <v>0</v>
      </c>
      <c r="P69" s="24">
        <f>IF([1]DEPURADO!H63&gt;1,0,[1]DEPURADO!B63)</f>
        <v>6153</v>
      </c>
      <c r="Q69" s="30">
        <f t="shared" si="3"/>
        <v>126781</v>
      </c>
      <c r="R69" s="31">
        <f t="shared" si="4"/>
        <v>0</v>
      </c>
      <c r="S69" s="31">
        <f>+[1]DEPURADO!J63</f>
        <v>0</v>
      </c>
      <c r="T69" s="23" t="s">
        <v>45</v>
      </c>
      <c r="U69" s="31">
        <f>+[1]DEPURADO!I63</f>
        <v>0</v>
      </c>
      <c r="V69" s="30"/>
      <c r="W69" s="23" t="s">
        <v>45</v>
      </c>
      <c r="X69" s="31">
        <f>+[1]DEPURADO!K63+[1]DEPURADO!L63</f>
        <v>0</v>
      </c>
      <c r="Y69" s="23" t="s">
        <v>45</v>
      </c>
      <c r="Z69" s="31">
        <f t="shared" si="5"/>
        <v>0</v>
      </c>
      <c r="AA69" s="31"/>
      <c r="AB69" s="31">
        <v>0</v>
      </c>
      <c r="AC69" s="31">
        <v>0</v>
      </c>
      <c r="AD69" s="30"/>
      <c r="AE69" s="30">
        <f>+[1]DEPURADO!K63</f>
        <v>0</v>
      </c>
      <c r="AF69" s="30">
        <v>0</v>
      </c>
      <c r="AG69" s="30">
        <f t="shared" si="6"/>
        <v>0</v>
      </c>
      <c r="AH69" s="30">
        <v>0</v>
      </c>
      <c r="AI69" s="30" t="str">
        <f>+[1]DEPURADO!G63</f>
        <v>CANCELADA</v>
      </c>
      <c r="AJ69" s="32"/>
      <c r="AK69" s="33"/>
    </row>
    <row r="70" spans="1:37" s="34" customFormat="1" x14ac:dyDescent="0.25">
      <c r="A70" s="23">
        <f t="shared" si="0"/>
        <v>62</v>
      </c>
      <c r="B70" s="24" t="s">
        <v>44</v>
      </c>
      <c r="C70" s="23">
        <f>+[1]DEPURADO!A64</f>
        <v>6229</v>
      </c>
      <c r="D70" s="23">
        <f>+[1]DEPURADO!B64</f>
        <v>6229</v>
      </c>
      <c r="E70" s="25">
        <f>+[1]DEPURADO!C64</f>
        <v>42430</v>
      </c>
      <c r="F70" s="26">
        <f>+IF([1]DEPURADO!D64&gt;1,[1]DEPURADO!D64," ")</f>
        <v>42430</v>
      </c>
      <c r="G70" s="27">
        <f>[1]DEPURADO!F64</f>
        <v>50253</v>
      </c>
      <c r="H70" s="28">
        <v>0</v>
      </c>
      <c r="I70" s="28">
        <f>+[1]DEPURADO!M64+[1]DEPURADO!N64</f>
        <v>0</v>
      </c>
      <c r="J70" s="28">
        <f>+[1]DEPURADO!R64</f>
        <v>0</v>
      </c>
      <c r="K70" s="29">
        <f>+[1]DEPURADO!P64+[1]DEPURADO!Q64</f>
        <v>50253</v>
      </c>
      <c r="L70" s="28">
        <v>0</v>
      </c>
      <c r="M70" s="28">
        <v>0</v>
      </c>
      <c r="N70" s="28">
        <f t="shared" si="1"/>
        <v>50253</v>
      </c>
      <c r="O70" s="28">
        <f t="shared" si="2"/>
        <v>0</v>
      </c>
      <c r="P70" s="24">
        <f>IF([1]DEPURADO!H64&gt;1,0,[1]DEPURADO!B64)</f>
        <v>6229</v>
      </c>
      <c r="Q70" s="30">
        <f t="shared" si="3"/>
        <v>50253</v>
      </c>
      <c r="R70" s="31">
        <f t="shared" si="4"/>
        <v>0</v>
      </c>
      <c r="S70" s="31">
        <f>+[1]DEPURADO!J64</f>
        <v>0</v>
      </c>
      <c r="T70" s="23" t="s">
        <v>45</v>
      </c>
      <c r="U70" s="31">
        <f>+[1]DEPURADO!I64</f>
        <v>0</v>
      </c>
      <c r="V70" s="30"/>
      <c r="W70" s="23" t="s">
        <v>45</v>
      </c>
      <c r="X70" s="31">
        <f>+[1]DEPURADO!K64+[1]DEPURADO!L64</f>
        <v>0</v>
      </c>
      <c r="Y70" s="23" t="s">
        <v>45</v>
      </c>
      <c r="Z70" s="31">
        <f t="shared" si="5"/>
        <v>0</v>
      </c>
      <c r="AA70" s="31"/>
      <c r="AB70" s="31">
        <v>0</v>
      </c>
      <c r="AC70" s="31">
        <v>0</v>
      </c>
      <c r="AD70" s="30"/>
      <c r="AE70" s="30">
        <f>+[1]DEPURADO!K64</f>
        <v>0</v>
      </c>
      <c r="AF70" s="30">
        <v>0</v>
      </c>
      <c r="AG70" s="30">
        <f t="shared" si="6"/>
        <v>0</v>
      </c>
      <c r="AH70" s="30">
        <v>0</v>
      </c>
      <c r="AI70" s="30" t="str">
        <f>+[1]DEPURADO!G64</f>
        <v>CANCELADA</v>
      </c>
      <c r="AJ70" s="32"/>
      <c r="AK70" s="33"/>
    </row>
    <row r="71" spans="1:37" s="34" customFormat="1" x14ac:dyDescent="0.25">
      <c r="A71" s="23">
        <f t="shared" si="0"/>
        <v>63</v>
      </c>
      <c r="B71" s="24" t="s">
        <v>44</v>
      </c>
      <c r="C71" s="23">
        <f>+[1]DEPURADO!A65</f>
        <v>6193</v>
      </c>
      <c r="D71" s="23">
        <f>+[1]DEPURADO!B65</f>
        <v>6193</v>
      </c>
      <c r="E71" s="25">
        <f>+[1]DEPURADO!C65</f>
        <v>42430</v>
      </c>
      <c r="F71" s="26">
        <f>+IF([1]DEPURADO!D65&gt;1,[1]DEPURADO!D65," ")</f>
        <v>42430</v>
      </c>
      <c r="G71" s="27">
        <f>[1]DEPURADO!F65</f>
        <v>55078</v>
      </c>
      <c r="H71" s="28">
        <v>0</v>
      </c>
      <c r="I71" s="28">
        <f>+[1]DEPURADO!M65+[1]DEPURADO!N65</f>
        <v>0</v>
      </c>
      <c r="J71" s="28">
        <f>+[1]DEPURADO!R65</f>
        <v>0</v>
      </c>
      <c r="K71" s="29">
        <f>+[1]DEPURADO!P65+[1]DEPURADO!Q65</f>
        <v>55078</v>
      </c>
      <c r="L71" s="28">
        <v>0</v>
      </c>
      <c r="M71" s="28">
        <v>0</v>
      </c>
      <c r="N71" s="28">
        <f t="shared" si="1"/>
        <v>55078</v>
      </c>
      <c r="O71" s="28">
        <f t="shared" si="2"/>
        <v>0</v>
      </c>
      <c r="P71" s="24">
        <f>IF([1]DEPURADO!H65&gt;1,0,[1]DEPURADO!B65)</f>
        <v>6193</v>
      </c>
      <c r="Q71" s="30">
        <f t="shared" si="3"/>
        <v>55078</v>
      </c>
      <c r="R71" s="31">
        <f t="shared" si="4"/>
        <v>0</v>
      </c>
      <c r="S71" s="31">
        <f>+[1]DEPURADO!J65</f>
        <v>0</v>
      </c>
      <c r="T71" s="23" t="s">
        <v>45</v>
      </c>
      <c r="U71" s="31">
        <f>+[1]DEPURADO!I65</f>
        <v>0</v>
      </c>
      <c r="V71" s="30"/>
      <c r="W71" s="23" t="s">
        <v>45</v>
      </c>
      <c r="X71" s="31">
        <f>+[1]DEPURADO!K65+[1]DEPURADO!L65</f>
        <v>0</v>
      </c>
      <c r="Y71" s="23" t="s">
        <v>45</v>
      </c>
      <c r="Z71" s="31">
        <f t="shared" si="5"/>
        <v>0</v>
      </c>
      <c r="AA71" s="31"/>
      <c r="AB71" s="31">
        <v>0</v>
      </c>
      <c r="AC71" s="31">
        <v>0</v>
      </c>
      <c r="AD71" s="30"/>
      <c r="AE71" s="30">
        <f>+[1]DEPURADO!K65</f>
        <v>0</v>
      </c>
      <c r="AF71" s="30">
        <v>0</v>
      </c>
      <c r="AG71" s="30">
        <f t="shared" si="6"/>
        <v>0</v>
      </c>
      <c r="AH71" s="30">
        <v>0</v>
      </c>
      <c r="AI71" s="30" t="str">
        <f>+[1]DEPURADO!G65</f>
        <v>CANCELADA</v>
      </c>
      <c r="AJ71" s="32"/>
      <c r="AK71" s="33"/>
    </row>
    <row r="72" spans="1:37" s="34" customFormat="1" x14ac:dyDescent="0.25">
      <c r="A72" s="23">
        <f t="shared" si="0"/>
        <v>64</v>
      </c>
      <c r="B72" s="24" t="s">
        <v>44</v>
      </c>
      <c r="C72" s="23">
        <f>+[1]DEPURADO!A66</f>
        <v>6240</v>
      </c>
      <c r="D72" s="23">
        <f>+[1]DEPURADO!B66</f>
        <v>6240</v>
      </c>
      <c r="E72" s="25">
        <f>+[1]DEPURADO!C66</f>
        <v>42430</v>
      </c>
      <c r="F72" s="26">
        <f>+IF([1]DEPURADO!D66&gt;1,[1]DEPURADO!D66," ")</f>
        <v>42430</v>
      </c>
      <c r="G72" s="27">
        <f>[1]DEPURADO!F66</f>
        <v>55130</v>
      </c>
      <c r="H72" s="28">
        <v>0</v>
      </c>
      <c r="I72" s="28">
        <f>+[1]DEPURADO!M66+[1]DEPURADO!N66</f>
        <v>0</v>
      </c>
      <c r="J72" s="28">
        <f>+[1]DEPURADO!R66</f>
        <v>0</v>
      </c>
      <c r="K72" s="29">
        <f>+[1]DEPURADO!P66+[1]DEPURADO!Q66</f>
        <v>55130</v>
      </c>
      <c r="L72" s="28">
        <v>0</v>
      </c>
      <c r="M72" s="28">
        <v>0</v>
      </c>
      <c r="N72" s="28">
        <f t="shared" si="1"/>
        <v>55130</v>
      </c>
      <c r="O72" s="28">
        <f t="shared" si="2"/>
        <v>0</v>
      </c>
      <c r="P72" s="24">
        <f>IF([1]DEPURADO!H66&gt;1,0,[1]DEPURADO!B66)</f>
        <v>6240</v>
      </c>
      <c r="Q72" s="30">
        <f t="shared" si="3"/>
        <v>55130</v>
      </c>
      <c r="R72" s="31">
        <f t="shared" si="4"/>
        <v>0</v>
      </c>
      <c r="S72" s="31">
        <f>+[1]DEPURADO!J66</f>
        <v>0</v>
      </c>
      <c r="T72" s="23" t="s">
        <v>45</v>
      </c>
      <c r="U72" s="31">
        <f>+[1]DEPURADO!I66</f>
        <v>0</v>
      </c>
      <c r="V72" s="30"/>
      <c r="W72" s="23" t="s">
        <v>45</v>
      </c>
      <c r="X72" s="31">
        <f>+[1]DEPURADO!K66+[1]DEPURADO!L66</f>
        <v>0</v>
      </c>
      <c r="Y72" s="23" t="s">
        <v>45</v>
      </c>
      <c r="Z72" s="31">
        <f t="shared" si="5"/>
        <v>0</v>
      </c>
      <c r="AA72" s="31"/>
      <c r="AB72" s="31">
        <v>0</v>
      </c>
      <c r="AC72" s="31">
        <v>0</v>
      </c>
      <c r="AD72" s="30"/>
      <c r="AE72" s="30">
        <f>+[1]DEPURADO!K66</f>
        <v>0</v>
      </c>
      <c r="AF72" s="30">
        <v>0</v>
      </c>
      <c r="AG72" s="30">
        <f t="shared" si="6"/>
        <v>0</v>
      </c>
      <c r="AH72" s="30">
        <v>0</v>
      </c>
      <c r="AI72" s="30" t="str">
        <f>+[1]DEPURADO!G66</f>
        <v>CANCELADA</v>
      </c>
      <c r="AJ72" s="32"/>
      <c r="AK72" s="33"/>
    </row>
    <row r="73" spans="1:37" s="34" customFormat="1" x14ac:dyDescent="0.25">
      <c r="A73" s="23">
        <f t="shared" si="0"/>
        <v>65</v>
      </c>
      <c r="B73" s="24" t="s">
        <v>44</v>
      </c>
      <c r="C73" s="23">
        <f>+[1]DEPURADO!A67</f>
        <v>6266</v>
      </c>
      <c r="D73" s="23">
        <f>+[1]DEPURADO!B67</f>
        <v>6266</v>
      </c>
      <c r="E73" s="25">
        <f>+[1]DEPURADO!C67</f>
        <v>42430</v>
      </c>
      <c r="F73" s="26">
        <f>+IF([1]DEPURADO!D67&gt;1,[1]DEPURADO!D67," ")</f>
        <v>42430</v>
      </c>
      <c r="G73" s="27">
        <f>[1]DEPURADO!F67</f>
        <v>56698</v>
      </c>
      <c r="H73" s="28">
        <v>0</v>
      </c>
      <c r="I73" s="28">
        <f>+[1]DEPURADO!M67+[1]DEPURADO!N67</f>
        <v>0</v>
      </c>
      <c r="J73" s="28">
        <f>+[1]DEPURADO!R67</f>
        <v>0</v>
      </c>
      <c r="K73" s="29">
        <f>+[1]DEPURADO!P67+[1]DEPURADO!Q67</f>
        <v>56698</v>
      </c>
      <c r="L73" s="28">
        <v>0</v>
      </c>
      <c r="M73" s="28">
        <v>0</v>
      </c>
      <c r="N73" s="28">
        <f t="shared" si="1"/>
        <v>56698</v>
      </c>
      <c r="O73" s="28">
        <f t="shared" si="2"/>
        <v>0</v>
      </c>
      <c r="P73" s="24">
        <f>IF([1]DEPURADO!H67&gt;1,0,[1]DEPURADO!B67)</f>
        <v>6266</v>
      </c>
      <c r="Q73" s="30">
        <f t="shared" si="3"/>
        <v>56698</v>
      </c>
      <c r="R73" s="31">
        <f t="shared" si="4"/>
        <v>0</v>
      </c>
      <c r="S73" s="31">
        <f>+[1]DEPURADO!J67</f>
        <v>0</v>
      </c>
      <c r="T73" s="23" t="s">
        <v>45</v>
      </c>
      <c r="U73" s="31">
        <f>+[1]DEPURADO!I67</f>
        <v>0</v>
      </c>
      <c r="V73" s="30"/>
      <c r="W73" s="23" t="s">
        <v>45</v>
      </c>
      <c r="X73" s="31">
        <f>+[1]DEPURADO!K67+[1]DEPURADO!L67</f>
        <v>0</v>
      </c>
      <c r="Y73" s="23" t="s">
        <v>45</v>
      </c>
      <c r="Z73" s="31">
        <f t="shared" si="5"/>
        <v>0</v>
      </c>
      <c r="AA73" s="31"/>
      <c r="AB73" s="31">
        <v>0</v>
      </c>
      <c r="AC73" s="31">
        <v>0</v>
      </c>
      <c r="AD73" s="30"/>
      <c r="AE73" s="30">
        <f>+[1]DEPURADO!K67</f>
        <v>0</v>
      </c>
      <c r="AF73" s="30">
        <v>0</v>
      </c>
      <c r="AG73" s="30">
        <f t="shared" si="6"/>
        <v>0</v>
      </c>
      <c r="AH73" s="30">
        <v>0</v>
      </c>
      <c r="AI73" s="30" t="str">
        <f>+[1]DEPURADO!G67</f>
        <v>CANCELADA</v>
      </c>
      <c r="AJ73" s="32"/>
      <c r="AK73" s="33"/>
    </row>
    <row r="74" spans="1:37" s="34" customFormat="1" x14ac:dyDescent="0.25">
      <c r="A74" s="23">
        <f t="shared" si="0"/>
        <v>66</v>
      </c>
      <c r="B74" s="24" t="s">
        <v>44</v>
      </c>
      <c r="C74" s="23">
        <f>+[1]DEPURADO!A68</f>
        <v>7262</v>
      </c>
      <c r="D74" s="23">
        <f>+[1]DEPURADO!B68</f>
        <v>7262</v>
      </c>
      <c r="E74" s="25">
        <f>+[1]DEPURADO!C68</f>
        <v>42740</v>
      </c>
      <c r="F74" s="26">
        <f>+IF([1]DEPURADO!D68&gt;1,[1]DEPURADO!D68," ")</f>
        <v>42740</v>
      </c>
      <c r="G74" s="27">
        <f>[1]DEPURADO!F68</f>
        <v>174610</v>
      </c>
      <c r="H74" s="28">
        <v>0</v>
      </c>
      <c r="I74" s="28">
        <f>+[1]DEPURADO!M68+[1]DEPURADO!N68</f>
        <v>0</v>
      </c>
      <c r="J74" s="28">
        <f>+[1]DEPURADO!R68</f>
        <v>0</v>
      </c>
      <c r="K74" s="29">
        <f>+[1]DEPURADO!P68+[1]DEPURADO!Q68</f>
        <v>0</v>
      </c>
      <c r="L74" s="28">
        <v>0</v>
      </c>
      <c r="M74" s="28">
        <v>0</v>
      </c>
      <c r="N74" s="28">
        <f t="shared" si="1"/>
        <v>0</v>
      </c>
      <c r="O74" s="28">
        <f t="shared" si="2"/>
        <v>174610</v>
      </c>
      <c r="P74" s="24">
        <f>IF([1]DEPURADO!H68&gt;1,0,[1]DEPURADO!B68)</f>
        <v>0</v>
      </c>
      <c r="Q74" s="30">
        <f t="shared" si="3"/>
        <v>0</v>
      </c>
      <c r="R74" s="31">
        <f t="shared" si="4"/>
        <v>174610</v>
      </c>
      <c r="S74" s="31">
        <f>+[1]DEPURADO!J68</f>
        <v>0</v>
      </c>
      <c r="T74" s="23" t="s">
        <v>45</v>
      </c>
      <c r="U74" s="31">
        <f>+[1]DEPURADO!I68</f>
        <v>0</v>
      </c>
      <c r="V74" s="30"/>
      <c r="W74" s="23" t="s">
        <v>45</v>
      </c>
      <c r="X74" s="31">
        <f>+[1]DEPURADO!K68+[1]DEPURADO!L68</f>
        <v>0</v>
      </c>
      <c r="Y74" s="23" t="s">
        <v>45</v>
      </c>
      <c r="Z74" s="31">
        <f t="shared" si="5"/>
        <v>0</v>
      </c>
      <c r="AA74" s="31"/>
      <c r="AB74" s="31">
        <v>0</v>
      </c>
      <c r="AC74" s="31">
        <v>0</v>
      </c>
      <c r="AD74" s="30"/>
      <c r="AE74" s="30">
        <f>+[1]DEPURADO!K68</f>
        <v>0</v>
      </c>
      <c r="AF74" s="30">
        <v>0</v>
      </c>
      <c r="AG74" s="30">
        <f t="shared" si="6"/>
        <v>0</v>
      </c>
      <c r="AH74" s="30">
        <v>0</v>
      </c>
      <c r="AI74" s="30" t="str">
        <f>+[1]DEPURADO!G68</f>
        <v>NO RADICADA</v>
      </c>
      <c r="AJ74" s="32"/>
      <c r="AK74" s="33"/>
    </row>
    <row r="75" spans="1:37" s="34" customFormat="1" x14ac:dyDescent="0.25">
      <c r="A75" s="23">
        <f t="shared" ref="A75:A138" si="7">+A74+1</f>
        <v>67</v>
      </c>
      <c r="B75" s="24" t="s">
        <v>44</v>
      </c>
      <c r="C75" s="23">
        <f>+[1]DEPURADO!A69</f>
        <v>7311</v>
      </c>
      <c r="D75" s="23">
        <f>+[1]DEPURADO!B69</f>
        <v>7311</v>
      </c>
      <c r="E75" s="25">
        <f>+[1]DEPURADO!C69</f>
        <v>42759</v>
      </c>
      <c r="F75" s="26">
        <f>+IF([1]DEPURADO!D69&gt;1,[1]DEPURADO!D69," ")</f>
        <v>42759</v>
      </c>
      <c r="G75" s="27">
        <f>[1]DEPURADO!F69</f>
        <v>268979</v>
      </c>
      <c r="H75" s="28">
        <v>0</v>
      </c>
      <c r="I75" s="28">
        <f>+[1]DEPURADO!M69+[1]DEPURADO!N69</f>
        <v>0</v>
      </c>
      <c r="J75" s="28">
        <f>+[1]DEPURADO!R69</f>
        <v>0</v>
      </c>
      <c r="K75" s="29">
        <f>+[1]DEPURADO!P69+[1]DEPURADO!Q69</f>
        <v>0</v>
      </c>
      <c r="L75" s="28">
        <v>0</v>
      </c>
      <c r="M75" s="28">
        <v>0</v>
      </c>
      <c r="N75" s="28">
        <f t="shared" si="1"/>
        <v>0</v>
      </c>
      <c r="O75" s="28">
        <f t="shared" si="2"/>
        <v>268979</v>
      </c>
      <c r="P75" s="24">
        <f>IF([1]DEPURADO!H69&gt;1,0,[1]DEPURADO!B69)</f>
        <v>0</v>
      </c>
      <c r="Q75" s="30">
        <f t="shared" si="3"/>
        <v>0</v>
      </c>
      <c r="R75" s="31">
        <f t="shared" si="4"/>
        <v>268979</v>
      </c>
      <c r="S75" s="31">
        <f>+[1]DEPURADO!J69</f>
        <v>0</v>
      </c>
      <c r="T75" s="23" t="s">
        <v>45</v>
      </c>
      <c r="U75" s="31">
        <f>+[1]DEPURADO!I69</f>
        <v>0</v>
      </c>
      <c r="V75" s="30"/>
      <c r="W75" s="23" t="s">
        <v>45</v>
      </c>
      <c r="X75" s="31">
        <f>+[1]DEPURADO!K69+[1]DEPURADO!L69</f>
        <v>0</v>
      </c>
      <c r="Y75" s="23" t="s">
        <v>45</v>
      </c>
      <c r="Z75" s="31">
        <f t="shared" si="5"/>
        <v>0</v>
      </c>
      <c r="AA75" s="31"/>
      <c r="AB75" s="31">
        <v>0</v>
      </c>
      <c r="AC75" s="31">
        <v>0</v>
      </c>
      <c r="AD75" s="30"/>
      <c r="AE75" s="30">
        <f>+[1]DEPURADO!K69</f>
        <v>0</v>
      </c>
      <c r="AF75" s="30">
        <v>0</v>
      </c>
      <c r="AG75" s="30">
        <f t="shared" si="6"/>
        <v>0</v>
      </c>
      <c r="AH75" s="30">
        <v>0</v>
      </c>
      <c r="AI75" s="30" t="str">
        <f>+[1]DEPURADO!G69</f>
        <v>NO RADICADA</v>
      </c>
      <c r="AJ75" s="32"/>
      <c r="AK75" s="33"/>
    </row>
    <row r="76" spans="1:37" s="34" customFormat="1" x14ac:dyDescent="0.25">
      <c r="A76" s="23">
        <f t="shared" si="7"/>
        <v>68</v>
      </c>
      <c r="B76" s="24" t="s">
        <v>44</v>
      </c>
      <c r="C76" s="23">
        <f>+[1]DEPURADO!A70</f>
        <v>7426</v>
      </c>
      <c r="D76" s="23">
        <f>+[1]DEPURADO!B70</f>
        <v>7426</v>
      </c>
      <c r="E76" s="25">
        <f>+[1]DEPURADO!C70</f>
        <v>42795</v>
      </c>
      <c r="F76" s="26">
        <f>+IF([1]DEPURADO!D70&gt;1,[1]DEPURADO!D70," ")</f>
        <v>42795</v>
      </c>
      <c r="G76" s="27">
        <f>[1]DEPURADO!F70</f>
        <v>104124</v>
      </c>
      <c r="H76" s="28">
        <v>0</v>
      </c>
      <c r="I76" s="28">
        <f>+[1]DEPURADO!M70+[1]DEPURADO!N70</f>
        <v>0</v>
      </c>
      <c r="J76" s="28">
        <f>+[1]DEPURADO!R70</f>
        <v>0</v>
      </c>
      <c r="K76" s="29">
        <f>+[1]DEPURADO!P70+[1]DEPURADO!Q70</f>
        <v>0</v>
      </c>
      <c r="L76" s="28">
        <v>0</v>
      </c>
      <c r="M76" s="28">
        <v>0</v>
      </c>
      <c r="N76" s="28">
        <f t="shared" si="1"/>
        <v>0</v>
      </c>
      <c r="O76" s="28">
        <f t="shared" si="2"/>
        <v>104124</v>
      </c>
      <c r="P76" s="24">
        <f>IF([1]DEPURADO!H70&gt;1,0,[1]DEPURADO!B70)</f>
        <v>0</v>
      </c>
      <c r="Q76" s="30">
        <f t="shared" si="3"/>
        <v>0</v>
      </c>
      <c r="R76" s="31">
        <f t="shared" si="4"/>
        <v>104124</v>
      </c>
      <c r="S76" s="31">
        <f>+[1]DEPURADO!J70</f>
        <v>0</v>
      </c>
      <c r="T76" s="23" t="s">
        <v>45</v>
      </c>
      <c r="U76" s="31">
        <f>+[1]DEPURADO!I70</f>
        <v>0</v>
      </c>
      <c r="V76" s="30"/>
      <c r="W76" s="23" t="s">
        <v>45</v>
      </c>
      <c r="X76" s="31">
        <f>+[1]DEPURADO!K70+[1]DEPURADO!L70</f>
        <v>0</v>
      </c>
      <c r="Y76" s="23" t="s">
        <v>45</v>
      </c>
      <c r="Z76" s="31">
        <f t="shared" si="5"/>
        <v>0</v>
      </c>
      <c r="AA76" s="31"/>
      <c r="AB76" s="31">
        <v>0</v>
      </c>
      <c r="AC76" s="31">
        <v>0</v>
      </c>
      <c r="AD76" s="30"/>
      <c r="AE76" s="30">
        <f>+[1]DEPURADO!K70</f>
        <v>0</v>
      </c>
      <c r="AF76" s="30">
        <v>0</v>
      </c>
      <c r="AG76" s="30">
        <f t="shared" si="6"/>
        <v>0</v>
      </c>
      <c r="AH76" s="30">
        <v>0</v>
      </c>
      <c r="AI76" s="30" t="str">
        <f>+[1]DEPURADO!G70</f>
        <v>NO RADICADA</v>
      </c>
      <c r="AJ76" s="32"/>
      <c r="AK76" s="33"/>
    </row>
    <row r="77" spans="1:37" s="34" customFormat="1" x14ac:dyDescent="0.25">
      <c r="A77" s="23">
        <f t="shared" si="7"/>
        <v>69</v>
      </c>
      <c r="B77" s="24" t="s">
        <v>44</v>
      </c>
      <c r="C77" s="23">
        <f>+[1]DEPURADO!A71</f>
        <v>7425</v>
      </c>
      <c r="D77" s="23">
        <f>+[1]DEPURADO!B71</f>
        <v>7425</v>
      </c>
      <c r="E77" s="25">
        <f>+[1]DEPURADO!C71</f>
        <v>42795</v>
      </c>
      <c r="F77" s="26">
        <f>+IF([1]DEPURADO!D71&gt;1,[1]DEPURADO!D71," ")</f>
        <v>42795</v>
      </c>
      <c r="G77" s="27">
        <f>[1]DEPURADO!F71</f>
        <v>112563</v>
      </c>
      <c r="H77" s="28">
        <v>0</v>
      </c>
      <c r="I77" s="28">
        <f>+[1]DEPURADO!M71+[1]DEPURADO!N71</f>
        <v>0</v>
      </c>
      <c r="J77" s="28">
        <f>+[1]DEPURADO!R71</f>
        <v>0</v>
      </c>
      <c r="K77" s="29">
        <f>+[1]DEPURADO!P71+[1]DEPURADO!Q71</f>
        <v>0</v>
      </c>
      <c r="L77" s="28">
        <v>0</v>
      </c>
      <c r="M77" s="28">
        <v>0</v>
      </c>
      <c r="N77" s="28">
        <f t="shared" ref="N77:N140" si="8">+SUM(J77:M77)</f>
        <v>0</v>
      </c>
      <c r="O77" s="28">
        <f t="shared" ref="O77:O140" si="9">+G77-I77-N77</f>
        <v>112563</v>
      </c>
      <c r="P77" s="24">
        <f>IF([1]DEPURADO!H71&gt;1,0,[1]DEPURADO!B71)</f>
        <v>0</v>
      </c>
      <c r="Q77" s="30">
        <f t="shared" ref="Q77:Q140" si="10">+IF(P77&gt;0,G77,0)</f>
        <v>0</v>
      </c>
      <c r="R77" s="31">
        <f t="shared" ref="R77:R140" si="11">IF(P77=0,G77,0)</f>
        <v>112563</v>
      </c>
      <c r="S77" s="31">
        <f>+[1]DEPURADO!J71</f>
        <v>0</v>
      </c>
      <c r="T77" s="23" t="s">
        <v>45</v>
      </c>
      <c r="U77" s="31">
        <f>+[1]DEPURADO!I71</f>
        <v>0</v>
      </c>
      <c r="V77" s="30"/>
      <c r="W77" s="23" t="s">
        <v>45</v>
      </c>
      <c r="X77" s="31">
        <f>+[1]DEPURADO!K71+[1]DEPURADO!L71</f>
        <v>0</v>
      </c>
      <c r="Y77" s="23" t="s">
        <v>45</v>
      </c>
      <c r="Z77" s="31">
        <f t="shared" ref="Z77:Z140" si="12">+X77-AE77+IF(X77-AE77&lt;-1,-X77+AE77,0)</f>
        <v>0</v>
      </c>
      <c r="AA77" s="31"/>
      <c r="AB77" s="31">
        <v>0</v>
      </c>
      <c r="AC77" s="31">
        <v>0</v>
      </c>
      <c r="AD77" s="30"/>
      <c r="AE77" s="30">
        <f>+[1]DEPURADO!K71</f>
        <v>0</v>
      </c>
      <c r="AF77" s="30">
        <v>0</v>
      </c>
      <c r="AG77" s="30">
        <f t="shared" ref="AG77:AG140" si="13">+G77-I77-N77-R77-Z77-AC77-AE77-S77-U77</f>
        <v>0</v>
      </c>
      <c r="AH77" s="30">
        <v>0</v>
      </c>
      <c r="AI77" s="30" t="str">
        <f>+[1]DEPURADO!G71</f>
        <v>NO RADICADA</v>
      </c>
      <c r="AJ77" s="32"/>
      <c r="AK77" s="33"/>
    </row>
    <row r="78" spans="1:37" s="34" customFormat="1" x14ac:dyDescent="0.25">
      <c r="A78" s="23">
        <f t="shared" si="7"/>
        <v>70</v>
      </c>
      <c r="B78" s="24" t="s">
        <v>44</v>
      </c>
      <c r="C78" s="23">
        <f>+[1]DEPURADO!A72</f>
        <v>7493</v>
      </c>
      <c r="D78" s="23">
        <f>+[1]DEPURADO!B72</f>
        <v>7493</v>
      </c>
      <c r="E78" s="25">
        <f>+[1]DEPURADO!C72</f>
        <v>42809</v>
      </c>
      <c r="F78" s="26">
        <f>+IF([1]DEPURADO!D72&gt;1,[1]DEPURADO!D72," ")</f>
        <v>42809</v>
      </c>
      <c r="G78" s="27">
        <f>[1]DEPURADO!F72</f>
        <v>294199</v>
      </c>
      <c r="H78" s="28">
        <v>0</v>
      </c>
      <c r="I78" s="28">
        <f>+[1]DEPURADO!M72+[1]DEPURADO!N72</f>
        <v>0</v>
      </c>
      <c r="J78" s="28">
        <f>+[1]DEPURADO!R72</f>
        <v>0</v>
      </c>
      <c r="K78" s="29">
        <f>+[1]DEPURADO!P72+[1]DEPURADO!Q72</f>
        <v>0</v>
      </c>
      <c r="L78" s="28">
        <v>0</v>
      </c>
      <c r="M78" s="28">
        <v>0</v>
      </c>
      <c r="N78" s="28">
        <f t="shared" si="8"/>
        <v>0</v>
      </c>
      <c r="O78" s="28">
        <f t="shared" si="9"/>
        <v>294199</v>
      </c>
      <c r="P78" s="24">
        <f>IF([1]DEPURADO!H72&gt;1,0,[1]DEPURADO!B72)</f>
        <v>0</v>
      </c>
      <c r="Q78" s="30">
        <f t="shared" si="10"/>
        <v>0</v>
      </c>
      <c r="R78" s="31">
        <f t="shared" si="11"/>
        <v>294199</v>
      </c>
      <c r="S78" s="31">
        <f>+[1]DEPURADO!J72</f>
        <v>0</v>
      </c>
      <c r="T78" s="23" t="s">
        <v>45</v>
      </c>
      <c r="U78" s="31">
        <f>+[1]DEPURADO!I72</f>
        <v>0</v>
      </c>
      <c r="V78" s="30"/>
      <c r="W78" s="23" t="s">
        <v>45</v>
      </c>
      <c r="X78" s="31">
        <f>+[1]DEPURADO!K72+[1]DEPURADO!L72</f>
        <v>0</v>
      </c>
      <c r="Y78" s="23" t="s">
        <v>45</v>
      </c>
      <c r="Z78" s="31">
        <f t="shared" si="12"/>
        <v>0</v>
      </c>
      <c r="AA78" s="31"/>
      <c r="AB78" s="31">
        <v>0</v>
      </c>
      <c r="AC78" s="31">
        <v>0</v>
      </c>
      <c r="AD78" s="30"/>
      <c r="AE78" s="30">
        <f>+[1]DEPURADO!K72</f>
        <v>0</v>
      </c>
      <c r="AF78" s="30">
        <v>0</v>
      </c>
      <c r="AG78" s="30">
        <f t="shared" si="13"/>
        <v>0</v>
      </c>
      <c r="AH78" s="30">
        <v>0</v>
      </c>
      <c r="AI78" s="30" t="str">
        <f>+[1]DEPURADO!G72</f>
        <v>NO RADICADA</v>
      </c>
      <c r="AJ78" s="32"/>
      <c r="AK78" s="33"/>
    </row>
    <row r="79" spans="1:37" s="34" customFormat="1" x14ac:dyDescent="0.25">
      <c r="A79" s="23">
        <f t="shared" si="7"/>
        <v>71</v>
      </c>
      <c r="B79" s="24" t="s">
        <v>44</v>
      </c>
      <c r="C79" s="23">
        <f>+[1]DEPURADO!A73</f>
        <v>7421</v>
      </c>
      <c r="D79" s="23">
        <f>+[1]DEPURADO!B73</f>
        <v>7421</v>
      </c>
      <c r="E79" s="25">
        <f>+[1]DEPURADO!C73</f>
        <v>42795</v>
      </c>
      <c r="F79" s="26">
        <f>+IF([1]DEPURADO!D73&gt;1,[1]DEPURADO!D73," ")</f>
        <v>42795</v>
      </c>
      <c r="G79" s="27">
        <f>[1]DEPURADO!F73</f>
        <v>388614</v>
      </c>
      <c r="H79" s="28">
        <v>0</v>
      </c>
      <c r="I79" s="28">
        <f>+[1]DEPURADO!M73+[1]DEPURADO!N73</f>
        <v>0</v>
      </c>
      <c r="J79" s="28">
        <f>+[1]DEPURADO!R73</f>
        <v>0</v>
      </c>
      <c r="K79" s="29">
        <f>+[1]DEPURADO!P73+[1]DEPURADO!Q73</f>
        <v>0</v>
      </c>
      <c r="L79" s="28">
        <v>0</v>
      </c>
      <c r="M79" s="28">
        <v>0</v>
      </c>
      <c r="N79" s="28">
        <f t="shared" si="8"/>
        <v>0</v>
      </c>
      <c r="O79" s="28">
        <f t="shared" si="9"/>
        <v>388614</v>
      </c>
      <c r="P79" s="24">
        <f>IF([1]DEPURADO!H73&gt;1,0,[1]DEPURADO!B73)</f>
        <v>0</v>
      </c>
      <c r="Q79" s="30">
        <f t="shared" si="10"/>
        <v>0</v>
      </c>
      <c r="R79" s="31">
        <f t="shared" si="11"/>
        <v>388614</v>
      </c>
      <c r="S79" s="31">
        <f>+[1]DEPURADO!J73</f>
        <v>0</v>
      </c>
      <c r="T79" s="23" t="s">
        <v>45</v>
      </c>
      <c r="U79" s="31">
        <f>+[1]DEPURADO!I73</f>
        <v>0</v>
      </c>
      <c r="V79" s="30"/>
      <c r="W79" s="23" t="s">
        <v>45</v>
      </c>
      <c r="X79" s="31">
        <f>+[1]DEPURADO!K73+[1]DEPURADO!L73</f>
        <v>0</v>
      </c>
      <c r="Y79" s="23" t="s">
        <v>45</v>
      </c>
      <c r="Z79" s="31">
        <f t="shared" si="12"/>
        <v>0</v>
      </c>
      <c r="AA79" s="31"/>
      <c r="AB79" s="31">
        <v>0</v>
      </c>
      <c r="AC79" s="31">
        <v>0</v>
      </c>
      <c r="AD79" s="30"/>
      <c r="AE79" s="30">
        <f>+[1]DEPURADO!K73</f>
        <v>0</v>
      </c>
      <c r="AF79" s="30">
        <v>0</v>
      </c>
      <c r="AG79" s="30">
        <f t="shared" si="13"/>
        <v>0</v>
      </c>
      <c r="AH79" s="30">
        <v>0</v>
      </c>
      <c r="AI79" s="30" t="str">
        <f>+[1]DEPURADO!G73</f>
        <v>NO RADICADA</v>
      </c>
      <c r="AJ79" s="32"/>
      <c r="AK79" s="33"/>
    </row>
    <row r="80" spans="1:37" s="34" customFormat="1" x14ac:dyDescent="0.25">
      <c r="A80" s="23">
        <f t="shared" si="7"/>
        <v>72</v>
      </c>
      <c r="B80" s="24" t="s">
        <v>44</v>
      </c>
      <c r="C80" s="23">
        <f>+[1]DEPURADO!A74</f>
        <v>7478</v>
      </c>
      <c r="D80" s="23">
        <f>+[1]DEPURADO!B74</f>
        <v>7478</v>
      </c>
      <c r="E80" s="25">
        <f>+[1]DEPURADO!C74</f>
        <v>42805</v>
      </c>
      <c r="F80" s="26">
        <f>+IF([1]DEPURADO!D74&gt;1,[1]DEPURADO!D74," ")</f>
        <v>42805</v>
      </c>
      <c r="G80" s="27">
        <f>[1]DEPURADO!F74</f>
        <v>45261</v>
      </c>
      <c r="H80" s="28">
        <v>0</v>
      </c>
      <c r="I80" s="28">
        <f>+[1]DEPURADO!M74+[1]DEPURADO!N74</f>
        <v>0</v>
      </c>
      <c r="J80" s="28">
        <f>+[1]DEPURADO!R74</f>
        <v>0</v>
      </c>
      <c r="K80" s="29">
        <f>+[1]DEPURADO!P74+[1]DEPURADO!Q74</f>
        <v>0</v>
      </c>
      <c r="L80" s="28">
        <v>0</v>
      </c>
      <c r="M80" s="28">
        <v>0</v>
      </c>
      <c r="N80" s="28">
        <f t="shared" si="8"/>
        <v>0</v>
      </c>
      <c r="O80" s="28">
        <f t="shared" si="9"/>
        <v>45261</v>
      </c>
      <c r="P80" s="24">
        <f>IF([1]DEPURADO!H74&gt;1,0,[1]DEPURADO!B74)</f>
        <v>0</v>
      </c>
      <c r="Q80" s="30">
        <f t="shared" si="10"/>
        <v>0</v>
      </c>
      <c r="R80" s="31">
        <f t="shared" si="11"/>
        <v>45261</v>
      </c>
      <c r="S80" s="31">
        <f>+[1]DEPURADO!J74</f>
        <v>0</v>
      </c>
      <c r="T80" s="23" t="s">
        <v>45</v>
      </c>
      <c r="U80" s="31">
        <f>+[1]DEPURADO!I74</f>
        <v>0</v>
      </c>
      <c r="V80" s="30"/>
      <c r="W80" s="23" t="s">
        <v>45</v>
      </c>
      <c r="X80" s="31">
        <f>+[1]DEPURADO!K74+[1]DEPURADO!L74</f>
        <v>0</v>
      </c>
      <c r="Y80" s="23" t="s">
        <v>45</v>
      </c>
      <c r="Z80" s="31">
        <f t="shared" si="12"/>
        <v>0</v>
      </c>
      <c r="AA80" s="31"/>
      <c r="AB80" s="31">
        <v>0</v>
      </c>
      <c r="AC80" s="31">
        <v>0</v>
      </c>
      <c r="AD80" s="30"/>
      <c r="AE80" s="30">
        <f>+[1]DEPURADO!K74</f>
        <v>0</v>
      </c>
      <c r="AF80" s="30">
        <v>0</v>
      </c>
      <c r="AG80" s="30">
        <f t="shared" si="13"/>
        <v>0</v>
      </c>
      <c r="AH80" s="30">
        <v>0</v>
      </c>
      <c r="AI80" s="30" t="str">
        <f>+[1]DEPURADO!G74</f>
        <v>NO RADICADA</v>
      </c>
      <c r="AJ80" s="32"/>
      <c r="AK80" s="33"/>
    </row>
    <row r="81" spans="1:37" s="34" customFormat="1" x14ac:dyDescent="0.25">
      <c r="A81" s="23">
        <f t="shared" si="7"/>
        <v>73</v>
      </c>
      <c r="B81" s="24" t="s">
        <v>44</v>
      </c>
      <c r="C81" s="23">
        <f>+[1]DEPURADO!A75</f>
        <v>7446</v>
      </c>
      <c r="D81" s="23">
        <f>+[1]DEPURADO!B75</f>
        <v>7446</v>
      </c>
      <c r="E81" s="25">
        <f>+[1]DEPURADO!C75</f>
        <v>42800</v>
      </c>
      <c r="F81" s="26">
        <f>+IF([1]DEPURADO!D75&gt;1,[1]DEPURADO!D75," ")</f>
        <v>42800</v>
      </c>
      <c r="G81" s="27">
        <f>[1]DEPURADO!F75</f>
        <v>55372</v>
      </c>
      <c r="H81" s="28">
        <v>0</v>
      </c>
      <c r="I81" s="28">
        <f>+[1]DEPURADO!M75+[1]DEPURADO!N75</f>
        <v>0</v>
      </c>
      <c r="J81" s="28">
        <f>+[1]DEPURADO!R75</f>
        <v>0</v>
      </c>
      <c r="K81" s="29">
        <f>+[1]DEPURADO!P75+[1]DEPURADO!Q75</f>
        <v>0</v>
      </c>
      <c r="L81" s="28">
        <v>0</v>
      </c>
      <c r="M81" s="28">
        <v>0</v>
      </c>
      <c r="N81" s="28">
        <f t="shared" si="8"/>
        <v>0</v>
      </c>
      <c r="O81" s="28">
        <f t="shared" si="9"/>
        <v>55372</v>
      </c>
      <c r="P81" s="24">
        <f>IF([1]DEPURADO!H75&gt;1,0,[1]DEPURADO!B75)</f>
        <v>0</v>
      </c>
      <c r="Q81" s="30">
        <f t="shared" si="10"/>
        <v>0</v>
      </c>
      <c r="R81" s="31">
        <f t="shared" si="11"/>
        <v>55372</v>
      </c>
      <c r="S81" s="31">
        <f>+[1]DEPURADO!J75</f>
        <v>0</v>
      </c>
      <c r="T81" s="23" t="s">
        <v>45</v>
      </c>
      <c r="U81" s="31">
        <f>+[1]DEPURADO!I75</f>
        <v>0</v>
      </c>
      <c r="V81" s="30"/>
      <c r="W81" s="23" t="s">
        <v>45</v>
      </c>
      <c r="X81" s="31">
        <f>+[1]DEPURADO!K75+[1]DEPURADO!L75</f>
        <v>0</v>
      </c>
      <c r="Y81" s="23" t="s">
        <v>45</v>
      </c>
      <c r="Z81" s="31">
        <f t="shared" si="12"/>
        <v>0</v>
      </c>
      <c r="AA81" s="31"/>
      <c r="AB81" s="31">
        <v>0</v>
      </c>
      <c r="AC81" s="31">
        <v>0</v>
      </c>
      <c r="AD81" s="30"/>
      <c r="AE81" s="30">
        <f>+[1]DEPURADO!K75</f>
        <v>0</v>
      </c>
      <c r="AF81" s="30">
        <v>0</v>
      </c>
      <c r="AG81" s="30">
        <f t="shared" si="13"/>
        <v>0</v>
      </c>
      <c r="AH81" s="30">
        <v>0</v>
      </c>
      <c r="AI81" s="30" t="str">
        <f>+[1]DEPURADO!G75</f>
        <v>NO RADICADA</v>
      </c>
      <c r="AJ81" s="32"/>
      <c r="AK81" s="33"/>
    </row>
    <row r="82" spans="1:37" s="34" customFormat="1" x14ac:dyDescent="0.25">
      <c r="A82" s="23">
        <f t="shared" si="7"/>
        <v>74</v>
      </c>
      <c r="B82" s="24" t="s">
        <v>44</v>
      </c>
      <c r="C82" s="23">
        <f>+[1]DEPURADO!A76</f>
        <v>7633</v>
      </c>
      <c r="D82" s="23">
        <f>+[1]DEPURADO!B76</f>
        <v>7633</v>
      </c>
      <c r="E82" s="25">
        <f>+[1]DEPURADO!C76</f>
        <v>42847</v>
      </c>
      <c r="F82" s="26">
        <f>+IF([1]DEPURADO!D76&gt;1,[1]DEPURADO!D76," ")</f>
        <v>42847</v>
      </c>
      <c r="G82" s="27">
        <f>[1]DEPURADO!F76</f>
        <v>108656</v>
      </c>
      <c r="H82" s="28">
        <v>0</v>
      </c>
      <c r="I82" s="28">
        <f>+[1]DEPURADO!M76+[1]DEPURADO!N76</f>
        <v>0</v>
      </c>
      <c r="J82" s="28">
        <f>+[1]DEPURADO!R76</f>
        <v>6</v>
      </c>
      <c r="K82" s="29">
        <f>+[1]DEPURADO!P76+[1]DEPURADO!Q76</f>
        <v>0</v>
      </c>
      <c r="L82" s="28">
        <v>0</v>
      </c>
      <c r="M82" s="28">
        <v>0</v>
      </c>
      <c r="N82" s="28">
        <f t="shared" si="8"/>
        <v>6</v>
      </c>
      <c r="O82" s="28">
        <f t="shared" si="9"/>
        <v>108650</v>
      </c>
      <c r="P82" s="24">
        <f>IF([1]DEPURADO!H76&gt;1,0,[1]DEPURADO!B76)</f>
        <v>7633</v>
      </c>
      <c r="Q82" s="30">
        <f t="shared" si="10"/>
        <v>108656</v>
      </c>
      <c r="R82" s="31">
        <f t="shared" si="11"/>
        <v>0</v>
      </c>
      <c r="S82" s="31">
        <f>+[1]DEPURADO!J76</f>
        <v>0</v>
      </c>
      <c r="T82" s="23" t="s">
        <v>45</v>
      </c>
      <c r="U82" s="31">
        <f>+[1]DEPURADO!I76</f>
        <v>0</v>
      </c>
      <c r="V82" s="30"/>
      <c r="W82" s="23" t="s">
        <v>45</v>
      </c>
      <c r="X82" s="31">
        <f>+[1]DEPURADO!K76+[1]DEPURADO!L76</f>
        <v>108650</v>
      </c>
      <c r="Y82" s="23" t="s">
        <v>45</v>
      </c>
      <c r="Z82" s="31">
        <f t="shared" si="12"/>
        <v>108650</v>
      </c>
      <c r="AA82" s="31"/>
      <c r="AB82" s="31">
        <v>0</v>
      </c>
      <c r="AC82" s="31">
        <v>0</v>
      </c>
      <c r="AD82" s="30"/>
      <c r="AE82" s="30">
        <f>+[1]DEPURADO!K76</f>
        <v>0</v>
      </c>
      <c r="AF82" s="30">
        <v>0</v>
      </c>
      <c r="AG82" s="30">
        <f t="shared" si="13"/>
        <v>0</v>
      </c>
      <c r="AH82" s="30">
        <v>0</v>
      </c>
      <c r="AI82" s="30" t="str">
        <f>+[1]DEPURADO!G76</f>
        <v>GLOSA LEGALIZADA Y CANCELADA</v>
      </c>
      <c r="AJ82" s="32"/>
      <c r="AK82" s="33"/>
    </row>
    <row r="83" spans="1:37" s="34" customFormat="1" x14ac:dyDescent="0.25">
      <c r="A83" s="23">
        <f t="shared" si="7"/>
        <v>75</v>
      </c>
      <c r="B83" s="24" t="s">
        <v>44</v>
      </c>
      <c r="C83" s="23">
        <f>+[1]DEPURADO!A77</f>
        <v>7582</v>
      </c>
      <c r="D83" s="23">
        <f>+[1]DEPURADO!B77</f>
        <v>7582</v>
      </c>
      <c r="E83" s="25">
        <f>+[1]DEPURADO!C77</f>
        <v>42842</v>
      </c>
      <c r="F83" s="26">
        <f>+IF([1]DEPURADO!D77&gt;1,[1]DEPURADO!D77," ")</f>
        <v>42842</v>
      </c>
      <c r="G83" s="27">
        <f>[1]DEPURADO!F77</f>
        <v>111446</v>
      </c>
      <c r="H83" s="28">
        <v>0</v>
      </c>
      <c r="I83" s="28">
        <f>+[1]DEPURADO!M77+[1]DEPURADO!N77</f>
        <v>0</v>
      </c>
      <c r="J83" s="28">
        <f>+[1]DEPURADO!R77</f>
        <v>59551</v>
      </c>
      <c r="K83" s="29">
        <f>+[1]DEPURADO!P77+[1]DEPURADO!Q77</f>
        <v>0</v>
      </c>
      <c r="L83" s="28">
        <v>0</v>
      </c>
      <c r="M83" s="28">
        <v>0</v>
      </c>
      <c r="N83" s="28">
        <f t="shared" si="8"/>
        <v>59551</v>
      </c>
      <c r="O83" s="28">
        <f t="shared" si="9"/>
        <v>51895</v>
      </c>
      <c r="P83" s="24">
        <f>IF([1]DEPURADO!H77&gt;1,0,[1]DEPURADO!B77)</f>
        <v>7582</v>
      </c>
      <c r="Q83" s="30">
        <f t="shared" si="10"/>
        <v>111446</v>
      </c>
      <c r="R83" s="31">
        <f t="shared" si="11"/>
        <v>0</v>
      </c>
      <c r="S83" s="31">
        <f>+[1]DEPURADO!J77</f>
        <v>0</v>
      </c>
      <c r="T83" s="23" t="s">
        <v>45</v>
      </c>
      <c r="U83" s="31">
        <f>+[1]DEPURADO!I77</f>
        <v>0</v>
      </c>
      <c r="V83" s="30"/>
      <c r="W83" s="23" t="s">
        <v>45</v>
      </c>
      <c r="X83" s="31">
        <f>+[1]DEPURADO!K77+[1]DEPURADO!L77</f>
        <v>51895</v>
      </c>
      <c r="Y83" s="23" t="s">
        <v>45</v>
      </c>
      <c r="Z83" s="31">
        <f t="shared" si="12"/>
        <v>51895</v>
      </c>
      <c r="AA83" s="31"/>
      <c r="AB83" s="31">
        <v>0</v>
      </c>
      <c r="AC83" s="31">
        <v>0</v>
      </c>
      <c r="AD83" s="30"/>
      <c r="AE83" s="30">
        <f>+[1]DEPURADO!K77</f>
        <v>0</v>
      </c>
      <c r="AF83" s="30">
        <v>0</v>
      </c>
      <c r="AG83" s="30">
        <f t="shared" si="13"/>
        <v>0</v>
      </c>
      <c r="AH83" s="30">
        <v>0</v>
      </c>
      <c r="AI83" s="30" t="str">
        <f>+[1]DEPURADO!G77</f>
        <v>GLOSA LEGALIZADA Y CANCELADA</v>
      </c>
      <c r="AJ83" s="32"/>
      <c r="AK83" s="33"/>
    </row>
    <row r="84" spans="1:37" s="34" customFormat="1" x14ac:dyDescent="0.25">
      <c r="A84" s="23">
        <f t="shared" si="7"/>
        <v>76</v>
      </c>
      <c r="B84" s="24" t="s">
        <v>44</v>
      </c>
      <c r="C84" s="23">
        <f>+[1]DEPURADO!A78</f>
        <v>7613</v>
      </c>
      <c r="D84" s="23">
        <f>+[1]DEPURADO!B78</f>
        <v>7613</v>
      </c>
      <c r="E84" s="25">
        <f>+[1]DEPURADO!C78</f>
        <v>42845</v>
      </c>
      <c r="F84" s="26">
        <f>+IF([1]DEPURADO!D78&gt;1,[1]DEPURADO!D78," ")</f>
        <v>42845</v>
      </c>
      <c r="G84" s="27">
        <f>[1]DEPURADO!F78</f>
        <v>121345</v>
      </c>
      <c r="H84" s="28">
        <v>0</v>
      </c>
      <c r="I84" s="28">
        <f>+[1]DEPURADO!M78+[1]DEPURADO!N78</f>
        <v>0</v>
      </c>
      <c r="J84" s="28">
        <f>+[1]DEPURADO!R78</f>
        <v>69450</v>
      </c>
      <c r="K84" s="29">
        <f>+[1]DEPURADO!P78+[1]DEPURADO!Q78</f>
        <v>0</v>
      </c>
      <c r="L84" s="28">
        <v>0</v>
      </c>
      <c r="M84" s="28">
        <v>0</v>
      </c>
      <c r="N84" s="28">
        <f t="shared" si="8"/>
        <v>69450</v>
      </c>
      <c r="O84" s="28">
        <f t="shared" si="9"/>
        <v>51895</v>
      </c>
      <c r="P84" s="24">
        <f>IF([1]DEPURADO!H78&gt;1,0,[1]DEPURADO!B78)</f>
        <v>7613</v>
      </c>
      <c r="Q84" s="30">
        <f t="shared" si="10"/>
        <v>121345</v>
      </c>
      <c r="R84" s="31">
        <f t="shared" si="11"/>
        <v>0</v>
      </c>
      <c r="S84" s="31">
        <f>+[1]DEPURADO!J78</f>
        <v>0</v>
      </c>
      <c r="T84" s="23" t="s">
        <v>45</v>
      </c>
      <c r="U84" s="31">
        <f>+[1]DEPURADO!I78</f>
        <v>0</v>
      </c>
      <c r="V84" s="30"/>
      <c r="W84" s="23" t="s">
        <v>45</v>
      </c>
      <c r="X84" s="31">
        <f>+[1]DEPURADO!K78+[1]DEPURADO!L78</f>
        <v>51895</v>
      </c>
      <c r="Y84" s="23" t="s">
        <v>45</v>
      </c>
      <c r="Z84" s="31">
        <f t="shared" si="12"/>
        <v>51895</v>
      </c>
      <c r="AA84" s="31"/>
      <c r="AB84" s="31">
        <v>0</v>
      </c>
      <c r="AC84" s="31">
        <v>0</v>
      </c>
      <c r="AD84" s="30"/>
      <c r="AE84" s="30">
        <f>+[1]DEPURADO!K78</f>
        <v>0</v>
      </c>
      <c r="AF84" s="30">
        <v>0</v>
      </c>
      <c r="AG84" s="30">
        <f t="shared" si="13"/>
        <v>0</v>
      </c>
      <c r="AH84" s="30">
        <v>0</v>
      </c>
      <c r="AI84" s="30" t="str">
        <f>+[1]DEPURADO!G78</f>
        <v>GLOSA LEGALIZADA Y CANCELADA</v>
      </c>
      <c r="AJ84" s="32"/>
      <c r="AK84" s="33"/>
    </row>
    <row r="85" spans="1:37" s="34" customFormat="1" x14ac:dyDescent="0.25">
      <c r="A85" s="23">
        <f t="shared" si="7"/>
        <v>77</v>
      </c>
      <c r="B85" s="24" t="s">
        <v>44</v>
      </c>
      <c r="C85" s="23">
        <f>+[1]DEPURADO!A79</f>
        <v>7634</v>
      </c>
      <c r="D85" s="23">
        <f>+[1]DEPURADO!B79</f>
        <v>7634</v>
      </c>
      <c r="E85" s="25">
        <f>+[1]DEPURADO!C79</f>
        <v>42847</v>
      </c>
      <c r="F85" s="26">
        <f>+IF([1]DEPURADO!D79&gt;1,[1]DEPURADO!D79," ")</f>
        <v>42847</v>
      </c>
      <c r="G85" s="27">
        <f>[1]DEPURADO!F79</f>
        <v>147476</v>
      </c>
      <c r="H85" s="28">
        <v>0</v>
      </c>
      <c r="I85" s="28">
        <f>+[1]DEPURADO!M79+[1]DEPURADO!N79</f>
        <v>0</v>
      </c>
      <c r="J85" s="28">
        <f>+[1]DEPURADO!R79</f>
        <v>52297</v>
      </c>
      <c r="K85" s="29">
        <f>+[1]DEPURADO!P79+[1]DEPURADO!Q79</f>
        <v>0</v>
      </c>
      <c r="L85" s="28">
        <v>0</v>
      </c>
      <c r="M85" s="28">
        <v>0</v>
      </c>
      <c r="N85" s="28">
        <f t="shared" si="8"/>
        <v>52297</v>
      </c>
      <c r="O85" s="28">
        <f t="shared" si="9"/>
        <v>95179</v>
      </c>
      <c r="P85" s="24">
        <f>IF([1]DEPURADO!H79&gt;1,0,[1]DEPURADO!B79)</f>
        <v>7634</v>
      </c>
      <c r="Q85" s="30">
        <f t="shared" si="10"/>
        <v>147476</v>
      </c>
      <c r="R85" s="31">
        <f t="shared" si="11"/>
        <v>0</v>
      </c>
      <c r="S85" s="31">
        <f>+[1]DEPURADO!J79</f>
        <v>0</v>
      </c>
      <c r="T85" s="23" t="s">
        <v>45</v>
      </c>
      <c r="U85" s="31">
        <f>+[1]DEPURADO!I79</f>
        <v>0</v>
      </c>
      <c r="V85" s="30"/>
      <c r="W85" s="23" t="s">
        <v>45</v>
      </c>
      <c r="X85" s="31">
        <f>+[1]DEPURADO!K79+[1]DEPURADO!L79</f>
        <v>95179</v>
      </c>
      <c r="Y85" s="23" t="s">
        <v>45</v>
      </c>
      <c r="Z85" s="31">
        <f t="shared" si="12"/>
        <v>95179</v>
      </c>
      <c r="AA85" s="31"/>
      <c r="AB85" s="31">
        <v>0</v>
      </c>
      <c r="AC85" s="31">
        <v>0</v>
      </c>
      <c r="AD85" s="30"/>
      <c r="AE85" s="30">
        <f>+[1]DEPURADO!K79</f>
        <v>0</v>
      </c>
      <c r="AF85" s="30">
        <v>0</v>
      </c>
      <c r="AG85" s="30">
        <f t="shared" si="13"/>
        <v>0</v>
      </c>
      <c r="AH85" s="30">
        <v>0</v>
      </c>
      <c r="AI85" s="30" t="str">
        <f>+[1]DEPURADO!G79</f>
        <v>GLOSA LEGALIZADA Y CANCELADA</v>
      </c>
      <c r="AJ85" s="32"/>
      <c r="AK85" s="33"/>
    </row>
    <row r="86" spans="1:37" s="34" customFormat="1" x14ac:dyDescent="0.25">
      <c r="A86" s="23">
        <f t="shared" si="7"/>
        <v>78</v>
      </c>
      <c r="B86" s="24" t="s">
        <v>44</v>
      </c>
      <c r="C86" s="23">
        <f>+[1]DEPURADO!A80</f>
        <v>7606</v>
      </c>
      <c r="D86" s="23">
        <f>+[1]DEPURADO!B80</f>
        <v>7606</v>
      </c>
      <c r="E86" s="25">
        <f>+[1]DEPURADO!C80</f>
        <v>42845</v>
      </c>
      <c r="F86" s="26">
        <f>+IF([1]DEPURADO!D80&gt;1,[1]DEPURADO!D80," ")</f>
        <v>42845</v>
      </c>
      <c r="G86" s="27">
        <f>[1]DEPURADO!F80</f>
        <v>263425</v>
      </c>
      <c r="H86" s="28">
        <v>0</v>
      </c>
      <c r="I86" s="28">
        <f>+[1]DEPURADO!M80+[1]DEPURADO!N80</f>
        <v>0</v>
      </c>
      <c r="J86" s="28">
        <f>+[1]DEPURADO!R80</f>
        <v>43035</v>
      </c>
      <c r="K86" s="29">
        <f>+[1]DEPURADO!P80+[1]DEPURADO!Q80</f>
        <v>220390</v>
      </c>
      <c r="L86" s="28">
        <v>0</v>
      </c>
      <c r="M86" s="28">
        <v>0</v>
      </c>
      <c r="N86" s="28">
        <f t="shared" si="8"/>
        <v>263425</v>
      </c>
      <c r="O86" s="28">
        <f t="shared" si="9"/>
        <v>0</v>
      </c>
      <c r="P86" s="24">
        <f>IF([1]DEPURADO!H80&gt;1,0,[1]DEPURADO!B80)</f>
        <v>7606</v>
      </c>
      <c r="Q86" s="30">
        <f t="shared" si="10"/>
        <v>263425</v>
      </c>
      <c r="R86" s="31">
        <f t="shared" si="11"/>
        <v>0</v>
      </c>
      <c r="S86" s="31">
        <f>+[1]DEPURADO!J80</f>
        <v>0</v>
      </c>
      <c r="T86" s="23" t="s">
        <v>45</v>
      </c>
      <c r="U86" s="31">
        <f>+[1]DEPURADO!I80</f>
        <v>0</v>
      </c>
      <c r="V86" s="30"/>
      <c r="W86" s="23" t="s">
        <v>45</v>
      </c>
      <c r="X86" s="31">
        <f>+[1]DEPURADO!K80+[1]DEPURADO!L80</f>
        <v>0</v>
      </c>
      <c r="Y86" s="23" t="s">
        <v>45</v>
      </c>
      <c r="Z86" s="31">
        <f t="shared" si="12"/>
        <v>0</v>
      </c>
      <c r="AA86" s="31"/>
      <c r="AB86" s="31">
        <v>0</v>
      </c>
      <c r="AC86" s="31">
        <v>0</v>
      </c>
      <c r="AD86" s="30"/>
      <c r="AE86" s="30">
        <f>+[1]DEPURADO!K80</f>
        <v>0</v>
      </c>
      <c r="AF86" s="30">
        <v>0</v>
      </c>
      <c r="AG86" s="30">
        <f t="shared" si="13"/>
        <v>0</v>
      </c>
      <c r="AH86" s="30">
        <v>0</v>
      </c>
      <c r="AI86" s="30" t="str">
        <f>+[1]DEPURADO!G80</f>
        <v>CANCELADA</v>
      </c>
      <c r="AJ86" s="32"/>
      <c r="AK86" s="33"/>
    </row>
    <row r="87" spans="1:37" s="34" customFormat="1" x14ac:dyDescent="0.25">
      <c r="A87" s="23">
        <f t="shared" si="7"/>
        <v>79</v>
      </c>
      <c r="B87" s="24" t="s">
        <v>44</v>
      </c>
      <c r="C87" s="23">
        <f>+[1]DEPURADO!A81</f>
        <v>7571</v>
      </c>
      <c r="D87" s="23">
        <f>+[1]DEPURADO!B81</f>
        <v>7571</v>
      </c>
      <c r="E87" s="25">
        <f>+[1]DEPURADO!C81</f>
        <v>42837</v>
      </c>
      <c r="F87" s="26">
        <f>+IF([1]DEPURADO!D81&gt;1,[1]DEPURADO!D81," ")</f>
        <v>42837</v>
      </c>
      <c r="G87" s="27">
        <f>[1]DEPURADO!F81</f>
        <v>297068</v>
      </c>
      <c r="H87" s="28">
        <v>0</v>
      </c>
      <c r="I87" s="28">
        <f>+[1]DEPURADO!M81+[1]DEPURADO!N81</f>
        <v>0</v>
      </c>
      <c r="J87" s="28">
        <f>+[1]DEPURADO!R81</f>
        <v>0</v>
      </c>
      <c r="K87" s="29">
        <f>+[1]DEPURADO!P81+[1]DEPURADO!Q81</f>
        <v>297068</v>
      </c>
      <c r="L87" s="28">
        <v>0</v>
      </c>
      <c r="M87" s="28">
        <v>0</v>
      </c>
      <c r="N87" s="28">
        <f t="shared" si="8"/>
        <v>297068</v>
      </c>
      <c r="O87" s="28">
        <f t="shared" si="9"/>
        <v>0</v>
      </c>
      <c r="P87" s="24">
        <f>IF([1]DEPURADO!H81&gt;1,0,[1]DEPURADO!B81)</f>
        <v>7571</v>
      </c>
      <c r="Q87" s="30">
        <f t="shared" si="10"/>
        <v>297068</v>
      </c>
      <c r="R87" s="31">
        <f t="shared" si="11"/>
        <v>0</v>
      </c>
      <c r="S87" s="31">
        <f>+[1]DEPURADO!J81</f>
        <v>0</v>
      </c>
      <c r="T87" s="23" t="s">
        <v>45</v>
      </c>
      <c r="U87" s="31">
        <f>+[1]DEPURADO!I81</f>
        <v>0</v>
      </c>
      <c r="V87" s="30"/>
      <c r="W87" s="23" t="s">
        <v>45</v>
      </c>
      <c r="X87" s="31">
        <f>+[1]DEPURADO!K81+[1]DEPURADO!L81</f>
        <v>0</v>
      </c>
      <c r="Y87" s="23" t="s">
        <v>45</v>
      </c>
      <c r="Z87" s="31">
        <f t="shared" si="12"/>
        <v>0</v>
      </c>
      <c r="AA87" s="31"/>
      <c r="AB87" s="31">
        <v>0</v>
      </c>
      <c r="AC87" s="31">
        <v>0</v>
      </c>
      <c r="AD87" s="30"/>
      <c r="AE87" s="30">
        <f>+[1]DEPURADO!K81</f>
        <v>0</v>
      </c>
      <c r="AF87" s="30">
        <v>0</v>
      </c>
      <c r="AG87" s="30">
        <f t="shared" si="13"/>
        <v>0</v>
      </c>
      <c r="AH87" s="30">
        <v>0</v>
      </c>
      <c r="AI87" s="30" t="str">
        <f>+[1]DEPURADO!G81</f>
        <v>CANCELADA</v>
      </c>
      <c r="AJ87" s="32"/>
      <c r="AK87" s="33"/>
    </row>
    <row r="88" spans="1:37" s="34" customFormat="1" x14ac:dyDescent="0.25">
      <c r="A88" s="23">
        <f t="shared" si="7"/>
        <v>80</v>
      </c>
      <c r="B88" s="24" t="s">
        <v>44</v>
      </c>
      <c r="C88" s="23">
        <f>+[1]DEPURADO!A82</f>
        <v>7564</v>
      </c>
      <c r="D88" s="23">
        <f>+[1]DEPURADO!B82</f>
        <v>7564</v>
      </c>
      <c r="E88" s="25">
        <f>+[1]DEPURADO!C82</f>
        <v>42837</v>
      </c>
      <c r="F88" s="26">
        <f>+IF([1]DEPURADO!D82&gt;1,[1]DEPURADO!D82," ")</f>
        <v>42837</v>
      </c>
      <c r="G88" s="27">
        <f>[1]DEPURADO!F82</f>
        <v>83395</v>
      </c>
      <c r="H88" s="28">
        <v>0</v>
      </c>
      <c r="I88" s="28">
        <f>+[1]DEPURADO!M82+[1]DEPURADO!N82</f>
        <v>0</v>
      </c>
      <c r="J88" s="28">
        <f>+[1]DEPURADO!R82</f>
        <v>0</v>
      </c>
      <c r="K88" s="29">
        <f>+[1]DEPURADO!P82+[1]DEPURADO!Q82</f>
        <v>0</v>
      </c>
      <c r="L88" s="28">
        <v>0</v>
      </c>
      <c r="M88" s="28">
        <v>0</v>
      </c>
      <c r="N88" s="28">
        <f t="shared" si="8"/>
        <v>0</v>
      </c>
      <c r="O88" s="28">
        <f t="shared" si="9"/>
        <v>83395</v>
      </c>
      <c r="P88" s="24">
        <f>IF([1]DEPURADO!H82&gt;1,0,[1]DEPURADO!B82)</f>
        <v>0</v>
      </c>
      <c r="Q88" s="30">
        <f t="shared" si="10"/>
        <v>0</v>
      </c>
      <c r="R88" s="31">
        <f t="shared" si="11"/>
        <v>83395</v>
      </c>
      <c r="S88" s="31">
        <f>+[1]DEPURADO!J82</f>
        <v>0</v>
      </c>
      <c r="T88" s="23" t="s">
        <v>45</v>
      </c>
      <c r="U88" s="31">
        <f>+[1]DEPURADO!I82</f>
        <v>0</v>
      </c>
      <c r="V88" s="30"/>
      <c r="W88" s="23" t="s">
        <v>45</v>
      </c>
      <c r="X88" s="31">
        <f>+[1]DEPURADO!K82+[1]DEPURADO!L82</f>
        <v>0</v>
      </c>
      <c r="Y88" s="23" t="s">
        <v>45</v>
      </c>
      <c r="Z88" s="31">
        <f t="shared" si="12"/>
        <v>0</v>
      </c>
      <c r="AA88" s="31"/>
      <c r="AB88" s="31">
        <v>0</v>
      </c>
      <c r="AC88" s="31">
        <v>0</v>
      </c>
      <c r="AD88" s="30"/>
      <c r="AE88" s="30">
        <f>+[1]DEPURADO!K82</f>
        <v>0</v>
      </c>
      <c r="AF88" s="30">
        <v>0</v>
      </c>
      <c r="AG88" s="30">
        <f t="shared" si="13"/>
        <v>0</v>
      </c>
      <c r="AH88" s="30">
        <v>0</v>
      </c>
      <c r="AI88" s="30" t="str">
        <f>+[1]DEPURADO!G82</f>
        <v>NO RADICADA</v>
      </c>
      <c r="AJ88" s="32"/>
      <c r="AK88" s="33"/>
    </row>
    <row r="89" spans="1:37" s="34" customFormat="1" x14ac:dyDescent="0.25">
      <c r="A89" s="23">
        <f t="shared" si="7"/>
        <v>81</v>
      </c>
      <c r="B89" s="24" t="s">
        <v>44</v>
      </c>
      <c r="C89" s="23">
        <f>+[1]DEPURADO!A83</f>
        <v>7761</v>
      </c>
      <c r="D89" s="23">
        <f>+[1]DEPURADO!B83</f>
        <v>7761</v>
      </c>
      <c r="E89" s="25">
        <f>+[1]DEPURADO!C83</f>
        <v>42886</v>
      </c>
      <c r="F89" s="26">
        <f>+IF([1]DEPURADO!D83&gt;1,[1]DEPURADO!D83," ")</f>
        <v>42886</v>
      </c>
      <c r="G89" s="27">
        <f>[1]DEPURADO!F83</f>
        <v>147360</v>
      </c>
      <c r="H89" s="28">
        <v>0</v>
      </c>
      <c r="I89" s="28">
        <f>+[1]DEPURADO!M83+[1]DEPURADO!N83</f>
        <v>0</v>
      </c>
      <c r="J89" s="28">
        <f>+[1]DEPURADO!R83</f>
        <v>0</v>
      </c>
      <c r="K89" s="29">
        <f>+[1]DEPURADO!P83+[1]DEPURADO!Q83</f>
        <v>120533</v>
      </c>
      <c r="L89" s="28">
        <v>0</v>
      </c>
      <c r="M89" s="28">
        <v>0</v>
      </c>
      <c r="N89" s="28">
        <f t="shared" si="8"/>
        <v>120533</v>
      </c>
      <c r="O89" s="28">
        <f t="shared" si="9"/>
        <v>26827</v>
      </c>
      <c r="P89" s="24">
        <f>IF([1]DEPURADO!H83&gt;1,0,[1]DEPURADO!B83)</f>
        <v>7761</v>
      </c>
      <c r="Q89" s="30">
        <f t="shared" si="10"/>
        <v>147360</v>
      </c>
      <c r="R89" s="31">
        <f t="shared" si="11"/>
        <v>0</v>
      </c>
      <c r="S89" s="31">
        <f>+[1]DEPURADO!J83</f>
        <v>0</v>
      </c>
      <c r="T89" s="23" t="s">
        <v>45</v>
      </c>
      <c r="U89" s="31">
        <f>+[1]DEPURADO!I83</f>
        <v>0</v>
      </c>
      <c r="V89" s="30"/>
      <c r="W89" s="23" t="s">
        <v>45</v>
      </c>
      <c r="X89" s="31">
        <f>+[1]DEPURADO!K83+[1]DEPURADO!L83</f>
        <v>26827</v>
      </c>
      <c r="Y89" s="23" t="s">
        <v>45</v>
      </c>
      <c r="Z89" s="31">
        <f t="shared" si="12"/>
        <v>26827</v>
      </c>
      <c r="AA89" s="31"/>
      <c r="AB89" s="31">
        <v>0</v>
      </c>
      <c r="AC89" s="31">
        <v>0</v>
      </c>
      <c r="AD89" s="30"/>
      <c r="AE89" s="30">
        <f>+[1]DEPURADO!K83</f>
        <v>0</v>
      </c>
      <c r="AF89" s="30">
        <v>0</v>
      </c>
      <c r="AG89" s="30">
        <f t="shared" si="13"/>
        <v>0</v>
      </c>
      <c r="AH89" s="30">
        <v>0</v>
      </c>
      <c r="AI89" s="30" t="str">
        <f>+[1]DEPURADO!G83</f>
        <v>GLOSA LEGALIZADA Y CANCELADA</v>
      </c>
      <c r="AJ89" s="32"/>
      <c r="AK89" s="33"/>
    </row>
    <row r="90" spans="1:37" s="34" customFormat="1" x14ac:dyDescent="0.25">
      <c r="A90" s="23">
        <f t="shared" si="7"/>
        <v>82</v>
      </c>
      <c r="B90" s="24" t="s">
        <v>44</v>
      </c>
      <c r="C90" s="23">
        <f>+[1]DEPURADO!A84</f>
        <v>7762</v>
      </c>
      <c r="D90" s="23">
        <f>+[1]DEPURADO!B84</f>
        <v>7762</v>
      </c>
      <c r="E90" s="25">
        <f>+[1]DEPURADO!C84</f>
        <v>42886</v>
      </c>
      <c r="F90" s="26">
        <f>+IF([1]DEPURADO!D84&gt;1,[1]DEPURADO!D84," ")</f>
        <v>42886</v>
      </c>
      <c r="G90" s="27">
        <f>[1]DEPURADO!F84</f>
        <v>160533</v>
      </c>
      <c r="H90" s="28">
        <v>0</v>
      </c>
      <c r="I90" s="28">
        <f>+[1]DEPURADO!M84+[1]DEPURADO!N84</f>
        <v>0</v>
      </c>
      <c r="J90" s="28">
        <f>+[1]DEPURADO!R84</f>
        <v>54715</v>
      </c>
      <c r="K90" s="29">
        <f>+[1]DEPURADO!P84+[1]DEPURADO!Q84</f>
        <v>105818</v>
      </c>
      <c r="L90" s="28">
        <v>0</v>
      </c>
      <c r="M90" s="28">
        <v>0</v>
      </c>
      <c r="N90" s="28">
        <f t="shared" si="8"/>
        <v>160533</v>
      </c>
      <c r="O90" s="28">
        <f t="shared" si="9"/>
        <v>0</v>
      </c>
      <c r="P90" s="24">
        <f>IF([1]DEPURADO!H84&gt;1,0,[1]DEPURADO!B84)</f>
        <v>7762</v>
      </c>
      <c r="Q90" s="30">
        <f t="shared" si="10"/>
        <v>160533</v>
      </c>
      <c r="R90" s="31">
        <f t="shared" si="11"/>
        <v>0</v>
      </c>
      <c r="S90" s="31">
        <f>+[1]DEPURADO!J84</f>
        <v>0</v>
      </c>
      <c r="T90" s="23" t="s">
        <v>45</v>
      </c>
      <c r="U90" s="31">
        <f>+[1]DEPURADO!I84</f>
        <v>0</v>
      </c>
      <c r="V90" s="30"/>
      <c r="W90" s="23" t="s">
        <v>45</v>
      </c>
      <c r="X90" s="31">
        <f>+[1]DEPURADO!K84+[1]DEPURADO!L84</f>
        <v>0</v>
      </c>
      <c r="Y90" s="23" t="s">
        <v>45</v>
      </c>
      <c r="Z90" s="31">
        <f t="shared" si="12"/>
        <v>0</v>
      </c>
      <c r="AA90" s="31"/>
      <c r="AB90" s="31">
        <v>0</v>
      </c>
      <c r="AC90" s="31">
        <v>0</v>
      </c>
      <c r="AD90" s="30"/>
      <c r="AE90" s="30">
        <f>+[1]DEPURADO!K84</f>
        <v>0</v>
      </c>
      <c r="AF90" s="30">
        <v>0</v>
      </c>
      <c r="AG90" s="30">
        <f t="shared" si="13"/>
        <v>0</v>
      </c>
      <c r="AH90" s="30">
        <v>0</v>
      </c>
      <c r="AI90" s="30" t="str">
        <f>+[1]DEPURADO!G84</f>
        <v>CANCELADA</v>
      </c>
      <c r="AJ90" s="32"/>
      <c r="AK90" s="33"/>
    </row>
    <row r="91" spans="1:37" s="34" customFormat="1" x14ac:dyDescent="0.25">
      <c r="A91" s="23">
        <f t="shared" si="7"/>
        <v>83</v>
      </c>
      <c r="B91" s="24" t="s">
        <v>44</v>
      </c>
      <c r="C91" s="23">
        <f>+[1]DEPURADO!A85</f>
        <v>7693</v>
      </c>
      <c r="D91" s="23">
        <f>+[1]DEPURADO!B85</f>
        <v>7693</v>
      </c>
      <c r="E91" s="25">
        <f>+[1]DEPURADO!C85</f>
        <v>42871</v>
      </c>
      <c r="F91" s="26">
        <f>+IF([1]DEPURADO!D85&gt;1,[1]DEPURADO!D85," ")</f>
        <v>42871</v>
      </c>
      <c r="G91" s="27">
        <f>[1]DEPURADO!F85</f>
        <v>83645</v>
      </c>
      <c r="H91" s="28">
        <v>0</v>
      </c>
      <c r="I91" s="28">
        <f>+[1]DEPURADO!M85+[1]DEPURADO!N85</f>
        <v>0</v>
      </c>
      <c r="J91" s="28">
        <f>+[1]DEPURADO!R85</f>
        <v>83645</v>
      </c>
      <c r="K91" s="29">
        <f>+[1]DEPURADO!P85+[1]DEPURADO!Q85</f>
        <v>0</v>
      </c>
      <c r="L91" s="28">
        <v>0</v>
      </c>
      <c r="M91" s="28">
        <v>0</v>
      </c>
      <c r="N91" s="28">
        <f t="shared" si="8"/>
        <v>83645</v>
      </c>
      <c r="O91" s="28">
        <f t="shared" si="9"/>
        <v>0</v>
      </c>
      <c r="P91" s="24">
        <f>IF([1]DEPURADO!H85&gt;1,0,[1]DEPURADO!B85)</f>
        <v>7693</v>
      </c>
      <c r="Q91" s="30">
        <f t="shared" si="10"/>
        <v>83645</v>
      </c>
      <c r="R91" s="31">
        <f t="shared" si="11"/>
        <v>0</v>
      </c>
      <c r="S91" s="31">
        <f>+[1]DEPURADO!J85</f>
        <v>0</v>
      </c>
      <c r="T91" s="23" t="s">
        <v>45</v>
      </c>
      <c r="U91" s="31">
        <f>+[1]DEPURADO!I85</f>
        <v>0</v>
      </c>
      <c r="V91" s="30"/>
      <c r="W91" s="23" t="s">
        <v>45</v>
      </c>
      <c r="X91" s="31">
        <f>+[1]DEPURADO!K85+[1]DEPURADO!L85</f>
        <v>0</v>
      </c>
      <c r="Y91" s="23" t="s">
        <v>45</v>
      </c>
      <c r="Z91" s="31">
        <f t="shared" si="12"/>
        <v>0</v>
      </c>
      <c r="AA91" s="31"/>
      <c r="AB91" s="31">
        <v>0</v>
      </c>
      <c r="AC91" s="31">
        <v>0</v>
      </c>
      <c r="AD91" s="30"/>
      <c r="AE91" s="30">
        <f>+[1]DEPURADO!K85</f>
        <v>0</v>
      </c>
      <c r="AF91" s="30">
        <v>0</v>
      </c>
      <c r="AG91" s="30">
        <f t="shared" si="13"/>
        <v>0</v>
      </c>
      <c r="AH91" s="30">
        <v>0</v>
      </c>
      <c r="AI91" s="30" t="str">
        <f>+[1]DEPURADO!G85</f>
        <v>CANCELADA</v>
      </c>
      <c r="AJ91" s="32"/>
      <c r="AK91" s="33"/>
    </row>
    <row r="92" spans="1:37" s="34" customFormat="1" x14ac:dyDescent="0.25">
      <c r="A92" s="23">
        <f t="shared" si="7"/>
        <v>84</v>
      </c>
      <c r="B92" s="24" t="s">
        <v>44</v>
      </c>
      <c r="C92" s="23">
        <f>+[1]DEPURADO!A86</f>
        <v>7787</v>
      </c>
      <c r="D92" s="23">
        <f>+[1]DEPURADO!B86</f>
        <v>7787</v>
      </c>
      <c r="E92" s="25">
        <f>+[1]DEPURADO!C86</f>
        <v>42893</v>
      </c>
      <c r="F92" s="26">
        <f>+IF([1]DEPURADO!D86&gt;1,[1]DEPURADO!D86," ")</f>
        <v>42893</v>
      </c>
      <c r="G92" s="27">
        <f>[1]DEPURADO!F86</f>
        <v>107121</v>
      </c>
      <c r="H92" s="28">
        <v>0</v>
      </c>
      <c r="I92" s="28">
        <f>+[1]DEPURADO!M86+[1]DEPURADO!N86</f>
        <v>0</v>
      </c>
      <c r="J92" s="28">
        <f>+[1]DEPURADO!R86</f>
        <v>107121</v>
      </c>
      <c r="K92" s="29">
        <f>+[1]DEPURADO!P86+[1]DEPURADO!Q86</f>
        <v>0</v>
      </c>
      <c r="L92" s="28">
        <v>0</v>
      </c>
      <c r="M92" s="28">
        <v>0</v>
      </c>
      <c r="N92" s="28">
        <f t="shared" si="8"/>
        <v>107121</v>
      </c>
      <c r="O92" s="28">
        <f t="shared" si="9"/>
        <v>0</v>
      </c>
      <c r="P92" s="24">
        <f>IF([1]DEPURADO!H86&gt;1,0,[1]DEPURADO!B86)</f>
        <v>7787</v>
      </c>
      <c r="Q92" s="30">
        <f t="shared" si="10"/>
        <v>107121</v>
      </c>
      <c r="R92" s="31">
        <f t="shared" si="11"/>
        <v>0</v>
      </c>
      <c r="S92" s="31">
        <f>+[1]DEPURADO!J86</f>
        <v>0</v>
      </c>
      <c r="T92" s="23" t="s">
        <v>45</v>
      </c>
      <c r="U92" s="31">
        <f>+[1]DEPURADO!I86</f>
        <v>0</v>
      </c>
      <c r="V92" s="30"/>
      <c r="W92" s="23" t="s">
        <v>45</v>
      </c>
      <c r="X92" s="31">
        <f>+[1]DEPURADO!K86+[1]DEPURADO!L86</f>
        <v>0</v>
      </c>
      <c r="Y92" s="23" t="s">
        <v>45</v>
      </c>
      <c r="Z92" s="31">
        <f t="shared" si="12"/>
        <v>0</v>
      </c>
      <c r="AA92" s="31"/>
      <c r="AB92" s="31">
        <v>0</v>
      </c>
      <c r="AC92" s="31">
        <v>0</v>
      </c>
      <c r="AD92" s="30"/>
      <c r="AE92" s="30">
        <f>+[1]DEPURADO!K86</f>
        <v>0</v>
      </c>
      <c r="AF92" s="30">
        <v>0</v>
      </c>
      <c r="AG92" s="30">
        <f t="shared" si="13"/>
        <v>0</v>
      </c>
      <c r="AH92" s="30">
        <v>0</v>
      </c>
      <c r="AI92" s="30" t="str">
        <f>+[1]DEPURADO!G86</f>
        <v>CANCELADA</v>
      </c>
      <c r="AJ92" s="32"/>
      <c r="AK92" s="33"/>
    </row>
    <row r="93" spans="1:37" s="34" customFormat="1" x14ac:dyDescent="0.25">
      <c r="A93" s="23">
        <f t="shared" si="7"/>
        <v>85</v>
      </c>
      <c r="B93" s="24" t="s">
        <v>44</v>
      </c>
      <c r="C93" s="23">
        <f>+[1]DEPURADO!A87</f>
        <v>7840</v>
      </c>
      <c r="D93" s="23">
        <f>+[1]DEPURADO!B87</f>
        <v>7840</v>
      </c>
      <c r="E93" s="25">
        <f>+[1]DEPURADO!C87</f>
        <v>42902</v>
      </c>
      <c r="F93" s="26">
        <f>+IF([1]DEPURADO!D87&gt;1,[1]DEPURADO!D87," ")</f>
        <v>42902</v>
      </c>
      <c r="G93" s="27">
        <f>[1]DEPURADO!F87</f>
        <v>110361</v>
      </c>
      <c r="H93" s="28">
        <v>0</v>
      </c>
      <c r="I93" s="28">
        <f>+[1]DEPURADO!M87+[1]DEPURADO!N87</f>
        <v>0</v>
      </c>
      <c r="J93" s="28">
        <f>+[1]DEPURADO!R87</f>
        <v>110361</v>
      </c>
      <c r="K93" s="29">
        <f>+[1]DEPURADO!P87+[1]DEPURADO!Q87</f>
        <v>0</v>
      </c>
      <c r="L93" s="28">
        <v>0</v>
      </c>
      <c r="M93" s="28">
        <v>0</v>
      </c>
      <c r="N93" s="28">
        <f t="shared" si="8"/>
        <v>110361</v>
      </c>
      <c r="O93" s="28">
        <f t="shared" si="9"/>
        <v>0</v>
      </c>
      <c r="P93" s="24">
        <f>IF([1]DEPURADO!H87&gt;1,0,[1]DEPURADO!B87)</f>
        <v>7840</v>
      </c>
      <c r="Q93" s="30">
        <f t="shared" si="10"/>
        <v>110361</v>
      </c>
      <c r="R93" s="31">
        <f t="shared" si="11"/>
        <v>0</v>
      </c>
      <c r="S93" s="31">
        <f>+[1]DEPURADO!J87</f>
        <v>0</v>
      </c>
      <c r="T93" s="23" t="s">
        <v>45</v>
      </c>
      <c r="U93" s="31">
        <f>+[1]DEPURADO!I87</f>
        <v>0</v>
      </c>
      <c r="V93" s="30"/>
      <c r="W93" s="23" t="s">
        <v>45</v>
      </c>
      <c r="X93" s="31">
        <f>+[1]DEPURADO!K87+[1]DEPURADO!L87</f>
        <v>0</v>
      </c>
      <c r="Y93" s="23" t="s">
        <v>45</v>
      </c>
      <c r="Z93" s="31">
        <f t="shared" si="12"/>
        <v>0</v>
      </c>
      <c r="AA93" s="31"/>
      <c r="AB93" s="31">
        <v>0</v>
      </c>
      <c r="AC93" s="31">
        <v>0</v>
      </c>
      <c r="AD93" s="30"/>
      <c r="AE93" s="30">
        <f>+[1]DEPURADO!K87</f>
        <v>0</v>
      </c>
      <c r="AF93" s="30">
        <v>0</v>
      </c>
      <c r="AG93" s="30">
        <f t="shared" si="13"/>
        <v>0</v>
      </c>
      <c r="AH93" s="30">
        <v>0</v>
      </c>
      <c r="AI93" s="30" t="str">
        <f>+[1]DEPURADO!G87</f>
        <v>CANCELADA</v>
      </c>
      <c r="AJ93" s="32"/>
      <c r="AK93" s="33"/>
    </row>
    <row r="94" spans="1:37" s="34" customFormat="1" x14ac:dyDescent="0.25">
      <c r="A94" s="23">
        <f t="shared" si="7"/>
        <v>86</v>
      </c>
      <c r="B94" s="24" t="s">
        <v>44</v>
      </c>
      <c r="C94" s="23">
        <f>+[1]DEPURADO!A88</f>
        <v>7765</v>
      </c>
      <c r="D94" s="23">
        <f>+[1]DEPURADO!B88</f>
        <v>7765</v>
      </c>
      <c r="E94" s="25">
        <f>+[1]DEPURADO!C88</f>
        <v>42891</v>
      </c>
      <c r="F94" s="26">
        <f>+IF([1]DEPURADO!D88&gt;1,[1]DEPURADO!D88," ")</f>
        <v>42891</v>
      </c>
      <c r="G94" s="27">
        <f>[1]DEPURADO!F88</f>
        <v>51792</v>
      </c>
      <c r="H94" s="28">
        <v>0</v>
      </c>
      <c r="I94" s="28">
        <f>+[1]DEPURADO!M88+[1]DEPURADO!N88</f>
        <v>0</v>
      </c>
      <c r="J94" s="28">
        <f>+[1]DEPURADO!R88</f>
        <v>51792</v>
      </c>
      <c r="K94" s="29">
        <f>+[1]DEPURADO!P88+[1]DEPURADO!Q88</f>
        <v>0</v>
      </c>
      <c r="L94" s="28">
        <v>0</v>
      </c>
      <c r="M94" s="28">
        <v>0</v>
      </c>
      <c r="N94" s="28">
        <f t="shared" si="8"/>
        <v>51792</v>
      </c>
      <c r="O94" s="28">
        <f t="shared" si="9"/>
        <v>0</v>
      </c>
      <c r="P94" s="24">
        <f>IF([1]DEPURADO!H88&gt;1,0,[1]DEPURADO!B88)</f>
        <v>7765</v>
      </c>
      <c r="Q94" s="30">
        <f t="shared" si="10"/>
        <v>51792</v>
      </c>
      <c r="R94" s="31">
        <f t="shared" si="11"/>
        <v>0</v>
      </c>
      <c r="S94" s="31">
        <f>+[1]DEPURADO!J88</f>
        <v>0</v>
      </c>
      <c r="T94" s="23" t="s">
        <v>45</v>
      </c>
      <c r="U94" s="31">
        <f>+[1]DEPURADO!I88</f>
        <v>0</v>
      </c>
      <c r="V94" s="30"/>
      <c r="W94" s="23" t="s">
        <v>45</v>
      </c>
      <c r="X94" s="31">
        <f>+[1]DEPURADO!K88+[1]DEPURADO!L88</f>
        <v>0</v>
      </c>
      <c r="Y94" s="23" t="s">
        <v>45</v>
      </c>
      <c r="Z94" s="31">
        <f t="shared" si="12"/>
        <v>0</v>
      </c>
      <c r="AA94" s="31"/>
      <c r="AB94" s="31">
        <v>0</v>
      </c>
      <c r="AC94" s="31">
        <v>0</v>
      </c>
      <c r="AD94" s="30"/>
      <c r="AE94" s="30">
        <f>+[1]DEPURADO!K88</f>
        <v>0</v>
      </c>
      <c r="AF94" s="30">
        <v>0</v>
      </c>
      <c r="AG94" s="30">
        <f t="shared" si="13"/>
        <v>0</v>
      </c>
      <c r="AH94" s="30">
        <v>0</v>
      </c>
      <c r="AI94" s="30" t="str">
        <f>+[1]DEPURADO!G88</f>
        <v>CANCELADA</v>
      </c>
      <c r="AJ94" s="32"/>
      <c r="AK94" s="33"/>
    </row>
    <row r="95" spans="1:37" s="34" customFormat="1" x14ac:dyDescent="0.25">
      <c r="A95" s="23">
        <f t="shared" si="7"/>
        <v>87</v>
      </c>
      <c r="B95" s="24" t="s">
        <v>44</v>
      </c>
      <c r="C95" s="23">
        <f>+[1]DEPURADO!A89</f>
        <v>7891</v>
      </c>
      <c r="D95" s="23">
        <f>+[1]DEPURADO!B89</f>
        <v>7891</v>
      </c>
      <c r="E95" s="25">
        <f>+[1]DEPURADO!C89</f>
        <v>42915</v>
      </c>
      <c r="F95" s="26">
        <f>+IF([1]DEPURADO!D89&gt;1,[1]DEPURADO!D89," ")</f>
        <v>42915</v>
      </c>
      <c r="G95" s="27">
        <f>[1]DEPURADO!F89</f>
        <v>92867</v>
      </c>
      <c r="H95" s="28">
        <v>0</v>
      </c>
      <c r="I95" s="28">
        <f>+[1]DEPURADO!M89+[1]DEPURADO!N89</f>
        <v>0</v>
      </c>
      <c r="J95" s="28">
        <f>+[1]DEPURADO!R89</f>
        <v>0</v>
      </c>
      <c r="K95" s="29">
        <f>+[1]DEPURADO!P89+[1]DEPURADO!Q89</f>
        <v>0</v>
      </c>
      <c r="L95" s="28">
        <v>0</v>
      </c>
      <c r="M95" s="28">
        <v>0</v>
      </c>
      <c r="N95" s="28">
        <f t="shared" si="8"/>
        <v>0</v>
      </c>
      <c r="O95" s="28">
        <f t="shared" si="9"/>
        <v>92867</v>
      </c>
      <c r="P95" s="24">
        <f>IF([1]DEPURADO!H89&gt;1,0,[1]DEPURADO!B89)</f>
        <v>0</v>
      </c>
      <c r="Q95" s="30">
        <f t="shared" si="10"/>
        <v>0</v>
      </c>
      <c r="R95" s="31">
        <f t="shared" si="11"/>
        <v>92867</v>
      </c>
      <c r="S95" s="31">
        <f>+[1]DEPURADO!J89</f>
        <v>0</v>
      </c>
      <c r="T95" s="23" t="s">
        <v>45</v>
      </c>
      <c r="U95" s="31">
        <f>+[1]DEPURADO!I89</f>
        <v>0</v>
      </c>
      <c r="V95" s="30"/>
      <c r="W95" s="23" t="s">
        <v>45</v>
      </c>
      <c r="X95" s="31">
        <f>+[1]DEPURADO!K89+[1]DEPURADO!L89</f>
        <v>0</v>
      </c>
      <c r="Y95" s="23" t="s">
        <v>45</v>
      </c>
      <c r="Z95" s="31">
        <f t="shared" si="12"/>
        <v>0</v>
      </c>
      <c r="AA95" s="31"/>
      <c r="AB95" s="31">
        <v>0</v>
      </c>
      <c r="AC95" s="31">
        <v>0</v>
      </c>
      <c r="AD95" s="30"/>
      <c r="AE95" s="30">
        <f>+[1]DEPURADO!K89</f>
        <v>0</v>
      </c>
      <c r="AF95" s="30">
        <v>0</v>
      </c>
      <c r="AG95" s="30">
        <f t="shared" si="13"/>
        <v>0</v>
      </c>
      <c r="AH95" s="30">
        <v>0</v>
      </c>
      <c r="AI95" s="30" t="str">
        <f>+[1]DEPURADO!G89</f>
        <v>NO RADICADA</v>
      </c>
      <c r="AJ95" s="32"/>
      <c r="AK95" s="33"/>
    </row>
    <row r="96" spans="1:37" s="34" customFormat="1" x14ac:dyDescent="0.25">
      <c r="A96" s="23">
        <f t="shared" si="7"/>
        <v>88</v>
      </c>
      <c r="B96" s="24" t="s">
        <v>44</v>
      </c>
      <c r="C96" s="23">
        <f>+[1]DEPURADO!A90</f>
        <v>7816</v>
      </c>
      <c r="D96" s="23">
        <f>+[1]DEPURADO!B90</f>
        <v>7816</v>
      </c>
      <c r="E96" s="25">
        <f>+[1]DEPURADO!C90</f>
        <v>42898</v>
      </c>
      <c r="F96" s="26">
        <f>+IF([1]DEPURADO!D90&gt;1,[1]DEPURADO!D90," ")</f>
        <v>42898</v>
      </c>
      <c r="G96" s="27">
        <f>[1]DEPURADO!F90</f>
        <v>99155</v>
      </c>
      <c r="H96" s="28">
        <v>0</v>
      </c>
      <c r="I96" s="28">
        <f>+[1]DEPURADO!M90+[1]DEPURADO!N90</f>
        <v>0</v>
      </c>
      <c r="J96" s="28">
        <f>+[1]DEPURADO!R90</f>
        <v>99155</v>
      </c>
      <c r="K96" s="29">
        <f>+[1]DEPURADO!P90+[1]DEPURADO!Q90</f>
        <v>0</v>
      </c>
      <c r="L96" s="28">
        <v>0</v>
      </c>
      <c r="M96" s="28">
        <v>0</v>
      </c>
      <c r="N96" s="28">
        <f t="shared" si="8"/>
        <v>99155</v>
      </c>
      <c r="O96" s="28">
        <f t="shared" si="9"/>
        <v>0</v>
      </c>
      <c r="P96" s="24">
        <f>IF([1]DEPURADO!H90&gt;1,0,[1]DEPURADO!B90)</f>
        <v>7816</v>
      </c>
      <c r="Q96" s="30">
        <f t="shared" si="10"/>
        <v>99155</v>
      </c>
      <c r="R96" s="31">
        <f t="shared" si="11"/>
        <v>0</v>
      </c>
      <c r="S96" s="31">
        <f>+[1]DEPURADO!J90</f>
        <v>0</v>
      </c>
      <c r="T96" s="23" t="s">
        <v>45</v>
      </c>
      <c r="U96" s="31">
        <f>+[1]DEPURADO!I90</f>
        <v>0</v>
      </c>
      <c r="V96" s="30"/>
      <c r="W96" s="23" t="s">
        <v>45</v>
      </c>
      <c r="X96" s="31">
        <f>+[1]DEPURADO!K90+[1]DEPURADO!L90</f>
        <v>0</v>
      </c>
      <c r="Y96" s="23" t="s">
        <v>45</v>
      </c>
      <c r="Z96" s="31">
        <f t="shared" si="12"/>
        <v>0</v>
      </c>
      <c r="AA96" s="31"/>
      <c r="AB96" s="31">
        <v>0</v>
      </c>
      <c r="AC96" s="31">
        <v>0</v>
      </c>
      <c r="AD96" s="30"/>
      <c r="AE96" s="30">
        <f>+[1]DEPURADO!K90</f>
        <v>0</v>
      </c>
      <c r="AF96" s="30">
        <v>0</v>
      </c>
      <c r="AG96" s="30">
        <f t="shared" si="13"/>
        <v>0</v>
      </c>
      <c r="AH96" s="30">
        <v>0</v>
      </c>
      <c r="AI96" s="30" t="str">
        <f>+[1]DEPURADO!G90</f>
        <v>CANCELADA</v>
      </c>
      <c r="AJ96" s="32"/>
      <c r="AK96" s="33"/>
    </row>
    <row r="97" spans="1:37" s="34" customFormat="1" x14ac:dyDescent="0.25">
      <c r="A97" s="23">
        <f t="shared" si="7"/>
        <v>89</v>
      </c>
      <c r="B97" s="24" t="s">
        <v>44</v>
      </c>
      <c r="C97" s="23">
        <f>+[1]DEPURADO!A91</f>
        <v>7939</v>
      </c>
      <c r="D97" s="23">
        <f>+[1]DEPURADO!B91</f>
        <v>7939</v>
      </c>
      <c r="E97" s="25">
        <f>+[1]DEPURADO!C91</f>
        <v>42926</v>
      </c>
      <c r="F97" s="26">
        <f>+IF([1]DEPURADO!D91&gt;1,[1]DEPURADO!D91," ")</f>
        <v>42957</v>
      </c>
      <c r="G97" s="27">
        <f>[1]DEPURADO!F91</f>
        <v>107161</v>
      </c>
      <c r="H97" s="28">
        <v>0</v>
      </c>
      <c r="I97" s="28">
        <f>+[1]DEPURADO!M91+[1]DEPURADO!N91</f>
        <v>0</v>
      </c>
      <c r="J97" s="28">
        <f>+[1]DEPURADO!R91</f>
        <v>51011</v>
      </c>
      <c r="K97" s="29">
        <f>+[1]DEPURADO!P91+[1]DEPURADO!Q91</f>
        <v>0</v>
      </c>
      <c r="L97" s="28">
        <v>0</v>
      </c>
      <c r="M97" s="28">
        <v>0</v>
      </c>
      <c r="N97" s="28">
        <f t="shared" si="8"/>
        <v>51011</v>
      </c>
      <c r="O97" s="28">
        <f t="shared" si="9"/>
        <v>56150</v>
      </c>
      <c r="P97" s="24">
        <f>IF([1]DEPURADO!H91&gt;1,0,[1]DEPURADO!B91)</f>
        <v>7939</v>
      </c>
      <c r="Q97" s="30">
        <f t="shared" si="10"/>
        <v>107161</v>
      </c>
      <c r="R97" s="31">
        <f t="shared" si="11"/>
        <v>0</v>
      </c>
      <c r="S97" s="31">
        <f>+[1]DEPURADO!J91</f>
        <v>0</v>
      </c>
      <c r="T97" s="23" t="s">
        <v>45</v>
      </c>
      <c r="U97" s="31">
        <f>+[1]DEPURADO!I91</f>
        <v>0</v>
      </c>
      <c r="V97" s="30"/>
      <c r="W97" s="23" t="s">
        <v>45</v>
      </c>
      <c r="X97" s="31">
        <f>+[1]DEPURADO!K91+[1]DEPURADO!L91</f>
        <v>56150</v>
      </c>
      <c r="Y97" s="23" t="s">
        <v>45</v>
      </c>
      <c r="Z97" s="31">
        <f t="shared" si="12"/>
        <v>56150</v>
      </c>
      <c r="AA97" s="31"/>
      <c r="AB97" s="31">
        <v>0</v>
      </c>
      <c r="AC97" s="31">
        <v>0</v>
      </c>
      <c r="AD97" s="30"/>
      <c r="AE97" s="30">
        <f>+[1]DEPURADO!K91</f>
        <v>0</v>
      </c>
      <c r="AF97" s="30">
        <v>0</v>
      </c>
      <c r="AG97" s="30">
        <f t="shared" si="13"/>
        <v>0</v>
      </c>
      <c r="AH97" s="30">
        <v>0</v>
      </c>
      <c r="AI97" s="30" t="str">
        <f>+[1]DEPURADO!G91</f>
        <v>GLOSA LEGALIZADA Y CANCELADA</v>
      </c>
      <c r="AJ97" s="32"/>
      <c r="AK97" s="33"/>
    </row>
    <row r="98" spans="1:37" s="34" customFormat="1" x14ac:dyDescent="0.25">
      <c r="A98" s="23">
        <f t="shared" si="7"/>
        <v>90</v>
      </c>
      <c r="B98" s="24" t="s">
        <v>44</v>
      </c>
      <c r="C98" s="23">
        <f>+[1]DEPURADO!A92</f>
        <v>7969</v>
      </c>
      <c r="D98" s="23">
        <f>+[1]DEPURADO!B92</f>
        <v>7969</v>
      </c>
      <c r="E98" s="25">
        <f>+[1]DEPURADO!C92</f>
        <v>42933</v>
      </c>
      <c r="F98" s="26">
        <f>+IF([1]DEPURADO!D92&gt;1,[1]DEPURADO!D92," ")</f>
        <v>42957</v>
      </c>
      <c r="G98" s="27">
        <f>[1]DEPURADO!F92</f>
        <v>112250</v>
      </c>
      <c r="H98" s="28">
        <v>0</v>
      </c>
      <c r="I98" s="28">
        <f>+[1]DEPURADO!M92+[1]DEPURADO!N92</f>
        <v>0</v>
      </c>
      <c r="J98" s="28">
        <f>+[1]DEPURADO!R92</f>
        <v>1066</v>
      </c>
      <c r="K98" s="29">
        <f>+[1]DEPURADO!P92+[1]DEPURADO!Q92</f>
        <v>111184</v>
      </c>
      <c r="L98" s="28">
        <v>0</v>
      </c>
      <c r="M98" s="28">
        <v>0</v>
      </c>
      <c r="N98" s="28">
        <f t="shared" si="8"/>
        <v>112250</v>
      </c>
      <c r="O98" s="28">
        <f t="shared" si="9"/>
        <v>0</v>
      </c>
      <c r="P98" s="24">
        <f>IF([1]DEPURADO!H92&gt;1,0,[1]DEPURADO!B92)</f>
        <v>7969</v>
      </c>
      <c r="Q98" s="30">
        <f t="shared" si="10"/>
        <v>112250</v>
      </c>
      <c r="R98" s="31">
        <f t="shared" si="11"/>
        <v>0</v>
      </c>
      <c r="S98" s="31">
        <f>+[1]DEPURADO!J92</f>
        <v>0</v>
      </c>
      <c r="T98" s="23" t="s">
        <v>45</v>
      </c>
      <c r="U98" s="31">
        <f>+[1]DEPURADO!I92</f>
        <v>0</v>
      </c>
      <c r="V98" s="30"/>
      <c r="W98" s="23" t="s">
        <v>45</v>
      </c>
      <c r="X98" s="31">
        <f>+[1]DEPURADO!K92+[1]DEPURADO!L92</f>
        <v>0</v>
      </c>
      <c r="Y98" s="23" t="s">
        <v>45</v>
      </c>
      <c r="Z98" s="31">
        <f t="shared" si="12"/>
        <v>0</v>
      </c>
      <c r="AA98" s="31"/>
      <c r="AB98" s="31">
        <v>0</v>
      </c>
      <c r="AC98" s="31">
        <v>0</v>
      </c>
      <c r="AD98" s="30"/>
      <c r="AE98" s="30">
        <f>+[1]DEPURADO!K92</f>
        <v>0</v>
      </c>
      <c r="AF98" s="30">
        <v>0</v>
      </c>
      <c r="AG98" s="30">
        <f t="shared" si="13"/>
        <v>0</v>
      </c>
      <c r="AH98" s="30">
        <v>0</v>
      </c>
      <c r="AI98" s="30" t="str">
        <f>+[1]DEPURADO!G92</f>
        <v>CANCELADA</v>
      </c>
      <c r="AJ98" s="32"/>
      <c r="AK98" s="33"/>
    </row>
    <row r="99" spans="1:37" s="34" customFormat="1" x14ac:dyDescent="0.25">
      <c r="A99" s="23">
        <f t="shared" si="7"/>
        <v>91</v>
      </c>
      <c r="B99" s="24" t="s">
        <v>44</v>
      </c>
      <c r="C99" s="23">
        <f>+[1]DEPURADO!A93</f>
        <v>7930</v>
      </c>
      <c r="D99" s="23">
        <f>+[1]DEPURADO!B93</f>
        <v>7930</v>
      </c>
      <c r="E99" s="25">
        <f>+[1]DEPURADO!C93</f>
        <v>42923</v>
      </c>
      <c r="F99" s="26">
        <f>+IF([1]DEPURADO!D93&gt;1,[1]DEPURADO!D93," ")</f>
        <v>42957</v>
      </c>
      <c r="G99" s="27">
        <f>[1]DEPURADO!F93</f>
        <v>67325</v>
      </c>
      <c r="H99" s="28">
        <v>0</v>
      </c>
      <c r="I99" s="28">
        <f>+[1]DEPURADO!M93+[1]DEPURADO!N93</f>
        <v>0</v>
      </c>
      <c r="J99" s="28">
        <f>+[1]DEPURADO!R93</f>
        <v>67325</v>
      </c>
      <c r="K99" s="29">
        <f>+[1]DEPURADO!P93+[1]DEPURADO!Q93</f>
        <v>0</v>
      </c>
      <c r="L99" s="28">
        <v>0</v>
      </c>
      <c r="M99" s="28">
        <v>0</v>
      </c>
      <c r="N99" s="28">
        <f t="shared" si="8"/>
        <v>67325</v>
      </c>
      <c r="O99" s="28">
        <f t="shared" si="9"/>
        <v>0</v>
      </c>
      <c r="P99" s="24">
        <f>IF([1]DEPURADO!H93&gt;1,0,[1]DEPURADO!B93)</f>
        <v>7930</v>
      </c>
      <c r="Q99" s="30">
        <f t="shared" si="10"/>
        <v>67325</v>
      </c>
      <c r="R99" s="31">
        <f t="shared" si="11"/>
        <v>0</v>
      </c>
      <c r="S99" s="31">
        <f>+[1]DEPURADO!J93</f>
        <v>0</v>
      </c>
      <c r="T99" s="23" t="s">
        <v>45</v>
      </c>
      <c r="U99" s="31">
        <f>+[1]DEPURADO!I93</f>
        <v>0</v>
      </c>
      <c r="V99" s="30"/>
      <c r="W99" s="23" t="s">
        <v>45</v>
      </c>
      <c r="X99" s="31">
        <f>+[1]DEPURADO!K93+[1]DEPURADO!L93</f>
        <v>0</v>
      </c>
      <c r="Y99" s="23" t="s">
        <v>45</v>
      </c>
      <c r="Z99" s="31">
        <f t="shared" si="12"/>
        <v>0</v>
      </c>
      <c r="AA99" s="31"/>
      <c r="AB99" s="31">
        <v>0</v>
      </c>
      <c r="AC99" s="31">
        <v>0</v>
      </c>
      <c r="AD99" s="30"/>
      <c r="AE99" s="30">
        <f>+[1]DEPURADO!K93</f>
        <v>0</v>
      </c>
      <c r="AF99" s="30">
        <v>0</v>
      </c>
      <c r="AG99" s="30">
        <f t="shared" si="13"/>
        <v>0</v>
      </c>
      <c r="AH99" s="30">
        <v>0</v>
      </c>
      <c r="AI99" s="30" t="str">
        <f>+[1]DEPURADO!G93</f>
        <v>CANCELADA</v>
      </c>
      <c r="AJ99" s="32"/>
      <c r="AK99" s="33"/>
    </row>
    <row r="100" spans="1:37" s="34" customFormat="1" x14ac:dyDescent="0.25">
      <c r="A100" s="23">
        <f t="shared" si="7"/>
        <v>92</v>
      </c>
      <c r="B100" s="24" t="s">
        <v>44</v>
      </c>
      <c r="C100" s="23">
        <f>+[1]DEPURADO!A94</f>
        <v>8068</v>
      </c>
      <c r="D100" s="23">
        <f>+[1]DEPURADO!B94</f>
        <v>8068</v>
      </c>
      <c r="E100" s="25">
        <f>+[1]DEPURADO!C94</f>
        <v>42957</v>
      </c>
      <c r="F100" s="26">
        <f>+IF([1]DEPURADO!D94&gt;1,[1]DEPURADO!D94," ")</f>
        <v>42957</v>
      </c>
      <c r="G100" s="27">
        <f>[1]DEPURADO!F94</f>
        <v>105818</v>
      </c>
      <c r="H100" s="28">
        <v>0</v>
      </c>
      <c r="I100" s="28">
        <f>+[1]DEPURADO!M94+[1]DEPURADO!N94</f>
        <v>0</v>
      </c>
      <c r="J100" s="28">
        <f>+[1]DEPURADO!R94</f>
        <v>105818</v>
      </c>
      <c r="K100" s="29">
        <f>+[1]DEPURADO!P94+[1]DEPURADO!Q94</f>
        <v>0</v>
      </c>
      <c r="L100" s="28">
        <v>0</v>
      </c>
      <c r="M100" s="28">
        <v>0</v>
      </c>
      <c r="N100" s="28">
        <f t="shared" si="8"/>
        <v>105818</v>
      </c>
      <c r="O100" s="28">
        <f t="shared" si="9"/>
        <v>0</v>
      </c>
      <c r="P100" s="24">
        <f>IF([1]DEPURADO!H94&gt;1,0,[1]DEPURADO!B94)</f>
        <v>8068</v>
      </c>
      <c r="Q100" s="30">
        <f t="shared" si="10"/>
        <v>105818</v>
      </c>
      <c r="R100" s="31">
        <f t="shared" si="11"/>
        <v>0</v>
      </c>
      <c r="S100" s="31">
        <f>+[1]DEPURADO!J94</f>
        <v>0</v>
      </c>
      <c r="T100" s="23" t="s">
        <v>45</v>
      </c>
      <c r="U100" s="31">
        <f>+[1]DEPURADO!I94</f>
        <v>0</v>
      </c>
      <c r="V100" s="30"/>
      <c r="W100" s="23" t="s">
        <v>45</v>
      </c>
      <c r="X100" s="31">
        <f>+[1]DEPURADO!K94+[1]DEPURADO!L94</f>
        <v>0</v>
      </c>
      <c r="Y100" s="23" t="s">
        <v>45</v>
      </c>
      <c r="Z100" s="31">
        <f t="shared" si="12"/>
        <v>0</v>
      </c>
      <c r="AA100" s="31"/>
      <c r="AB100" s="31">
        <v>0</v>
      </c>
      <c r="AC100" s="31">
        <v>0</v>
      </c>
      <c r="AD100" s="30"/>
      <c r="AE100" s="30">
        <f>+[1]DEPURADO!K94</f>
        <v>0</v>
      </c>
      <c r="AF100" s="30">
        <v>0</v>
      </c>
      <c r="AG100" s="30">
        <f t="shared" si="13"/>
        <v>0</v>
      </c>
      <c r="AH100" s="30">
        <v>0</v>
      </c>
      <c r="AI100" s="30" t="str">
        <f>+[1]DEPURADO!G94</f>
        <v>CANCELADA</v>
      </c>
      <c r="AJ100" s="32"/>
      <c r="AK100" s="33"/>
    </row>
    <row r="101" spans="1:37" s="34" customFormat="1" x14ac:dyDescent="0.25">
      <c r="A101" s="23">
        <f t="shared" si="7"/>
        <v>93</v>
      </c>
      <c r="B101" s="24" t="s">
        <v>44</v>
      </c>
      <c r="C101" s="23">
        <f>+[1]DEPURADO!A95</f>
        <v>8168</v>
      </c>
      <c r="D101" s="23">
        <f>+[1]DEPURADO!B95</f>
        <v>8168</v>
      </c>
      <c r="E101" s="25">
        <f>+[1]DEPURADO!C95</f>
        <v>43003</v>
      </c>
      <c r="F101" s="26">
        <f>+IF([1]DEPURADO!D95&gt;1,[1]DEPURADO!D95," ")</f>
        <v>43003</v>
      </c>
      <c r="G101" s="27">
        <f>[1]DEPURADO!F95</f>
        <v>126897</v>
      </c>
      <c r="H101" s="28">
        <v>0</v>
      </c>
      <c r="I101" s="28">
        <f>+[1]DEPURADO!M95+[1]DEPURADO!N95</f>
        <v>0</v>
      </c>
      <c r="J101" s="28">
        <f>+[1]DEPURADO!R95</f>
        <v>0</v>
      </c>
      <c r="K101" s="29">
        <f>+[1]DEPURADO!P95+[1]DEPURADO!Q95</f>
        <v>67102</v>
      </c>
      <c r="L101" s="28">
        <v>0</v>
      </c>
      <c r="M101" s="28">
        <v>0</v>
      </c>
      <c r="N101" s="28">
        <f t="shared" si="8"/>
        <v>67102</v>
      </c>
      <c r="O101" s="28">
        <f t="shared" si="9"/>
        <v>59795</v>
      </c>
      <c r="P101" s="24">
        <f>IF([1]DEPURADO!H95&gt;1,0,[1]DEPURADO!B95)</f>
        <v>8168</v>
      </c>
      <c r="Q101" s="30">
        <f t="shared" si="10"/>
        <v>126897</v>
      </c>
      <c r="R101" s="31">
        <f t="shared" si="11"/>
        <v>0</v>
      </c>
      <c r="S101" s="31">
        <f>+[1]DEPURADO!J95</f>
        <v>0</v>
      </c>
      <c r="T101" s="23" t="s">
        <v>45</v>
      </c>
      <c r="U101" s="31">
        <f>+[1]DEPURADO!I95</f>
        <v>0</v>
      </c>
      <c r="V101" s="30"/>
      <c r="W101" s="23" t="s">
        <v>45</v>
      </c>
      <c r="X101" s="31">
        <f>+[1]DEPURADO!K95+[1]DEPURADO!L95</f>
        <v>59795</v>
      </c>
      <c r="Y101" s="23" t="s">
        <v>45</v>
      </c>
      <c r="Z101" s="31">
        <f t="shared" si="12"/>
        <v>59795</v>
      </c>
      <c r="AA101" s="31"/>
      <c r="AB101" s="31">
        <v>0</v>
      </c>
      <c r="AC101" s="31">
        <v>0</v>
      </c>
      <c r="AD101" s="30"/>
      <c r="AE101" s="30">
        <f>+[1]DEPURADO!K95</f>
        <v>0</v>
      </c>
      <c r="AF101" s="30">
        <v>0</v>
      </c>
      <c r="AG101" s="30">
        <f t="shared" si="13"/>
        <v>0</v>
      </c>
      <c r="AH101" s="30">
        <v>0</v>
      </c>
      <c r="AI101" s="30" t="str">
        <f>+[1]DEPURADO!G95</f>
        <v>GLOSA LEGALIZADA Y CANCELADA</v>
      </c>
      <c r="AJ101" s="32"/>
      <c r="AK101" s="33"/>
    </row>
    <row r="102" spans="1:37" s="34" customFormat="1" x14ac:dyDescent="0.25">
      <c r="A102" s="23">
        <f t="shared" si="7"/>
        <v>94</v>
      </c>
      <c r="B102" s="24" t="s">
        <v>44</v>
      </c>
      <c r="C102" s="23">
        <f>+[1]DEPURADO!A96</f>
        <v>8153</v>
      </c>
      <c r="D102" s="23">
        <f>+[1]DEPURADO!B96</f>
        <v>8153</v>
      </c>
      <c r="E102" s="25">
        <f>+[1]DEPURADO!C96</f>
        <v>42993</v>
      </c>
      <c r="F102" s="26">
        <f>+IF([1]DEPURADO!D96&gt;1,[1]DEPURADO!D96," ")</f>
        <v>42993</v>
      </c>
      <c r="G102" s="27">
        <f>[1]DEPURADO!F96</f>
        <v>168687</v>
      </c>
      <c r="H102" s="28">
        <v>0</v>
      </c>
      <c r="I102" s="28">
        <f>+[1]DEPURADO!M96+[1]DEPURADO!N96</f>
        <v>0</v>
      </c>
      <c r="J102" s="28">
        <f>+[1]DEPURADO!R96</f>
        <v>56150</v>
      </c>
      <c r="K102" s="29">
        <f>+[1]DEPURADO!P96+[1]DEPURADO!Q96</f>
        <v>112537</v>
      </c>
      <c r="L102" s="28">
        <v>0</v>
      </c>
      <c r="M102" s="28">
        <v>0</v>
      </c>
      <c r="N102" s="28">
        <f t="shared" si="8"/>
        <v>168687</v>
      </c>
      <c r="O102" s="28">
        <f t="shared" si="9"/>
        <v>0</v>
      </c>
      <c r="P102" s="24">
        <f>IF([1]DEPURADO!H96&gt;1,0,[1]DEPURADO!B96)</f>
        <v>8153</v>
      </c>
      <c r="Q102" s="30">
        <f t="shared" si="10"/>
        <v>168687</v>
      </c>
      <c r="R102" s="31">
        <f t="shared" si="11"/>
        <v>0</v>
      </c>
      <c r="S102" s="31">
        <f>+[1]DEPURADO!J96</f>
        <v>0</v>
      </c>
      <c r="T102" s="23" t="s">
        <v>45</v>
      </c>
      <c r="U102" s="31">
        <f>+[1]DEPURADO!I96</f>
        <v>0</v>
      </c>
      <c r="V102" s="30"/>
      <c r="W102" s="23" t="s">
        <v>45</v>
      </c>
      <c r="X102" s="31">
        <f>+[1]DEPURADO!K96+[1]DEPURADO!L96</f>
        <v>0</v>
      </c>
      <c r="Y102" s="23" t="s">
        <v>45</v>
      </c>
      <c r="Z102" s="31">
        <f t="shared" si="12"/>
        <v>0</v>
      </c>
      <c r="AA102" s="31"/>
      <c r="AB102" s="31">
        <v>0</v>
      </c>
      <c r="AC102" s="31">
        <v>0</v>
      </c>
      <c r="AD102" s="30"/>
      <c r="AE102" s="30">
        <f>+[1]DEPURADO!K96</f>
        <v>0</v>
      </c>
      <c r="AF102" s="30">
        <v>0</v>
      </c>
      <c r="AG102" s="30">
        <f t="shared" si="13"/>
        <v>0</v>
      </c>
      <c r="AH102" s="30">
        <v>0</v>
      </c>
      <c r="AI102" s="30" t="str">
        <f>+[1]DEPURADO!G96</f>
        <v>CANCELADA</v>
      </c>
      <c r="AJ102" s="32"/>
      <c r="AK102" s="33"/>
    </row>
    <row r="103" spans="1:37" s="34" customFormat="1" x14ac:dyDescent="0.25">
      <c r="A103" s="23">
        <f t="shared" si="7"/>
        <v>95</v>
      </c>
      <c r="B103" s="24" t="s">
        <v>44</v>
      </c>
      <c r="C103" s="23">
        <f>+[1]DEPURADO!A97</f>
        <v>8184</v>
      </c>
      <c r="D103" s="23">
        <f>+[1]DEPURADO!B97</f>
        <v>8184</v>
      </c>
      <c r="E103" s="25">
        <f>+[1]DEPURADO!C97</f>
        <v>43003</v>
      </c>
      <c r="F103" s="26">
        <f>+IF([1]DEPURADO!D97&gt;1,[1]DEPURADO!D97," ")</f>
        <v>43003</v>
      </c>
      <c r="G103" s="27">
        <f>[1]DEPURADO!F97</f>
        <v>217143</v>
      </c>
      <c r="H103" s="28">
        <v>0</v>
      </c>
      <c r="I103" s="28">
        <f>+[1]DEPURADO!M97+[1]DEPURADO!N97</f>
        <v>0</v>
      </c>
      <c r="J103" s="28">
        <f>+[1]DEPURADO!R97</f>
        <v>0</v>
      </c>
      <c r="K103" s="29">
        <f>+[1]DEPURADO!P97+[1]DEPURADO!Q97</f>
        <v>183380</v>
      </c>
      <c r="L103" s="28">
        <v>0</v>
      </c>
      <c r="M103" s="28">
        <v>0</v>
      </c>
      <c r="N103" s="28">
        <f t="shared" si="8"/>
        <v>183380</v>
      </c>
      <c r="O103" s="28">
        <f t="shared" si="9"/>
        <v>33763</v>
      </c>
      <c r="P103" s="24">
        <f>IF([1]DEPURADO!H97&gt;1,0,[1]DEPURADO!B97)</f>
        <v>8184</v>
      </c>
      <c r="Q103" s="30">
        <f t="shared" si="10"/>
        <v>217143</v>
      </c>
      <c r="R103" s="31">
        <f t="shared" si="11"/>
        <v>0</v>
      </c>
      <c r="S103" s="31">
        <f>+[1]DEPURADO!J97</f>
        <v>0</v>
      </c>
      <c r="T103" s="23" t="s">
        <v>45</v>
      </c>
      <c r="U103" s="31">
        <f>+[1]DEPURADO!I97</f>
        <v>0</v>
      </c>
      <c r="V103" s="30"/>
      <c r="W103" s="23" t="s">
        <v>45</v>
      </c>
      <c r="X103" s="31">
        <f>+[1]DEPURADO!K97+[1]DEPURADO!L97</f>
        <v>33763</v>
      </c>
      <c r="Y103" s="23" t="s">
        <v>45</v>
      </c>
      <c r="Z103" s="31">
        <f t="shared" si="12"/>
        <v>33763</v>
      </c>
      <c r="AA103" s="31"/>
      <c r="AB103" s="31">
        <v>0</v>
      </c>
      <c r="AC103" s="31">
        <v>0</v>
      </c>
      <c r="AD103" s="30"/>
      <c r="AE103" s="30">
        <f>+[1]DEPURADO!K97</f>
        <v>0</v>
      </c>
      <c r="AF103" s="30">
        <v>0</v>
      </c>
      <c r="AG103" s="30">
        <f t="shared" si="13"/>
        <v>0</v>
      </c>
      <c r="AH103" s="30">
        <v>0</v>
      </c>
      <c r="AI103" s="30" t="str">
        <f>+[1]DEPURADO!G97</f>
        <v>GLOSA LEGALIZADA Y CANCELADA</v>
      </c>
      <c r="AJ103" s="32"/>
      <c r="AK103" s="33"/>
    </row>
    <row r="104" spans="1:37" s="34" customFormat="1" x14ac:dyDescent="0.25">
      <c r="A104" s="23">
        <f t="shared" si="7"/>
        <v>96</v>
      </c>
      <c r="B104" s="24" t="s">
        <v>44</v>
      </c>
      <c r="C104" s="23">
        <f>+[1]DEPURADO!A98</f>
        <v>8131</v>
      </c>
      <c r="D104" s="23">
        <f>+[1]DEPURADO!B98</f>
        <v>8131</v>
      </c>
      <c r="E104" s="25">
        <f>+[1]DEPURADO!C98</f>
        <v>42986</v>
      </c>
      <c r="F104" s="26">
        <f>+IF([1]DEPURADO!D98&gt;1,[1]DEPURADO!D98," ")</f>
        <v>42986</v>
      </c>
      <c r="G104" s="27">
        <f>[1]DEPURADO!F98</f>
        <v>55908</v>
      </c>
      <c r="H104" s="28">
        <v>0</v>
      </c>
      <c r="I104" s="28">
        <f>+[1]DEPURADO!M98+[1]DEPURADO!N98</f>
        <v>0</v>
      </c>
      <c r="J104" s="28">
        <f>+[1]DEPURADO!R98</f>
        <v>0</v>
      </c>
      <c r="K104" s="29">
        <f>+[1]DEPURADO!P98+[1]DEPURADO!Q98</f>
        <v>55908</v>
      </c>
      <c r="L104" s="28">
        <v>0</v>
      </c>
      <c r="M104" s="28">
        <v>0</v>
      </c>
      <c r="N104" s="28">
        <f t="shared" si="8"/>
        <v>55908</v>
      </c>
      <c r="O104" s="28">
        <f t="shared" si="9"/>
        <v>0</v>
      </c>
      <c r="P104" s="24">
        <f>IF([1]DEPURADO!H98&gt;1,0,[1]DEPURADO!B98)</f>
        <v>8131</v>
      </c>
      <c r="Q104" s="30">
        <f t="shared" si="10"/>
        <v>55908</v>
      </c>
      <c r="R104" s="31">
        <f t="shared" si="11"/>
        <v>0</v>
      </c>
      <c r="S104" s="31">
        <f>+[1]DEPURADO!J98</f>
        <v>0</v>
      </c>
      <c r="T104" s="23" t="s">
        <v>45</v>
      </c>
      <c r="U104" s="31">
        <f>+[1]DEPURADO!I98</f>
        <v>0</v>
      </c>
      <c r="V104" s="30"/>
      <c r="W104" s="23" t="s">
        <v>45</v>
      </c>
      <c r="X104" s="31">
        <f>+[1]DEPURADO!K98+[1]DEPURADO!L98</f>
        <v>0</v>
      </c>
      <c r="Y104" s="23" t="s">
        <v>45</v>
      </c>
      <c r="Z104" s="31">
        <f t="shared" si="12"/>
        <v>0</v>
      </c>
      <c r="AA104" s="31"/>
      <c r="AB104" s="31">
        <v>0</v>
      </c>
      <c r="AC104" s="31">
        <v>0</v>
      </c>
      <c r="AD104" s="30"/>
      <c r="AE104" s="30">
        <f>+[1]DEPURADO!K98</f>
        <v>0</v>
      </c>
      <c r="AF104" s="30">
        <v>0</v>
      </c>
      <c r="AG104" s="30">
        <f t="shared" si="13"/>
        <v>0</v>
      </c>
      <c r="AH104" s="30">
        <v>0</v>
      </c>
      <c r="AI104" s="30" t="str">
        <f>+[1]DEPURADO!G98</f>
        <v>CANCELADA</v>
      </c>
      <c r="AJ104" s="32"/>
      <c r="AK104" s="33"/>
    </row>
    <row r="105" spans="1:37" s="34" customFormat="1" x14ac:dyDescent="0.25">
      <c r="A105" s="23">
        <f t="shared" si="7"/>
        <v>97</v>
      </c>
      <c r="B105" s="24" t="s">
        <v>44</v>
      </c>
      <c r="C105" s="23">
        <f>+[1]DEPURADO!A99</f>
        <v>8531</v>
      </c>
      <c r="D105" s="23">
        <f>+[1]DEPURADO!B99</f>
        <v>8531</v>
      </c>
      <c r="E105" s="25">
        <f>+[1]DEPURADO!C99</f>
        <v>43122</v>
      </c>
      <c r="F105" s="26">
        <f>+IF([1]DEPURADO!D99&gt;1,[1]DEPURADO!D99," ")</f>
        <v>43122</v>
      </c>
      <c r="G105" s="27">
        <f>[1]DEPURADO!F99</f>
        <v>106319</v>
      </c>
      <c r="H105" s="28">
        <v>0</v>
      </c>
      <c r="I105" s="28">
        <f>+[1]DEPURADO!M99+[1]DEPURADO!N99</f>
        <v>0</v>
      </c>
      <c r="J105" s="28">
        <f>+[1]DEPURADO!R99</f>
        <v>0</v>
      </c>
      <c r="K105" s="29">
        <f>+[1]DEPURADO!P99+[1]DEPURADO!Q99</f>
        <v>106319</v>
      </c>
      <c r="L105" s="28">
        <v>0</v>
      </c>
      <c r="M105" s="28">
        <v>0</v>
      </c>
      <c r="N105" s="28">
        <f t="shared" si="8"/>
        <v>106319</v>
      </c>
      <c r="O105" s="28">
        <f t="shared" si="9"/>
        <v>0</v>
      </c>
      <c r="P105" s="24">
        <f>IF([1]DEPURADO!H99&gt;1,0,[1]DEPURADO!B99)</f>
        <v>8531</v>
      </c>
      <c r="Q105" s="30">
        <f t="shared" si="10"/>
        <v>106319</v>
      </c>
      <c r="R105" s="31">
        <f t="shared" si="11"/>
        <v>0</v>
      </c>
      <c r="S105" s="31">
        <f>+[1]DEPURADO!J99</f>
        <v>0</v>
      </c>
      <c r="T105" s="23" t="s">
        <v>45</v>
      </c>
      <c r="U105" s="31">
        <f>+[1]DEPURADO!I99</f>
        <v>0</v>
      </c>
      <c r="V105" s="30"/>
      <c r="W105" s="23" t="s">
        <v>45</v>
      </c>
      <c r="X105" s="31">
        <f>+[1]DEPURADO!K99+[1]DEPURADO!L99</f>
        <v>0</v>
      </c>
      <c r="Y105" s="23" t="s">
        <v>45</v>
      </c>
      <c r="Z105" s="31">
        <f t="shared" si="12"/>
        <v>0</v>
      </c>
      <c r="AA105" s="31"/>
      <c r="AB105" s="31">
        <v>0</v>
      </c>
      <c r="AC105" s="31">
        <v>0</v>
      </c>
      <c r="AD105" s="30"/>
      <c r="AE105" s="30">
        <f>+[1]DEPURADO!K99</f>
        <v>0</v>
      </c>
      <c r="AF105" s="30">
        <v>0</v>
      </c>
      <c r="AG105" s="30">
        <f t="shared" si="13"/>
        <v>0</v>
      </c>
      <c r="AH105" s="30">
        <v>0</v>
      </c>
      <c r="AI105" s="30" t="str">
        <f>+[1]DEPURADO!G99</f>
        <v>CANCELADA</v>
      </c>
      <c r="AJ105" s="32"/>
      <c r="AK105" s="33"/>
    </row>
    <row r="106" spans="1:37" s="34" customFormat="1" x14ac:dyDescent="0.25">
      <c r="A106" s="23">
        <f t="shared" si="7"/>
        <v>98</v>
      </c>
      <c r="B106" s="24" t="s">
        <v>44</v>
      </c>
      <c r="C106" s="23">
        <f>+[1]DEPURADO!A100</f>
        <v>8530</v>
      </c>
      <c r="D106" s="23">
        <f>+[1]DEPURADO!B100</f>
        <v>8530</v>
      </c>
      <c r="E106" s="25">
        <f>+[1]DEPURADO!C100</f>
        <v>43122</v>
      </c>
      <c r="F106" s="26">
        <f>+IF([1]DEPURADO!D100&gt;1,[1]DEPURADO!D100," ")</f>
        <v>43122</v>
      </c>
      <c r="G106" s="27">
        <f>[1]DEPURADO!F100</f>
        <v>149337</v>
      </c>
      <c r="H106" s="28">
        <v>0</v>
      </c>
      <c r="I106" s="28">
        <f>+[1]DEPURADO!M100+[1]DEPURADO!N100</f>
        <v>0</v>
      </c>
      <c r="J106" s="28">
        <f>+[1]DEPURADO!R100</f>
        <v>0</v>
      </c>
      <c r="K106" s="29">
        <f>+[1]DEPURADO!P100+[1]DEPURADO!Q100</f>
        <v>149337</v>
      </c>
      <c r="L106" s="28">
        <v>0</v>
      </c>
      <c r="M106" s="28">
        <v>0</v>
      </c>
      <c r="N106" s="28">
        <f t="shared" si="8"/>
        <v>149337</v>
      </c>
      <c r="O106" s="28">
        <f t="shared" si="9"/>
        <v>0</v>
      </c>
      <c r="P106" s="24">
        <f>IF([1]DEPURADO!H100&gt;1,0,[1]DEPURADO!B100)</f>
        <v>8530</v>
      </c>
      <c r="Q106" s="30">
        <f t="shared" si="10"/>
        <v>149337</v>
      </c>
      <c r="R106" s="31">
        <f t="shared" si="11"/>
        <v>0</v>
      </c>
      <c r="S106" s="31">
        <f>+[1]DEPURADO!J100</f>
        <v>0</v>
      </c>
      <c r="T106" s="23" t="s">
        <v>45</v>
      </c>
      <c r="U106" s="31">
        <f>+[1]DEPURADO!I100</f>
        <v>0</v>
      </c>
      <c r="V106" s="30"/>
      <c r="W106" s="23" t="s">
        <v>45</v>
      </c>
      <c r="X106" s="31">
        <f>+[1]DEPURADO!K100+[1]DEPURADO!L100</f>
        <v>0</v>
      </c>
      <c r="Y106" s="23" t="s">
        <v>45</v>
      </c>
      <c r="Z106" s="31">
        <f t="shared" si="12"/>
        <v>0</v>
      </c>
      <c r="AA106" s="31"/>
      <c r="AB106" s="31">
        <v>0</v>
      </c>
      <c r="AC106" s="31">
        <v>0</v>
      </c>
      <c r="AD106" s="30"/>
      <c r="AE106" s="30">
        <f>+[1]DEPURADO!K100</f>
        <v>0</v>
      </c>
      <c r="AF106" s="30">
        <v>0</v>
      </c>
      <c r="AG106" s="30">
        <f t="shared" si="13"/>
        <v>0</v>
      </c>
      <c r="AH106" s="30">
        <v>0</v>
      </c>
      <c r="AI106" s="30" t="str">
        <f>+[1]DEPURADO!G100</f>
        <v>CANCELADA</v>
      </c>
      <c r="AJ106" s="32"/>
      <c r="AK106" s="33"/>
    </row>
    <row r="107" spans="1:37" s="34" customFormat="1" x14ac:dyDescent="0.25">
      <c r="A107" s="23">
        <f t="shared" si="7"/>
        <v>99</v>
      </c>
      <c r="B107" s="24" t="s">
        <v>44</v>
      </c>
      <c r="C107" s="23">
        <f>+[1]DEPURADO!A101</f>
        <v>8542</v>
      </c>
      <c r="D107" s="23">
        <f>+[1]DEPURADO!B101</f>
        <v>8542</v>
      </c>
      <c r="E107" s="25">
        <f>+[1]DEPURADO!C101</f>
        <v>43127</v>
      </c>
      <c r="F107" s="26">
        <f>+IF([1]DEPURADO!D101&gt;1,[1]DEPURADO!D101," ")</f>
        <v>43127</v>
      </c>
      <c r="G107" s="27">
        <f>[1]DEPURADO!F101</f>
        <v>77429</v>
      </c>
      <c r="H107" s="28">
        <v>0</v>
      </c>
      <c r="I107" s="28">
        <f>+[1]DEPURADO!M101+[1]DEPURADO!N101</f>
        <v>0</v>
      </c>
      <c r="J107" s="28">
        <f>+[1]DEPURADO!R101</f>
        <v>0</v>
      </c>
      <c r="K107" s="29">
        <f>+[1]DEPURADO!P101+[1]DEPURADO!Q101</f>
        <v>77429</v>
      </c>
      <c r="L107" s="28">
        <v>0</v>
      </c>
      <c r="M107" s="28">
        <v>0</v>
      </c>
      <c r="N107" s="28">
        <f t="shared" si="8"/>
        <v>77429</v>
      </c>
      <c r="O107" s="28">
        <f t="shared" si="9"/>
        <v>0</v>
      </c>
      <c r="P107" s="24">
        <f>IF([1]DEPURADO!H101&gt;1,0,[1]DEPURADO!B101)</f>
        <v>8542</v>
      </c>
      <c r="Q107" s="30">
        <f t="shared" si="10"/>
        <v>77429</v>
      </c>
      <c r="R107" s="31">
        <f t="shared" si="11"/>
        <v>0</v>
      </c>
      <c r="S107" s="31">
        <f>+[1]DEPURADO!J101</f>
        <v>0</v>
      </c>
      <c r="T107" s="23" t="s">
        <v>45</v>
      </c>
      <c r="U107" s="31">
        <f>+[1]DEPURADO!I101</f>
        <v>0</v>
      </c>
      <c r="V107" s="30"/>
      <c r="W107" s="23" t="s">
        <v>45</v>
      </c>
      <c r="X107" s="31">
        <f>+[1]DEPURADO!K101+[1]DEPURADO!L101</f>
        <v>0</v>
      </c>
      <c r="Y107" s="23" t="s">
        <v>45</v>
      </c>
      <c r="Z107" s="31">
        <f t="shared" si="12"/>
        <v>0</v>
      </c>
      <c r="AA107" s="31"/>
      <c r="AB107" s="31">
        <v>0</v>
      </c>
      <c r="AC107" s="31">
        <v>0</v>
      </c>
      <c r="AD107" s="30"/>
      <c r="AE107" s="30">
        <f>+[1]DEPURADO!K101</f>
        <v>0</v>
      </c>
      <c r="AF107" s="30">
        <v>0</v>
      </c>
      <c r="AG107" s="30">
        <f t="shared" si="13"/>
        <v>0</v>
      </c>
      <c r="AH107" s="30">
        <v>0</v>
      </c>
      <c r="AI107" s="30" t="str">
        <f>+[1]DEPURADO!G101</f>
        <v>CANCELADA</v>
      </c>
      <c r="AJ107" s="32"/>
      <c r="AK107" s="33"/>
    </row>
    <row r="108" spans="1:37" s="34" customFormat="1" x14ac:dyDescent="0.25">
      <c r="A108" s="23">
        <f t="shared" si="7"/>
        <v>100</v>
      </c>
      <c r="B108" s="24" t="s">
        <v>44</v>
      </c>
      <c r="C108" s="23">
        <f>+[1]DEPURADO!A102</f>
        <v>8613</v>
      </c>
      <c r="D108" s="23">
        <f>+[1]DEPURADO!B102</f>
        <v>8613</v>
      </c>
      <c r="E108" s="25">
        <f>+[1]DEPURADO!C102</f>
        <v>43159</v>
      </c>
      <c r="F108" s="26">
        <f>+IF([1]DEPURADO!D102&gt;1,[1]DEPURADO!D102," ")</f>
        <v>43159</v>
      </c>
      <c r="G108" s="27">
        <f>[1]DEPURADO!F102</f>
        <v>115695</v>
      </c>
      <c r="H108" s="28">
        <v>0</v>
      </c>
      <c r="I108" s="28">
        <f>+[1]DEPURADO!M102+[1]DEPURADO!N102</f>
        <v>0</v>
      </c>
      <c r="J108" s="28">
        <f>+[1]DEPURADO!R102</f>
        <v>0</v>
      </c>
      <c r="K108" s="29">
        <f>+[1]DEPURADO!P102+[1]DEPURADO!Q102</f>
        <v>115695</v>
      </c>
      <c r="L108" s="28">
        <v>0</v>
      </c>
      <c r="M108" s="28">
        <v>0</v>
      </c>
      <c r="N108" s="28">
        <f t="shared" si="8"/>
        <v>115695</v>
      </c>
      <c r="O108" s="28">
        <f t="shared" si="9"/>
        <v>0</v>
      </c>
      <c r="P108" s="24">
        <f>IF([1]DEPURADO!H102&gt;1,0,[1]DEPURADO!B102)</f>
        <v>8613</v>
      </c>
      <c r="Q108" s="30">
        <f t="shared" si="10"/>
        <v>115695</v>
      </c>
      <c r="R108" s="31">
        <f t="shared" si="11"/>
        <v>0</v>
      </c>
      <c r="S108" s="31">
        <f>+[1]DEPURADO!J102</f>
        <v>0</v>
      </c>
      <c r="T108" s="23" t="s">
        <v>45</v>
      </c>
      <c r="U108" s="31">
        <f>+[1]DEPURADO!I102</f>
        <v>0</v>
      </c>
      <c r="V108" s="30"/>
      <c r="W108" s="23" t="s">
        <v>45</v>
      </c>
      <c r="X108" s="31">
        <f>+[1]DEPURADO!K102+[1]DEPURADO!L102</f>
        <v>0</v>
      </c>
      <c r="Y108" s="23" t="s">
        <v>45</v>
      </c>
      <c r="Z108" s="31">
        <f t="shared" si="12"/>
        <v>0</v>
      </c>
      <c r="AA108" s="31"/>
      <c r="AB108" s="31">
        <v>0</v>
      </c>
      <c r="AC108" s="31">
        <v>0</v>
      </c>
      <c r="AD108" s="30"/>
      <c r="AE108" s="30">
        <f>+[1]DEPURADO!K102</f>
        <v>0</v>
      </c>
      <c r="AF108" s="30">
        <v>0</v>
      </c>
      <c r="AG108" s="30">
        <f t="shared" si="13"/>
        <v>0</v>
      </c>
      <c r="AH108" s="30">
        <v>0</v>
      </c>
      <c r="AI108" s="30" t="str">
        <f>+[1]DEPURADO!G102</f>
        <v>CANCELADA</v>
      </c>
      <c r="AJ108" s="32"/>
      <c r="AK108" s="33"/>
    </row>
    <row r="109" spans="1:37" s="34" customFormat="1" x14ac:dyDescent="0.25">
      <c r="A109" s="23">
        <f t="shared" si="7"/>
        <v>101</v>
      </c>
      <c r="B109" s="24" t="s">
        <v>44</v>
      </c>
      <c r="C109" s="23">
        <f>+[1]DEPURADO!A103</f>
        <v>8583</v>
      </c>
      <c r="D109" s="23">
        <f>+[1]DEPURADO!B103</f>
        <v>8583</v>
      </c>
      <c r="E109" s="25">
        <f>+[1]DEPURADO!C103</f>
        <v>43152</v>
      </c>
      <c r="F109" s="26">
        <f>+IF([1]DEPURADO!D103&gt;1,[1]DEPURADO!D103," ")</f>
        <v>43152</v>
      </c>
      <c r="G109" s="27">
        <f>[1]DEPURADO!F103</f>
        <v>118994</v>
      </c>
      <c r="H109" s="28">
        <v>0</v>
      </c>
      <c r="I109" s="28">
        <f>+[1]DEPURADO!M103+[1]DEPURADO!N103</f>
        <v>0</v>
      </c>
      <c r="J109" s="28">
        <f>+[1]DEPURADO!R103</f>
        <v>0</v>
      </c>
      <c r="K109" s="29">
        <f>+[1]DEPURADO!P103+[1]DEPURADO!Q103</f>
        <v>118994</v>
      </c>
      <c r="L109" s="28">
        <v>0</v>
      </c>
      <c r="M109" s="28">
        <v>0</v>
      </c>
      <c r="N109" s="28">
        <f t="shared" si="8"/>
        <v>118994</v>
      </c>
      <c r="O109" s="28">
        <f t="shared" si="9"/>
        <v>0</v>
      </c>
      <c r="P109" s="24">
        <f>IF([1]DEPURADO!H103&gt;1,0,[1]DEPURADO!B103)</f>
        <v>8583</v>
      </c>
      <c r="Q109" s="30">
        <f t="shared" si="10"/>
        <v>118994</v>
      </c>
      <c r="R109" s="31">
        <f t="shared" si="11"/>
        <v>0</v>
      </c>
      <c r="S109" s="31">
        <f>+[1]DEPURADO!J103</f>
        <v>0</v>
      </c>
      <c r="T109" s="23" t="s">
        <v>45</v>
      </c>
      <c r="U109" s="31">
        <f>+[1]DEPURADO!I103</f>
        <v>0</v>
      </c>
      <c r="V109" s="30"/>
      <c r="W109" s="23" t="s">
        <v>45</v>
      </c>
      <c r="X109" s="31">
        <f>+[1]DEPURADO!K103+[1]DEPURADO!L103</f>
        <v>0</v>
      </c>
      <c r="Y109" s="23" t="s">
        <v>45</v>
      </c>
      <c r="Z109" s="31">
        <f t="shared" si="12"/>
        <v>0</v>
      </c>
      <c r="AA109" s="31"/>
      <c r="AB109" s="31">
        <v>0</v>
      </c>
      <c r="AC109" s="31">
        <v>0</v>
      </c>
      <c r="AD109" s="30"/>
      <c r="AE109" s="30">
        <f>+[1]DEPURADO!K103</f>
        <v>0</v>
      </c>
      <c r="AF109" s="30">
        <v>0</v>
      </c>
      <c r="AG109" s="30">
        <f t="shared" si="13"/>
        <v>0</v>
      </c>
      <c r="AH109" s="30">
        <v>0</v>
      </c>
      <c r="AI109" s="30" t="str">
        <f>+[1]DEPURADO!G103</f>
        <v>CANCELADA</v>
      </c>
      <c r="AJ109" s="32"/>
      <c r="AK109" s="33"/>
    </row>
    <row r="110" spans="1:37" s="34" customFormat="1" x14ac:dyDescent="0.25">
      <c r="A110" s="23">
        <f t="shared" si="7"/>
        <v>102</v>
      </c>
      <c r="B110" s="24" t="s">
        <v>44</v>
      </c>
      <c r="C110" s="23">
        <f>+[1]DEPURADO!A104</f>
        <v>8679</v>
      </c>
      <c r="D110" s="23">
        <f>+[1]DEPURADO!B104</f>
        <v>8679</v>
      </c>
      <c r="E110" s="25">
        <f>+[1]DEPURADO!C104</f>
        <v>43172</v>
      </c>
      <c r="F110" s="26">
        <f>+IF([1]DEPURADO!D104&gt;1,[1]DEPURADO!D104," ")</f>
        <v>43172</v>
      </c>
      <c r="G110" s="27">
        <f>[1]DEPURADO!F104</f>
        <v>118368</v>
      </c>
      <c r="H110" s="28">
        <v>0</v>
      </c>
      <c r="I110" s="28">
        <f>+[1]DEPURADO!M104+[1]DEPURADO!N104</f>
        <v>0</v>
      </c>
      <c r="J110" s="28">
        <f>+[1]DEPURADO!R104</f>
        <v>0</v>
      </c>
      <c r="K110" s="29">
        <f>+[1]DEPURADO!P104+[1]DEPURADO!Q104</f>
        <v>118368</v>
      </c>
      <c r="L110" s="28">
        <v>0</v>
      </c>
      <c r="M110" s="28">
        <v>0</v>
      </c>
      <c r="N110" s="28">
        <f t="shared" si="8"/>
        <v>118368</v>
      </c>
      <c r="O110" s="28">
        <f t="shared" si="9"/>
        <v>0</v>
      </c>
      <c r="P110" s="24">
        <f>IF([1]DEPURADO!H104&gt;1,0,[1]DEPURADO!B104)</f>
        <v>8679</v>
      </c>
      <c r="Q110" s="30">
        <f t="shared" si="10"/>
        <v>118368</v>
      </c>
      <c r="R110" s="31">
        <f t="shared" si="11"/>
        <v>0</v>
      </c>
      <c r="S110" s="31">
        <f>+[1]DEPURADO!J104</f>
        <v>0</v>
      </c>
      <c r="T110" s="23" t="s">
        <v>45</v>
      </c>
      <c r="U110" s="31">
        <f>+[1]DEPURADO!I104</f>
        <v>0</v>
      </c>
      <c r="V110" s="30"/>
      <c r="W110" s="23" t="s">
        <v>45</v>
      </c>
      <c r="X110" s="31">
        <f>+[1]DEPURADO!K104+[1]DEPURADO!L104</f>
        <v>0</v>
      </c>
      <c r="Y110" s="23" t="s">
        <v>45</v>
      </c>
      <c r="Z110" s="31">
        <f t="shared" si="12"/>
        <v>0</v>
      </c>
      <c r="AA110" s="31"/>
      <c r="AB110" s="31">
        <v>0</v>
      </c>
      <c r="AC110" s="31">
        <v>0</v>
      </c>
      <c r="AD110" s="30"/>
      <c r="AE110" s="30">
        <f>+[1]DEPURADO!K104</f>
        <v>0</v>
      </c>
      <c r="AF110" s="30">
        <v>0</v>
      </c>
      <c r="AG110" s="30">
        <f t="shared" si="13"/>
        <v>0</v>
      </c>
      <c r="AH110" s="30">
        <v>0</v>
      </c>
      <c r="AI110" s="30" t="str">
        <f>+[1]DEPURADO!G104</f>
        <v>CANCELADA</v>
      </c>
      <c r="AJ110" s="32"/>
      <c r="AK110" s="33"/>
    </row>
    <row r="111" spans="1:37" s="34" customFormat="1" x14ac:dyDescent="0.25">
      <c r="A111" s="23">
        <f t="shared" si="7"/>
        <v>103</v>
      </c>
      <c r="B111" s="24" t="s">
        <v>44</v>
      </c>
      <c r="C111" s="23">
        <f>+[1]DEPURADO!A105</f>
        <v>8733</v>
      </c>
      <c r="D111" s="23">
        <f>+[1]DEPURADO!B105</f>
        <v>8733</v>
      </c>
      <c r="E111" s="25">
        <f>+[1]DEPURADO!C105</f>
        <v>43190</v>
      </c>
      <c r="F111" s="26">
        <f>+IF([1]DEPURADO!D105&gt;1,[1]DEPURADO!D105," ")</f>
        <v>43190</v>
      </c>
      <c r="G111" s="27">
        <f>[1]DEPURADO!F105</f>
        <v>123474</v>
      </c>
      <c r="H111" s="28">
        <v>0</v>
      </c>
      <c r="I111" s="28">
        <f>+[1]DEPURADO!M105+[1]DEPURADO!N105</f>
        <v>0</v>
      </c>
      <c r="J111" s="28">
        <f>+[1]DEPURADO!R105</f>
        <v>0</v>
      </c>
      <c r="K111" s="29">
        <f>+[1]DEPURADO!P105+[1]DEPURADO!Q105</f>
        <v>0</v>
      </c>
      <c r="L111" s="28">
        <v>0</v>
      </c>
      <c r="M111" s="28">
        <v>0</v>
      </c>
      <c r="N111" s="28">
        <f t="shared" si="8"/>
        <v>0</v>
      </c>
      <c r="O111" s="28">
        <f t="shared" si="9"/>
        <v>123474</v>
      </c>
      <c r="P111" s="24">
        <f>IF([1]DEPURADO!H105&gt;1,0,[1]DEPURADO!B105)</f>
        <v>0</v>
      </c>
      <c r="Q111" s="30">
        <f t="shared" si="10"/>
        <v>0</v>
      </c>
      <c r="R111" s="31">
        <f t="shared" si="11"/>
        <v>123474</v>
      </c>
      <c r="S111" s="31">
        <f>+[1]DEPURADO!J105</f>
        <v>0</v>
      </c>
      <c r="T111" s="23" t="s">
        <v>45</v>
      </c>
      <c r="U111" s="31">
        <f>+[1]DEPURADO!I105</f>
        <v>0</v>
      </c>
      <c r="V111" s="30"/>
      <c r="W111" s="23" t="s">
        <v>45</v>
      </c>
      <c r="X111" s="31">
        <f>+[1]DEPURADO!K105+[1]DEPURADO!L105</f>
        <v>0</v>
      </c>
      <c r="Y111" s="23" t="s">
        <v>45</v>
      </c>
      <c r="Z111" s="31">
        <f t="shared" si="12"/>
        <v>0</v>
      </c>
      <c r="AA111" s="31"/>
      <c r="AB111" s="31">
        <v>0</v>
      </c>
      <c r="AC111" s="31">
        <v>0</v>
      </c>
      <c r="AD111" s="30"/>
      <c r="AE111" s="30">
        <f>+[1]DEPURADO!K105</f>
        <v>0</v>
      </c>
      <c r="AF111" s="30">
        <v>0</v>
      </c>
      <c r="AG111" s="30">
        <f t="shared" si="13"/>
        <v>0</v>
      </c>
      <c r="AH111" s="30">
        <v>0</v>
      </c>
      <c r="AI111" s="30" t="str">
        <f>+[1]DEPURADO!G105</f>
        <v>NO RADICADA</v>
      </c>
      <c r="AJ111" s="32"/>
      <c r="AK111" s="33"/>
    </row>
    <row r="112" spans="1:37" s="34" customFormat="1" x14ac:dyDescent="0.25">
      <c r="A112" s="23">
        <f t="shared" si="7"/>
        <v>104</v>
      </c>
      <c r="B112" s="24" t="s">
        <v>44</v>
      </c>
      <c r="C112" s="23">
        <f>+[1]DEPURADO!A106</f>
        <v>8686</v>
      </c>
      <c r="D112" s="23">
        <f>+[1]DEPURADO!B106</f>
        <v>8686</v>
      </c>
      <c r="E112" s="25">
        <f>+[1]DEPURADO!C106</f>
        <v>43173</v>
      </c>
      <c r="F112" s="26">
        <f>+IF([1]DEPURADO!D106&gt;1,[1]DEPURADO!D106," ")</f>
        <v>43173</v>
      </c>
      <c r="G112" s="27">
        <f>[1]DEPURADO!F106</f>
        <v>156317</v>
      </c>
      <c r="H112" s="28">
        <v>0</v>
      </c>
      <c r="I112" s="28">
        <f>+[1]DEPURADO!M106+[1]DEPURADO!N106</f>
        <v>0</v>
      </c>
      <c r="J112" s="28">
        <f>+[1]DEPURADO!R106</f>
        <v>0</v>
      </c>
      <c r="K112" s="29">
        <f>+[1]DEPURADO!P106+[1]DEPURADO!Q106</f>
        <v>148200</v>
      </c>
      <c r="L112" s="28">
        <v>0</v>
      </c>
      <c r="M112" s="28">
        <v>0</v>
      </c>
      <c r="N112" s="28">
        <f t="shared" si="8"/>
        <v>148200</v>
      </c>
      <c r="O112" s="28">
        <f t="shared" si="9"/>
        <v>8117</v>
      </c>
      <c r="P112" s="24">
        <f>IF([1]DEPURADO!H106&gt;1,0,[1]DEPURADO!B106)</f>
        <v>8686</v>
      </c>
      <c r="Q112" s="30">
        <f t="shared" si="10"/>
        <v>156317</v>
      </c>
      <c r="R112" s="31">
        <f t="shared" si="11"/>
        <v>0</v>
      </c>
      <c r="S112" s="31">
        <f>+[1]DEPURADO!J106</f>
        <v>0</v>
      </c>
      <c r="T112" s="23" t="s">
        <v>45</v>
      </c>
      <c r="U112" s="31">
        <f>+[1]DEPURADO!I106</f>
        <v>0</v>
      </c>
      <c r="V112" s="30"/>
      <c r="W112" s="23" t="s">
        <v>45</v>
      </c>
      <c r="X112" s="31">
        <f>+[1]DEPURADO!K106+[1]DEPURADO!L106</f>
        <v>8117</v>
      </c>
      <c r="Y112" s="23" t="s">
        <v>45</v>
      </c>
      <c r="Z112" s="31">
        <f t="shared" si="12"/>
        <v>8117</v>
      </c>
      <c r="AA112" s="31"/>
      <c r="AB112" s="31">
        <v>0</v>
      </c>
      <c r="AC112" s="31">
        <v>0</v>
      </c>
      <c r="AD112" s="30"/>
      <c r="AE112" s="30">
        <f>+[1]DEPURADO!K106</f>
        <v>0</v>
      </c>
      <c r="AF112" s="30">
        <v>0</v>
      </c>
      <c r="AG112" s="30">
        <f t="shared" si="13"/>
        <v>0</v>
      </c>
      <c r="AH112" s="30">
        <v>0</v>
      </c>
      <c r="AI112" s="30" t="str">
        <f>+[1]DEPURADO!G106</f>
        <v>GLOSA LEGALIZADA Y CANCELADA</v>
      </c>
      <c r="AJ112" s="32"/>
      <c r="AK112" s="33"/>
    </row>
    <row r="113" spans="1:37" s="34" customFormat="1" x14ac:dyDescent="0.25">
      <c r="A113" s="23">
        <f t="shared" si="7"/>
        <v>105</v>
      </c>
      <c r="B113" s="24" t="s">
        <v>44</v>
      </c>
      <c r="C113" s="23">
        <f>+[1]DEPURADO!A107</f>
        <v>8723</v>
      </c>
      <c r="D113" s="23">
        <f>+[1]DEPURADO!B107</f>
        <v>8723</v>
      </c>
      <c r="E113" s="25">
        <f>+[1]DEPURADO!C107</f>
        <v>43186</v>
      </c>
      <c r="F113" s="26">
        <f>+IF([1]DEPURADO!D107&gt;1,[1]DEPURADO!D107," ")</f>
        <v>43186</v>
      </c>
      <c r="G113" s="27">
        <f>[1]DEPURADO!F107</f>
        <v>51861</v>
      </c>
      <c r="H113" s="28">
        <v>0</v>
      </c>
      <c r="I113" s="28">
        <f>+[1]DEPURADO!M107+[1]DEPURADO!N107</f>
        <v>0</v>
      </c>
      <c r="J113" s="28">
        <f>+[1]DEPURADO!R107</f>
        <v>0</v>
      </c>
      <c r="K113" s="29">
        <f>+[1]DEPURADO!P107+[1]DEPURADO!Q107</f>
        <v>0</v>
      </c>
      <c r="L113" s="28">
        <v>0</v>
      </c>
      <c r="M113" s="28">
        <v>0</v>
      </c>
      <c r="N113" s="28">
        <f t="shared" si="8"/>
        <v>0</v>
      </c>
      <c r="O113" s="28">
        <f t="shared" si="9"/>
        <v>51861</v>
      </c>
      <c r="P113" s="24">
        <f>IF([1]DEPURADO!H107&gt;1,0,[1]DEPURADO!B107)</f>
        <v>0</v>
      </c>
      <c r="Q113" s="30">
        <f t="shared" si="10"/>
        <v>0</v>
      </c>
      <c r="R113" s="31">
        <f t="shared" si="11"/>
        <v>51861</v>
      </c>
      <c r="S113" s="31">
        <f>+[1]DEPURADO!J107</f>
        <v>0</v>
      </c>
      <c r="T113" s="23" t="s">
        <v>45</v>
      </c>
      <c r="U113" s="31">
        <f>+[1]DEPURADO!I107</f>
        <v>0</v>
      </c>
      <c r="V113" s="30"/>
      <c r="W113" s="23" t="s">
        <v>45</v>
      </c>
      <c r="X113" s="31">
        <f>+[1]DEPURADO!K107+[1]DEPURADO!L107</f>
        <v>0</v>
      </c>
      <c r="Y113" s="23" t="s">
        <v>45</v>
      </c>
      <c r="Z113" s="31">
        <f t="shared" si="12"/>
        <v>0</v>
      </c>
      <c r="AA113" s="31"/>
      <c r="AB113" s="31">
        <v>0</v>
      </c>
      <c r="AC113" s="31">
        <v>0</v>
      </c>
      <c r="AD113" s="30"/>
      <c r="AE113" s="30">
        <f>+[1]DEPURADO!K107</f>
        <v>0</v>
      </c>
      <c r="AF113" s="30">
        <v>0</v>
      </c>
      <c r="AG113" s="30">
        <f t="shared" si="13"/>
        <v>0</v>
      </c>
      <c r="AH113" s="30">
        <v>0</v>
      </c>
      <c r="AI113" s="30" t="str">
        <f>+[1]DEPURADO!G107</f>
        <v>NO RADICADA</v>
      </c>
      <c r="AJ113" s="32"/>
      <c r="AK113" s="33"/>
    </row>
    <row r="114" spans="1:37" s="34" customFormat="1" x14ac:dyDescent="0.25">
      <c r="A114" s="23">
        <f t="shared" si="7"/>
        <v>106</v>
      </c>
      <c r="B114" s="24" t="s">
        <v>44</v>
      </c>
      <c r="C114" s="23">
        <f>+[1]DEPURADO!A108</f>
        <v>8698</v>
      </c>
      <c r="D114" s="23">
        <f>+[1]DEPURADO!B108</f>
        <v>8698</v>
      </c>
      <c r="E114" s="25">
        <f>+[1]DEPURADO!C108</f>
        <v>43179</v>
      </c>
      <c r="F114" s="26">
        <f>+IF([1]DEPURADO!D108&gt;1,[1]DEPURADO!D108," ")</f>
        <v>43179</v>
      </c>
      <c r="G114" s="27">
        <f>[1]DEPURADO!F108</f>
        <v>65534</v>
      </c>
      <c r="H114" s="28">
        <v>0</v>
      </c>
      <c r="I114" s="28">
        <f>+[1]DEPURADO!M108+[1]DEPURADO!N108</f>
        <v>0</v>
      </c>
      <c r="J114" s="28">
        <f>+[1]DEPURADO!R108</f>
        <v>0</v>
      </c>
      <c r="K114" s="29">
        <f>+[1]DEPURADO!P108+[1]DEPURADO!Q108</f>
        <v>65534</v>
      </c>
      <c r="L114" s="28">
        <v>0</v>
      </c>
      <c r="M114" s="28">
        <v>0</v>
      </c>
      <c r="N114" s="28">
        <f t="shared" si="8"/>
        <v>65534</v>
      </c>
      <c r="O114" s="28">
        <f t="shared" si="9"/>
        <v>0</v>
      </c>
      <c r="P114" s="24">
        <f>IF([1]DEPURADO!H108&gt;1,0,[1]DEPURADO!B108)</f>
        <v>8698</v>
      </c>
      <c r="Q114" s="30">
        <f t="shared" si="10"/>
        <v>65534</v>
      </c>
      <c r="R114" s="31">
        <f t="shared" si="11"/>
        <v>0</v>
      </c>
      <c r="S114" s="31">
        <f>+[1]DEPURADO!J108</f>
        <v>0</v>
      </c>
      <c r="T114" s="23" t="s">
        <v>45</v>
      </c>
      <c r="U114" s="31">
        <f>+[1]DEPURADO!I108</f>
        <v>0</v>
      </c>
      <c r="V114" s="30"/>
      <c r="W114" s="23" t="s">
        <v>45</v>
      </c>
      <c r="X114" s="31">
        <f>+[1]DEPURADO!K108+[1]DEPURADO!L108</f>
        <v>0</v>
      </c>
      <c r="Y114" s="23" t="s">
        <v>45</v>
      </c>
      <c r="Z114" s="31">
        <f t="shared" si="12"/>
        <v>0</v>
      </c>
      <c r="AA114" s="31"/>
      <c r="AB114" s="31">
        <v>0</v>
      </c>
      <c r="AC114" s="31">
        <v>0</v>
      </c>
      <c r="AD114" s="30"/>
      <c r="AE114" s="30">
        <f>+[1]DEPURADO!K108</f>
        <v>0</v>
      </c>
      <c r="AF114" s="30">
        <v>0</v>
      </c>
      <c r="AG114" s="30">
        <f t="shared" si="13"/>
        <v>0</v>
      </c>
      <c r="AH114" s="30">
        <v>0</v>
      </c>
      <c r="AI114" s="30" t="str">
        <f>+[1]DEPURADO!G108</f>
        <v>CANCELADA</v>
      </c>
      <c r="AJ114" s="32"/>
      <c r="AK114" s="33"/>
    </row>
    <row r="115" spans="1:37" s="34" customFormat="1" x14ac:dyDescent="0.25">
      <c r="A115" s="23">
        <f t="shared" si="7"/>
        <v>107</v>
      </c>
      <c r="B115" s="24" t="s">
        <v>44</v>
      </c>
      <c r="C115" s="23">
        <f>+[1]DEPURADO!A109</f>
        <v>8700</v>
      </c>
      <c r="D115" s="23">
        <f>+[1]DEPURADO!B109</f>
        <v>8700</v>
      </c>
      <c r="E115" s="25">
        <f>+[1]DEPURADO!C109</f>
        <v>43181</v>
      </c>
      <c r="F115" s="26">
        <f>+IF([1]DEPURADO!D109&gt;1,[1]DEPURADO!D109," ")</f>
        <v>43181</v>
      </c>
      <c r="G115" s="27">
        <f>[1]DEPURADO!F109</f>
        <v>9808</v>
      </c>
      <c r="H115" s="28">
        <v>0</v>
      </c>
      <c r="I115" s="28">
        <f>+[1]DEPURADO!M109+[1]DEPURADO!N109</f>
        <v>0</v>
      </c>
      <c r="J115" s="28">
        <f>+[1]DEPURADO!R109</f>
        <v>0</v>
      </c>
      <c r="K115" s="29">
        <f>+[1]DEPURADO!P109+[1]DEPURADO!Q109</f>
        <v>0</v>
      </c>
      <c r="L115" s="28">
        <v>0</v>
      </c>
      <c r="M115" s="28">
        <v>0</v>
      </c>
      <c r="N115" s="28">
        <f t="shared" si="8"/>
        <v>0</v>
      </c>
      <c r="O115" s="28">
        <f t="shared" si="9"/>
        <v>9808</v>
      </c>
      <c r="P115" s="24">
        <f>IF([1]DEPURADO!H109&gt;1,0,[1]DEPURADO!B109)</f>
        <v>8700</v>
      </c>
      <c r="Q115" s="30">
        <f t="shared" si="10"/>
        <v>9808</v>
      </c>
      <c r="R115" s="31">
        <f t="shared" si="11"/>
        <v>0</v>
      </c>
      <c r="S115" s="31">
        <f>+[1]DEPURADO!J109</f>
        <v>0</v>
      </c>
      <c r="T115" s="23" t="s">
        <v>45</v>
      </c>
      <c r="U115" s="31">
        <f>+[1]DEPURADO!I109</f>
        <v>0</v>
      </c>
      <c r="V115" s="30"/>
      <c r="W115" s="23" t="s">
        <v>45</v>
      </c>
      <c r="X115" s="31">
        <f>+[1]DEPURADO!K109+[1]DEPURADO!L109</f>
        <v>9808</v>
      </c>
      <c r="Y115" s="23" t="s">
        <v>45</v>
      </c>
      <c r="Z115" s="31">
        <f t="shared" si="12"/>
        <v>9808</v>
      </c>
      <c r="AA115" s="31"/>
      <c r="AB115" s="31">
        <v>0</v>
      </c>
      <c r="AC115" s="31">
        <v>0</v>
      </c>
      <c r="AD115" s="30"/>
      <c r="AE115" s="30">
        <f>+[1]DEPURADO!K109</f>
        <v>0</v>
      </c>
      <c r="AF115" s="30">
        <v>0</v>
      </c>
      <c r="AG115" s="30">
        <f t="shared" si="13"/>
        <v>0</v>
      </c>
      <c r="AH115" s="30">
        <v>0</v>
      </c>
      <c r="AI115" s="30" t="str">
        <f>+[1]DEPURADO!G109</f>
        <v>GLOSA LEGALIZADA Y CANCELADA</v>
      </c>
      <c r="AJ115" s="32"/>
      <c r="AK115" s="33"/>
    </row>
    <row r="116" spans="1:37" s="34" customFormat="1" x14ac:dyDescent="0.25">
      <c r="A116" s="23">
        <f t="shared" si="7"/>
        <v>108</v>
      </c>
      <c r="B116" s="24" t="s">
        <v>44</v>
      </c>
      <c r="C116" s="23">
        <f>+[1]DEPURADO!A110</f>
        <v>8701</v>
      </c>
      <c r="D116" s="23">
        <f>+[1]DEPURADO!B110</f>
        <v>8701</v>
      </c>
      <c r="E116" s="25">
        <f>+[1]DEPURADO!C110</f>
        <v>43181</v>
      </c>
      <c r="F116" s="26">
        <f>+IF([1]DEPURADO!D110&gt;1,[1]DEPURADO!D110," ")</f>
        <v>43181</v>
      </c>
      <c r="G116" s="27">
        <f>[1]DEPURADO!F110</f>
        <v>9808</v>
      </c>
      <c r="H116" s="28">
        <v>0</v>
      </c>
      <c r="I116" s="28">
        <f>+[1]DEPURADO!M110+[1]DEPURADO!N110</f>
        <v>0</v>
      </c>
      <c r="J116" s="28">
        <f>+[1]DEPURADO!R110</f>
        <v>0</v>
      </c>
      <c r="K116" s="29">
        <f>+[1]DEPURADO!P110+[1]DEPURADO!Q110</f>
        <v>0</v>
      </c>
      <c r="L116" s="28">
        <v>0</v>
      </c>
      <c r="M116" s="28">
        <v>0</v>
      </c>
      <c r="N116" s="28">
        <f t="shared" si="8"/>
        <v>0</v>
      </c>
      <c r="O116" s="28">
        <f t="shared" si="9"/>
        <v>9808</v>
      </c>
      <c r="P116" s="24">
        <f>IF([1]DEPURADO!H110&gt;1,0,[1]DEPURADO!B110)</f>
        <v>8701</v>
      </c>
      <c r="Q116" s="30">
        <f t="shared" si="10"/>
        <v>9808</v>
      </c>
      <c r="R116" s="31">
        <f t="shared" si="11"/>
        <v>0</v>
      </c>
      <c r="S116" s="31">
        <f>+[1]DEPURADO!J110</f>
        <v>0</v>
      </c>
      <c r="T116" s="23" t="s">
        <v>45</v>
      </c>
      <c r="U116" s="31">
        <f>+[1]DEPURADO!I110</f>
        <v>0</v>
      </c>
      <c r="V116" s="30"/>
      <c r="W116" s="23" t="s">
        <v>45</v>
      </c>
      <c r="X116" s="31">
        <f>+[1]DEPURADO!K110+[1]DEPURADO!L110</f>
        <v>9808</v>
      </c>
      <c r="Y116" s="23" t="s">
        <v>45</v>
      </c>
      <c r="Z116" s="31">
        <f t="shared" si="12"/>
        <v>9808</v>
      </c>
      <c r="AA116" s="31"/>
      <c r="AB116" s="31">
        <v>0</v>
      </c>
      <c r="AC116" s="31">
        <v>0</v>
      </c>
      <c r="AD116" s="30"/>
      <c r="AE116" s="30">
        <f>+[1]DEPURADO!K110</f>
        <v>0</v>
      </c>
      <c r="AF116" s="30">
        <v>0</v>
      </c>
      <c r="AG116" s="30">
        <f t="shared" si="13"/>
        <v>0</v>
      </c>
      <c r="AH116" s="30">
        <v>0</v>
      </c>
      <c r="AI116" s="30" t="str">
        <f>+[1]DEPURADO!G110</f>
        <v>GLOSA LEGALIZADA Y CANCELADA</v>
      </c>
      <c r="AJ116" s="32"/>
      <c r="AK116" s="33"/>
    </row>
    <row r="117" spans="1:37" s="34" customFormat="1" x14ac:dyDescent="0.25">
      <c r="A117" s="23">
        <f t="shared" si="7"/>
        <v>109</v>
      </c>
      <c r="B117" s="24" t="s">
        <v>44</v>
      </c>
      <c r="C117" s="23">
        <f>+[1]DEPURADO!A111</f>
        <v>8806</v>
      </c>
      <c r="D117" s="23">
        <f>+[1]DEPURADO!B111</f>
        <v>8806</v>
      </c>
      <c r="E117" s="25">
        <f>+[1]DEPURADO!C111</f>
        <v>43220</v>
      </c>
      <c r="F117" s="26">
        <f>+IF([1]DEPURADO!D111&gt;1,[1]DEPURADO!D111," ")</f>
        <v>43220</v>
      </c>
      <c r="G117" s="27">
        <f>[1]DEPURADO!F111</f>
        <v>118788</v>
      </c>
      <c r="H117" s="28">
        <v>0</v>
      </c>
      <c r="I117" s="28">
        <f>+[1]DEPURADO!M111+[1]DEPURADO!N111</f>
        <v>0</v>
      </c>
      <c r="J117" s="28">
        <f>+[1]DEPURADO!R111</f>
        <v>0</v>
      </c>
      <c r="K117" s="29">
        <f>+[1]DEPURADO!P111+[1]DEPURADO!Q111</f>
        <v>118788</v>
      </c>
      <c r="L117" s="28">
        <v>0</v>
      </c>
      <c r="M117" s="28">
        <v>0</v>
      </c>
      <c r="N117" s="28">
        <f t="shared" si="8"/>
        <v>118788</v>
      </c>
      <c r="O117" s="28">
        <f t="shared" si="9"/>
        <v>0</v>
      </c>
      <c r="P117" s="24">
        <f>IF([1]DEPURADO!H111&gt;1,0,[1]DEPURADO!B111)</f>
        <v>8806</v>
      </c>
      <c r="Q117" s="30">
        <f t="shared" si="10"/>
        <v>118788</v>
      </c>
      <c r="R117" s="31">
        <f t="shared" si="11"/>
        <v>0</v>
      </c>
      <c r="S117" s="31">
        <f>+[1]DEPURADO!J111</f>
        <v>0</v>
      </c>
      <c r="T117" s="23" t="s">
        <v>45</v>
      </c>
      <c r="U117" s="31">
        <f>+[1]DEPURADO!I111</f>
        <v>0</v>
      </c>
      <c r="V117" s="30"/>
      <c r="W117" s="23" t="s">
        <v>45</v>
      </c>
      <c r="X117" s="31">
        <f>+[1]DEPURADO!K111+[1]DEPURADO!L111</f>
        <v>0</v>
      </c>
      <c r="Y117" s="23" t="s">
        <v>45</v>
      </c>
      <c r="Z117" s="31">
        <f t="shared" si="12"/>
        <v>0</v>
      </c>
      <c r="AA117" s="31"/>
      <c r="AB117" s="31">
        <v>0</v>
      </c>
      <c r="AC117" s="31">
        <v>0</v>
      </c>
      <c r="AD117" s="30"/>
      <c r="AE117" s="30">
        <f>+[1]DEPURADO!K111</f>
        <v>0</v>
      </c>
      <c r="AF117" s="30">
        <v>0</v>
      </c>
      <c r="AG117" s="30">
        <f t="shared" si="13"/>
        <v>0</v>
      </c>
      <c r="AH117" s="30">
        <v>0</v>
      </c>
      <c r="AI117" s="30" t="str">
        <f>+[1]DEPURADO!G111</f>
        <v>CANCELADA</v>
      </c>
      <c r="AJ117" s="32"/>
      <c r="AK117" s="33"/>
    </row>
    <row r="118" spans="1:37" s="34" customFormat="1" x14ac:dyDescent="0.25">
      <c r="A118" s="23">
        <f t="shared" si="7"/>
        <v>110</v>
      </c>
      <c r="B118" s="24" t="s">
        <v>44</v>
      </c>
      <c r="C118" s="23">
        <f>+[1]DEPURADO!A112</f>
        <v>8792</v>
      </c>
      <c r="D118" s="23">
        <f>+[1]DEPURADO!B112</f>
        <v>8792</v>
      </c>
      <c r="E118" s="25">
        <f>+[1]DEPURADO!C112</f>
        <v>43213</v>
      </c>
      <c r="F118" s="26">
        <f>+IF([1]DEPURADO!D112&gt;1,[1]DEPURADO!D112," ")</f>
        <v>43213</v>
      </c>
      <c r="G118" s="27">
        <f>[1]DEPURADO!F112</f>
        <v>162136</v>
      </c>
      <c r="H118" s="28">
        <v>0</v>
      </c>
      <c r="I118" s="28">
        <f>+[1]DEPURADO!M112+[1]DEPURADO!N112</f>
        <v>0</v>
      </c>
      <c r="J118" s="28">
        <f>+[1]DEPURADO!R112</f>
        <v>0</v>
      </c>
      <c r="K118" s="29">
        <f>+[1]DEPURADO!P112+[1]DEPURADO!Q112</f>
        <v>162136</v>
      </c>
      <c r="L118" s="28">
        <v>0</v>
      </c>
      <c r="M118" s="28">
        <v>0</v>
      </c>
      <c r="N118" s="28">
        <f t="shared" si="8"/>
        <v>162136</v>
      </c>
      <c r="O118" s="28">
        <f t="shared" si="9"/>
        <v>0</v>
      </c>
      <c r="P118" s="24">
        <f>IF([1]DEPURADO!H112&gt;1,0,[1]DEPURADO!B112)</f>
        <v>8792</v>
      </c>
      <c r="Q118" s="30">
        <f t="shared" si="10"/>
        <v>162136</v>
      </c>
      <c r="R118" s="31">
        <f t="shared" si="11"/>
        <v>0</v>
      </c>
      <c r="S118" s="31">
        <f>+[1]DEPURADO!J112</f>
        <v>0</v>
      </c>
      <c r="T118" s="23" t="s">
        <v>45</v>
      </c>
      <c r="U118" s="31">
        <f>+[1]DEPURADO!I112</f>
        <v>0</v>
      </c>
      <c r="V118" s="30"/>
      <c r="W118" s="23" t="s">
        <v>45</v>
      </c>
      <c r="X118" s="31">
        <f>+[1]DEPURADO!K112+[1]DEPURADO!L112</f>
        <v>0</v>
      </c>
      <c r="Y118" s="23" t="s">
        <v>45</v>
      </c>
      <c r="Z118" s="31">
        <f t="shared" si="12"/>
        <v>0</v>
      </c>
      <c r="AA118" s="31"/>
      <c r="AB118" s="31">
        <v>0</v>
      </c>
      <c r="AC118" s="31">
        <v>0</v>
      </c>
      <c r="AD118" s="30"/>
      <c r="AE118" s="30">
        <f>+[1]DEPURADO!K112</f>
        <v>0</v>
      </c>
      <c r="AF118" s="30">
        <v>0</v>
      </c>
      <c r="AG118" s="30">
        <f t="shared" si="13"/>
        <v>0</v>
      </c>
      <c r="AH118" s="30">
        <v>0</v>
      </c>
      <c r="AI118" s="30" t="str">
        <f>+[1]DEPURADO!G112</f>
        <v>CANCELADA</v>
      </c>
      <c r="AJ118" s="32"/>
      <c r="AK118" s="33"/>
    </row>
    <row r="119" spans="1:37" s="34" customFormat="1" x14ac:dyDescent="0.25">
      <c r="A119" s="23">
        <f t="shared" si="7"/>
        <v>111</v>
      </c>
      <c r="B119" s="24" t="s">
        <v>44</v>
      </c>
      <c r="C119" s="23">
        <f>+[1]DEPURADO!A113</f>
        <v>8802</v>
      </c>
      <c r="D119" s="23">
        <f>+[1]DEPURADO!B113</f>
        <v>8802</v>
      </c>
      <c r="E119" s="25">
        <f>+[1]DEPURADO!C113</f>
        <v>43216</v>
      </c>
      <c r="F119" s="26">
        <f>+IF([1]DEPURADO!D113&gt;1,[1]DEPURADO!D113," ")</f>
        <v>43216</v>
      </c>
      <c r="G119" s="27">
        <f>[1]DEPURADO!F113</f>
        <v>9808</v>
      </c>
      <c r="H119" s="28">
        <v>0</v>
      </c>
      <c r="I119" s="28">
        <f>+[1]DEPURADO!M113+[1]DEPURADO!N113</f>
        <v>0</v>
      </c>
      <c r="J119" s="28">
        <f>+[1]DEPURADO!R113</f>
        <v>0</v>
      </c>
      <c r="K119" s="29">
        <f>+[1]DEPURADO!P113+[1]DEPURADO!Q113</f>
        <v>0</v>
      </c>
      <c r="L119" s="28">
        <v>0</v>
      </c>
      <c r="M119" s="28">
        <v>0</v>
      </c>
      <c r="N119" s="28">
        <f t="shared" si="8"/>
        <v>0</v>
      </c>
      <c r="O119" s="28">
        <f t="shared" si="9"/>
        <v>9808</v>
      </c>
      <c r="P119" s="24">
        <f>IF([1]DEPURADO!H113&gt;1,0,[1]DEPURADO!B113)</f>
        <v>8802</v>
      </c>
      <c r="Q119" s="30">
        <f t="shared" si="10"/>
        <v>9808</v>
      </c>
      <c r="R119" s="31">
        <f t="shared" si="11"/>
        <v>0</v>
      </c>
      <c r="S119" s="31">
        <f>+[1]DEPURADO!J113</f>
        <v>0</v>
      </c>
      <c r="T119" s="23" t="s">
        <v>45</v>
      </c>
      <c r="U119" s="31">
        <f>+[1]DEPURADO!I113</f>
        <v>0</v>
      </c>
      <c r="V119" s="30"/>
      <c r="W119" s="23" t="s">
        <v>45</v>
      </c>
      <c r="X119" s="31">
        <f>+[1]DEPURADO!K113+[1]DEPURADO!L113</f>
        <v>9808</v>
      </c>
      <c r="Y119" s="23" t="s">
        <v>45</v>
      </c>
      <c r="Z119" s="31">
        <f t="shared" si="12"/>
        <v>9808</v>
      </c>
      <c r="AA119" s="31"/>
      <c r="AB119" s="31">
        <v>0</v>
      </c>
      <c r="AC119" s="31">
        <v>0</v>
      </c>
      <c r="AD119" s="30"/>
      <c r="AE119" s="30">
        <f>+[1]DEPURADO!K113</f>
        <v>0</v>
      </c>
      <c r="AF119" s="30">
        <v>0</v>
      </c>
      <c r="AG119" s="30">
        <f t="shared" si="13"/>
        <v>0</v>
      </c>
      <c r="AH119" s="30">
        <v>0</v>
      </c>
      <c r="AI119" s="30" t="str">
        <f>+[1]DEPURADO!G113</f>
        <v>GLOSA LEGALIZADA Y CANCELADA</v>
      </c>
      <c r="AJ119" s="32"/>
      <c r="AK119" s="33"/>
    </row>
    <row r="120" spans="1:37" s="34" customFormat="1" x14ac:dyDescent="0.25">
      <c r="A120" s="23">
        <f t="shared" si="7"/>
        <v>112</v>
      </c>
      <c r="B120" s="24" t="s">
        <v>44</v>
      </c>
      <c r="C120" s="23">
        <f>+[1]DEPURADO!A114</f>
        <v>8803</v>
      </c>
      <c r="D120" s="23">
        <f>+[1]DEPURADO!B114</f>
        <v>8803</v>
      </c>
      <c r="E120" s="25">
        <f>+[1]DEPURADO!C114</f>
        <v>43216</v>
      </c>
      <c r="F120" s="26">
        <f>+IF([1]DEPURADO!D114&gt;1,[1]DEPURADO!D114," ")</f>
        <v>43216</v>
      </c>
      <c r="G120" s="27">
        <f>[1]DEPURADO!F114</f>
        <v>9808</v>
      </c>
      <c r="H120" s="28">
        <v>0</v>
      </c>
      <c r="I120" s="28">
        <f>+[1]DEPURADO!M114+[1]DEPURADO!N114</f>
        <v>0</v>
      </c>
      <c r="J120" s="28">
        <f>+[1]DEPURADO!R114</f>
        <v>0</v>
      </c>
      <c r="K120" s="29">
        <f>+[1]DEPURADO!P114+[1]DEPURADO!Q114</f>
        <v>0</v>
      </c>
      <c r="L120" s="28">
        <v>0</v>
      </c>
      <c r="M120" s="28">
        <v>0</v>
      </c>
      <c r="N120" s="28">
        <f t="shared" si="8"/>
        <v>0</v>
      </c>
      <c r="O120" s="28">
        <f t="shared" si="9"/>
        <v>9808</v>
      </c>
      <c r="P120" s="24">
        <f>IF([1]DEPURADO!H114&gt;1,0,[1]DEPURADO!B114)</f>
        <v>8803</v>
      </c>
      <c r="Q120" s="30">
        <f t="shared" si="10"/>
        <v>9808</v>
      </c>
      <c r="R120" s="31">
        <f t="shared" si="11"/>
        <v>0</v>
      </c>
      <c r="S120" s="31">
        <f>+[1]DEPURADO!J114</f>
        <v>0</v>
      </c>
      <c r="T120" s="23" t="s">
        <v>45</v>
      </c>
      <c r="U120" s="31">
        <f>+[1]DEPURADO!I114</f>
        <v>0</v>
      </c>
      <c r="V120" s="30"/>
      <c r="W120" s="23" t="s">
        <v>45</v>
      </c>
      <c r="X120" s="31">
        <f>+[1]DEPURADO!K114+[1]DEPURADO!L114</f>
        <v>9808</v>
      </c>
      <c r="Y120" s="23" t="s">
        <v>45</v>
      </c>
      <c r="Z120" s="31">
        <f t="shared" si="12"/>
        <v>9808</v>
      </c>
      <c r="AA120" s="31"/>
      <c r="AB120" s="31">
        <v>0</v>
      </c>
      <c r="AC120" s="31">
        <v>0</v>
      </c>
      <c r="AD120" s="30"/>
      <c r="AE120" s="30">
        <f>+[1]DEPURADO!K114</f>
        <v>0</v>
      </c>
      <c r="AF120" s="30">
        <v>0</v>
      </c>
      <c r="AG120" s="30">
        <f t="shared" si="13"/>
        <v>0</v>
      </c>
      <c r="AH120" s="30">
        <v>0</v>
      </c>
      <c r="AI120" s="30" t="str">
        <f>+[1]DEPURADO!G114</f>
        <v>GLOSA LEGALIZADA Y CANCELADA</v>
      </c>
      <c r="AJ120" s="32"/>
      <c r="AK120" s="33"/>
    </row>
    <row r="121" spans="1:37" s="34" customFormat="1" x14ac:dyDescent="0.25">
      <c r="A121" s="23">
        <f t="shared" si="7"/>
        <v>113</v>
      </c>
      <c r="B121" s="24" t="s">
        <v>44</v>
      </c>
      <c r="C121" s="23">
        <f>+[1]DEPURADO!A115</f>
        <v>8924</v>
      </c>
      <c r="D121" s="23">
        <f>+[1]DEPURADO!B115</f>
        <v>8924</v>
      </c>
      <c r="E121" s="25">
        <f>+[1]DEPURADO!C115</f>
        <v>43244</v>
      </c>
      <c r="F121" s="26">
        <f>+IF([1]DEPURADO!D115&gt;1,[1]DEPURADO!D115," ")</f>
        <v>43244</v>
      </c>
      <c r="G121" s="27">
        <f>[1]DEPURADO!F115</f>
        <v>121480</v>
      </c>
      <c r="H121" s="28">
        <v>0</v>
      </c>
      <c r="I121" s="28">
        <f>+[1]DEPURADO!M115+[1]DEPURADO!N115</f>
        <v>0</v>
      </c>
      <c r="J121" s="28">
        <f>+[1]DEPURADO!R115</f>
        <v>0</v>
      </c>
      <c r="K121" s="29">
        <f>+[1]DEPURADO!P115+[1]DEPURADO!Q115</f>
        <v>121480</v>
      </c>
      <c r="L121" s="28">
        <v>0</v>
      </c>
      <c r="M121" s="28">
        <v>0</v>
      </c>
      <c r="N121" s="28">
        <f t="shared" si="8"/>
        <v>121480</v>
      </c>
      <c r="O121" s="28">
        <f t="shared" si="9"/>
        <v>0</v>
      </c>
      <c r="P121" s="24">
        <f>IF([1]DEPURADO!H115&gt;1,0,[1]DEPURADO!B115)</f>
        <v>8924</v>
      </c>
      <c r="Q121" s="30">
        <f t="shared" si="10"/>
        <v>121480</v>
      </c>
      <c r="R121" s="31">
        <f t="shared" si="11"/>
        <v>0</v>
      </c>
      <c r="S121" s="31">
        <f>+[1]DEPURADO!J115</f>
        <v>0</v>
      </c>
      <c r="T121" s="23" t="s">
        <v>45</v>
      </c>
      <c r="U121" s="31">
        <f>+[1]DEPURADO!I115</f>
        <v>0</v>
      </c>
      <c r="V121" s="30"/>
      <c r="W121" s="23" t="s">
        <v>45</v>
      </c>
      <c r="X121" s="31">
        <f>+[1]DEPURADO!K115+[1]DEPURADO!L115</f>
        <v>0</v>
      </c>
      <c r="Y121" s="23" t="s">
        <v>45</v>
      </c>
      <c r="Z121" s="31">
        <f t="shared" si="12"/>
        <v>0</v>
      </c>
      <c r="AA121" s="31"/>
      <c r="AB121" s="31">
        <v>0</v>
      </c>
      <c r="AC121" s="31">
        <v>0</v>
      </c>
      <c r="AD121" s="30"/>
      <c r="AE121" s="30">
        <f>+[1]DEPURADO!K115</f>
        <v>0</v>
      </c>
      <c r="AF121" s="30">
        <v>0</v>
      </c>
      <c r="AG121" s="30">
        <f t="shared" si="13"/>
        <v>0</v>
      </c>
      <c r="AH121" s="30">
        <v>0</v>
      </c>
      <c r="AI121" s="30" t="str">
        <f>+[1]DEPURADO!G115</f>
        <v>CANCELADA</v>
      </c>
      <c r="AJ121" s="32"/>
      <c r="AK121" s="33"/>
    </row>
    <row r="122" spans="1:37" s="34" customFormat="1" x14ac:dyDescent="0.25">
      <c r="A122" s="23">
        <f t="shared" si="7"/>
        <v>114</v>
      </c>
      <c r="B122" s="24" t="s">
        <v>44</v>
      </c>
      <c r="C122" s="23">
        <f>+[1]DEPURADO!A116</f>
        <v>8898</v>
      </c>
      <c r="D122" s="23">
        <f>+[1]DEPURADO!B116</f>
        <v>8898</v>
      </c>
      <c r="E122" s="25">
        <f>+[1]DEPURADO!C116</f>
        <v>43241</v>
      </c>
      <c r="F122" s="26">
        <f>+IF([1]DEPURADO!D116&gt;1,[1]DEPURADO!D116," ")</f>
        <v>43241</v>
      </c>
      <c r="G122" s="27">
        <f>[1]DEPURADO!F116</f>
        <v>53900</v>
      </c>
      <c r="H122" s="28">
        <v>0</v>
      </c>
      <c r="I122" s="28">
        <f>+[1]DEPURADO!M116+[1]DEPURADO!N116</f>
        <v>0</v>
      </c>
      <c r="J122" s="28">
        <f>+[1]DEPURADO!R116</f>
        <v>0</v>
      </c>
      <c r="K122" s="29">
        <f>+[1]DEPURADO!P116+[1]DEPURADO!Q116</f>
        <v>53900</v>
      </c>
      <c r="L122" s="28">
        <v>0</v>
      </c>
      <c r="M122" s="28">
        <v>0</v>
      </c>
      <c r="N122" s="28">
        <f t="shared" si="8"/>
        <v>53900</v>
      </c>
      <c r="O122" s="28">
        <f t="shared" si="9"/>
        <v>0</v>
      </c>
      <c r="P122" s="24">
        <f>IF([1]DEPURADO!H116&gt;1,0,[1]DEPURADO!B116)</f>
        <v>8898</v>
      </c>
      <c r="Q122" s="30">
        <f t="shared" si="10"/>
        <v>53900</v>
      </c>
      <c r="R122" s="31">
        <f t="shared" si="11"/>
        <v>0</v>
      </c>
      <c r="S122" s="31">
        <f>+[1]DEPURADO!J116</f>
        <v>0</v>
      </c>
      <c r="T122" s="23" t="s">
        <v>45</v>
      </c>
      <c r="U122" s="31">
        <f>+[1]DEPURADO!I116</f>
        <v>0</v>
      </c>
      <c r="V122" s="30"/>
      <c r="W122" s="23" t="s">
        <v>45</v>
      </c>
      <c r="X122" s="31">
        <f>+[1]DEPURADO!K116+[1]DEPURADO!L116</f>
        <v>0</v>
      </c>
      <c r="Y122" s="23" t="s">
        <v>45</v>
      </c>
      <c r="Z122" s="31">
        <f t="shared" si="12"/>
        <v>0</v>
      </c>
      <c r="AA122" s="31"/>
      <c r="AB122" s="31">
        <v>0</v>
      </c>
      <c r="AC122" s="31">
        <v>0</v>
      </c>
      <c r="AD122" s="30"/>
      <c r="AE122" s="30">
        <f>+[1]DEPURADO!K116</f>
        <v>0</v>
      </c>
      <c r="AF122" s="30">
        <v>0</v>
      </c>
      <c r="AG122" s="30">
        <f t="shared" si="13"/>
        <v>0</v>
      </c>
      <c r="AH122" s="30">
        <v>0</v>
      </c>
      <c r="AI122" s="30" t="str">
        <f>+[1]DEPURADO!G116</f>
        <v>CANCELADA</v>
      </c>
      <c r="AJ122" s="32"/>
      <c r="AK122" s="33"/>
    </row>
    <row r="123" spans="1:37" s="34" customFormat="1" x14ac:dyDescent="0.25">
      <c r="A123" s="23">
        <f t="shared" si="7"/>
        <v>115</v>
      </c>
      <c r="B123" s="24" t="s">
        <v>44</v>
      </c>
      <c r="C123" s="23">
        <f>+[1]DEPURADO!A117</f>
        <v>8965</v>
      </c>
      <c r="D123" s="23">
        <f>+[1]DEPURADO!B117</f>
        <v>8965</v>
      </c>
      <c r="E123" s="25">
        <f>+[1]DEPURADO!C117</f>
        <v>43251</v>
      </c>
      <c r="F123" s="26">
        <f>+IF([1]DEPURADO!D117&gt;1,[1]DEPURADO!D117," ")</f>
        <v>43251</v>
      </c>
      <c r="G123" s="27">
        <f>[1]DEPURADO!F117</f>
        <v>59722</v>
      </c>
      <c r="H123" s="28">
        <v>0</v>
      </c>
      <c r="I123" s="28">
        <f>+[1]DEPURADO!M117+[1]DEPURADO!N117</f>
        <v>0</v>
      </c>
      <c r="J123" s="28">
        <f>+[1]DEPURADO!R117</f>
        <v>0</v>
      </c>
      <c r="K123" s="29">
        <f>+[1]DEPURADO!P117+[1]DEPURADO!Q117</f>
        <v>59722</v>
      </c>
      <c r="L123" s="28">
        <v>0</v>
      </c>
      <c r="M123" s="28">
        <v>0</v>
      </c>
      <c r="N123" s="28">
        <f t="shared" si="8"/>
        <v>59722</v>
      </c>
      <c r="O123" s="28">
        <f t="shared" si="9"/>
        <v>0</v>
      </c>
      <c r="P123" s="24">
        <f>IF([1]DEPURADO!H117&gt;1,0,[1]DEPURADO!B117)</f>
        <v>8965</v>
      </c>
      <c r="Q123" s="30">
        <f t="shared" si="10"/>
        <v>59722</v>
      </c>
      <c r="R123" s="31">
        <f t="shared" si="11"/>
        <v>0</v>
      </c>
      <c r="S123" s="31">
        <f>+[1]DEPURADO!J117</f>
        <v>0</v>
      </c>
      <c r="T123" s="23" t="s">
        <v>45</v>
      </c>
      <c r="U123" s="31">
        <f>+[1]DEPURADO!I117</f>
        <v>0</v>
      </c>
      <c r="V123" s="30"/>
      <c r="W123" s="23" t="s">
        <v>45</v>
      </c>
      <c r="X123" s="31">
        <f>+[1]DEPURADO!K117+[1]DEPURADO!L117</f>
        <v>0</v>
      </c>
      <c r="Y123" s="23" t="s">
        <v>45</v>
      </c>
      <c r="Z123" s="31">
        <f t="shared" si="12"/>
        <v>0</v>
      </c>
      <c r="AA123" s="31"/>
      <c r="AB123" s="31">
        <v>0</v>
      </c>
      <c r="AC123" s="31">
        <v>0</v>
      </c>
      <c r="AD123" s="30"/>
      <c r="AE123" s="30">
        <f>+[1]DEPURADO!K117</f>
        <v>0</v>
      </c>
      <c r="AF123" s="30">
        <v>0</v>
      </c>
      <c r="AG123" s="30">
        <f t="shared" si="13"/>
        <v>0</v>
      </c>
      <c r="AH123" s="30">
        <v>0</v>
      </c>
      <c r="AI123" s="30" t="str">
        <f>+[1]DEPURADO!G117</f>
        <v>CANCELADA</v>
      </c>
      <c r="AJ123" s="32"/>
      <c r="AK123" s="33"/>
    </row>
    <row r="124" spans="1:37" s="34" customFormat="1" x14ac:dyDescent="0.25">
      <c r="A124" s="23">
        <f t="shared" si="7"/>
        <v>116</v>
      </c>
      <c r="B124" s="24" t="s">
        <v>44</v>
      </c>
      <c r="C124" s="23">
        <f>+[1]DEPURADO!A118</f>
        <v>8911</v>
      </c>
      <c r="D124" s="23">
        <f>+[1]DEPURADO!B118</f>
        <v>8911</v>
      </c>
      <c r="E124" s="25">
        <f>+[1]DEPURADO!C118</f>
        <v>43241</v>
      </c>
      <c r="F124" s="26">
        <f>+IF([1]DEPURADO!D118&gt;1,[1]DEPURADO!D118," ")</f>
        <v>43241</v>
      </c>
      <c r="G124" s="27">
        <f>[1]DEPURADO!F118</f>
        <v>61575</v>
      </c>
      <c r="H124" s="28">
        <v>0</v>
      </c>
      <c r="I124" s="28">
        <f>+[1]DEPURADO!M118+[1]DEPURADO!N118</f>
        <v>0</v>
      </c>
      <c r="J124" s="28">
        <f>+[1]DEPURADO!R118</f>
        <v>0</v>
      </c>
      <c r="K124" s="29">
        <f>+[1]DEPURADO!P118+[1]DEPURADO!Q118</f>
        <v>61575</v>
      </c>
      <c r="L124" s="28">
        <v>0</v>
      </c>
      <c r="M124" s="28">
        <v>0</v>
      </c>
      <c r="N124" s="28">
        <f t="shared" si="8"/>
        <v>61575</v>
      </c>
      <c r="O124" s="28">
        <f t="shared" si="9"/>
        <v>0</v>
      </c>
      <c r="P124" s="24">
        <f>IF([1]DEPURADO!H118&gt;1,0,[1]DEPURADO!B118)</f>
        <v>8911</v>
      </c>
      <c r="Q124" s="30">
        <f t="shared" si="10"/>
        <v>61575</v>
      </c>
      <c r="R124" s="31">
        <f t="shared" si="11"/>
        <v>0</v>
      </c>
      <c r="S124" s="31">
        <f>+[1]DEPURADO!J118</f>
        <v>0</v>
      </c>
      <c r="T124" s="23" t="s">
        <v>45</v>
      </c>
      <c r="U124" s="31">
        <f>+[1]DEPURADO!I118</f>
        <v>0</v>
      </c>
      <c r="V124" s="30"/>
      <c r="W124" s="23" t="s">
        <v>45</v>
      </c>
      <c r="X124" s="31">
        <f>+[1]DEPURADO!K118+[1]DEPURADO!L118</f>
        <v>0</v>
      </c>
      <c r="Y124" s="23" t="s">
        <v>45</v>
      </c>
      <c r="Z124" s="31">
        <f t="shared" si="12"/>
        <v>0</v>
      </c>
      <c r="AA124" s="31"/>
      <c r="AB124" s="31">
        <v>0</v>
      </c>
      <c r="AC124" s="31">
        <v>0</v>
      </c>
      <c r="AD124" s="30"/>
      <c r="AE124" s="30">
        <f>+[1]DEPURADO!K118</f>
        <v>0</v>
      </c>
      <c r="AF124" s="30">
        <v>0</v>
      </c>
      <c r="AG124" s="30">
        <f t="shared" si="13"/>
        <v>0</v>
      </c>
      <c r="AH124" s="30">
        <v>0</v>
      </c>
      <c r="AI124" s="30" t="str">
        <f>+[1]DEPURADO!G118</f>
        <v>CANCELADA</v>
      </c>
      <c r="AJ124" s="32"/>
      <c r="AK124" s="33"/>
    </row>
    <row r="125" spans="1:37" s="34" customFormat="1" x14ac:dyDescent="0.25">
      <c r="A125" s="23">
        <f t="shared" si="7"/>
        <v>117</v>
      </c>
      <c r="B125" s="24" t="s">
        <v>44</v>
      </c>
      <c r="C125" s="23">
        <f>+[1]DEPURADO!A119</f>
        <v>8951</v>
      </c>
      <c r="D125" s="23">
        <f>+[1]DEPURADO!B119</f>
        <v>8951</v>
      </c>
      <c r="E125" s="25">
        <f>+[1]DEPURADO!C119</f>
        <v>43251</v>
      </c>
      <c r="F125" s="26">
        <f>+IF([1]DEPURADO!D119&gt;1,[1]DEPURADO!D119," ")</f>
        <v>43251</v>
      </c>
      <c r="G125" s="27">
        <f>[1]DEPURADO!F119</f>
        <v>9808</v>
      </c>
      <c r="H125" s="28">
        <v>0</v>
      </c>
      <c r="I125" s="28">
        <f>+[1]DEPURADO!M119+[1]DEPURADO!N119</f>
        <v>0</v>
      </c>
      <c r="J125" s="28">
        <f>+[1]DEPURADO!R119</f>
        <v>0</v>
      </c>
      <c r="K125" s="29">
        <f>+[1]DEPURADO!P119+[1]DEPURADO!Q119</f>
        <v>9808</v>
      </c>
      <c r="L125" s="28">
        <v>0</v>
      </c>
      <c r="M125" s="28">
        <v>0</v>
      </c>
      <c r="N125" s="28">
        <f t="shared" si="8"/>
        <v>9808</v>
      </c>
      <c r="O125" s="28">
        <f t="shared" si="9"/>
        <v>0</v>
      </c>
      <c r="P125" s="24">
        <f>IF([1]DEPURADO!H119&gt;1,0,[1]DEPURADO!B119)</f>
        <v>8951</v>
      </c>
      <c r="Q125" s="30">
        <f t="shared" si="10"/>
        <v>9808</v>
      </c>
      <c r="R125" s="31">
        <f t="shared" si="11"/>
        <v>0</v>
      </c>
      <c r="S125" s="31">
        <f>+[1]DEPURADO!J119</f>
        <v>0</v>
      </c>
      <c r="T125" s="23" t="s">
        <v>45</v>
      </c>
      <c r="U125" s="31">
        <f>+[1]DEPURADO!I119</f>
        <v>0</v>
      </c>
      <c r="V125" s="30"/>
      <c r="W125" s="23" t="s">
        <v>45</v>
      </c>
      <c r="X125" s="31">
        <f>+[1]DEPURADO!K119+[1]DEPURADO!L119</f>
        <v>0</v>
      </c>
      <c r="Y125" s="23" t="s">
        <v>45</v>
      </c>
      <c r="Z125" s="31">
        <f t="shared" si="12"/>
        <v>0</v>
      </c>
      <c r="AA125" s="31"/>
      <c r="AB125" s="31">
        <v>0</v>
      </c>
      <c r="AC125" s="31">
        <v>0</v>
      </c>
      <c r="AD125" s="30"/>
      <c r="AE125" s="30">
        <f>+[1]DEPURADO!K119</f>
        <v>0</v>
      </c>
      <c r="AF125" s="30">
        <v>0</v>
      </c>
      <c r="AG125" s="30">
        <f t="shared" si="13"/>
        <v>0</v>
      </c>
      <c r="AH125" s="30">
        <v>0</v>
      </c>
      <c r="AI125" s="30" t="str">
        <f>+[1]DEPURADO!G119</f>
        <v>CANCELADA</v>
      </c>
      <c r="AJ125" s="32"/>
      <c r="AK125" s="33"/>
    </row>
    <row r="126" spans="1:37" s="34" customFormat="1" x14ac:dyDescent="0.25">
      <c r="A126" s="23">
        <f t="shared" si="7"/>
        <v>118</v>
      </c>
      <c r="B126" s="24" t="s">
        <v>44</v>
      </c>
      <c r="C126" s="23">
        <f>+[1]DEPURADO!A120</f>
        <v>9077</v>
      </c>
      <c r="D126" s="23">
        <f>+[1]DEPURADO!B120</f>
        <v>9077</v>
      </c>
      <c r="E126" s="25">
        <f>+[1]DEPURADO!C120</f>
        <v>43276</v>
      </c>
      <c r="F126" s="26">
        <f>+IF([1]DEPURADO!D120&gt;1,[1]DEPURADO!D120," ")</f>
        <v>43276</v>
      </c>
      <c r="G126" s="27">
        <f>[1]DEPURADO!F120</f>
        <v>113948</v>
      </c>
      <c r="H126" s="28">
        <v>0</v>
      </c>
      <c r="I126" s="28">
        <f>+[1]DEPURADO!M120+[1]DEPURADO!N120</f>
        <v>0</v>
      </c>
      <c r="J126" s="28">
        <f>+[1]DEPURADO!R120</f>
        <v>0</v>
      </c>
      <c r="K126" s="29">
        <f>+[1]DEPURADO!P120+[1]DEPURADO!Q120</f>
        <v>113948</v>
      </c>
      <c r="L126" s="28">
        <v>0</v>
      </c>
      <c r="M126" s="28">
        <v>0</v>
      </c>
      <c r="N126" s="28">
        <f t="shared" si="8"/>
        <v>113948</v>
      </c>
      <c r="O126" s="28">
        <f t="shared" si="9"/>
        <v>0</v>
      </c>
      <c r="P126" s="24">
        <f>IF([1]DEPURADO!H120&gt;1,0,[1]DEPURADO!B120)</f>
        <v>9077</v>
      </c>
      <c r="Q126" s="30">
        <f t="shared" si="10"/>
        <v>113948</v>
      </c>
      <c r="R126" s="31">
        <f t="shared" si="11"/>
        <v>0</v>
      </c>
      <c r="S126" s="31">
        <f>+[1]DEPURADO!J120</f>
        <v>0</v>
      </c>
      <c r="T126" s="23" t="s">
        <v>45</v>
      </c>
      <c r="U126" s="31">
        <f>+[1]DEPURADO!I120</f>
        <v>0</v>
      </c>
      <c r="V126" s="30"/>
      <c r="W126" s="23" t="s">
        <v>45</v>
      </c>
      <c r="X126" s="31">
        <f>+[1]DEPURADO!K120+[1]DEPURADO!L120</f>
        <v>0</v>
      </c>
      <c r="Y126" s="23" t="s">
        <v>45</v>
      </c>
      <c r="Z126" s="31">
        <f t="shared" si="12"/>
        <v>0</v>
      </c>
      <c r="AA126" s="31"/>
      <c r="AB126" s="31">
        <v>0</v>
      </c>
      <c r="AC126" s="31">
        <v>0</v>
      </c>
      <c r="AD126" s="30"/>
      <c r="AE126" s="30">
        <f>+[1]DEPURADO!K120</f>
        <v>0</v>
      </c>
      <c r="AF126" s="30">
        <v>0</v>
      </c>
      <c r="AG126" s="30">
        <f t="shared" si="13"/>
        <v>0</v>
      </c>
      <c r="AH126" s="30">
        <v>0</v>
      </c>
      <c r="AI126" s="30" t="str">
        <f>+[1]DEPURADO!G120</f>
        <v>CANCELADA</v>
      </c>
      <c r="AJ126" s="32"/>
      <c r="AK126" s="33"/>
    </row>
    <row r="127" spans="1:37" s="34" customFormat="1" x14ac:dyDescent="0.25">
      <c r="A127" s="23">
        <f t="shared" si="7"/>
        <v>119</v>
      </c>
      <c r="B127" s="24" t="s">
        <v>44</v>
      </c>
      <c r="C127" s="23">
        <f>+[1]DEPURADO!A121</f>
        <v>9037</v>
      </c>
      <c r="D127" s="23">
        <f>+[1]DEPURADO!B121</f>
        <v>9037</v>
      </c>
      <c r="E127" s="25">
        <f>+[1]DEPURADO!C121</f>
        <v>43272</v>
      </c>
      <c r="F127" s="26">
        <f>+IF([1]DEPURADO!D121&gt;1,[1]DEPURADO!D121," ")</f>
        <v>43272</v>
      </c>
      <c r="G127" s="27">
        <f>[1]DEPURADO!F121</f>
        <v>120539</v>
      </c>
      <c r="H127" s="28">
        <v>0</v>
      </c>
      <c r="I127" s="28">
        <f>+[1]DEPURADO!M121+[1]DEPURADO!N121</f>
        <v>0</v>
      </c>
      <c r="J127" s="28">
        <f>+[1]DEPURADO!R121</f>
        <v>0</v>
      </c>
      <c r="K127" s="29">
        <f>+[1]DEPURADO!P121+[1]DEPURADO!Q121</f>
        <v>120539</v>
      </c>
      <c r="L127" s="28">
        <v>0</v>
      </c>
      <c r="M127" s="28">
        <v>0</v>
      </c>
      <c r="N127" s="28">
        <f t="shared" si="8"/>
        <v>120539</v>
      </c>
      <c r="O127" s="28">
        <f t="shared" si="9"/>
        <v>0</v>
      </c>
      <c r="P127" s="24">
        <f>IF([1]DEPURADO!H121&gt;1,0,[1]DEPURADO!B121)</f>
        <v>9037</v>
      </c>
      <c r="Q127" s="30">
        <f t="shared" si="10"/>
        <v>120539</v>
      </c>
      <c r="R127" s="31">
        <f t="shared" si="11"/>
        <v>0</v>
      </c>
      <c r="S127" s="31">
        <f>+[1]DEPURADO!J121</f>
        <v>0</v>
      </c>
      <c r="T127" s="23" t="s">
        <v>45</v>
      </c>
      <c r="U127" s="31">
        <f>+[1]DEPURADO!I121</f>
        <v>0</v>
      </c>
      <c r="V127" s="30"/>
      <c r="W127" s="23" t="s">
        <v>45</v>
      </c>
      <c r="X127" s="31">
        <f>+[1]DEPURADO!K121+[1]DEPURADO!L121</f>
        <v>0</v>
      </c>
      <c r="Y127" s="23" t="s">
        <v>45</v>
      </c>
      <c r="Z127" s="31">
        <f t="shared" si="12"/>
        <v>0</v>
      </c>
      <c r="AA127" s="31"/>
      <c r="AB127" s="31">
        <v>0</v>
      </c>
      <c r="AC127" s="31">
        <v>0</v>
      </c>
      <c r="AD127" s="30"/>
      <c r="AE127" s="30">
        <f>+[1]DEPURADO!K121</f>
        <v>0</v>
      </c>
      <c r="AF127" s="30">
        <v>0</v>
      </c>
      <c r="AG127" s="30">
        <f t="shared" si="13"/>
        <v>0</v>
      </c>
      <c r="AH127" s="30">
        <v>0</v>
      </c>
      <c r="AI127" s="30" t="str">
        <f>+[1]DEPURADO!G121</f>
        <v>CANCELADA</v>
      </c>
      <c r="AJ127" s="32"/>
      <c r="AK127" s="33"/>
    </row>
    <row r="128" spans="1:37" s="34" customFormat="1" x14ac:dyDescent="0.25">
      <c r="A128" s="23">
        <f t="shared" si="7"/>
        <v>120</v>
      </c>
      <c r="B128" s="24" t="s">
        <v>44</v>
      </c>
      <c r="C128" s="23">
        <f>+[1]DEPURADO!A122</f>
        <v>9046</v>
      </c>
      <c r="D128" s="23">
        <f>+[1]DEPURADO!B122</f>
        <v>9046</v>
      </c>
      <c r="E128" s="25">
        <f>+[1]DEPURADO!C122</f>
        <v>43272</v>
      </c>
      <c r="F128" s="26">
        <f>+IF([1]DEPURADO!D122&gt;1,[1]DEPURADO!D122," ")</f>
        <v>43272</v>
      </c>
      <c r="G128" s="27">
        <f>[1]DEPURADO!F122</f>
        <v>121905</v>
      </c>
      <c r="H128" s="28">
        <v>0</v>
      </c>
      <c r="I128" s="28">
        <f>+[1]DEPURADO!M122+[1]DEPURADO!N122</f>
        <v>0</v>
      </c>
      <c r="J128" s="28">
        <f>+[1]DEPURADO!R122</f>
        <v>0</v>
      </c>
      <c r="K128" s="29">
        <f>+[1]DEPURADO!P122+[1]DEPURADO!Q122</f>
        <v>121905</v>
      </c>
      <c r="L128" s="28">
        <v>0</v>
      </c>
      <c r="M128" s="28">
        <v>0</v>
      </c>
      <c r="N128" s="28">
        <f t="shared" si="8"/>
        <v>121905</v>
      </c>
      <c r="O128" s="28">
        <f t="shared" si="9"/>
        <v>0</v>
      </c>
      <c r="P128" s="24">
        <f>IF([1]DEPURADO!H122&gt;1,0,[1]DEPURADO!B122)</f>
        <v>9046</v>
      </c>
      <c r="Q128" s="30">
        <f t="shared" si="10"/>
        <v>121905</v>
      </c>
      <c r="R128" s="31">
        <f t="shared" si="11"/>
        <v>0</v>
      </c>
      <c r="S128" s="31">
        <f>+[1]DEPURADO!J122</f>
        <v>0</v>
      </c>
      <c r="T128" s="23" t="s">
        <v>45</v>
      </c>
      <c r="U128" s="31">
        <f>+[1]DEPURADO!I122</f>
        <v>0</v>
      </c>
      <c r="V128" s="30"/>
      <c r="W128" s="23" t="s">
        <v>45</v>
      </c>
      <c r="X128" s="31">
        <f>+[1]DEPURADO!K122+[1]DEPURADO!L122</f>
        <v>0</v>
      </c>
      <c r="Y128" s="23" t="s">
        <v>45</v>
      </c>
      <c r="Z128" s="31">
        <f t="shared" si="12"/>
        <v>0</v>
      </c>
      <c r="AA128" s="31"/>
      <c r="AB128" s="31">
        <v>0</v>
      </c>
      <c r="AC128" s="31">
        <v>0</v>
      </c>
      <c r="AD128" s="30"/>
      <c r="AE128" s="30">
        <f>+[1]DEPURADO!K122</f>
        <v>0</v>
      </c>
      <c r="AF128" s="30">
        <v>0</v>
      </c>
      <c r="AG128" s="30">
        <f t="shared" si="13"/>
        <v>0</v>
      </c>
      <c r="AH128" s="30">
        <v>0</v>
      </c>
      <c r="AI128" s="30" t="str">
        <f>+[1]DEPURADO!G122</f>
        <v>CANCELADA</v>
      </c>
      <c r="AJ128" s="32"/>
      <c r="AK128" s="33"/>
    </row>
    <row r="129" spans="1:37" s="34" customFormat="1" x14ac:dyDescent="0.25">
      <c r="A129" s="23">
        <f t="shared" si="7"/>
        <v>121</v>
      </c>
      <c r="B129" s="24" t="s">
        <v>44</v>
      </c>
      <c r="C129" s="23">
        <f>+[1]DEPURADO!A123</f>
        <v>9049</v>
      </c>
      <c r="D129" s="23">
        <f>+[1]DEPURADO!B123</f>
        <v>9049</v>
      </c>
      <c r="E129" s="25">
        <f>+[1]DEPURADO!C123</f>
        <v>43272</v>
      </c>
      <c r="F129" s="26">
        <f>+IF([1]DEPURADO!D123&gt;1,[1]DEPURADO!D123," ")</f>
        <v>43272</v>
      </c>
      <c r="G129" s="27">
        <f>[1]DEPURADO!F123</f>
        <v>129803</v>
      </c>
      <c r="H129" s="28">
        <v>0</v>
      </c>
      <c r="I129" s="28">
        <f>+[1]DEPURADO!M123+[1]DEPURADO!N123</f>
        <v>0</v>
      </c>
      <c r="J129" s="28">
        <f>+[1]DEPURADO!R123</f>
        <v>0</v>
      </c>
      <c r="K129" s="29">
        <f>+[1]DEPURADO!P123+[1]DEPURADO!Q123</f>
        <v>129803</v>
      </c>
      <c r="L129" s="28">
        <v>0</v>
      </c>
      <c r="M129" s="28">
        <v>0</v>
      </c>
      <c r="N129" s="28">
        <f t="shared" si="8"/>
        <v>129803</v>
      </c>
      <c r="O129" s="28">
        <f t="shared" si="9"/>
        <v>0</v>
      </c>
      <c r="P129" s="24">
        <f>IF([1]DEPURADO!H123&gt;1,0,[1]DEPURADO!B123)</f>
        <v>9049</v>
      </c>
      <c r="Q129" s="30">
        <f t="shared" si="10"/>
        <v>129803</v>
      </c>
      <c r="R129" s="31">
        <f t="shared" si="11"/>
        <v>0</v>
      </c>
      <c r="S129" s="31">
        <f>+[1]DEPURADO!J123</f>
        <v>0</v>
      </c>
      <c r="T129" s="23" t="s">
        <v>45</v>
      </c>
      <c r="U129" s="31">
        <f>+[1]DEPURADO!I123</f>
        <v>0</v>
      </c>
      <c r="V129" s="30"/>
      <c r="W129" s="23" t="s">
        <v>45</v>
      </c>
      <c r="X129" s="31">
        <f>+[1]DEPURADO!K123+[1]DEPURADO!L123</f>
        <v>0</v>
      </c>
      <c r="Y129" s="23" t="s">
        <v>45</v>
      </c>
      <c r="Z129" s="31">
        <f t="shared" si="12"/>
        <v>0</v>
      </c>
      <c r="AA129" s="31"/>
      <c r="AB129" s="31">
        <v>0</v>
      </c>
      <c r="AC129" s="31">
        <v>0</v>
      </c>
      <c r="AD129" s="30"/>
      <c r="AE129" s="30">
        <f>+[1]DEPURADO!K123</f>
        <v>0</v>
      </c>
      <c r="AF129" s="30">
        <v>0</v>
      </c>
      <c r="AG129" s="30">
        <f t="shared" si="13"/>
        <v>0</v>
      </c>
      <c r="AH129" s="30">
        <v>0</v>
      </c>
      <c r="AI129" s="30" t="str">
        <f>+[1]DEPURADO!G123</f>
        <v>CANCELADA</v>
      </c>
      <c r="AJ129" s="32"/>
      <c r="AK129" s="33"/>
    </row>
    <row r="130" spans="1:37" s="34" customFormat="1" x14ac:dyDescent="0.25">
      <c r="A130" s="23">
        <f t="shared" si="7"/>
        <v>122</v>
      </c>
      <c r="B130" s="24" t="s">
        <v>44</v>
      </c>
      <c r="C130" s="23">
        <f>+[1]DEPURADO!A124</f>
        <v>9098</v>
      </c>
      <c r="D130" s="23">
        <f>+[1]DEPURADO!B124</f>
        <v>9098</v>
      </c>
      <c r="E130" s="25">
        <f>+[1]DEPURADO!C124</f>
        <v>43279</v>
      </c>
      <c r="F130" s="26">
        <f>+IF([1]DEPURADO!D124&gt;1,[1]DEPURADO!D124," ")</f>
        <v>43279</v>
      </c>
      <c r="G130" s="27">
        <f>[1]DEPURADO!F124</f>
        <v>148237</v>
      </c>
      <c r="H130" s="28">
        <v>0</v>
      </c>
      <c r="I130" s="28">
        <f>+[1]DEPURADO!M124+[1]DEPURADO!N124</f>
        <v>0</v>
      </c>
      <c r="J130" s="28">
        <f>+[1]DEPURADO!R124</f>
        <v>0</v>
      </c>
      <c r="K130" s="29">
        <f>+[1]DEPURADO!P124+[1]DEPURADO!Q124</f>
        <v>148237</v>
      </c>
      <c r="L130" s="28">
        <v>0</v>
      </c>
      <c r="M130" s="28">
        <v>0</v>
      </c>
      <c r="N130" s="28">
        <f t="shared" si="8"/>
        <v>148237</v>
      </c>
      <c r="O130" s="28">
        <f t="shared" si="9"/>
        <v>0</v>
      </c>
      <c r="P130" s="24">
        <f>IF([1]DEPURADO!H124&gt;1,0,[1]DEPURADO!B124)</f>
        <v>9098</v>
      </c>
      <c r="Q130" s="30">
        <f t="shared" si="10"/>
        <v>148237</v>
      </c>
      <c r="R130" s="31">
        <f t="shared" si="11"/>
        <v>0</v>
      </c>
      <c r="S130" s="31">
        <f>+[1]DEPURADO!J124</f>
        <v>0</v>
      </c>
      <c r="T130" s="23" t="s">
        <v>45</v>
      </c>
      <c r="U130" s="31">
        <f>+[1]DEPURADO!I124</f>
        <v>0</v>
      </c>
      <c r="V130" s="30"/>
      <c r="W130" s="23" t="s">
        <v>45</v>
      </c>
      <c r="X130" s="31">
        <f>+[1]DEPURADO!K124+[1]DEPURADO!L124</f>
        <v>0</v>
      </c>
      <c r="Y130" s="23" t="s">
        <v>45</v>
      </c>
      <c r="Z130" s="31">
        <f t="shared" si="12"/>
        <v>0</v>
      </c>
      <c r="AA130" s="31"/>
      <c r="AB130" s="31">
        <v>0</v>
      </c>
      <c r="AC130" s="31">
        <v>0</v>
      </c>
      <c r="AD130" s="30"/>
      <c r="AE130" s="30">
        <f>+[1]DEPURADO!K124</f>
        <v>0</v>
      </c>
      <c r="AF130" s="30">
        <v>0</v>
      </c>
      <c r="AG130" s="30">
        <f t="shared" si="13"/>
        <v>0</v>
      </c>
      <c r="AH130" s="30">
        <v>0</v>
      </c>
      <c r="AI130" s="30" t="str">
        <f>+[1]DEPURADO!G124</f>
        <v>CANCELADA</v>
      </c>
      <c r="AJ130" s="32"/>
      <c r="AK130" s="33"/>
    </row>
    <row r="131" spans="1:37" s="34" customFormat="1" x14ac:dyDescent="0.25">
      <c r="A131" s="23">
        <f t="shared" si="7"/>
        <v>123</v>
      </c>
      <c r="B131" s="24" t="s">
        <v>44</v>
      </c>
      <c r="C131" s="23">
        <f>+[1]DEPURADO!A125</f>
        <v>9097</v>
      </c>
      <c r="D131" s="23">
        <f>+[1]DEPURADO!B125</f>
        <v>9097</v>
      </c>
      <c r="E131" s="25">
        <f>+[1]DEPURADO!C125</f>
        <v>43279</v>
      </c>
      <c r="F131" s="26">
        <f>+IF([1]DEPURADO!D125&gt;1,[1]DEPURADO!D125," ")</f>
        <v>43279</v>
      </c>
      <c r="G131" s="27">
        <f>[1]DEPURADO!F125</f>
        <v>174738</v>
      </c>
      <c r="H131" s="28">
        <v>0</v>
      </c>
      <c r="I131" s="28">
        <f>+[1]DEPURADO!M125+[1]DEPURADO!N125</f>
        <v>0</v>
      </c>
      <c r="J131" s="28">
        <f>+[1]DEPURADO!R125</f>
        <v>0</v>
      </c>
      <c r="K131" s="29">
        <f>+[1]DEPURADO!P125+[1]DEPURADO!Q125</f>
        <v>174738</v>
      </c>
      <c r="L131" s="28">
        <v>0</v>
      </c>
      <c r="M131" s="28">
        <v>0</v>
      </c>
      <c r="N131" s="28">
        <f t="shared" si="8"/>
        <v>174738</v>
      </c>
      <c r="O131" s="28">
        <f t="shared" si="9"/>
        <v>0</v>
      </c>
      <c r="P131" s="24">
        <f>IF([1]DEPURADO!H125&gt;1,0,[1]DEPURADO!B125)</f>
        <v>9097</v>
      </c>
      <c r="Q131" s="30">
        <f t="shared" si="10"/>
        <v>174738</v>
      </c>
      <c r="R131" s="31">
        <f t="shared" si="11"/>
        <v>0</v>
      </c>
      <c r="S131" s="31">
        <f>+[1]DEPURADO!J125</f>
        <v>0</v>
      </c>
      <c r="T131" s="23" t="s">
        <v>45</v>
      </c>
      <c r="U131" s="31">
        <f>+[1]DEPURADO!I125</f>
        <v>0</v>
      </c>
      <c r="V131" s="30"/>
      <c r="W131" s="23" t="s">
        <v>45</v>
      </c>
      <c r="X131" s="31">
        <f>+[1]DEPURADO!K125+[1]DEPURADO!L125</f>
        <v>0</v>
      </c>
      <c r="Y131" s="23" t="s">
        <v>45</v>
      </c>
      <c r="Z131" s="31">
        <f t="shared" si="12"/>
        <v>0</v>
      </c>
      <c r="AA131" s="31"/>
      <c r="AB131" s="31">
        <v>0</v>
      </c>
      <c r="AC131" s="31">
        <v>0</v>
      </c>
      <c r="AD131" s="30"/>
      <c r="AE131" s="30">
        <f>+[1]DEPURADO!K125</f>
        <v>0</v>
      </c>
      <c r="AF131" s="30">
        <v>0</v>
      </c>
      <c r="AG131" s="30">
        <f t="shared" si="13"/>
        <v>0</v>
      </c>
      <c r="AH131" s="30">
        <v>0</v>
      </c>
      <c r="AI131" s="30" t="str">
        <f>+[1]DEPURADO!G125</f>
        <v>CANCELADA</v>
      </c>
      <c r="AJ131" s="32"/>
      <c r="AK131" s="33"/>
    </row>
    <row r="132" spans="1:37" s="34" customFormat="1" x14ac:dyDescent="0.25">
      <c r="A132" s="23">
        <f t="shared" si="7"/>
        <v>124</v>
      </c>
      <c r="B132" s="24" t="s">
        <v>44</v>
      </c>
      <c r="C132" s="23">
        <f>+[1]DEPURADO!A126</f>
        <v>9054</v>
      </c>
      <c r="D132" s="23">
        <f>+[1]DEPURADO!B126</f>
        <v>9054</v>
      </c>
      <c r="E132" s="25">
        <f>+[1]DEPURADO!C126</f>
        <v>43273</v>
      </c>
      <c r="F132" s="26">
        <f>+IF([1]DEPURADO!D126&gt;1,[1]DEPURADO!D126," ")</f>
        <v>43273</v>
      </c>
      <c r="G132" s="27">
        <f>[1]DEPURADO!F126</f>
        <v>65556</v>
      </c>
      <c r="H132" s="28">
        <v>0</v>
      </c>
      <c r="I132" s="28">
        <f>+[1]DEPURADO!M126+[1]DEPURADO!N126</f>
        <v>0</v>
      </c>
      <c r="J132" s="28">
        <f>+[1]DEPURADO!R126</f>
        <v>0</v>
      </c>
      <c r="K132" s="29">
        <f>+[1]DEPURADO!P126+[1]DEPURADO!Q126</f>
        <v>65556</v>
      </c>
      <c r="L132" s="28">
        <v>0</v>
      </c>
      <c r="M132" s="28">
        <v>0</v>
      </c>
      <c r="N132" s="28">
        <f t="shared" si="8"/>
        <v>65556</v>
      </c>
      <c r="O132" s="28">
        <f t="shared" si="9"/>
        <v>0</v>
      </c>
      <c r="P132" s="24">
        <f>IF([1]DEPURADO!H126&gt;1,0,[1]DEPURADO!B126)</f>
        <v>9054</v>
      </c>
      <c r="Q132" s="30">
        <f t="shared" si="10"/>
        <v>65556</v>
      </c>
      <c r="R132" s="31">
        <f t="shared" si="11"/>
        <v>0</v>
      </c>
      <c r="S132" s="31">
        <f>+[1]DEPURADO!J126</f>
        <v>0</v>
      </c>
      <c r="T132" s="23" t="s">
        <v>45</v>
      </c>
      <c r="U132" s="31">
        <f>+[1]DEPURADO!I126</f>
        <v>0</v>
      </c>
      <c r="V132" s="30"/>
      <c r="W132" s="23" t="s">
        <v>45</v>
      </c>
      <c r="X132" s="31">
        <f>+[1]DEPURADO!K126+[1]DEPURADO!L126</f>
        <v>0</v>
      </c>
      <c r="Y132" s="23" t="s">
        <v>45</v>
      </c>
      <c r="Z132" s="31">
        <f t="shared" si="12"/>
        <v>0</v>
      </c>
      <c r="AA132" s="31"/>
      <c r="AB132" s="31">
        <v>0</v>
      </c>
      <c r="AC132" s="31">
        <v>0</v>
      </c>
      <c r="AD132" s="30"/>
      <c r="AE132" s="30">
        <f>+[1]DEPURADO!K126</f>
        <v>0</v>
      </c>
      <c r="AF132" s="30">
        <v>0</v>
      </c>
      <c r="AG132" s="30">
        <f t="shared" si="13"/>
        <v>0</v>
      </c>
      <c r="AH132" s="30">
        <v>0</v>
      </c>
      <c r="AI132" s="30" t="str">
        <f>+[1]DEPURADO!G126</f>
        <v>CANCELADA</v>
      </c>
      <c r="AJ132" s="32"/>
      <c r="AK132" s="33"/>
    </row>
    <row r="133" spans="1:37" s="34" customFormat="1" x14ac:dyDescent="0.25">
      <c r="A133" s="23">
        <f t="shared" si="7"/>
        <v>125</v>
      </c>
      <c r="B133" s="24" t="s">
        <v>44</v>
      </c>
      <c r="C133" s="23">
        <f>+[1]DEPURADO!A127</f>
        <v>9094</v>
      </c>
      <c r="D133" s="23">
        <f>+[1]DEPURADO!B127</f>
        <v>9094</v>
      </c>
      <c r="E133" s="25">
        <f>+[1]DEPURADO!C127</f>
        <v>43278</v>
      </c>
      <c r="F133" s="26">
        <f>+IF([1]DEPURADO!D127&gt;1,[1]DEPURADO!D127," ")</f>
        <v>43278</v>
      </c>
      <c r="G133" s="27">
        <f>[1]DEPURADO!F127</f>
        <v>84417</v>
      </c>
      <c r="H133" s="28">
        <v>0</v>
      </c>
      <c r="I133" s="28">
        <f>+[1]DEPURADO!M127+[1]DEPURADO!N127</f>
        <v>0</v>
      </c>
      <c r="J133" s="28">
        <f>+[1]DEPURADO!R127</f>
        <v>0</v>
      </c>
      <c r="K133" s="29">
        <f>+[1]DEPURADO!P127+[1]DEPURADO!Q127</f>
        <v>84417</v>
      </c>
      <c r="L133" s="28">
        <v>0</v>
      </c>
      <c r="M133" s="28">
        <v>0</v>
      </c>
      <c r="N133" s="28">
        <f t="shared" si="8"/>
        <v>84417</v>
      </c>
      <c r="O133" s="28">
        <f t="shared" si="9"/>
        <v>0</v>
      </c>
      <c r="P133" s="24">
        <f>IF([1]DEPURADO!H127&gt;1,0,[1]DEPURADO!B127)</f>
        <v>9094</v>
      </c>
      <c r="Q133" s="30">
        <f t="shared" si="10"/>
        <v>84417</v>
      </c>
      <c r="R133" s="31">
        <f t="shared" si="11"/>
        <v>0</v>
      </c>
      <c r="S133" s="31">
        <f>+[1]DEPURADO!J127</f>
        <v>0</v>
      </c>
      <c r="T133" s="23" t="s">
        <v>45</v>
      </c>
      <c r="U133" s="31">
        <f>+[1]DEPURADO!I127</f>
        <v>0</v>
      </c>
      <c r="V133" s="30"/>
      <c r="W133" s="23" t="s">
        <v>45</v>
      </c>
      <c r="X133" s="31">
        <f>+[1]DEPURADO!K127+[1]DEPURADO!L127</f>
        <v>0</v>
      </c>
      <c r="Y133" s="23" t="s">
        <v>45</v>
      </c>
      <c r="Z133" s="31">
        <f t="shared" si="12"/>
        <v>0</v>
      </c>
      <c r="AA133" s="31"/>
      <c r="AB133" s="31">
        <v>0</v>
      </c>
      <c r="AC133" s="31">
        <v>0</v>
      </c>
      <c r="AD133" s="30"/>
      <c r="AE133" s="30">
        <f>+[1]DEPURADO!K127</f>
        <v>0</v>
      </c>
      <c r="AF133" s="30">
        <v>0</v>
      </c>
      <c r="AG133" s="30">
        <f t="shared" si="13"/>
        <v>0</v>
      </c>
      <c r="AH133" s="30">
        <v>0</v>
      </c>
      <c r="AI133" s="30" t="str">
        <f>+[1]DEPURADO!G127</f>
        <v>CANCELADA</v>
      </c>
      <c r="AJ133" s="32"/>
      <c r="AK133" s="33"/>
    </row>
    <row r="134" spans="1:37" s="34" customFormat="1" x14ac:dyDescent="0.25">
      <c r="A134" s="23">
        <f t="shared" si="7"/>
        <v>126</v>
      </c>
      <c r="B134" s="24" t="s">
        <v>44</v>
      </c>
      <c r="C134" s="23">
        <f>+[1]DEPURADO!A128</f>
        <v>9093</v>
      </c>
      <c r="D134" s="23">
        <f>+[1]DEPURADO!B128</f>
        <v>9093</v>
      </c>
      <c r="E134" s="25">
        <f>+[1]DEPURADO!C128</f>
        <v>43277</v>
      </c>
      <c r="F134" s="26">
        <f>+IF([1]DEPURADO!D128&gt;1,[1]DEPURADO!D128," ")</f>
        <v>43277</v>
      </c>
      <c r="G134" s="27">
        <f>[1]DEPURADO!F128</f>
        <v>9808</v>
      </c>
      <c r="H134" s="28">
        <v>0</v>
      </c>
      <c r="I134" s="28">
        <f>+[1]DEPURADO!M128+[1]DEPURADO!N128</f>
        <v>0</v>
      </c>
      <c r="J134" s="28">
        <f>+[1]DEPURADO!R128</f>
        <v>0</v>
      </c>
      <c r="K134" s="29">
        <f>+[1]DEPURADO!P128+[1]DEPURADO!Q128</f>
        <v>9808</v>
      </c>
      <c r="L134" s="28">
        <v>0</v>
      </c>
      <c r="M134" s="28">
        <v>0</v>
      </c>
      <c r="N134" s="28">
        <f t="shared" si="8"/>
        <v>9808</v>
      </c>
      <c r="O134" s="28">
        <f t="shared" si="9"/>
        <v>0</v>
      </c>
      <c r="P134" s="24">
        <f>IF([1]DEPURADO!H128&gt;1,0,[1]DEPURADO!B128)</f>
        <v>9093</v>
      </c>
      <c r="Q134" s="30">
        <f t="shared" si="10"/>
        <v>9808</v>
      </c>
      <c r="R134" s="31">
        <f t="shared" si="11"/>
        <v>0</v>
      </c>
      <c r="S134" s="31">
        <f>+[1]DEPURADO!J128</f>
        <v>0</v>
      </c>
      <c r="T134" s="23" t="s">
        <v>45</v>
      </c>
      <c r="U134" s="31">
        <f>+[1]DEPURADO!I128</f>
        <v>0</v>
      </c>
      <c r="V134" s="30"/>
      <c r="W134" s="23" t="s">
        <v>45</v>
      </c>
      <c r="X134" s="31">
        <f>+[1]DEPURADO!K128+[1]DEPURADO!L128</f>
        <v>0</v>
      </c>
      <c r="Y134" s="23" t="s">
        <v>45</v>
      </c>
      <c r="Z134" s="31">
        <f t="shared" si="12"/>
        <v>0</v>
      </c>
      <c r="AA134" s="31"/>
      <c r="AB134" s="31">
        <v>0</v>
      </c>
      <c r="AC134" s="31">
        <v>0</v>
      </c>
      <c r="AD134" s="30"/>
      <c r="AE134" s="30">
        <f>+[1]DEPURADO!K128</f>
        <v>0</v>
      </c>
      <c r="AF134" s="30">
        <v>0</v>
      </c>
      <c r="AG134" s="30">
        <f t="shared" si="13"/>
        <v>0</v>
      </c>
      <c r="AH134" s="30">
        <v>0</v>
      </c>
      <c r="AI134" s="30" t="str">
        <f>+[1]DEPURADO!G128</f>
        <v>CANCELADA</v>
      </c>
      <c r="AJ134" s="32"/>
      <c r="AK134" s="33"/>
    </row>
    <row r="135" spans="1:37" s="34" customFormat="1" x14ac:dyDescent="0.25">
      <c r="A135" s="23">
        <f t="shared" si="7"/>
        <v>127</v>
      </c>
      <c r="B135" s="24" t="s">
        <v>44</v>
      </c>
      <c r="C135" s="23">
        <f>+[1]DEPURADO!A129</f>
        <v>9184</v>
      </c>
      <c r="D135" s="23">
        <f>+[1]DEPURADO!B129</f>
        <v>9184</v>
      </c>
      <c r="E135" s="25">
        <f>+[1]DEPURADO!C129</f>
        <v>43304</v>
      </c>
      <c r="F135" s="26">
        <f>+IF([1]DEPURADO!D129&gt;1,[1]DEPURADO!D129," ")</f>
        <v>43304</v>
      </c>
      <c r="G135" s="27">
        <f>[1]DEPURADO!F129</f>
        <v>113323</v>
      </c>
      <c r="H135" s="28">
        <v>0</v>
      </c>
      <c r="I135" s="28">
        <f>+[1]DEPURADO!M129+[1]DEPURADO!N129</f>
        <v>0</v>
      </c>
      <c r="J135" s="28">
        <f>+[1]DEPURADO!R129</f>
        <v>0</v>
      </c>
      <c r="K135" s="29">
        <f>+[1]DEPURADO!P129+[1]DEPURADO!Q129</f>
        <v>0</v>
      </c>
      <c r="L135" s="28">
        <v>0</v>
      </c>
      <c r="M135" s="28">
        <v>0</v>
      </c>
      <c r="N135" s="28">
        <f t="shared" si="8"/>
        <v>0</v>
      </c>
      <c r="O135" s="28">
        <f t="shared" si="9"/>
        <v>113323</v>
      </c>
      <c r="P135" s="24">
        <f>IF([1]DEPURADO!H129&gt;1,0,[1]DEPURADO!B129)</f>
        <v>9184</v>
      </c>
      <c r="Q135" s="30">
        <f t="shared" si="10"/>
        <v>113323</v>
      </c>
      <c r="R135" s="31">
        <f t="shared" si="11"/>
        <v>0</v>
      </c>
      <c r="S135" s="31">
        <f>+[1]DEPURADO!J129</f>
        <v>0</v>
      </c>
      <c r="T135" s="23" t="s">
        <v>45</v>
      </c>
      <c r="U135" s="31">
        <f>+[1]DEPURADO!I129</f>
        <v>0</v>
      </c>
      <c r="V135" s="30"/>
      <c r="W135" s="23" t="s">
        <v>45</v>
      </c>
      <c r="X135" s="31">
        <f>+[1]DEPURADO!K129+[1]DEPURADO!L129</f>
        <v>113323</v>
      </c>
      <c r="Y135" s="23" t="s">
        <v>45</v>
      </c>
      <c r="Z135" s="31">
        <f t="shared" si="12"/>
        <v>113323</v>
      </c>
      <c r="AA135" s="31"/>
      <c r="AB135" s="31">
        <v>0</v>
      </c>
      <c r="AC135" s="31">
        <v>0</v>
      </c>
      <c r="AD135" s="30"/>
      <c r="AE135" s="30">
        <f>+[1]DEPURADO!K129</f>
        <v>0</v>
      </c>
      <c r="AF135" s="30">
        <v>0</v>
      </c>
      <c r="AG135" s="30">
        <f t="shared" si="13"/>
        <v>0</v>
      </c>
      <c r="AH135" s="30">
        <v>0</v>
      </c>
      <c r="AI135" s="30" t="str">
        <f>+[1]DEPURADO!G129</f>
        <v>GLOSA LEGALIZADA Y CANCELADA</v>
      </c>
      <c r="AJ135" s="32"/>
      <c r="AK135" s="33"/>
    </row>
    <row r="136" spans="1:37" s="34" customFormat="1" x14ac:dyDescent="0.25">
      <c r="A136" s="23">
        <f t="shared" si="7"/>
        <v>128</v>
      </c>
      <c r="B136" s="24" t="s">
        <v>44</v>
      </c>
      <c r="C136" s="23">
        <f>+[1]DEPURADO!A130</f>
        <v>9126</v>
      </c>
      <c r="D136" s="23">
        <f>+[1]DEPURADO!B130</f>
        <v>9126</v>
      </c>
      <c r="E136" s="25">
        <f>+[1]DEPURADO!C130</f>
        <v>43287</v>
      </c>
      <c r="F136" s="26">
        <f>+IF([1]DEPURADO!D130&gt;1,[1]DEPURADO!D130," ")</f>
        <v>43287</v>
      </c>
      <c r="G136" s="27">
        <f>[1]DEPURADO!F130</f>
        <v>115207</v>
      </c>
      <c r="H136" s="28">
        <v>0</v>
      </c>
      <c r="I136" s="28">
        <f>+[1]DEPURADO!M130+[1]DEPURADO!N130</f>
        <v>0</v>
      </c>
      <c r="J136" s="28">
        <f>+[1]DEPURADO!R130</f>
        <v>0</v>
      </c>
      <c r="K136" s="29">
        <f>+[1]DEPURADO!P130+[1]DEPURADO!Q130</f>
        <v>115207</v>
      </c>
      <c r="L136" s="28">
        <v>0</v>
      </c>
      <c r="M136" s="28">
        <v>0</v>
      </c>
      <c r="N136" s="28">
        <f t="shared" si="8"/>
        <v>115207</v>
      </c>
      <c r="O136" s="28">
        <f t="shared" si="9"/>
        <v>0</v>
      </c>
      <c r="P136" s="24">
        <f>IF([1]DEPURADO!H130&gt;1,0,[1]DEPURADO!B130)</f>
        <v>9126</v>
      </c>
      <c r="Q136" s="30">
        <f t="shared" si="10"/>
        <v>115207</v>
      </c>
      <c r="R136" s="31">
        <f t="shared" si="11"/>
        <v>0</v>
      </c>
      <c r="S136" s="31">
        <f>+[1]DEPURADO!J130</f>
        <v>0</v>
      </c>
      <c r="T136" s="23" t="s">
        <v>45</v>
      </c>
      <c r="U136" s="31">
        <f>+[1]DEPURADO!I130</f>
        <v>0</v>
      </c>
      <c r="V136" s="30"/>
      <c r="W136" s="23" t="s">
        <v>45</v>
      </c>
      <c r="X136" s="31">
        <f>+[1]DEPURADO!K130+[1]DEPURADO!L130</f>
        <v>0</v>
      </c>
      <c r="Y136" s="23" t="s">
        <v>45</v>
      </c>
      <c r="Z136" s="31">
        <f t="shared" si="12"/>
        <v>0</v>
      </c>
      <c r="AA136" s="31"/>
      <c r="AB136" s="31">
        <v>0</v>
      </c>
      <c r="AC136" s="31">
        <v>0</v>
      </c>
      <c r="AD136" s="30"/>
      <c r="AE136" s="30">
        <f>+[1]DEPURADO!K130</f>
        <v>0</v>
      </c>
      <c r="AF136" s="30">
        <v>0</v>
      </c>
      <c r="AG136" s="30">
        <f t="shared" si="13"/>
        <v>0</v>
      </c>
      <c r="AH136" s="30">
        <v>0</v>
      </c>
      <c r="AI136" s="30" t="str">
        <f>+[1]DEPURADO!G130</f>
        <v>CANCELADA</v>
      </c>
      <c r="AJ136" s="32"/>
      <c r="AK136" s="33"/>
    </row>
    <row r="137" spans="1:37" s="34" customFormat="1" x14ac:dyDescent="0.25">
      <c r="A137" s="23">
        <f t="shared" si="7"/>
        <v>129</v>
      </c>
      <c r="B137" s="24" t="s">
        <v>44</v>
      </c>
      <c r="C137" s="23">
        <f>+[1]DEPURADO!A131</f>
        <v>9202</v>
      </c>
      <c r="D137" s="23">
        <f>+[1]DEPURADO!B131</f>
        <v>9202</v>
      </c>
      <c r="E137" s="25">
        <f>+[1]DEPURADO!C131</f>
        <v>43304</v>
      </c>
      <c r="F137" s="26">
        <f>+IF([1]DEPURADO!D131&gt;1,[1]DEPURADO!D131," ")</f>
        <v>43304</v>
      </c>
      <c r="G137" s="27">
        <f>[1]DEPURADO!F131</f>
        <v>118260</v>
      </c>
      <c r="H137" s="28">
        <v>0</v>
      </c>
      <c r="I137" s="28">
        <f>+[1]DEPURADO!M131+[1]DEPURADO!N131</f>
        <v>0</v>
      </c>
      <c r="J137" s="28">
        <f>+[1]DEPURADO!R131</f>
        <v>0</v>
      </c>
      <c r="K137" s="29">
        <f>+[1]DEPURADO!P131+[1]DEPURADO!Q131</f>
        <v>0</v>
      </c>
      <c r="L137" s="28">
        <v>0</v>
      </c>
      <c r="M137" s="28">
        <v>0</v>
      </c>
      <c r="N137" s="28">
        <f t="shared" si="8"/>
        <v>0</v>
      </c>
      <c r="O137" s="28">
        <f t="shared" si="9"/>
        <v>118260</v>
      </c>
      <c r="P137" s="24">
        <f>IF([1]DEPURADO!H131&gt;1,0,[1]DEPURADO!B131)</f>
        <v>9202</v>
      </c>
      <c r="Q137" s="30">
        <f t="shared" si="10"/>
        <v>118260</v>
      </c>
      <c r="R137" s="31">
        <f t="shared" si="11"/>
        <v>0</v>
      </c>
      <c r="S137" s="31">
        <f>+[1]DEPURADO!J131</f>
        <v>0</v>
      </c>
      <c r="T137" s="23" t="s">
        <v>45</v>
      </c>
      <c r="U137" s="31">
        <f>+[1]DEPURADO!I131</f>
        <v>0</v>
      </c>
      <c r="V137" s="30"/>
      <c r="W137" s="23" t="s">
        <v>45</v>
      </c>
      <c r="X137" s="31">
        <f>+[1]DEPURADO!K131+[1]DEPURADO!L131</f>
        <v>118260</v>
      </c>
      <c r="Y137" s="23" t="s">
        <v>45</v>
      </c>
      <c r="Z137" s="31">
        <f t="shared" si="12"/>
        <v>118260</v>
      </c>
      <c r="AA137" s="31"/>
      <c r="AB137" s="31">
        <v>0</v>
      </c>
      <c r="AC137" s="31">
        <v>0</v>
      </c>
      <c r="AD137" s="30"/>
      <c r="AE137" s="30">
        <f>+[1]DEPURADO!K131</f>
        <v>0</v>
      </c>
      <c r="AF137" s="30">
        <v>0</v>
      </c>
      <c r="AG137" s="30">
        <f t="shared" si="13"/>
        <v>0</v>
      </c>
      <c r="AH137" s="30">
        <v>0</v>
      </c>
      <c r="AI137" s="30" t="str">
        <f>+[1]DEPURADO!G131</f>
        <v>GLOSA LEGALIZADA Y CANCELADA</v>
      </c>
      <c r="AJ137" s="32"/>
      <c r="AK137" s="33"/>
    </row>
    <row r="138" spans="1:37" s="34" customFormat="1" x14ac:dyDescent="0.25">
      <c r="A138" s="23">
        <f t="shared" si="7"/>
        <v>130</v>
      </c>
      <c r="B138" s="24" t="s">
        <v>44</v>
      </c>
      <c r="C138" s="23">
        <f>+[1]DEPURADO!A132</f>
        <v>9168</v>
      </c>
      <c r="D138" s="23">
        <f>+[1]DEPURADO!B132</f>
        <v>9168</v>
      </c>
      <c r="E138" s="25">
        <f>+[1]DEPURADO!C132</f>
        <v>43304</v>
      </c>
      <c r="F138" s="26">
        <f>+IF([1]DEPURADO!D132&gt;1,[1]DEPURADO!D132," ")</f>
        <v>43304</v>
      </c>
      <c r="G138" s="27">
        <f>[1]DEPURADO!F132</f>
        <v>118993</v>
      </c>
      <c r="H138" s="28">
        <v>0</v>
      </c>
      <c r="I138" s="28">
        <f>+[1]DEPURADO!M132+[1]DEPURADO!N132</f>
        <v>0</v>
      </c>
      <c r="J138" s="28">
        <f>+[1]DEPURADO!R132</f>
        <v>0</v>
      </c>
      <c r="K138" s="29">
        <f>+[1]DEPURADO!P132+[1]DEPURADO!Q132</f>
        <v>118993</v>
      </c>
      <c r="L138" s="28">
        <v>0</v>
      </c>
      <c r="M138" s="28">
        <v>0</v>
      </c>
      <c r="N138" s="28">
        <f t="shared" si="8"/>
        <v>118993</v>
      </c>
      <c r="O138" s="28">
        <f t="shared" si="9"/>
        <v>0</v>
      </c>
      <c r="P138" s="24">
        <f>IF([1]DEPURADO!H132&gt;1,0,[1]DEPURADO!B132)</f>
        <v>9168</v>
      </c>
      <c r="Q138" s="30">
        <f t="shared" si="10"/>
        <v>118993</v>
      </c>
      <c r="R138" s="31">
        <f t="shared" si="11"/>
        <v>0</v>
      </c>
      <c r="S138" s="31">
        <f>+[1]DEPURADO!J132</f>
        <v>0</v>
      </c>
      <c r="T138" s="23" t="s">
        <v>45</v>
      </c>
      <c r="U138" s="31">
        <f>+[1]DEPURADO!I132</f>
        <v>0</v>
      </c>
      <c r="V138" s="30"/>
      <c r="W138" s="23" t="s">
        <v>45</v>
      </c>
      <c r="X138" s="31">
        <f>+[1]DEPURADO!K132+[1]DEPURADO!L132</f>
        <v>0</v>
      </c>
      <c r="Y138" s="23" t="s">
        <v>45</v>
      </c>
      <c r="Z138" s="31">
        <f t="shared" si="12"/>
        <v>0</v>
      </c>
      <c r="AA138" s="31"/>
      <c r="AB138" s="31">
        <v>0</v>
      </c>
      <c r="AC138" s="31">
        <v>0</v>
      </c>
      <c r="AD138" s="30"/>
      <c r="AE138" s="30">
        <f>+[1]DEPURADO!K132</f>
        <v>0</v>
      </c>
      <c r="AF138" s="30">
        <v>0</v>
      </c>
      <c r="AG138" s="30">
        <f t="shared" si="13"/>
        <v>0</v>
      </c>
      <c r="AH138" s="30">
        <v>0</v>
      </c>
      <c r="AI138" s="30" t="str">
        <f>+[1]DEPURADO!G132</f>
        <v>CANCELADA</v>
      </c>
      <c r="AJ138" s="32"/>
      <c r="AK138" s="33"/>
    </row>
    <row r="139" spans="1:37" s="34" customFormat="1" x14ac:dyDescent="0.25">
      <c r="A139" s="23">
        <f t="shared" ref="A139:A202" si="14">+A138+1</f>
        <v>131</v>
      </c>
      <c r="B139" s="24" t="s">
        <v>44</v>
      </c>
      <c r="C139" s="23">
        <f>+[1]DEPURADO!A133</f>
        <v>9147</v>
      </c>
      <c r="D139" s="23">
        <f>+[1]DEPURADO!B133</f>
        <v>9147</v>
      </c>
      <c r="E139" s="25">
        <f>+[1]DEPURADO!C133</f>
        <v>43299</v>
      </c>
      <c r="F139" s="26">
        <f>+IF([1]DEPURADO!D133&gt;1,[1]DEPURADO!D133," ")</f>
        <v>43299</v>
      </c>
      <c r="G139" s="27">
        <f>[1]DEPURADO!F133</f>
        <v>125507</v>
      </c>
      <c r="H139" s="28">
        <v>0</v>
      </c>
      <c r="I139" s="28">
        <f>+[1]DEPURADO!M133+[1]DEPURADO!N133</f>
        <v>0</v>
      </c>
      <c r="J139" s="28">
        <f>+[1]DEPURADO!R133</f>
        <v>125507</v>
      </c>
      <c r="K139" s="29">
        <f>+[1]DEPURADO!P133+[1]DEPURADO!Q133</f>
        <v>0</v>
      </c>
      <c r="L139" s="28">
        <v>0</v>
      </c>
      <c r="M139" s="28">
        <v>0</v>
      </c>
      <c r="N139" s="28">
        <f t="shared" si="8"/>
        <v>125507</v>
      </c>
      <c r="O139" s="28">
        <f t="shared" si="9"/>
        <v>0</v>
      </c>
      <c r="P139" s="24">
        <f>IF([1]DEPURADO!H133&gt;1,0,[1]DEPURADO!B133)</f>
        <v>9147</v>
      </c>
      <c r="Q139" s="30">
        <f t="shared" si="10"/>
        <v>125507</v>
      </c>
      <c r="R139" s="31">
        <f t="shared" si="11"/>
        <v>0</v>
      </c>
      <c r="S139" s="31">
        <f>+[1]DEPURADO!J133</f>
        <v>0</v>
      </c>
      <c r="T139" s="23" t="s">
        <v>45</v>
      </c>
      <c r="U139" s="31">
        <f>+[1]DEPURADO!I133</f>
        <v>0</v>
      </c>
      <c r="V139" s="30"/>
      <c r="W139" s="23" t="s">
        <v>45</v>
      </c>
      <c r="X139" s="31">
        <f>+[1]DEPURADO!K133+[1]DEPURADO!L133</f>
        <v>0</v>
      </c>
      <c r="Y139" s="23" t="s">
        <v>45</v>
      </c>
      <c r="Z139" s="31">
        <f t="shared" si="12"/>
        <v>0</v>
      </c>
      <c r="AA139" s="31"/>
      <c r="AB139" s="31">
        <v>0</v>
      </c>
      <c r="AC139" s="31">
        <v>0</v>
      </c>
      <c r="AD139" s="30"/>
      <c r="AE139" s="30">
        <f>+[1]DEPURADO!K133</f>
        <v>0</v>
      </c>
      <c r="AF139" s="30">
        <v>0</v>
      </c>
      <c r="AG139" s="30">
        <f t="shared" si="13"/>
        <v>0</v>
      </c>
      <c r="AH139" s="30">
        <v>0</v>
      </c>
      <c r="AI139" s="30" t="str">
        <f>+[1]DEPURADO!G133</f>
        <v>CANCELADA</v>
      </c>
      <c r="AJ139" s="32"/>
      <c r="AK139" s="33"/>
    </row>
    <row r="140" spans="1:37" s="34" customFormat="1" x14ac:dyDescent="0.25">
      <c r="A140" s="23">
        <f t="shared" si="14"/>
        <v>132</v>
      </c>
      <c r="B140" s="24" t="s">
        <v>44</v>
      </c>
      <c r="C140" s="23">
        <f>+[1]DEPURADO!A134</f>
        <v>9172</v>
      </c>
      <c r="D140" s="23">
        <f>+[1]DEPURADO!B134</f>
        <v>9172</v>
      </c>
      <c r="E140" s="25">
        <f>+[1]DEPURADO!C134</f>
        <v>43304</v>
      </c>
      <c r="F140" s="26">
        <f>+IF([1]DEPURADO!D134&gt;1,[1]DEPURADO!D134," ")</f>
        <v>43304</v>
      </c>
      <c r="G140" s="27">
        <f>[1]DEPURADO!F134</f>
        <v>126418</v>
      </c>
      <c r="H140" s="28">
        <v>0</v>
      </c>
      <c r="I140" s="28">
        <f>+[1]DEPURADO!M134+[1]DEPURADO!N134</f>
        <v>0</v>
      </c>
      <c r="J140" s="28">
        <f>+[1]DEPURADO!R134</f>
        <v>126418</v>
      </c>
      <c r="K140" s="29">
        <f>+[1]DEPURADO!P134+[1]DEPURADO!Q134</f>
        <v>0</v>
      </c>
      <c r="L140" s="28">
        <v>0</v>
      </c>
      <c r="M140" s="28">
        <v>0</v>
      </c>
      <c r="N140" s="28">
        <f t="shared" si="8"/>
        <v>126418</v>
      </c>
      <c r="O140" s="28">
        <f t="shared" si="9"/>
        <v>0</v>
      </c>
      <c r="P140" s="24">
        <f>IF([1]DEPURADO!H134&gt;1,0,[1]DEPURADO!B134)</f>
        <v>9172</v>
      </c>
      <c r="Q140" s="30">
        <f t="shared" si="10"/>
        <v>126418</v>
      </c>
      <c r="R140" s="31">
        <f t="shared" si="11"/>
        <v>0</v>
      </c>
      <c r="S140" s="31">
        <f>+[1]DEPURADO!J134</f>
        <v>0</v>
      </c>
      <c r="T140" s="23" t="s">
        <v>45</v>
      </c>
      <c r="U140" s="31">
        <f>+[1]DEPURADO!I134</f>
        <v>0</v>
      </c>
      <c r="V140" s="30"/>
      <c r="W140" s="23" t="s">
        <v>45</v>
      </c>
      <c r="X140" s="31">
        <f>+[1]DEPURADO!K134+[1]DEPURADO!L134</f>
        <v>0</v>
      </c>
      <c r="Y140" s="23" t="s">
        <v>45</v>
      </c>
      <c r="Z140" s="31">
        <f t="shared" si="12"/>
        <v>0</v>
      </c>
      <c r="AA140" s="31"/>
      <c r="AB140" s="31">
        <v>0</v>
      </c>
      <c r="AC140" s="31">
        <v>0</v>
      </c>
      <c r="AD140" s="30"/>
      <c r="AE140" s="30">
        <f>+[1]DEPURADO!K134</f>
        <v>0</v>
      </c>
      <c r="AF140" s="30">
        <v>0</v>
      </c>
      <c r="AG140" s="30">
        <f t="shared" si="13"/>
        <v>0</v>
      </c>
      <c r="AH140" s="30">
        <v>0</v>
      </c>
      <c r="AI140" s="30" t="str">
        <f>+[1]DEPURADO!G134</f>
        <v>CANCELADA</v>
      </c>
      <c r="AJ140" s="32"/>
      <c r="AK140" s="33"/>
    </row>
    <row r="141" spans="1:37" s="34" customFormat="1" x14ac:dyDescent="0.25">
      <c r="A141" s="23">
        <f t="shared" si="14"/>
        <v>133</v>
      </c>
      <c r="B141" s="24" t="s">
        <v>44</v>
      </c>
      <c r="C141" s="23">
        <f>+[1]DEPURADO!A135</f>
        <v>9173</v>
      </c>
      <c r="D141" s="23">
        <f>+[1]DEPURADO!B135</f>
        <v>9173</v>
      </c>
      <c r="E141" s="25">
        <f>+[1]DEPURADO!C135</f>
        <v>43304</v>
      </c>
      <c r="F141" s="26">
        <f>+IF([1]DEPURADO!D135&gt;1,[1]DEPURADO!D135," ")</f>
        <v>43304</v>
      </c>
      <c r="G141" s="27">
        <f>[1]DEPURADO!F135</f>
        <v>136972</v>
      </c>
      <c r="H141" s="28">
        <v>0</v>
      </c>
      <c r="I141" s="28">
        <f>+[1]DEPURADO!M135+[1]DEPURADO!N135</f>
        <v>0</v>
      </c>
      <c r="J141" s="28">
        <f>+[1]DEPURADO!R135</f>
        <v>77509</v>
      </c>
      <c r="K141" s="29">
        <f>+[1]DEPURADO!P135+[1]DEPURADO!Q135</f>
        <v>0</v>
      </c>
      <c r="L141" s="28">
        <v>0</v>
      </c>
      <c r="M141" s="28">
        <v>0</v>
      </c>
      <c r="N141" s="28">
        <f t="shared" ref="N141:N204" si="15">+SUM(J141:M141)</f>
        <v>77509</v>
      </c>
      <c r="O141" s="28">
        <f t="shared" ref="O141:O204" si="16">+G141-I141-N141</f>
        <v>59463</v>
      </c>
      <c r="P141" s="24">
        <f>IF([1]DEPURADO!H135&gt;1,0,[1]DEPURADO!B135)</f>
        <v>9173</v>
      </c>
      <c r="Q141" s="30">
        <f t="shared" ref="Q141:Q204" si="17">+IF(P141&gt;0,G141,0)</f>
        <v>136972</v>
      </c>
      <c r="R141" s="31">
        <f t="shared" ref="R141:R204" si="18">IF(P141=0,G141,0)</f>
        <v>0</v>
      </c>
      <c r="S141" s="31">
        <f>+[1]DEPURADO!J135</f>
        <v>0</v>
      </c>
      <c r="T141" s="23" t="s">
        <v>45</v>
      </c>
      <c r="U141" s="31">
        <f>+[1]DEPURADO!I135</f>
        <v>0</v>
      </c>
      <c r="V141" s="30"/>
      <c r="W141" s="23" t="s">
        <v>45</v>
      </c>
      <c r="X141" s="31">
        <f>+[1]DEPURADO!K135+[1]DEPURADO!L135</f>
        <v>59463</v>
      </c>
      <c r="Y141" s="23" t="s">
        <v>45</v>
      </c>
      <c r="Z141" s="31">
        <f t="shared" ref="Z141:Z204" si="19">+X141-AE141+IF(X141-AE141&lt;-1,-X141+AE141,0)</f>
        <v>59463</v>
      </c>
      <c r="AA141" s="31"/>
      <c r="AB141" s="31">
        <v>0</v>
      </c>
      <c r="AC141" s="31">
        <v>0</v>
      </c>
      <c r="AD141" s="30"/>
      <c r="AE141" s="30">
        <f>+[1]DEPURADO!K135</f>
        <v>0</v>
      </c>
      <c r="AF141" s="30">
        <v>0</v>
      </c>
      <c r="AG141" s="30">
        <f t="shared" ref="AG141:AG204" si="20">+G141-I141-N141-R141-Z141-AC141-AE141-S141-U141</f>
        <v>0</v>
      </c>
      <c r="AH141" s="30">
        <v>0</v>
      </c>
      <c r="AI141" s="30" t="str">
        <f>+[1]DEPURADO!G135</f>
        <v>GLOSA LEGALIZADA Y CANCELADA</v>
      </c>
      <c r="AJ141" s="32"/>
      <c r="AK141" s="33"/>
    </row>
    <row r="142" spans="1:37" s="34" customFormat="1" x14ac:dyDescent="0.25">
      <c r="A142" s="23">
        <f t="shared" si="14"/>
        <v>134</v>
      </c>
      <c r="B142" s="24" t="s">
        <v>44</v>
      </c>
      <c r="C142" s="23">
        <f>+[1]DEPURADO!A136</f>
        <v>9221</v>
      </c>
      <c r="D142" s="23">
        <f>+[1]DEPURADO!B136</f>
        <v>9221</v>
      </c>
      <c r="E142" s="25">
        <f>+[1]DEPURADO!C136</f>
        <v>43307</v>
      </c>
      <c r="F142" s="26">
        <f>+IF([1]DEPURADO!D136&gt;1,[1]DEPURADO!D136," ")</f>
        <v>43307</v>
      </c>
      <c r="G142" s="27">
        <f>[1]DEPURADO!F136</f>
        <v>52557</v>
      </c>
      <c r="H142" s="28">
        <v>0</v>
      </c>
      <c r="I142" s="28">
        <f>+[1]DEPURADO!M136+[1]DEPURADO!N136</f>
        <v>0</v>
      </c>
      <c r="J142" s="28">
        <f>+[1]DEPURADO!R136</f>
        <v>52557</v>
      </c>
      <c r="K142" s="29">
        <f>+[1]DEPURADO!P136+[1]DEPURADO!Q136</f>
        <v>0</v>
      </c>
      <c r="L142" s="28">
        <v>0</v>
      </c>
      <c r="M142" s="28">
        <v>0</v>
      </c>
      <c r="N142" s="28">
        <f t="shared" si="15"/>
        <v>52557</v>
      </c>
      <c r="O142" s="28">
        <f t="shared" si="16"/>
        <v>0</v>
      </c>
      <c r="P142" s="24">
        <f>IF([1]DEPURADO!H136&gt;1,0,[1]DEPURADO!B136)</f>
        <v>9221</v>
      </c>
      <c r="Q142" s="30">
        <f t="shared" si="17"/>
        <v>52557</v>
      </c>
      <c r="R142" s="31">
        <f t="shared" si="18"/>
        <v>0</v>
      </c>
      <c r="S142" s="31">
        <f>+[1]DEPURADO!J136</f>
        <v>0</v>
      </c>
      <c r="T142" s="23" t="s">
        <v>45</v>
      </c>
      <c r="U142" s="31">
        <f>+[1]DEPURADO!I136</f>
        <v>0</v>
      </c>
      <c r="V142" s="30"/>
      <c r="W142" s="23" t="s">
        <v>45</v>
      </c>
      <c r="X142" s="31">
        <f>+[1]DEPURADO!K136+[1]DEPURADO!L136</f>
        <v>0</v>
      </c>
      <c r="Y142" s="23" t="s">
        <v>45</v>
      </c>
      <c r="Z142" s="31">
        <f t="shared" si="19"/>
        <v>0</v>
      </c>
      <c r="AA142" s="31"/>
      <c r="AB142" s="31">
        <v>0</v>
      </c>
      <c r="AC142" s="31">
        <v>0</v>
      </c>
      <c r="AD142" s="30"/>
      <c r="AE142" s="30">
        <f>+[1]DEPURADO!K136</f>
        <v>0</v>
      </c>
      <c r="AF142" s="30">
        <v>0</v>
      </c>
      <c r="AG142" s="30">
        <f t="shared" si="20"/>
        <v>0</v>
      </c>
      <c r="AH142" s="30">
        <v>0</v>
      </c>
      <c r="AI142" s="30" t="str">
        <f>+[1]DEPURADO!G136</f>
        <v>CANCELADA</v>
      </c>
      <c r="AJ142" s="32"/>
      <c r="AK142" s="33"/>
    </row>
    <row r="143" spans="1:37" s="34" customFormat="1" x14ac:dyDescent="0.25">
      <c r="A143" s="23">
        <f t="shared" si="14"/>
        <v>135</v>
      </c>
      <c r="B143" s="24" t="s">
        <v>44</v>
      </c>
      <c r="C143" s="23">
        <f>+[1]DEPURADO!A137</f>
        <v>9217</v>
      </c>
      <c r="D143" s="23">
        <f>+[1]DEPURADO!B137</f>
        <v>9217</v>
      </c>
      <c r="E143" s="25">
        <f>+[1]DEPURADO!C137</f>
        <v>43306</v>
      </c>
      <c r="F143" s="26">
        <f>+IF([1]DEPURADO!D137&gt;1,[1]DEPURADO!D137," ")</f>
        <v>43306</v>
      </c>
      <c r="G143" s="27">
        <f>[1]DEPURADO!F137</f>
        <v>55361</v>
      </c>
      <c r="H143" s="28">
        <v>0</v>
      </c>
      <c r="I143" s="28">
        <f>+[1]DEPURADO!M137+[1]DEPURADO!N137</f>
        <v>0</v>
      </c>
      <c r="J143" s="28">
        <f>+[1]DEPURADO!R137</f>
        <v>0</v>
      </c>
      <c r="K143" s="29">
        <f>+[1]DEPURADO!P137+[1]DEPURADO!Q137</f>
        <v>0</v>
      </c>
      <c r="L143" s="28">
        <v>0</v>
      </c>
      <c r="M143" s="28">
        <v>0</v>
      </c>
      <c r="N143" s="28">
        <f t="shared" si="15"/>
        <v>0</v>
      </c>
      <c r="O143" s="28">
        <f t="shared" si="16"/>
        <v>55361</v>
      </c>
      <c r="P143" s="24">
        <f>IF([1]DEPURADO!H137&gt;1,0,[1]DEPURADO!B137)</f>
        <v>9217</v>
      </c>
      <c r="Q143" s="30">
        <f t="shared" si="17"/>
        <v>55361</v>
      </c>
      <c r="R143" s="31">
        <f t="shared" si="18"/>
        <v>0</v>
      </c>
      <c r="S143" s="31">
        <f>+[1]DEPURADO!J137</f>
        <v>0</v>
      </c>
      <c r="T143" s="23" t="s">
        <v>45</v>
      </c>
      <c r="U143" s="31">
        <f>+[1]DEPURADO!I137</f>
        <v>0</v>
      </c>
      <c r="V143" s="30"/>
      <c r="W143" s="23" t="s">
        <v>45</v>
      </c>
      <c r="X143" s="31">
        <f>+[1]DEPURADO!K137+[1]DEPURADO!L137</f>
        <v>55361</v>
      </c>
      <c r="Y143" s="23" t="s">
        <v>45</v>
      </c>
      <c r="Z143" s="31">
        <f t="shared" si="19"/>
        <v>55361</v>
      </c>
      <c r="AA143" s="31"/>
      <c r="AB143" s="31">
        <v>0</v>
      </c>
      <c r="AC143" s="31">
        <v>0</v>
      </c>
      <c r="AD143" s="30"/>
      <c r="AE143" s="30">
        <f>+[1]DEPURADO!K137</f>
        <v>0</v>
      </c>
      <c r="AF143" s="30">
        <v>0</v>
      </c>
      <c r="AG143" s="30">
        <f t="shared" si="20"/>
        <v>0</v>
      </c>
      <c r="AH143" s="30">
        <v>0</v>
      </c>
      <c r="AI143" s="30" t="str">
        <f>+[1]DEPURADO!G137</f>
        <v>GLOSA LEGALIZADA Y CANCELADA</v>
      </c>
      <c r="AJ143" s="32"/>
      <c r="AK143" s="33"/>
    </row>
    <row r="144" spans="1:37" s="34" customFormat="1" x14ac:dyDescent="0.25">
      <c r="A144" s="23">
        <f t="shared" si="14"/>
        <v>136</v>
      </c>
      <c r="B144" s="24" t="s">
        <v>44</v>
      </c>
      <c r="C144" s="23">
        <f>+[1]DEPURADO!A138</f>
        <v>9271</v>
      </c>
      <c r="D144" s="23">
        <f>+[1]DEPURADO!B138</f>
        <v>9271</v>
      </c>
      <c r="E144" s="25">
        <f>+[1]DEPURADO!C138</f>
        <v>43322</v>
      </c>
      <c r="F144" s="26">
        <f>+IF([1]DEPURADO!D138&gt;1,[1]DEPURADO!D138," ")</f>
        <v>43322</v>
      </c>
      <c r="G144" s="27">
        <f>[1]DEPURADO!F138</f>
        <v>120259</v>
      </c>
      <c r="H144" s="28">
        <v>0</v>
      </c>
      <c r="I144" s="28">
        <f>+[1]DEPURADO!M138+[1]DEPURADO!N138</f>
        <v>0</v>
      </c>
      <c r="J144" s="28">
        <f>+[1]DEPURADO!R138</f>
        <v>120259</v>
      </c>
      <c r="K144" s="29">
        <f>+[1]DEPURADO!P138+[1]DEPURADO!Q138</f>
        <v>0</v>
      </c>
      <c r="L144" s="28">
        <v>0</v>
      </c>
      <c r="M144" s="28">
        <v>0</v>
      </c>
      <c r="N144" s="28">
        <f t="shared" si="15"/>
        <v>120259</v>
      </c>
      <c r="O144" s="28">
        <f t="shared" si="16"/>
        <v>0</v>
      </c>
      <c r="P144" s="24">
        <f>IF([1]DEPURADO!H138&gt;1,0,[1]DEPURADO!B138)</f>
        <v>9271</v>
      </c>
      <c r="Q144" s="30">
        <f t="shared" si="17"/>
        <v>120259</v>
      </c>
      <c r="R144" s="31">
        <f t="shared" si="18"/>
        <v>0</v>
      </c>
      <c r="S144" s="31">
        <f>+[1]DEPURADO!J138</f>
        <v>0</v>
      </c>
      <c r="T144" s="23" t="s">
        <v>45</v>
      </c>
      <c r="U144" s="31">
        <f>+[1]DEPURADO!I138</f>
        <v>0</v>
      </c>
      <c r="V144" s="30"/>
      <c r="W144" s="23" t="s">
        <v>45</v>
      </c>
      <c r="X144" s="31">
        <f>+[1]DEPURADO!K138+[1]DEPURADO!L138</f>
        <v>0</v>
      </c>
      <c r="Y144" s="23" t="s">
        <v>45</v>
      </c>
      <c r="Z144" s="31">
        <f t="shared" si="19"/>
        <v>0</v>
      </c>
      <c r="AA144" s="31"/>
      <c r="AB144" s="31">
        <v>0</v>
      </c>
      <c r="AC144" s="31">
        <v>0</v>
      </c>
      <c r="AD144" s="30"/>
      <c r="AE144" s="30">
        <f>+[1]DEPURADO!K138</f>
        <v>0</v>
      </c>
      <c r="AF144" s="30">
        <v>0</v>
      </c>
      <c r="AG144" s="30">
        <f t="shared" si="20"/>
        <v>0</v>
      </c>
      <c r="AH144" s="30">
        <v>0</v>
      </c>
      <c r="AI144" s="30" t="str">
        <f>+[1]DEPURADO!G138</f>
        <v>CANCELADA</v>
      </c>
      <c r="AJ144" s="32"/>
      <c r="AK144" s="33"/>
    </row>
    <row r="145" spans="1:37" s="34" customFormat="1" x14ac:dyDescent="0.25">
      <c r="A145" s="23">
        <f t="shared" si="14"/>
        <v>137</v>
      </c>
      <c r="B145" s="24" t="s">
        <v>44</v>
      </c>
      <c r="C145" s="23">
        <f>+[1]DEPURADO!A139</f>
        <v>9252</v>
      </c>
      <c r="D145" s="23">
        <f>+[1]DEPURADO!B139</f>
        <v>9252</v>
      </c>
      <c r="E145" s="25">
        <f>+[1]DEPURADO!C139</f>
        <v>43318</v>
      </c>
      <c r="F145" s="26">
        <f>+IF([1]DEPURADO!D139&gt;1,[1]DEPURADO!D139," ")</f>
        <v>43318</v>
      </c>
      <c r="G145" s="27">
        <f>[1]DEPURADO!F139</f>
        <v>128224</v>
      </c>
      <c r="H145" s="28">
        <v>0</v>
      </c>
      <c r="I145" s="28">
        <f>+[1]DEPURADO!M139+[1]DEPURADO!N139</f>
        <v>0</v>
      </c>
      <c r="J145" s="28">
        <f>+[1]DEPURADO!R139</f>
        <v>0</v>
      </c>
      <c r="K145" s="29">
        <f>+[1]DEPURADO!P139+[1]DEPURADO!Q139</f>
        <v>128224</v>
      </c>
      <c r="L145" s="28">
        <v>0</v>
      </c>
      <c r="M145" s="28">
        <v>0</v>
      </c>
      <c r="N145" s="28">
        <f t="shared" si="15"/>
        <v>128224</v>
      </c>
      <c r="O145" s="28">
        <f t="shared" si="16"/>
        <v>0</v>
      </c>
      <c r="P145" s="24">
        <f>IF([1]DEPURADO!H139&gt;1,0,[1]DEPURADO!B139)</f>
        <v>9252</v>
      </c>
      <c r="Q145" s="30">
        <f t="shared" si="17"/>
        <v>128224</v>
      </c>
      <c r="R145" s="31">
        <f t="shared" si="18"/>
        <v>0</v>
      </c>
      <c r="S145" s="31">
        <f>+[1]DEPURADO!J139</f>
        <v>0</v>
      </c>
      <c r="T145" s="23" t="s">
        <v>45</v>
      </c>
      <c r="U145" s="31">
        <f>+[1]DEPURADO!I139</f>
        <v>0</v>
      </c>
      <c r="V145" s="30"/>
      <c r="W145" s="23" t="s">
        <v>45</v>
      </c>
      <c r="X145" s="31">
        <f>+[1]DEPURADO!K139+[1]DEPURADO!L139</f>
        <v>0</v>
      </c>
      <c r="Y145" s="23" t="s">
        <v>45</v>
      </c>
      <c r="Z145" s="31">
        <f t="shared" si="19"/>
        <v>0</v>
      </c>
      <c r="AA145" s="31"/>
      <c r="AB145" s="31">
        <v>0</v>
      </c>
      <c r="AC145" s="31">
        <v>0</v>
      </c>
      <c r="AD145" s="30"/>
      <c r="AE145" s="30">
        <f>+[1]DEPURADO!K139</f>
        <v>0</v>
      </c>
      <c r="AF145" s="30">
        <v>0</v>
      </c>
      <c r="AG145" s="30">
        <f t="shared" si="20"/>
        <v>0</v>
      </c>
      <c r="AH145" s="30">
        <v>0</v>
      </c>
      <c r="AI145" s="30" t="str">
        <f>+[1]DEPURADO!G139</f>
        <v>CANCELADA</v>
      </c>
      <c r="AJ145" s="32"/>
      <c r="AK145" s="33"/>
    </row>
    <row r="146" spans="1:37" s="34" customFormat="1" x14ac:dyDescent="0.25">
      <c r="A146" s="23">
        <f t="shared" si="14"/>
        <v>138</v>
      </c>
      <c r="B146" s="24" t="s">
        <v>44</v>
      </c>
      <c r="C146" s="23">
        <f>+[1]DEPURADO!A140</f>
        <v>9333</v>
      </c>
      <c r="D146" s="23">
        <f>+[1]DEPURADO!B140</f>
        <v>9333</v>
      </c>
      <c r="E146" s="25">
        <f>+[1]DEPURADO!C140</f>
        <v>43340</v>
      </c>
      <c r="F146" s="26">
        <f>+IF([1]DEPURADO!D140&gt;1,[1]DEPURADO!D140," ")</f>
        <v>43340</v>
      </c>
      <c r="G146" s="27">
        <f>[1]DEPURADO!F140</f>
        <v>180259</v>
      </c>
      <c r="H146" s="28">
        <v>0</v>
      </c>
      <c r="I146" s="28">
        <f>+[1]DEPURADO!M140+[1]DEPURADO!N140</f>
        <v>0</v>
      </c>
      <c r="J146" s="28">
        <f>+[1]DEPURADO!R140</f>
        <v>180259</v>
      </c>
      <c r="K146" s="29">
        <f>+[1]DEPURADO!P140+[1]DEPURADO!Q140</f>
        <v>0</v>
      </c>
      <c r="L146" s="28">
        <v>0</v>
      </c>
      <c r="M146" s="28">
        <v>0</v>
      </c>
      <c r="N146" s="28">
        <f t="shared" si="15"/>
        <v>180259</v>
      </c>
      <c r="O146" s="28">
        <f t="shared" si="16"/>
        <v>0</v>
      </c>
      <c r="P146" s="24">
        <f>IF([1]DEPURADO!H140&gt;1,0,[1]DEPURADO!B140)</f>
        <v>9333</v>
      </c>
      <c r="Q146" s="30">
        <f t="shared" si="17"/>
        <v>180259</v>
      </c>
      <c r="R146" s="31">
        <f t="shared" si="18"/>
        <v>0</v>
      </c>
      <c r="S146" s="31">
        <f>+[1]DEPURADO!J140</f>
        <v>0</v>
      </c>
      <c r="T146" s="23" t="s">
        <v>45</v>
      </c>
      <c r="U146" s="31">
        <f>+[1]DEPURADO!I140</f>
        <v>0</v>
      </c>
      <c r="V146" s="30"/>
      <c r="W146" s="23" t="s">
        <v>45</v>
      </c>
      <c r="X146" s="31">
        <f>+[1]DEPURADO!K140+[1]DEPURADO!L140</f>
        <v>0</v>
      </c>
      <c r="Y146" s="23" t="s">
        <v>45</v>
      </c>
      <c r="Z146" s="31">
        <f t="shared" si="19"/>
        <v>0</v>
      </c>
      <c r="AA146" s="31"/>
      <c r="AB146" s="31">
        <v>0</v>
      </c>
      <c r="AC146" s="31">
        <v>0</v>
      </c>
      <c r="AD146" s="30"/>
      <c r="AE146" s="30">
        <f>+[1]DEPURADO!K140</f>
        <v>0</v>
      </c>
      <c r="AF146" s="30">
        <v>0</v>
      </c>
      <c r="AG146" s="30">
        <f t="shared" si="20"/>
        <v>0</v>
      </c>
      <c r="AH146" s="30">
        <v>0</v>
      </c>
      <c r="AI146" s="30" t="str">
        <f>+[1]DEPURADO!G140</f>
        <v>CANCELADA</v>
      </c>
      <c r="AJ146" s="32"/>
      <c r="AK146" s="33"/>
    </row>
    <row r="147" spans="1:37" s="34" customFormat="1" x14ac:dyDescent="0.25">
      <c r="A147" s="23">
        <f t="shared" si="14"/>
        <v>139</v>
      </c>
      <c r="B147" s="24" t="s">
        <v>44</v>
      </c>
      <c r="C147" s="23">
        <f>+[1]DEPURADO!A141</f>
        <v>9250</v>
      </c>
      <c r="D147" s="23">
        <f>+[1]DEPURADO!B141</f>
        <v>9250</v>
      </c>
      <c r="E147" s="25">
        <f>+[1]DEPURADO!C141</f>
        <v>43313</v>
      </c>
      <c r="F147" s="26">
        <f>+IF([1]DEPURADO!D141&gt;1,[1]DEPURADO!D141," ")</f>
        <v>43313</v>
      </c>
      <c r="G147" s="27">
        <f>[1]DEPURADO!F141</f>
        <v>367718</v>
      </c>
      <c r="H147" s="28">
        <v>0</v>
      </c>
      <c r="I147" s="28">
        <f>+[1]DEPURADO!M141+[1]DEPURADO!N141</f>
        <v>0</v>
      </c>
      <c r="J147" s="28">
        <f>+[1]DEPURADO!R141</f>
        <v>367718</v>
      </c>
      <c r="K147" s="29">
        <f>+[1]DEPURADO!P141+[1]DEPURADO!Q141</f>
        <v>0</v>
      </c>
      <c r="L147" s="28">
        <v>0</v>
      </c>
      <c r="M147" s="28">
        <v>0</v>
      </c>
      <c r="N147" s="28">
        <f t="shared" si="15"/>
        <v>367718</v>
      </c>
      <c r="O147" s="28">
        <f t="shared" si="16"/>
        <v>0</v>
      </c>
      <c r="P147" s="24">
        <f>IF([1]DEPURADO!H141&gt;1,0,[1]DEPURADO!B141)</f>
        <v>9250</v>
      </c>
      <c r="Q147" s="30">
        <f t="shared" si="17"/>
        <v>367718</v>
      </c>
      <c r="R147" s="31">
        <f t="shared" si="18"/>
        <v>0</v>
      </c>
      <c r="S147" s="31">
        <f>+[1]DEPURADO!J141</f>
        <v>0</v>
      </c>
      <c r="T147" s="23" t="s">
        <v>45</v>
      </c>
      <c r="U147" s="31">
        <f>+[1]DEPURADO!I141</f>
        <v>0</v>
      </c>
      <c r="V147" s="30"/>
      <c r="W147" s="23" t="s">
        <v>45</v>
      </c>
      <c r="X147" s="31">
        <f>+[1]DEPURADO!K141+[1]DEPURADO!L141</f>
        <v>0</v>
      </c>
      <c r="Y147" s="23" t="s">
        <v>45</v>
      </c>
      <c r="Z147" s="31">
        <f t="shared" si="19"/>
        <v>0</v>
      </c>
      <c r="AA147" s="31"/>
      <c r="AB147" s="31">
        <v>0</v>
      </c>
      <c r="AC147" s="31">
        <v>0</v>
      </c>
      <c r="AD147" s="30"/>
      <c r="AE147" s="30">
        <f>+[1]DEPURADO!K141</f>
        <v>0</v>
      </c>
      <c r="AF147" s="30">
        <v>0</v>
      </c>
      <c r="AG147" s="30">
        <f t="shared" si="20"/>
        <v>0</v>
      </c>
      <c r="AH147" s="30">
        <v>0</v>
      </c>
      <c r="AI147" s="30" t="str">
        <f>+[1]DEPURADO!G141</f>
        <v>CANCELADA</v>
      </c>
      <c r="AJ147" s="32"/>
      <c r="AK147" s="33"/>
    </row>
    <row r="148" spans="1:37" s="34" customFormat="1" x14ac:dyDescent="0.25">
      <c r="A148" s="23">
        <f t="shared" si="14"/>
        <v>140</v>
      </c>
      <c r="B148" s="24" t="s">
        <v>44</v>
      </c>
      <c r="C148" s="23">
        <f>+[1]DEPURADO!A142</f>
        <v>9344</v>
      </c>
      <c r="D148" s="23">
        <f>+[1]DEPURADO!B142</f>
        <v>9344</v>
      </c>
      <c r="E148" s="25">
        <f>+[1]DEPURADO!C142</f>
        <v>43340</v>
      </c>
      <c r="F148" s="26">
        <f>+IF([1]DEPURADO!D142&gt;1,[1]DEPURADO!D142," ")</f>
        <v>43340</v>
      </c>
      <c r="G148" s="27">
        <f>[1]DEPURADO!F142</f>
        <v>9808</v>
      </c>
      <c r="H148" s="28">
        <v>0</v>
      </c>
      <c r="I148" s="28">
        <f>+[1]DEPURADO!M142+[1]DEPURADO!N142</f>
        <v>0</v>
      </c>
      <c r="J148" s="28">
        <f>+[1]DEPURADO!R142</f>
        <v>0</v>
      </c>
      <c r="K148" s="29">
        <f>+[1]DEPURADO!P142+[1]DEPURADO!Q142</f>
        <v>0</v>
      </c>
      <c r="L148" s="28">
        <v>0</v>
      </c>
      <c r="M148" s="28">
        <v>0</v>
      </c>
      <c r="N148" s="28">
        <f t="shared" si="15"/>
        <v>0</v>
      </c>
      <c r="O148" s="28">
        <f t="shared" si="16"/>
        <v>9808</v>
      </c>
      <c r="P148" s="24">
        <f>IF([1]DEPURADO!H142&gt;1,0,[1]DEPURADO!B142)</f>
        <v>0</v>
      </c>
      <c r="Q148" s="30">
        <f t="shared" si="17"/>
        <v>0</v>
      </c>
      <c r="R148" s="31">
        <f t="shared" si="18"/>
        <v>9808</v>
      </c>
      <c r="S148" s="31">
        <f>+[1]DEPURADO!J142</f>
        <v>0</v>
      </c>
      <c r="T148" s="23" t="s">
        <v>45</v>
      </c>
      <c r="U148" s="31">
        <f>+[1]DEPURADO!I142</f>
        <v>0</v>
      </c>
      <c r="V148" s="30"/>
      <c r="W148" s="23" t="s">
        <v>45</v>
      </c>
      <c r="X148" s="31">
        <f>+[1]DEPURADO!K142+[1]DEPURADO!L142</f>
        <v>0</v>
      </c>
      <c r="Y148" s="23" t="s">
        <v>45</v>
      </c>
      <c r="Z148" s="31">
        <f t="shared" si="19"/>
        <v>0</v>
      </c>
      <c r="AA148" s="31"/>
      <c r="AB148" s="31">
        <v>0</v>
      </c>
      <c r="AC148" s="31">
        <v>0</v>
      </c>
      <c r="AD148" s="30"/>
      <c r="AE148" s="30">
        <f>+[1]DEPURADO!K142</f>
        <v>0</v>
      </c>
      <c r="AF148" s="30">
        <v>0</v>
      </c>
      <c r="AG148" s="30">
        <f t="shared" si="20"/>
        <v>0</v>
      </c>
      <c r="AH148" s="30">
        <v>0</v>
      </c>
      <c r="AI148" s="30" t="str">
        <f>+[1]DEPURADO!G142</f>
        <v>NO RADICADA</v>
      </c>
      <c r="AJ148" s="32"/>
      <c r="AK148" s="33"/>
    </row>
    <row r="149" spans="1:37" s="34" customFormat="1" x14ac:dyDescent="0.25">
      <c r="A149" s="23">
        <f t="shared" si="14"/>
        <v>141</v>
      </c>
      <c r="B149" s="24" t="s">
        <v>44</v>
      </c>
      <c r="C149" s="23">
        <f>+[1]DEPURADO!A143</f>
        <v>9418</v>
      </c>
      <c r="D149" s="23">
        <f>+[1]DEPURADO!B143</f>
        <v>9418</v>
      </c>
      <c r="E149" s="25">
        <f>+[1]DEPURADO!C143</f>
        <v>43362</v>
      </c>
      <c r="F149" s="26">
        <f>+IF([1]DEPURADO!D143&gt;1,[1]DEPURADO!D143," ")</f>
        <v>43362</v>
      </c>
      <c r="G149" s="27">
        <f>[1]DEPURADO!F143</f>
        <v>120190</v>
      </c>
      <c r="H149" s="28">
        <v>0</v>
      </c>
      <c r="I149" s="28">
        <f>+[1]DEPURADO!M143+[1]DEPURADO!N143</f>
        <v>0</v>
      </c>
      <c r="J149" s="28">
        <f>+[1]DEPURADO!R143</f>
        <v>0</v>
      </c>
      <c r="K149" s="29">
        <f>+[1]DEPURADO!P143+[1]DEPURADO!Q143</f>
        <v>120190</v>
      </c>
      <c r="L149" s="28">
        <v>0</v>
      </c>
      <c r="M149" s="28">
        <v>0</v>
      </c>
      <c r="N149" s="28">
        <f t="shared" si="15"/>
        <v>120190</v>
      </c>
      <c r="O149" s="28">
        <f t="shared" si="16"/>
        <v>0</v>
      </c>
      <c r="P149" s="24">
        <f>IF([1]DEPURADO!H143&gt;1,0,[1]DEPURADO!B143)</f>
        <v>9418</v>
      </c>
      <c r="Q149" s="30">
        <f t="shared" si="17"/>
        <v>120190</v>
      </c>
      <c r="R149" s="31">
        <f t="shared" si="18"/>
        <v>0</v>
      </c>
      <c r="S149" s="31">
        <f>+[1]DEPURADO!J143</f>
        <v>0</v>
      </c>
      <c r="T149" s="23" t="s">
        <v>45</v>
      </c>
      <c r="U149" s="31">
        <f>+[1]DEPURADO!I143</f>
        <v>0</v>
      </c>
      <c r="V149" s="30"/>
      <c r="W149" s="23" t="s">
        <v>45</v>
      </c>
      <c r="X149" s="31">
        <f>+[1]DEPURADO!K143+[1]DEPURADO!L143</f>
        <v>0</v>
      </c>
      <c r="Y149" s="23" t="s">
        <v>45</v>
      </c>
      <c r="Z149" s="31">
        <f t="shared" si="19"/>
        <v>0</v>
      </c>
      <c r="AA149" s="31"/>
      <c r="AB149" s="31">
        <v>0</v>
      </c>
      <c r="AC149" s="31">
        <v>0</v>
      </c>
      <c r="AD149" s="30"/>
      <c r="AE149" s="30">
        <f>+[1]DEPURADO!K143</f>
        <v>0</v>
      </c>
      <c r="AF149" s="30">
        <v>0</v>
      </c>
      <c r="AG149" s="30">
        <f t="shared" si="20"/>
        <v>0</v>
      </c>
      <c r="AH149" s="30">
        <v>0</v>
      </c>
      <c r="AI149" s="30" t="str">
        <f>+[1]DEPURADO!G143</f>
        <v>CANCELADA</v>
      </c>
      <c r="AJ149" s="32"/>
      <c r="AK149" s="33"/>
    </row>
    <row r="150" spans="1:37" s="34" customFormat="1" x14ac:dyDescent="0.25">
      <c r="A150" s="23">
        <f t="shared" si="14"/>
        <v>142</v>
      </c>
      <c r="B150" s="24" t="s">
        <v>44</v>
      </c>
      <c r="C150" s="23">
        <f>+[1]DEPURADO!A144</f>
        <v>9444</v>
      </c>
      <c r="D150" s="23">
        <f>+[1]DEPURADO!B144</f>
        <v>9444</v>
      </c>
      <c r="E150" s="25">
        <f>+[1]DEPURADO!C144</f>
        <v>43369</v>
      </c>
      <c r="F150" s="26">
        <f>+IF([1]DEPURADO!D144&gt;1,[1]DEPURADO!D144," ")</f>
        <v>43369</v>
      </c>
      <c r="G150" s="27">
        <f>[1]DEPURADO!F144</f>
        <v>124486</v>
      </c>
      <c r="H150" s="28">
        <v>0</v>
      </c>
      <c r="I150" s="28">
        <f>+[1]DEPURADO!M144+[1]DEPURADO!N144</f>
        <v>0</v>
      </c>
      <c r="J150" s="28">
        <f>+[1]DEPURADO!R144</f>
        <v>0</v>
      </c>
      <c r="K150" s="29">
        <f>+[1]DEPURADO!P144+[1]DEPURADO!Q144</f>
        <v>124486</v>
      </c>
      <c r="L150" s="28">
        <v>0</v>
      </c>
      <c r="M150" s="28">
        <v>0</v>
      </c>
      <c r="N150" s="28">
        <f t="shared" si="15"/>
        <v>124486</v>
      </c>
      <c r="O150" s="28">
        <f t="shared" si="16"/>
        <v>0</v>
      </c>
      <c r="P150" s="24">
        <f>IF([1]DEPURADO!H144&gt;1,0,[1]DEPURADO!B144)</f>
        <v>9444</v>
      </c>
      <c r="Q150" s="30">
        <f t="shared" si="17"/>
        <v>124486</v>
      </c>
      <c r="R150" s="31">
        <f t="shared" si="18"/>
        <v>0</v>
      </c>
      <c r="S150" s="31">
        <f>+[1]DEPURADO!J144</f>
        <v>0</v>
      </c>
      <c r="T150" s="23" t="s">
        <v>45</v>
      </c>
      <c r="U150" s="31">
        <f>+[1]DEPURADO!I144</f>
        <v>0</v>
      </c>
      <c r="V150" s="30"/>
      <c r="W150" s="23" t="s">
        <v>45</v>
      </c>
      <c r="X150" s="31">
        <f>+[1]DEPURADO!K144+[1]DEPURADO!L144</f>
        <v>0</v>
      </c>
      <c r="Y150" s="23" t="s">
        <v>45</v>
      </c>
      <c r="Z150" s="31">
        <f t="shared" si="19"/>
        <v>0</v>
      </c>
      <c r="AA150" s="31"/>
      <c r="AB150" s="31">
        <v>0</v>
      </c>
      <c r="AC150" s="31">
        <v>0</v>
      </c>
      <c r="AD150" s="30"/>
      <c r="AE150" s="30">
        <f>+[1]DEPURADO!K144</f>
        <v>0</v>
      </c>
      <c r="AF150" s="30">
        <v>0</v>
      </c>
      <c r="AG150" s="30">
        <f t="shared" si="20"/>
        <v>0</v>
      </c>
      <c r="AH150" s="30">
        <v>0</v>
      </c>
      <c r="AI150" s="30" t="str">
        <f>+[1]DEPURADO!G144</f>
        <v>CANCELADA</v>
      </c>
      <c r="AJ150" s="32"/>
      <c r="AK150" s="33"/>
    </row>
    <row r="151" spans="1:37" s="34" customFormat="1" x14ac:dyDescent="0.25">
      <c r="A151" s="23">
        <f t="shared" si="14"/>
        <v>143</v>
      </c>
      <c r="B151" s="24" t="s">
        <v>44</v>
      </c>
      <c r="C151" s="23">
        <f>+[1]DEPURADO!A145</f>
        <v>9371</v>
      </c>
      <c r="D151" s="23">
        <f>+[1]DEPURADO!B145</f>
        <v>9371</v>
      </c>
      <c r="E151" s="25">
        <f>+[1]DEPURADO!C145</f>
        <v>43348</v>
      </c>
      <c r="F151" s="26">
        <f>+IF([1]DEPURADO!D145&gt;1,[1]DEPURADO!D145," ")</f>
        <v>43348</v>
      </c>
      <c r="G151" s="27">
        <f>[1]DEPURADO!F145</f>
        <v>216002</v>
      </c>
      <c r="H151" s="28">
        <v>0</v>
      </c>
      <c r="I151" s="28">
        <f>+[1]DEPURADO!M145+[1]DEPURADO!N145</f>
        <v>0</v>
      </c>
      <c r="J151" s="28">
        <f>+[1]DEPURADO!R145</f>
        <v>0</v>
      </c>
      <c r="K151" s="29">
        <f>+[1]DEPURADO!P145+[1]DEPURADO!Q145</f>
        <v>216002</v>
      </c>
      <c r="L151" s="28">
        <v>0</v>
      </c>
      <c r="M151" s="28">
        <v>0</v>
      </c>
      <c r="N151" s="28">
        <f t="shared" si="15"/>
        <v>216002</v>
      </c>
      <c r="O151" s="28">
        <f t="shared" si="16"/>
        <v>0</v>
      </c>
      <c r="P151" s="24">
        <f>IF([1]DEPURADO!H145&gt;1,0,[1]DEPURADO!B145)</f>
        <v>9371</v>
      </c>
      <c r="Q151" s="30">
        <f t="shared" si="17"/>
        <v>216002</v>
      </c>
      <c r="R151" s="31">
        <f t="shared" si="18"/>
        <v>0</v>
      </c>
      <c r="S151" s="31">
        <f>+[1]DEPURADO!J145</f>
        <v>0</v>
      </c>
      <c r="T151" s="23" t="s">
        <v>45</v>
      </c>
      <c r="U151" s="31">
        <f>+[1]DEPURADO!I145</f>
        <v>0</v>
      </c>
      <c r="V151" s="30"/>
      <c r="W151" s="23" t="s">
        <v>45</v>
      </c>
      <c r="X151" s="31">
        <f>+[1]DEPURADO!K145+[1]DEPURADO!L145</f>
        <v>0</v>
      </c>
      <c r="Y151" s="23" t="s">
        <v>45</v>
      </c>
      <c r="Z151" s="31">
        <f t="shared" si="19"/>
        <v>0</v>
      </c>
      <c r="AA151" s="31"/>
      <c r="AB151" s="31">
        <v>0</v>
      </c>
      <c r="AC151" s="31">
        <v>0</v>
      </c>
      <c r="AD151" s="30"/>
      <c r="AE151" s="30">
        <f>+[1]DEPURADO!K145</f>
        <v>0</v>
      </c>
      <c r="AF151" s="30">
        <v>0</v>
      </c>
      <c r="AG151" s="30">
        <f t="shared" si="20"/>
        <v>0</v>
      </c>
      <c r="AH151" s="30">
        <v>0</v>
      </c>
      <c r="AI151" s="30" t="str">
        <f>+[1]DEPURADO!G145</f>
        <v>CANCELADA</v>
      </c>
      <c r="AJ151" s="32"/>
      <c r="AK151" s="33"/>
    </row>
    <row r="152" spans="1:37" s="34" customFormat="1" x14ac:dyDescent="0.25">
      <c r="A152" s="23">
        <f t="shared" si="14"/>
        <v>144</v>
      </c>
      <c r="B152" s="24" t="s">
        <v>44</v>
      </c>
      <c r="C152" s="23">
        <f>+[1]DEPURADO!A146</f>
        <v>9414</v>
      </c>
      <c r="D152" s="23">
        <f>+[1]DEPURADO!B146</f>
        <v>9414</v>
      </c>
      <c r="E152" s="25">
        <f>+[1]DEPURADO!C146</f>
        <v>43360</v>
      </c>
      <c r="F152" s="26">
        <f>+IF([1]DEPURADO!D146&gt;1,[1]DEPURADO!D146," ")</f>
        <v>43360</v>
      </c>
      <c r="G152" s="27">
        <f>[1]DEPURADO!F146</f>
        <v>31598</v>
      </c>
      <c r="H152" s="28">
        <v>0</v>
      </c>
      <c r="I152" s="28">
        <f>+[1]DEPURADO!M146+[1]DEPURADO!N146</f>
        <v>0</v>
      </c>
      <c r="J152" s="28">
        <f>+[1]DEPURADO!R146</f>
        <v>0</v>
      </c>
      <c r="K152" s="29">
        <f>+[1]DEPURADO!P146+[1]DEPURADO!Q146</f>
        <v>0</v>
      </c>
      <c r="L152" s="28">
        <v>0</v>
      </c>
      <c r="M152" s="28">
        <v>0</v>
      </c>
      <c r="N152" s="28">
        <f t="shared" si="15"/>
        <v>0</v>
      </c>
      <c r="O152" s="28">
        <f t="shared" si="16"/>
        <v>31598</v>
      </c>
      <c r="P152" s="24">
        <f>IF([1]DEPURADO!H146&gt;1,0,[1]DEPURADO!B146)</f>
        <v>0</v>
      </c>
      <c r="Q152" s="30">
        <f t="shared" si="17"/>
        <v>0</v>
      </c>
      <c r="R152" s="31">
        <f t="shared" si="18"/>
        <v>31598</v>
      </c>
      <c r="S152" s="31">
        <f>+[1]DEPURADO!J146</f>
        <v>0</v>
      </c>
      <c r="T152" s="23" t="s">
        <v>45</v>
      </c>
      <c r="U152" s="31">
        <f>+[1]DEPURADO!I146</f>
        <v>0</v>
      </c>
      <c r="V152" s="30"/>
      <c r="W152" s="23" t="s">
        <v>45</v>
      </c>
      <c r="X152" s="31">
        <f>+[1]DEPURADO!K146+[1]DEPURADO!L146</f>
        <v>0</v>
      </c>
      <c r="Y152" s="23" t="s">
        <v>45</v>
      </c>
      <c r="Z152" s="31">
        <f t="shared" si="19"/>
        <v>0</v>
      </c>
      <c r="AA152" s="31"/>
      <c r="AB152" s="31">
        <v>0</v>
      </c>
      <c r="AC152" s="31">
        <v>0</v>
      </c>
      <c r="AD152" s="30"/>
      <c r="AE152" s="30">
        <f>+[1]DEPURADO!K146</f>
        <v>0</v>
      </c>
      <c r="AF152" s="30">
        <v>0</v>
      </c>
      <c r="AG152" s="30">
        <f t="shared" si="20"/>
        <v>0</v>
      </c>
      <c r="AH152" s="30">
        <v>0</v>
      </c>
      <c r="AI152" s="30" t="str">
        <f>+[1]DEPURADO!G146</f>
        <v>NO RADICADA</v>
      </c>
      <c r="AJ152" s="32"/>
      <c r="AK152" s="33"/>
    </row>
    <row r="153" spans="1:37" s="34" customFormat="1" x14ac:dyDescent="0.25">
      <c r="A153" s="23">
        <f t="shared" si="14"/>
        <v>145</v>
      </c>
      <c r="B153" s="24" t="s">
        <v>44</v>
      </c>
      <c r="C153" s="23">
        <f>+[1]DEPURADO!A147</f>
        <v>9446</v>
      </c>
      <c r="D153" s="23">
        <f>+[1]DEPURADO!B147</f>
        <v>9446</v>
      </c>
      <c r="E153" s="25">
        <f>+[1]DEPURADO!C147</f>
        <v>43370</v>
      </c>
      <c r="F153" s="26">
        <f>+IF([1]DEPURADO!D147&gt;1,[1]DEPURADO!D147," ")</f>
        <v>43370</v>
      </c>
      <c r="G153" s="27">
        <f>[1]DEPURADO!F147</f>
        <v>473991</v>
      </c>
      <c r="H153" s="28">
        <v>0</v>
      </c>
      <c r="I153" s="28">
        <f>+[1]DEPURADO!M147+[1]DEPURADO!N147</f>
        <v>0</v>
      </c>
      <c r="J153" s="28">
        <f>+[1]DEPURADO!R147</f>
        <v>0</v>
      </c>
      <c r="K153" s="29">
        <f>+[1]DEPURADO!P147+[1]DEPURADO!Q147</f>
        <v>303305</v>
      </c>
      <c r="L153" s="28">
        <v>0</v>
      </c>
      <c r="M153" s="28">
        <v>0</v>
      </c>
      <c r="N153" s="28">
        <f t="shared" si="15"/>
        <v>303305</v>
      </c>
      <c r="O153" s="28">
        <f t="shared" si="16"/>
        <v>170686</v>
      </c>
      <c r="P153" s="24">
        <f>IF([1]DEPURADO!H147&gt;1,0,[1]DEPURADO!B147)</f>
        <v>9446</v>
      </c>
      <c r="Q153" s="30">
        <f t="shared" si="17"/>
        <v>473991</v>
      </c>
      <c r="R153" s="31">
        <f t="shared" si="18"/>
        <v>0</v>
      </c>
      <c r="S153" s="31">
        <f>+[1]DEPURADO!J147</f>
        <v>0</v>
      </c>
      <c r="T153" s="23" t="s">
        <v>45</v>
      </c>
      <c r="U153" s="31">
        <f>+[1]DEPURADO!I147</f>
        <v>0</v>
      </c>
      <c r="V153" s="30"/>
      <c r="W153" s="23" t="s">
        <v>45</v>
      </c>
      <c r="X153" s="31">
        <f>+[1]DEPURADO!K147+[1]DEPURADO!L147</f>
        <v>170686</v>
      </c>
      <c r="Y153" s="23" t="s">
        <v>45</v>
      </c>
      <c r="Z153" s="31">
        <f t="shared" si="19"/>
        <v>170686</v>
      </c>
      <c r="AA153" s="31"/>
      <c r="AB153" s="31">
        <v>0</v>
      </c>
      <c r="AC153" s="31">
        <v>0</v>
      </c>
      <c r="AD153" s="30"/>
      <c r="AE153" s="30">
        <f>+[1]DEPURADO!K147</f>
        <v>0</v>
      </c>
      <c r="AF153" s="30">
        <v>0</v>
      </c>
      <c r="AG153" s="30">
        <f t="shared" si="20"/>
        <v>0</v>
      </c>
      <c r="AH153" s="30">
        <v>0</v>
      </c>
      <c r="AI153" s="30" t="str">
        <f>+[1]DEPURADO!G147</f>
        <v>GLOSA LEGALIZADA Y CANCELADA</v>
      </c>
      <c r="AJ153" s="32"/>
      <c r="AK153" s="33"/>
    </row>
    <row r="154" spans="1:37" s="34" customFormat="1" x14ac:dyDescent="0.25">
      <c r="A154" s="23">
        <f t="shared" si="14"/>
        <v>146</v>
      </c>
      <c r="B154" s="24" t="s">
        <v>44</v>
      </c>
      <c r="C154" s="23">
        <f>+[1]DEPURADO!A148</f>
        <v>9392</v>
      </c>
      <c r="D154" s="23">
        <f>+[1]DEPURADO!B148</f>
        <v>9392</v>
      </c>
      <c r="E154" s="25">
        <f>+[1]DEPURADO!C148</f>
        <v>43355</v>
      </c>
      <c r="F154" s="26">
        <f>+IF([1]DEPURADO!D148&gt;1,[1]DEPURADO!D148," ")</f>
        <v>43355</v>
      </c>
      <c r="G154" s="27">
        <f>[1]DEPURADO!F148</f>
        <v>48930</v>
      </c>
      <c r="H154" s="28">
        <v>0</v>
      </c>
      <c r="I154" s="28">
        <f>+[1]DEPURADO!M148+[1]DEPURADO!N148</f>
        <v>0</v>
      </c>
      <c r="J154" s="28">
        <f>+[1]DEPURADO!R148</f>
        <v>0</v>
      </c>
      <c r="K154" s="29">
        <f>+[1]DEPURADO!P148+[1]DEPURADO!Q148</f>
        <v>0</v>
      </c>
      <c r="L154" s="28">
        <v>0</v>
      </c>
      <c r="M154" s="28">
        <v>0</v>
      </c>
      <c r="N154" s="28">
        <f t="shared" si="15"/>
        <v>0</v>
      </c>
      <c r="O154" s="28">
        <f t="shared" si="16"/>
        <v>48930</v>
      </c>
      <c r="P154" s="24">
        <f>IF([1]DEPURADO!H148&gt;1,0,[1]DEPURADO!B148)</f>
        <v>0</v>
      </c>
      <c r="Q154" s="30">
        <f t="shared" si="17"/>
        <v>0</v>
      </c>
      <c r="R154" s="31">
        <f t="shared" si="18"/>
        <v>48930</v>
      </c>
      <c r="S154" s="31">
        <f>+[1]DEPURADO!J148</f>
        <v>0</v>
      </c>
      <c r="T154" s="23" t="s">
        <v>45</v>
      </c>
      <c r="U154" s="31">
        <f>+[1]DEPURADO!I148</f>
        <v>0</v>
      </c>
      <c r="V154" s="30"/>
      <c r="W154" s="23" t="s">
        <v>45</v>
      </c>
      <c r="X154" s="31">
        <f>+[1]DEPURADO!K148+[1]DEPURADO!L148</f>
        <v>0</v>
      </c>
      <c r="Y154" s="23" t="s">
        <v>45</v>
      </c>
      <c r="Z154" s="31">
        <f t="shared" si="19"/>
        <v>0</v>
      </c>
      <c r="AA154" s="31"/>
      <c r="AB154" s="31">
        <v>0</v>
      </c>
      <c r="AC154" s="31">
        <v>0</v>
      </c>
      <c r="AD154" s="30"/>
      <c r="AE154" s="30">
        <f>+[1]DEPURADO!K148</f>
        <v>0</v>
      </c>
      <c r="AF154" s="30">
        <v>0</v>
      </c>
      <c r="AG154" s="30">
        <f t="shared" si="20"/>
        <v>0</v>
      </c>
      <c r="AH154" s="30">
        <v>0</v>
      </c>
      <c r="AI154" s="30" t="str">
        <f>+[1]DEPURADO!G148</f>
        <v>NO RADICADA</v>
      </c>
      <c r="AJ154" s="32"/>
      <c r="AK154" s="33"/>
    </row>
    <row r="155" spans="1:37" s="34" customFormat="1" x14ac:dyDescent="0.25">
      <c r="A155" s="23">
        <f t="shared" si="14"/>
        <v>147</v>
      </c>
      <c r="B155" s="24" t="s">
        <v>44</v>
      </c>
      <c r="C155" s="23">
        <f>+[1]DEPURADO!A149</f>
        <v>9480</v>
      </c>
      <c r="D155" s="23">
        <f>+[1]DEPURADO!B149</f>
        <v>9480</v>
      </c>
      <c r="E155" s="25">
        <f>+[1]DEPURADO!C149</f>
        <v>43381</v>
      </c>
      <c r="F155" s="26">
        <f>+IF([1]DEPURADO!D149&gt;1,[1]DEPURADO!D149," ")</f>
        <v>43381</v>
      </c>
      <c r="G155" s="27">
        <f>[1]DEPURADO!F149</f>
        <v>122064</v>
      </c>
      <c r="H155" s="28">
        <v>0</v>
      </c>
      <c r="I155" s="28">
        <f>+[1]DEPURADO!M149+[1]DEPURADO!N149</f>
        <v>0</v>
      </c>
      <c r="J155" s="28">
        <f>+[1]DEPURADO!R149</f>
        <v>0</v>
      </c>
      <c r="K155" s="29">
        <f>+[1]DEPURADO!P149+[1]DEPURADO!Q149</f>
        <v>62040</v>
      </c>
      <c r="L155" s="28">
        <v>0</v>
      </c>
      <c r="M155" s="28">
        <v>0</v>
      </c>
      <c r="N155" s="28">
        <f t="shared" si="15"/>
        <v>62040</v>
      </c>
      <c r="O155" s="28">
        <f t="shared" si="16"/>
        <v>60024</v>
      </c>
      <c r="P155" s="24">
        <f>IF([1]DEPURADO!H149&gt;1,0,[1]DEPURADO!B149)</f>
        <v>9480</v>
      </c>
      <c r="Q155" s="30">
        <f t="shared" si="17"/>
        <v>122064</v>
      </c>
      <c r="R155" s="31">
        <f t="shared" si="18"/>
        <v>0</v>
      </c>
      <c r="S155" s="31">
        <f>+[1]DEPURADO!J149</f>
        <v>0</v>
      </c>
      <c r="T155" s="23" t="s">
        <v>45</v>
      </c>
      <c r="U155" s="31">
        <f>+[1]DEPURADO!I149</f>
        <v>0</v>
      </c>
      <c r="V155" s="30"/>
      <c r="W155" s="23" t="s">
        <v>45</v>
      </c>
      <c r="X155" s="31">
        <f>+[1]DEPURADO!K149+[1]DEPURADO!L149</f>
        <v>60024</v>
      </c>
      <c r="Y155" s="23" t="s">
        <v>45</v>
      </c>
      <c r="Z155" s="31">
        <f t="shared" si="19"/>
        <v>60024</v>
      </c>
      <c r="AA155" s="31"/>
      <c r="AB155" s="31">
        <v>0</v>
      </c>
      <c r="AC155" s="31">
        <v>0</v>
      </c>
      <c r="AD155" s="30"/>
      <c r="AE155" s="30">
        <f>+[1]DEPURADO!K149</f>
        <v>0</v>
      </c>
      <c r="AF155" s="30">
        <v>0</v>
      </c>
      <c r="AG155" s="30">
        <f t="shared" si="20"/>
        <v>0</v>
      </c>
      <c r="AH155" s="30">
        <v>0</v>
      </c>
      <c r="AI155" s="30" t="str">
        <f>+[1]DEPURADO!G149</f>
        <v>GLOSA LEGALIZADA Y CANCELADA</v>
      </c>
      <c r="AJ155" s="32"/>
      <c r="AK155" s="33"/>
    </row>
    <row r="156" spans="1:37" s="34" customFormat="1" x14ac:dyDescent="0.25">
      <c r="A156" s="23">
        <f t="shared" si="14"/>
        <v>148</v>
      </c>
      <c r="B156" s="24" t="s">
        <v>44</v>
      </c>
      <c r="C156" s="23">
        <f>+[1]DEPURADO!A150</f>
        <v>9489</v>
      </c>
      <c r="D156" s="23">
        <f>+[1]DEPURADO!B150</f>
        <v>9489</v>
      </c>
      <c r="E156" s="25">
        <f>+[1]DEPURADO!C150</f>
        <v>43382</v>
      </c>
      <c r="F156" s="26">
        <f>+IF([1]DEPURADO!D150&gt;1,[1]DEPURADO!D150," ")</f>
        <v>43382</v>
      </c>
      <c r="G156" s="27">
        <f>[1]DEPURADO!F150</f>
        <v>124363</v>
      </c>
      <c r="H156" s="28">
        <v>0</v>
      </c>
      <c r="I156" s="28">
        <f>+[1]DEPURADO!M150+[1]DEPURADO!N150</f>
        <v>0</v>
      </c>
      <c r="J156" s="28">
        <f>+[1]DEPURADO!R150</f>
        <v>0</v>
      </c>
      <c r="K156" s="29">
        <f>+[1]DEPURADO!P150+[1]DEPURADO!Q150</f>
        <v>123239</v>
      </c>
      <c r="L156" s="28">
        <v>0</v>
      </c>
      <c r="M156" s="28">
        <v>0</v>
      </c>
      <c r="N156" s="28">
        <f t="shared" si="15"/>
        <v>123239</v>
      </c>
      <c r="O156" s="28">
        <f t="shared" si="16"/>
        <v>1124</v>
      </c>
      <c r="P156" s="24">
        <f>IF([1]DEPURADO!H150&gt;1,0,[1]DEPURADO!B150)</f>
        <v>9489</v>
      </c>
      <c r="Q156" s="30">
        <f t="shared" si="17"/>
        <v>124363</v>
      </c>
      <c r="R156" s="31">
        <f t="shared" si="18"/>
        <v>0</v>
      </c>
      <c r="S156" s="31">
        <f>+[1]DEPURADO!J150</f>
        <v>0</v>
      </c>
      <c r="T156" s="23" t="s">
        <v>45</v>
      </c>
      <c r="U156" s="31">
        <f>+[1]DEPURADO!I150</f>
        <v>0</v>
      </c>
      <c r="V156" s="30"/>
      <c r="W156" s="23" t="s">
        <v>45</v>
      </c>
      <c r="X156" s="31">
        <f>+[1]DEPURADO!K150+[1]DEPURADO!L150</f>
        <v>1124</v>
      </c>
      <c r="Y156" s="23" t="s">
        <v>45</v>
      </c>
      <c r="Z156" s="31">
        <f t="shared" si="19"/>
        <v>1124</v>
      </c>
      <c r="AA156" s="31"/>
      <c r="AB156" s="31">
        <v>0</v>
      </c>
      <c r="AC156" s="31">
        <v>0</v>
      </c>
      <c r="AD156" s="30"/>
      <c r="AE156" s="30">
        <f>+[1]DEPURADO!K150</f>
        <v>0</v>
      </c>
      <c r="AF156" s="30">
        <v>0</v>
      </c>
      <c r="AG156" s="30">
        <f t="shared" si="20"/>
        <v>0</v>
      </c>
      <c r="AH156" s="30">
        <v>0</v>
      </c>
      <c r="AI156" s="30" t="str">
        <f>+[1]DEPURADO!G150</f>
        <v>GLOSA LEGALIZADA Y CANCELADA</v>
      </c>
      <c r="AJ156" s="32"/>
      <c r="AK156" s="33"/>
    </row>
    <row r="157" spans="1:37" s="34" customFormat="1" x14ac:dyDescent="0.25">
      <c r="A157" s="23">
        <f t="shared" si="14"/>
        <v>149</v>
      </c>
      <c r="B157" s="24" t="s">
        <v>44</v>
      </c>
      <c r="C157" s="23">
        <f>+[1]DEPURADO!A151</f>
        <v>9497</v>
      </c>
      <c r="D157" s="23">
        <f>+[1]DEPURADO!B151</f>
        <v>9497</v>
      </c>
      <c r="E157" s="25">
        <f>+[1]DEPURADO!C151</f>
        <v>43383</v>
      </c>
      <c r="F157" s="26">
        <f>+IF([1]DEPURADO!D151&gt;1,[1]DEPURADO!D151," ")</f>
        <v>43383</v>
      </c>
      <c r="G157" s="27">
        <f>[1]DEPURADO!F151</f>
        <v>315770</v>
      </c>
      <c r="H157" s="28">
        <v>0</v>
      </c>
      <c r="I157" s="28">
        <f>+[1]DEPURADO!M151+[1]DEPURADO!N151</f>
        <v>0</v>
      </c>
      <c r="J157" s="28">
        <f>+[1]DEPURADO!R151</f>
        <v>0</v>
      </c>
      <c r="K157" s="29">
        <f>+[1]DEPURADO!P151+[1]DEPURADO!Q151</f>
        <v>161266</v>
      </c>
      <c r="L157" s="28">
        <v>0</v>
      </c>
      <c r="M157" s="28">
        <v>0</v>
      </c>
      <c r="N157" s="28">
        <f t="shared" si="15"/>
        <v>161266</v>
      </c>
      <c r="O157" s="28">
        <f t="shared" si="16"/>
        <v>154504</v>
      </c>
      <c r="P157" s="24">
        <f>IF([1]DEPURADO!H151&gt;1,0,[1]DEPURADO!B151)</f>
        <v>9497</v>
      </c>
      <c r="Q157" s="30">
        <f t="shared" si="17"/>
        <v>315770</v>
      </c>
      <c r="R157" s="31">
        <f t="shared" si="18"/>
        <v>0</v>
      </c>
      <c r="S157" s="31">
        <f>+[1]DEPURADO!J151</f>
        <v>0</v>
      </c>
      <c r="T157" s="23" t="s">
        <v>45</v>
      </c>
      <c r="U157" s="31">
        <f>+[1]DEPURADO!I151</f>
        <v>0</v>
      </c>
      <c r="V157" s="30"/>
      <c r="W157" s="23" t="s">
        <v>45</v>
      </c>
      <c r="X157" s="31">
        <f>+[1]DEPURADO!K151+[1]DEPURADO!L151</f>
        <v>154504</v>
      </c>
      <c r="Y157" s="23" t="s">
        <v>45</v>
      </c>
      <c r="Z157" s="31">
        <f t="shared" si="19"/>
        <v>154504</v>
      </c>
      <c r="AA157" s="31"/>
      <c r="AB157" s="31">
        <v>0</v>
      </c>
      <c r="AC157" s="31">
        <v>0</v>
      </c>
      <c r="AD157" s="30"/>
      <c r="AE157" s="30">
        <f>+[1]DEPURADO!K151</f>
        <v>0</v>
      </c>
      <c r="AF157" s="30">
        <v>0</v>
      </c>
      <c r="AG157" s="30">
        <f t="shared" si="20"/>
        <v>0</v>
      </c>
      <c r="AH157" s="30">
        <v>0</v>
      </c>
      <c r="AI157" s="30" t="str">
        <f>+[1]DEPURADO!G151</f>
        <v>GLOSA LEGALIZADA Y CANCELADA</v>
      </c>
      <c r="AJ157" s="32"/>
      <c r="AK157" s="33"/>
    </row>
    <row r="158" spans="1:37" s="34" customFormat="1" x14ac:dyDescent="0.25">
      <c r="A158" s="23">
        <f t="shared" si="14"/>
        <v>150</v>
      </c>
      <c r="B158" s="24" t="s">
        <v>44</v>
      </c>
      <c r="C158" s="23">
        <f>+[1]DEPURADO!A152</f>
        <v>9641</v>
      </c>
      <c r="D158" s="23">
        <f>+[1]DEPURADO!B152</f>
        <v>9641</v>
      </c>
      <c r="E158" s="25">
        <f>+[1]DEPURADO!C152</f>
        <v>43433</v>
      </c>
      <c r="F158" s="26">
        <f>+IF([1]DEPURADO!D152&gt;1,[1]DEPURADO!D152," ")</f>
        <v>43433</v>
      </c>
      <c r="G158" s="27">
        <f>[1]DEPURADO!F152</f>
        <v>118328</v>
      </c>
      <c r="H158" s="28">
        <v>0</v>
      </c>
      <c r="I158" s="28">
        <f>+[1]DEPURADO!M152+[1]DEPURADO!N152</f>
        <v>0</v>
      </c>
      <c r="J158" s="28">
        <f>+[1]DEPURADO!R152</f>
        <v>0</v>
      </c>
      <c r="K158" s="29">
        <f>+[1]DEPURADO!P152+[1]DEPURADO!Q152</f>
        <v>117204</v>
      </c>
      <c r="L158" s="28">
        <v>0</v>
      </c>
      <c r="M158" s="28">
        <v>0</v>
      </c>
      <c r="N158" s="28">
        <f t="shared" si="15"/>
        <v>117204</v>
      </c>
      <c r="O158" s="28">
        <f t="shared" si="16"/>
        <v>1124</v>
      </c>
      <c r="P158" s="24">
        <f>IF([1]DEPURADO!H152&gt;1,0,[1]DEPURADO!B152)</f>
        <v>9641</v>
      </c>
      <c r="Q158" s="30">
        <f t="shared" si="17"/>
        <v>118328</v>
      </c>
      <c r="R158" s="31">
        <f t="shared" si="18"/>
        <v>0</v>
      </c>
      <c r="S158" s="31">
        <f>+[1]DEPURADO!J152</f>
        <v>0</v>
      </c>
      <c r="T158" s="23" t="s">
        <v>45</v>
      </c>
      <c r="U158" s="31">
        <f>+[1]DEPURADO!I152</f>
        <v>0</v>
      </c>
      <c r="V158" s="30"/>
      <c r="W158" s="23" t="s">
        <v>45</v>
      </c>
      <c r="X158" s="31">
        <f>+[1]DEPURADO!K152+[1]DEPURADO!L152</f>
        <v>1124</v>
      </c>
      <c r="Y158" s="23" t="s">
        <v>45</v>
      </c>
      <c r="Z158" s="31">
        <f t="shared" si="19"/>
        <v>1124</v>
      </c>
      <c r="AA158" s="31"/>
      <c r="AB158" s="31">
        <v>0</v>
      </c>
      <c r="AC158" s="31">
        <v>0</v>
      </c>
      <c r="AD158" s="30"/>
      <c r="AE158" s="30">
        <f>+[1]DEPURADO!K152</f>
        <v>0</v>
      </c>
      <c r="AF158" s="30">
        <v>0</v>
      </c>
      <c r="AG158" s="30">
        <f t="shared" si="20"/>
        <v>0</v>
      </c>
      <c r="AH158" s="30">
        <v>0</v>
      </c>
      <c r="AI158" s="30" t="str">
        <f>+[1]DEPURADO!G152</f>
        <v>GLOSA LEGALIZADA Y CANCELADA</v>
      </c>
      <c r="AJ158" s="32"/>
      <c r="AK158" s="33"/>
    </row>
    <row r="159" spans="1:37" s="34" customFormat="1" x14ac:dyDescent="0.25">
      <c r="A159" s="23">
        <f t="shared" si="14"/>
        <v>151</v>
      </c>
      <c r="B159" s="24" t="s">
        <v>44</v>
      </c>
      <c r="C159" s="23">
        <f>+[1]DEPURADO!A153</f>
        <v>9605</v>
      </c>
      <c r="D159" s="23">
        <f>+[1]DEPURADO!B153</f>
        <v>9605</v>
      </c>
      <c r="E159" s="25">
        <f>+[1]DEPURADO!C153</f>
        <v>43419</v>
      </c>
      <c r="F159" s="26">
        <f>+IF([1]DEPURADO!D153&gt;1,[1]DEPURADO!D153," ")</f>
        <v>43419</v>
      </c>
      <c r="G159" s="27">
        <f>[1]DEPURADO!F153</f>
        <v>126044</v>
      </c>
      <c r="H159" s="28">
        <v>0</v>
      </c>
      <c r="I159" s="28">
        <f>+[1]DEPURADO!M153+[1]DEPURADO!N153</f>
        <v>0</v>
      </c>
      <c r="J159" s="28">
        <f>+[1]DEPURADO!R153</f>
        <v>0</v>
      </c>
      <c r="K159" s="29">
        <f>+[1]DEPURADO!P153+[1]DEPURADO!Q153</f>
        <v>124920</v>
      </c>
      <c r="L159" s="28">
        <v>0</v>
      </c>
      <c r="M159" s="28">
        <v>0</v>
      </c>
      <c r="N159" s="28">
        <f t="shared" si="15"/>
        <v>124920</v>
      </c>
      <c r="O159" s="28">
        <f t="shared" si="16"/>
        <v>1124</v>
      </c>
      <c r="P159" s="24">
        <f>IF([1]DEPURADO!H153&gt;1,0,[1]DEPURADO!B153)</f>
        <v>9605</v>
      </c>
      <c r="Q159" s="30">
        <f t="shared" si="17"/>
        <v>126044</v>
      </c>
      <c r="R159" s="31">
        <f t="shared" si="18"/>
        <v>0</v>
      </c>
      <c r="S159" s="31">
        <f>+[1]DEPURADO!J153</f>
        <v>0</v>
      </c>
      <c r="T159" s="23" t="s">
        <v>45</v>
      </c>
      <c r="U159" s="31">
        <f>+[1]DEPURADO!I153</f>
        <v>0</v>
      </c>
      <c r="V159" s="30"/>
      <c r="W159" s="23" t="s">
        <v>45</v>
      </c>
      <c r="X159" s="31">
        <f>+[1]DEPURADO!K153+[1]DEPURADO!L153</f>
        <v>1124</v>
      </c>
      <c r="Y159" s="23" t="s">
        <v>45</v>
      </c>
      <c r="Z159" s="31">
        <f t="shared" si="19"/>
        <v>1124</v>
      </c>
      <c r="AA159" s="31"/>
      <c r="AB159" s="31">
        <v>0</v>
      </c>
      <c r="AC159" s="31">
        <v>0</v>
      </c>
      <c r="AD159" s="30"/>
      <c r="AE159" s="30">
        <f>+[1]DEPURADO!K153</f>
        <v>0</v>
      </c>
      <c r="AF159" s="30">
        <v>0</v>
      </c>
      <c r="AG159" s="30">
        <f t="shared" si="20"/>
        <v>0</v>
      </c>
      <c r="AH159" s="30">
        <v>0</v>
      </c>
      <c r="AI159" s="30" t="str">
        <f>+[1]DEPURADO!G153</f>
        <v>GLOSA LEGALIZADA Y CANCELADA</v>
      </c>
      <c r="AJ159" s="32"/>
      <c r="AK159" s="33"/>
    </row>
    <row r="160" spans="1:37" s="34" customFormat="1" x14ac:dyDescent="0.25">
      <c r="A160" s="23">
        <f t="shared" si="14"/>
        <v>152</v>
      </c>
      <c r="B160" s="24" t="s">
        <v>44</v>
      </c>
      <c r="C160" s="23">
        <f>+[1]DEPURADO!A154</f>
        <v>9635</v>
      </c>
      <c r="D160" s="23">
        <f>+[1]DEPURADO!B154</f>
        <v>9635</v>
      </c>
      <c r="E160" s="25">
        <f>+[1]DEPURADO!C154</f>
        <v>43431</v>
      </c>
      <c r="F160" s="26">
        <f>+IF([1]DEPURADO!D154&gt;1,[1]DEPURADO!D154," ")</f>
        <v>43431</v>
      </c>
      <c r="G160" s="27">
        <f>[1]DEPURADO!F154</f>
        <v>128193</v>
      </c>
      <c r="H160" s="28">
        <v>0</v>
      </c>
      <c r="I160" s="28">
        <f>+[1]DEPURADO!M154+[1]DEPURADO!N154</f>
        <v>0</v>
      </c>
      <c r="J160" s="28">
        <f>+[1]DEPURADO!R154</f>
        <v>0</v>
      </c>
      <c r="K160" s="29">
        <f>+[1]DEPURADO!P154+[1]DEPURADO!Q154</f>
        <v>127069</v>
      </c>
      <c r="L160" s="28">
        <v>0</v>
      </c>
      <c r="M160" s="28">
        <v>0</v>
      </c>
      <c r="N160" s="28">
        <f t="shared" si="15"/>
        <v>127069</v>
      </c>
      <c r="O160" s="28">
        <f t="shared" si="16"/>
        <v>1124</v>
      </c>
      <c r="P160" s="24">
        <f>IF([1]DEPURADO!H154&gt;1,0,[1]DEPURADO!B154)</f>
        <v>9635</v>
      </c>
      <c r="Q160" s="30">
        <f t="shared" si="17"/>
        <v>128193</v>
      </c>
      <c r="R160" s="31">
        <f t="shared" si="18"/>
        <v>0</v>
      </c>
      <c r="S160" s="31">
        <f>+[1]DEPURADO!J154</f>
        <v>0</v>
      </c>
      <c r="T160" s="23" t="s">
        <v>45</v>
      </c>
      <c r="U160" s="31">
        <f>+[1]DEPURADO!I154</f>
        <v>0</v>
      </c>
      <c r="V160" s="30"/>
      <c r="W160" s="23" t="s">
        <v>45</v>
      </c>
      <c r="X160" s="31">
        <f>+[1]DEPURADO!K154+[1]DEPURADO!L154</f>
        <v>1124</v>
      </c>
      <c r="Y160" s="23" t="s">
        <v>45</v>
      </c>
      <c r="Z160" s="31">
        <f t="shared" si="19"/>
        <v>1124</v>
      </c>
      <c r="AA160" s="31"/>
      <c r="AB160" s="31">
        <v>0</v>
      </c>
      <c r="AC160" s="31">
        <v>0</v>
      </c>
      <c r="AD160" s="30"/>
      <c r="AE160" s="30">
        <f>+[1]DEPURADO!K154</f>
        <v>0</v>
      </c>
      <c r="AF160" s="30">
        <v>0</v>
      </c>
      <c r="AG160" s="30">
        <f t="shared" si="20"/>
        <v>0</v>
      </c>
      <c r="AH160" s="30">
        <v>0</v>
      </c>
      <c r="AI160" s="30" t="str">
        <f>+[1]DEPURADO!G154</f>
        <v>GLOSA LEGALIZADA Y CANCELADA</v>
      </c>
      <c r="AJ160" s="32"/>
      <c r="AK160" s="33"/>
    </row>
    <row r="161" spans="1:37" s="34" customFormat="1" x14ac:dyDescent="0.25">
      <c r="A161" s="23">
        <f t="shared" si="14"/>
        <v>153</v>
      </c>
      <c r="B161" s="24" t="s">
        <v>44</v>
      </c>
      <c r="C161" s="23">
        <f>+[1]DEPURADO!A155</f>
        <v>9696</v>
      </c>
      <c r="D161" s="23">
        <f>+[1]DEPURADO!B155</f>
        <v>9696</v>
      </c>
      <c r="E161" s="25">
        <f>+[1]DEPURADO!C155</f>
        <v>43454</v>
      </c>
      <c r="F161" s="26">
        <f>+IF([1]DEPURADO!D155&gt;1,[1]DEPURADO!D155," ")</f>
        <v>43454</v>
      </c>
      <c r="G161" s="27">
        <f>[1]DEPURADO!F155</f>
        <v>113316</v>
      </c>
      <c r="H161" s="28">
        <v>0</v>
      </c>
      <c r="I161" s="28">
        <f>+[1]DEPURADO!M155+[1]DEPURADO!N155</f>
        <v>0</v>
      </c>
      <c r="J161" s="28">
        <f>+[1]DEPURADO!R155</f>
        <v>113316</v>
      </c>
      <c r="K161" s="29">
        <f>+[1]DEPURADO!P155+[1]DEPURADO!Q155</f>
        <v>0</v>
      </c>
      <c r="L161" s="28">
        <v>0</v>
      </c>
      <c r="M161" s="28">
        <v>0</v>
      </c>
      <c r="N161" s="28">
        <f t="shared" si="15"/>
        <v>113316</v>
      </c>
      <c r="O161" s="28">
        <f t="shared" si="16"/>
        <v>0</v>
      </c>
      <c r="P161" s="24">
        <f>IF([1]DEPURADO!H155&gt;1,0,[1]DEPURADO!B155)</f>
        <v>9696</v>
      </c>
      <c r="Q161" s="30">
        <f t="shared" si="17"/>
        <v>113316</v>
      </c>
      <c r="R161" s="31">
        <f t="shared" si="18"/>
        <v>0</v>
      </c>
      <c r="S161" s="31">
        <f>+[1]DEPURADO!J155</f>
        <v>0</v>
      </c>
      <c r="T161" s="23" t="s">
        <v>45</v>
      </c>
      <c r="U161" s="31">
        <f>+[1]DEPURADO!I155</f>
        <v>0</v>
      </c>
      <c r="V161" s="30"/>
      <c r="W161" s="23" t="s">
        <v>45</v>
      </c>
      <c r="X161" s="31">
        <f>+[1]DEPURADO!K155+[1]DEPURADO!L155</f>
        <v>0</v>
      </c>
      <c r="Y161" s="23" t="s">
        <v>45</v>
      </c>
      <c r="Z161" s="31">
        <f t="shared" si="19"/>
        <v>0</v>
      </c>
      <c r="AA161" s="31"/>
      <c r="AB161" s="31">
        <v>0</v>
      </c>
      <c r="AC161" s="31">
        <v>0</v>
      </c>
      <c r="AD161" s="30"/>
      <c r="AE161" s="30">
        <f>+[1]DEPURADO!K155</f>
        <v>0</v>
      </c>
      <c r="AF161" s="30">
        <v>0</v>
      </c>
      <c r="AG161" s="30">
        <f t="shared" si="20"/>
        <v>0</v>
      </c>
      <c r="AH161" s="30">
        <v>0</v>
      </c>
      <c r="AI161" s="30" t="str">
        <f>+[1]DEPURADO!G155</f>
        <v>CANCELADA</v>
      </c>
      <c r="AJ161" s="32"/>
      <c r="AK161" s="33"/>
    </row>
    <row r="162" spans="1:37" s="34" customFormat="1" x14ac:dyDescent="0.25">
      <c r="A162" s="23">
        <f t="shared" si="14"/>
        <v>154</v>
      </c>
      <c r="B162" s="24" t="s">
        <v>44</v>
      </c>
      <c r="C162" s="23">
        <f>+[1]DEPURADO!A156</f>
        <v>9730</v>
      </c>
      <c r="D162" s="23">
        <f>+[1]DEPURADO!B156</f>
        <v>9730</v>
      </c>
      <c r="E162" s="25">
        <f>+[1]DEPURADO!C156</f>
        <v>43461</v>
      </c>
      <c r="F162" s="26">
        <f>+IF([1]DEPURADO!D156&gt;1,[1]DEPURADO!D156," ")</f>
        <v>43461</v>
      </c>
      <c r="G162" s="27">
        <f>[1]DEPURADO!F156</f>
        <v>113323</v>
      </c>
      <c r="H162" s="28">
        <v>0</v>
      </c>
      <c r="I162" s="28">
        <f>+[1]DEPURADO!M156+[1]DEPURADO!N156</f>
        <v>0</v>
      </c>
      <c r="J162" s="28">
        <f>+[1]DEPURADO!R156</f>
        <v>53860</v>
      </c>
      <c r="K162" s="29">
        <f>+[1]DEPURADO!P156+[1]DEPURADO!Q156</f>
        <v>0</v>
      </c>
      <c r="L162" s="28">
        <v>0</v>
      </c>
      <c r="M162" s="28">
        <v>0</v>
      </c>
      <c r="N162" s="28">
        <f t="shared" si="15"/>
        <v>53860</v>
      </c>
      <c r="O162" s="28">
        <f t="shared" si="16"/>
        <v>59463</v>
      </c>
      <c r="P162" s="24">
        <f>IF([1]DEPURADO!H156&gt;1,0,[1]DEPURADO!B156)</f>
        <v>9730</v>
      </c>
      <c r="Q162" s="30">
        <f t="shared" si="17"/>
        <v>113323</v>
      </c>
      <c r="R162" s="31">
        <f t="shared" si="18"/>
        <v>0</v>
      </c>
      <c r="S162" s="31">
        <f>+[1]DEPURADO!J156</f>
        <v>0</v>
      </c>
      <c r="T162" s="23" t="s">
        <v>45</v>
      </c>
      <c r="U162" s="31">
        <f>+[1]DEPURADO!I156</f>
        <v>0</v>
      </c>
      <c r="V162" s="30"/>
      <c r="W162" s="23" t="s">
        <v>45</v>
      </c>
      <c r="X162" s="31">
        <f>+[1]DEPURADO!K156+[1]DEPURADO!L156</f>
        <v>59463</v>
      </c>
      <c r="Y162" s="23" t="s">
        <v>45</v>
      </c>
      <c r="Z162" s="31">
        <f t="shared" si="19"/>
        <v>59463</v>
      </c>
      <c r="AA162" s="31"/>
      <c r="AB162" s="31">
        <v>0</v>
      </c>
      <c r="AC162" s="31">
        <v>0</v>
      </c>
      <c r="AD162" s="30"/>
      <c r="AE162" s="30">
        <f>+[1]DEPURADO!K156</f>
        <v>0</v>
      </c>
      <c r="AF162" s="30">
        <v>0</v>
      </c>
      <c r="AG162" s="30">
        <f t="shared" si="20"/>
        <v>0</v>
      </c>
      <c r="AH162" s="30">
        <v>0</v>
      </c>
      <c r="AI162" s="30" t="str">
        <f>+[1]DEPURADO!G156</f>
        <v>GLOSA LEGALIZADA Y CANCELADA</v>
      </c>
      <c r="AJ162" s="32"/>
      <c r="AK162" s="33"/>
    </row>
    <row r="163" spans="1:37" s="34" customFormat="1" x14ac:dyDescent="0.25">
      <c r="A163" s="23">
        <f t="shared" si="14"/>
        <v>155</v>
      </c>
      <c r="B163" s="24" t="s">
        <v>44</v>
      </c>
      <c r="C163" s="23">
        <f>+[1]DEPURADO!A157</f>
        <v>9735</v>
      </c>
      <c r="D163" s="23">
        <f>+[1]DEPURADO!B157</f>
        <v>9735</v>
      </c>
      <c r="E163" s="25">
        <f>+[1]DEPURADO!C157</f>
        <v>43465</v>
      </c>
      <c r="F163" s="26">
        <f>+IF([1]DEPURADO!D157&gt;1,[1]DEPURADO!D157," ")</f>
        <v>43465</v>
      </c>
      <c r="G163" s="27">
        <f>[1]DEPURADO!F157</f>
        <v>114504</v>
      </c>
      <c r="H163" s="28">
        <v>0</v>
      </c>
      <c r="I163" s="28">
        <f>+[1]DEPURADO!M157+[1]DEPURADO!N157</f>
        <v>0</v>
      </c>
      <c r="J163" s="28">
        <f>+[1]DEPURADO!R157</f>
        <v>114504</v>
      </c>
      <c r="K163" s="29">
        <f>+[1]DEPURADO!P157+[1]DEPURADO!Q157</f>
        <v>0</v>
      </c>
      <c r="L163" s="28">
        <v>0</v>
      </c>
      <c r="M163" s="28">
        <v>0</v>
      </c>
      <c r="N163" s="28">
        <f t="shared" si="15"/>
        <v>114504</v>
      </c>
      <c r="O163" s="28">
        <f t="shared" si="16"/>
        <v>0</v>
      </c>
      <c r="P163" s="24">
        <f>IF([1]DEPURADO!H157&gt;1,0,[1]DEPURADO!B157)</f>
        <v>9735</v>
      </c>
      <c r="Q163" s="30">
        <f t="shared" si="17"/>
        <v>114504</v>
      </c>
      <c r="R163" s="31">
        <f t="shared" si="18"/>
        <v>0</v>
      </c>
      <c r="S163" s="31">
        <f>+[1]DEPURADO!J157</f>
        <v>0</v>
      </c>
      <c r="T163" s="23" t="s">
        <v>45</v>
      </c>
      <c r="U163" s="31">
        <f>+[1]DEPURADO!I157</f>
        <v>0</v>
      </c>
      <c r="V163" s="30"/>
      <c r="W163" s="23" t="s">
        <v>45</v>
      </c>
      <c r="X163" s="31">
        <f>+[1]DEPURADO!K157+[1]DEPURADO!L157</f>
        <v>0</v>
      </c>
      <c r="Y163" s="23" t="s">
        <v>45</v>
      </c>
      <c r="Z163" s="31">
        <f t="shared" si="19"/>
        <v>0</v>
      </c>
      <c r="AA163" s="31"/>
      <c r="AB163" s="31">
        <v>0</v>
      </c>
      <c r="AC163" s="31">
        <v>0</v>
      </c>
      <c r="AD163" s="30"/>
      <c r="AE163" s="30">
        <f>+[1]DEPURADO!K157</f>
        <v>0</v>
      </c>
      <c r="AF163" s="30">
        <v>0</v>
      </c>
      <c r="AG163" s="30">
        <f t="shared" si="20"/>
        <v>0</v>
      </c>
      <c r="AH163" s="30">
        <v>0</v>
      </c>
      <c r="AI163" s="30" t="str">
        <f>+[1]DEPURADO!G157</f>
        <v>CANCELADA</v>
      </c>
      <c r="AJ163" s="32"/>
      <c r="AK163" s="33"/>
    </row>
    <row r="164" spans="1:37" s="34" customFormat="1" x14ac:dyDescent="0.25">
      <c r="A164" s="23">
        <f t="shared" si="14"/>
        <v>156</v>
      </c>
      <c r="B164" s="24" t="s">
        <v>44</v>
      </c>
      <c r="C164" s="23">
        <f>+[1]DEPURADO!A158</f>
        <v>9740</v>
      </c>
      <c r="D164" s="23">
        <f>+[1]DEPURADO!B158</f>
        <v>9740</v>
      </c>
      <c r="E164" s="25">
        <f>+[1]DEPURADO!C158</f>
        <v>43465</v>
      </c>
      <c r="F164" s="26">
        <f>+IF([1]DEPURADO!D158&gt;1,[1]DEPURADO!D158," ")</f>
        <v>43465</v>
      </c>
      <c r="G164" s="27">
        <f>[1]DEPURADO!F158</f>
        <v>118800</v>
      </c>
      <c r="H164" s="28">
        <v>0</v>
      </c>
      <c r="I164" s="28">
        <f>+[1]DEPURADO!M158+[1]DEPURADO!N158</f>
        <v>0</v>
      </c>
      <c r="J164" s="28">
        <f>+[1]DEPURADO!R158</f>
        <v>0</v>
      </c>
      <c r="K164" s="29">
        <f>+[1]DEPURADO!P158+[1]DEPURADO!Q158</f>
        <v>118800</v>
      </c>
      <c r="L164" s="28">
        <v>0</v>
      </c>
      <c r="M164" s="28">
        <v>0</v>
      </c>
      <c r="N164" s="28">
        <f t="shared" si="15"/>
        <v>118800</v>
      </c>
      <c r="O164" s="28">
        <f t="shared" si="16"/>
        <v>0</v>
      </c>
      <c r="P164" s="24">
        <f>IF([1]DEPURADO!H158&gt;1,0,[1]DEPURADO!B158)</f>
        <v>9740</v>
      </c>
      <c r="Q164" s="30">
        <f t="shared" si="17"/>
        <v>118800</v>
      </c>
      <c r="R164" s="31">
        <f t="shared" si="18"/>
        <v>0</v>
      </c>
      <c r="S164" s="31">
        <f>+[1]DEPURADO!J158</f>
        <v>0</v>
      </c>
      <c r="T164" s="23" t="s">
        <v>45</v>
      </c>
      <c r="U164" s="31">
        <f>+[1]DEPURADO!I158</f>
        <v>0</v>
      </c>
      <c r="V164" s="30"/>
      <c r="W164" s="23" t="s">
        <v>45</v>
      </c>
      <c r="X164" s="31">
        <f>+[1]DEPURADO!K158+[1]DEPURADO!L158</f>
        <v>0</v>
      </c>
      <c r="Y164" s="23" t="s">
        <v>45</v>
      </c>
      <c r="Z164" s="31">
        <f t="shared" si="19"/>
        <v>0</v>
      </c>
      <c r="AA164" s="31"/>
      <c r="AB164" s="31">
        <v>0</v>
      </c>
      <c r="AC164" s="31">
        <v>0</v>
      </c>
      <c r="AD164" s="30"/>
      <c r="AE164" s="30">
        <f>+[1]DEPURADO!K158</f>
        <v>0</v>
      </c>
      <c r="AF164" s="30">
        <v>0</v>
      </c>
      <c r="AG164" s="30">
        <f t="shared" si="20"/>
        <v>0</v>
      </c>
      <c r="AH164" s="30">
        <v>0</v>
      </c>
      <c r="AI164" s="30" t="str">
        <f>+[1]DEPURADO!G158</f>
        <v>CANCELADA</v>
      </c>
      <c r="AJ164" s="32"/>
      <c r="AK164" s="33"/>
    </row>
    <row r="165" spans="1:37" s="34" customFormat="1" x14ac:dyDescent="0.25">
      <c r="A165" s="23">
        <f t="shared" si="14"/>
        <v>157</v>
      </c>
      <c r="B165" s="24" t="s">
        <v>44</v>
      </c>
      <c r="C165" s="23">
        <f>+[1]DEPURADO!A159</f>
        <v>9665</v>
      </c>
      <c r="D165" s="23">
        <f>+[1]DEPURADO!B159</f>
        <v>9665</v>
      </c>
      <c r="E165" s="25">
        <f>+[1]DEPURADO!C159</f>
        <v>43444</v>
      </c>
      <c r="F165" s="26">
        <f>+IF([1]DEPURADO!D159&gt;1,[1]DEPURADO!D159," ")</f>
        <v>43444</v>
      </c>
      <c r="G165" s="27">
        <f>[1]DEPURADO!F159</f>
        <v>125722</v>
      </c>
      <c r="H165" s="28">
        <v>0</v>
      </c>
      <c r="I165" s="28">
        <f>+[1]DEPURADO!M159+[1]DEPURADO!N159</f>
        <v>0</v>
      </c>
      <c r="J165" s="28">
        <f>+[1]DEPURADO!R159</f>
        <v>66036</v>
      </c>
      <c r="K165" s="29">
        <f>+[1]DEPURADO!P159+[1]DEPURADO!Q159</f>
        <v>0</v>
      </c>
      <c r="L165" s="28">
        <v>0</v>
      </c>
      <c r="M165" s="28">
        <v>0</v>
      </c>
      <c r="N165" s="28">
        <f t="shared" si="15"/>
        <v>66036</v>
      </c>
      <c r="O165" s="28">
        <f t="shared" si="16"/>
        <v>59686</v>
      </c>
      <c r="P165" s="24">
        <f>IF([1]DEPURADO!H159&gt;1,0,[1]DEPURADO!B159)</f>
        <v>9665</v>
      </c>
      <c r="Q165" s="30">
        <f t="shared" si="17"/>
        <v>125722</v>
      </c>
      <c r="R165" s="31">
        <f t="shared" si="18"/>
        <v>0</v>
      </c>
      <c r="S165" s="31">
        <f>+[1]DEPURADO!J159</f>
        <v>0</v>
      </c>
      <c r="T165" s="23" t="s">
        <v>45</v>
      </c>
      <c r="U165" s="31">
        <f>+[1]DEPURADO!I159</f>
        <v>0</v>
      </c>
      <c r="V165" s="30"/>
      <c r="W165" s="23" t="s">
        <v>45</v>
      </c>
      <c r="X165" s="31">
        <f>+[1]DEPURADO!K159+[1]DEPURADO!L159</f>
        <v>59686</v>
      </c>
      <c r="Y165" s="23" t="s">
        <v>45</v>
      </c>
      <c r="Z165" s="31">
        <f t="shared" si="19"/>
        <v>59686</v>
      </c>
      <c r="AA165" s="31"/>
      <c r="AB165" s="31">
        <v>0</v>
      </c>
      <c r="AC165" s="31">
        <v>0</v>
      </c>
      <c r="AD165" s="30"/>
      <c r="AE165" s="30">
        <f>+[1]DEPURADO!K159</f>
        <v>0</v>
      </c>
      <c r="AF165" s="30">
        <v>0</v>
      </c>
      <c r="AG165" s="30">
        <f t="shared" si="20"/>
        <v>0</v>
      </c>
      <c r="AH165" s="30">
        <v>0</v>
      </c>
      <c r="AI165" s="30" t="str">
        <f>+[1]DEPURADO!G159</f>
        <v>GLOSA LEGALIZADA Y CANCELADA</v>
      </c>
      <c r="AJ165" s="32"/>
      <c r="AK165" s="33"/>
    </row>
    <row r="166" spans="1:37" s="34" customFormat="1" x14ac:dyDescent="0.25">
      <c r="A166" s="23">
        <f t="shared" si="14"/>
        <v>158</v>
      </c>
      <c r="B166" s="24" t="s">
        <v>44</v>
      </c>
      <c r="C166" s="23">
        <f>+[1]DEPURADO!A160</f>
        <v>9683</v>
      </c>
      <c r="D166" s="23">
        <f>+[1]DEPURADO!B160</f>
        <v>9683</v>
      </c>
      <c r="E166" s="25">
        <f>+[1]DEPURADO!C160</f>
        <v>43447</v>
      </c>
      <c r="F166" s="26">
        <f>+IF([1]DEPURADO!D160&gt;1,[1]DEPURADO!D160," ")</f>
        <v>43447</v>
      </c>
      <c r="G166" s="27">
        <f>[1]DEPURADO!F160</f>
        <v>188849</v>
      </c>
      <c r="H166" s="28">
        <v>0</v>
      </c>
      <c r="I166" s="28">
        <f>+[1]DEPURADO!M160+[1]DEPURADO!N160</f>
        <v>0</v>
      </c>
      <c r="J166" s="28">
        <f>+[1]DEPURADO!R160</f>
        <v>181694</v>
      </c>
      <c r="K166" s="29">
        <f>+[1]DEPURADO!P160+[1]DEPURADO!Q160</f>
        <v>0</v>
      </c>
      <c r="L166" s="28">
        <v>0</v>
      </c>
      <c r="M166" s="28">
        <v>0</v>
      </c>
      <c r="N166" s="28">
        <f t="shared" si="15"/>
        <v>181694</v>
      </c>
      <c r="O166" s="28">
        <f t="shared" si="16"/>
        <v>7155</v>
      </c>
      <c r="P166" s="24">
        <f>IF([1]DEPURADO!H160&gt;1,0,[1]DEPURADO!B160)</f>
        <v>9683</v>
      </c>
      <c r="Q166" s="30">
        <f t="shared" si="17"/>
        <v>188849</v>
      </c>
      <c r="R166" s="31">
        <f t="shared" si="18"/>
        <v>0</v>
      </c>
      <c r="S166" s="31">
        <f>+[1]DEPURADO!J160</f>
        <v>0</v>
      </c>
      <c r="T166" s="23" t="s">
        <v>45</v>
      </c>
      <c r="U166" s="31">
        <f>+[1]DEPURADO!I160</f>
        <v>0</v>
      </c>
      <c r="V166" s="30"/>
      <c r="W166" s="23" t="s">
        <v>45</v>
      </c>
      <c r="X166" s="31">
        <f>+[1]DEPURADO!K160+[1]DEPURADO!L160</f>
        <v>7155</v>
      </c>
      <c r="Y166" s="23" t="s">
        <v>45</v>
      </c>
      <c r="Z166" s="31">
        <f t="shared" si="19"/>
        <v>7155</v>
      </c>
      <c r="AA166" s="31"/>
      <c r="AB166" s="31">
        <v>0</v>
      </c>
      <c r="AC166" s="31">
        <v>0</v>
      </c>
      <c r="AD166" s="30"/>
      <c r="AE166" s="30">
        <f>+[1]DEPURADO!K160</f>
        <v>0</v>
      </c>
      <c r="AF166" s="30">
        <v>0</v>
      </c>
      <c r="AG166" s="30">
        <f t="shared" si="20"/>
        <v>0</v>
      </c>
      <c r="AH166" s="30">
        <v>0</v>
      </c>
      <c r="AI166" s="30" t="str">
        <f>+[1]DEPURADO!G160</f>
        <v>GLOSA LEGALIZADA Y CANCELADA</v>
      </c>
      <c r="AJ166" s="32"/>
      <c r="AK166" s="33"/>
    </row>
    <row r="167" spans="1:37" s="34" customFormat="1" x14ac:dyDescent="0.25">
      <c r="A167" s="23">
        <f t="shared" si="14"/>
        <v>159</v>
      </c>
      <c r="B167" s="24" t="s">
        <v>44</v>
      </c>
      <c r="C167" s="23">
        <f>+[1]DEPURADO!A161</f>
        <v>9745</v>
      </c>
      <c r="D167" s="23">
        <f>+[1]DEPURADO!B161</f>
        <v>9745</v>
      </c>
      <c r="E167" s="25">
        <f>+[1]DEPURADO!C161</f>
        <v>43465</v>
      </c>
      <c r="F167" s="26">
        <f>+IF([1]DEPURADO!D161&gt;1,[1]DEPURADO!D161," ")</f>
        <v>43465</v>
      </c>
      <c r="G167" s="27">
        <f>[1]DEPURADO!F161</f>
        <v>207954</v>
      </c>
      <c r="H167" s="28">
        <v>0</v>
      </c>
      <c r="I167" s="28">
        <f>+[1]DEPURADO!M161+[1]DEPURADO!N161</f>
        <v>0</v>
      </c>
      <c r="J167" s="28">
        <f>+[1]DEPURADO!R161</f>
        <v>207954</v>
      </c>
      <c r="K167" s="29">
        <f>+[1]DEPURADO!P161+[1]DEPURADO!Q161</f>
        <v>0</v>
      </c>
      <c r="L167" s="28">
        <v>0</v>
      </c>
      <c r="M167" s="28">
        <v>0</v>
      </c>
      <c r="N167" s="28">
        <f t="shared" si="15"/>
        <v>207954</v>
      </c>
      <c r="O167" s="28">
        <f t="shared" si="16"/>
        <v>0</v>
      </c>
      <c r="P167" s="24">
        <f>IF([1]DEPURADO!H161&gt;1,0,[1]DEPURADO!B161)</f>
        <v>9745</v>
      </c>
      <c r="Q167" s="30">
        <f t="shared" si="17"/>
        <v>207954</v>
      </c>
      <c r="R167" s="31">
        <f t="shared" si="18"/>
        <v>0</v>
      </c>
      <c r="S167" s="31">
        <f>+[1]DEPURADO!J161</f>
        <v>0</v>
      </c>
      <c r="T167" s="23" t="s">
        <v>45</v>
      </c>
      <c r="U167" s="31">
        <f>+[1]DEPURADO!I161</f>
        <v>0</v>
      </c>
      <c r="V167" s="30"/>
      <c r="W167" s="23" t="s">
        <v>45</v>
      </c>
      <c r="X167" s="31">
        <f>+[1]DEPURADO!K161+[1]DEPURADO!L161</f>
        <v>0</v>
      </c>
      <c r="Y167" s="23" t="s">
        <v>45</v>
      </c>
      <c r="Z167" s="31">
        <f t="shared" si="19"/>
        <v>0</v>
      </c>
      <c r="AA167" s="31"/>
      <c r="AB167" s="31">
        <v>0</v>
      </c>
      <c r="AC167" s="31">
        <v>0</v>
      </c>
      <c r="AD167" s="30"/>
      <c r="AE167" s="30">
        <f>+[1]DEPURADO!K161</f>
        <v>0</v>
      </c>
      <c r="AF167" s="30">
        <v>0</v>
      </c>
      <c r="AG167" s="30">
        <f t="shared" si="20"/>
        <v>0</v>
      </c>
      <c r="AH167" s="30">
        <v>0</v>
      </c>
      <c r="AI167" s="30" t="str">
        <f>+[1]DEPURADO!G161</f>
        <v>CANCELADA</v>
      </c>
      <c r="AJ167" s="32"/>
      <c r="AK167" s="33"/>
    </row>
    <row r="168" spans="1:37" s="34" customFormat="1" x14ac:dyDescent="0.25">
      <c r="A168" s="23">
        <f t="shared" si="14"/>
        <v>160</v>
      </c>
      <c r="B168" s="24" t="s">
        <v>44</v>
      </c>
      <c r="C168" s="23">
        <f>+[1]DEPURADO!A162</f>
        <v>9670</v>
      </c>
      <c r="D168" s="23">
        <f>+[1]DEPURADO!B162</f>
        <v>9670</v>
      </c>
      <c r="E168" s="25">
        <f>+[1]DEPURADO!C162</f>
        <v>43444</v>
      </c>
      <c r="F168" s="26">
        <f>+IF([1]DEPURADO!D162&gt;1,[1]DEPURADO!D162," ")</f>
        <v>43444</v>
      </c>
      <c r="G168" s="27">
        <f>[1]DEPURADO!F162</f>
        <v>52023</v>
      </c>
      <c r="H168" s="28">
        <v>0</v>
      </c>
      <c r="I168" s="28">
        <f>+[1]DEPURADO!M162+[1]DEPURADO!N162</f>
        <v>0</v>
      </c>
      <c r="J168" s="28">
        <f>+[1]DEPURADO!R162</f>
        <v>52023</v>
      </c>
      <c r="K168" s="29">
        <f>+[1]DEPURADO!P162+[1]DEPURADO!Q162</f>
        <v>0</v>
      </c>
      <c r="L168" s="28">
        <v>0</v>
      </c>
      <c r="M168" s="28">
        <v>0</v>
      </c>
      <c r="N168" s="28">
        <f t="shared" si="15"/>
        <v>52023</v>
      </c>
      <c r="O168" s="28">
        <f t="shared" si="16"/>
        <v>0</v>
      </c>
      <c r="P168" s="24">
        <f>IF([1]DEPURADO!H162&gt;1,0,[1]DEPURADO!B162)</f>
        <v>9670</v>
      </c>
      <c r="Q168" s="30">
        <f t="shared" si="17"/>
        <v>52023</v>
      </c>
      <c r="R168" s="31">
        <f t="shared" si="18"/>
        <v>0</v>
      </c>
      <c r="S168" s="31">
        <f>+[1]DEPURADO!J162</f>
        <v>0</v>
      </c>
      <c r="T168" s="23" t="s">
        <v>45</v>
      </c>
      <c r="U168" s="31">
        <f>+[1]DEPURADO!I162</f>
        <v>0</v>
      </c>
      <c r="V168" s="30"/>
      <c r="W168" s="23" t="s">
        <v>45</v>
      </c>
      <c r="X168" s="31">
        <f>+[1]DEPURADO!K162+[1]DEPURADO!L162</f>
        <v>0</v>
      </c>
      <c r="Y168" s="23" t="s">
        <v>45</v>
      </c>
      <c r="Z168" s="31">
        <f t="shared" si="19"/>
        <v>0</v>
      </c>
      <c r="AA168" s="31"/>
      <c r="AB168" s="31">
        <v>0</v>
      </c>
      <c r="AC168" s="31">
        <v>0</v>
      </c>
      <c r="AD168" s="30"/>
      <c r="AE168" s="30">
        <f>+[1]DEPURADO!K162</f>
        <v>0</v>
      </c>
      <c r="AF168" s="30">
        <v>0</v>
      </c>
      <c r="AG168" s="30">
        <f t="shared" si="20"/>
        <v>0</v>
      </c>
      <c r="AH168" s="30">
        <v>0</v>
      </c>
      <c r="AI168" s="30" t="str">
        <f>+[1]DEPURADO!G162</f>
        <v>CANCELADA</v>
      </c>
      <c r="AJ168" s="32"/>
      <c r="AK168" s="33"/>
    </row>
    <row r="169" spans="1:37" s="34" customFormat="1" x14ac:dyDescent="0.25">
      <c r="A169" s="23">
        <f t="shared" si="14"/>
        <v>161</v>
      </c>
      <c r="B169" s="24" t="s">
        <v>44</v>
      </c>
      <c r="C169" s="23">
        <f>+[1]DEPURADO!A163</f>
        <v>9695</v>
      </c>
      <c r="D169" s="23">
        <f>+[1]DEPURADO!B163</f>
        <v>9695</v>
      </c>
      <c r="E169" s="25">
        <f>+[1]DEPURADO!C163</f>
        <v>43454</v>
      </c>
      <c r="F169" s="26">
        <f>+IF([1]DEPURADO!D163&gt;1,[1]DEPURADO!D163," ")</f>
        <v>43454</v>
      </c>
      <c r="G169" s="27">
        <f>[1]DEPURADO!F163</f>
        <v>58267</v>
      </c>
      <c r="H169" s="28">
        <v>0</v>
      </c>
      <c r="I169" s="28">
        <f>+[1]DEPURADO!M163+[1]DEPURADO!N163</f>
        <v>0</v>
      </c>
      <c r="J169" s="28">
        <f>+[1]DEPURADO!R163</f>
        <v>58267</v>
      </c>
      <c r="K169" s="29">
        <f>+[1]DEPURADO!P163+[1]DEPURADO!Q163</f>
        <v>0</v>
      </c>
      <c r="L169" s="28">
        <v>0</v>
      </c>
      <c r="M169" s="28">
        <v>0</v>
      </c>
      <c r="N169" s="28">
        <f t="shared" si="15"/>
        <v>58267</v>
      </c>
      <c r="O169" s="28">
        <f t="shared" si="16"/>
        <v>0</v>
      </c>
      <c r="P169" s="24">
        <f>IF([1]DEPURADO!H163&gt;1,0,[1]DEPURADO!B163)</f>
        <v>9695</v>
      </c>
      <c r="Q169" s="30">
        <f t="shared" si="17"/>
        <v>58267</v>
      </c>
      <c r="R169" s="31">
        <f t="shared" si="18"/>
        <v>0</v>
      </c>
      <c r="S169" s="31">
        <f>+[1]DEPURADO!J163</f>
        <v>0</v>
      </c>
      <c r="T169" s="23" t="s">
        <v>45</v>
      </c>
      <c r="U169" s="31">
        <f>+[1]DEPURADO!I163</f>
        <v>0</v>
      </c>
      <c r="V169" s="30"/>
      <c r="W169" s="23" t="s">
        <v>45</v>
      </c>
      <c r="X169" s="31">
        <f>+[1]DEPURADO!K163+[1]DEPURADO!L163</f>
        <v>0</v>
      </c>
      <c r="Y169" s="23" t="s">
        <v>45</v>
      </c>
      <c r="Z169" s="31">
        <f t="shared" si="19"/>
        <v>0</v>
      </c>
      <c r="AA169" s="31"/>
      <c r="AB169" s="31">
        <v>0</v>
      </c>
      <c r="AC169" s="31">
        <v>0</v>
      </c>
      <c r="AD169" s="30"/>
      <c r="AE169" s="30">
        <f>+[1]DEPURADO!K163</f>
        <v>0</v>
      </c>
      <c r="AF169" s="30">
        <v>0</v>
      </c>
      <c r="AG169" s="30">
        <f t="shared" si="20"/>
        <v>0</v>
      </c>
      <c r="AH169" s="30">
        <v>0</v>
      </c>
      <c r="AI169" s="30" t="str">
        <f>+[1]DEPURADO!G163</f>
        <v>CANCELADA</v>
      </c>
      <c r="AJ169" s="32"/>
      <c r="AK169" s="33"/>
    </row>
    <row r="170" spans="1:37" s="34" customFormat="1" x14ac:dyDescent="0.25">
      <c r="A170" s="23">
        <f t="shared" si="14"/>
        <v>162</v>
      </c>
      <c r="B170" s="24" t="s">
        <v>44</v>
      </c>
      <c r="C170" s="23">
        <f>+[1]DEPURADO!A164</f>
        <v>10140</v>
      </c>
      <c r="D170" s="23">
        <f>+[1]DEPURADO!B164</f>
        <v>10140</v>
      </c>
      <c r="E170" s="25">
        <f>+[1]DEPURADO!C164</f>
        <v>43577</v>
      </c>
      <c r="F170" s="26">
        <f>+IF([1]DEPURADO!D164&gt;1,[1]DEPURADO!D164," ")</f>
        <v>43577</v>
      </c>
      <c r="G170" s="27">
        <f>[1]DEPURADO!F164</f>
        <v>107771</v>
      </c>
      <c r="H170" s="28">
        <v>0</v>
      </c>
      <c r="I170" s="28">
        <f>+[1]DEPURADO!M164+[1]DEPURADO!N164</f>
        <v>0</v>
      </c>
      <c r="J170" s="28">
        <f>+[1]DEPURADO!R164</f>
        <v>107771</v>
      </c>
      <c r="K170" s="29">
        <f>+[1]DEPURADO!P164+[1]DEPURADO!Q164</f>
        <v>0</v>
      </c>
      <c r="L170" s="28">
        <v>0</v>
      </c>
      <c r="M170" s="28">
        <v>0</v>
      </c>
      <c r="N170" s="28">
        <f t="shared" si="15"/>
        <v>107771</v>
      </c>
      <c r="O170" s="28">
        <f t="shared" si="16"/>
        <v>0</v>
      </c>
      <c r="P170" s="24">
        <f>IF([1]DEPURADO!H164&gt;1,0,[1]DEPURADO!B164)</f>
        <v>10140</v>
      </c>
      <c r="Q170" s="30">
        <f t="shared" si="17"/>
        <v>107771</v>
      </c>
      <c r="R170" s="31">
        <f t="shared" si="18"/>
        <v>0</v>
      </c>
      <c r="S170" s="31">
        <f>+[1]DEPURADO!J164</f>
        <v>0</v>
      </c>
      <c r="T170" s="23" t="s">
        <v>45</v>
      </c>
      <c r="U170" s="31">
        <f>+[1]DEPURADO!I164</f>
        <v>0</v>
      </c>
      <c r="V170" s="30"/>
      <c r="W170" s="23" t="s">
        <v>45</v>
      </c>
      <c r="X170" s="31">
        <f>+[1]DEPURADO!K164+[1]DEPURADO!L164</f>
        <v>0</v>
      </c>
      <c r="Y170" s="23" t="s">
        <v>45</v>
      </c>
      <c r="Z170" s="31">
        <f t="shared" si="19"/>
        <v>0</v>
      </c>
      <c r="AA170" s="31"/>
      <c r="AB170" s="31">
        <v>0</v>
      </c>
      <c r="AC170" s="31">
        <v>0</v>
      </c>
      <c r="AD170" s="30"/>
      <c r="AE170" s="30">
        <f>+[1]DEPURADO!K164</f>
        <v>0</v>
      </c>
      <c r="AF170" s="30">
        <v>0</v>
      </c>
      <c r="AG170" s="30">
        <f t="shared" si="20"/>
        <v>0</v>
      </c>
      <c r="AH170" s="30">
        <v>0</v>
      </c>
      <c r="AI170" s="30" t="str">
        <f>+[1]DEPURADO!G164</f>
        <v>CANCELADA</v>
      </c>
      <c r="AJ170" s="32"/>
      <c r="AK170" s="33"/>
    </row>
    <row r="171" spans="1:37" s="34" customFormat="1" x14ac:dyDescent="0.25">
      <c r="A171" s="23">
        <f t="shared" si="14"/>
        <v>163</v>
      </c>
      <c r="B171" s="24" t="s">
        <v>44</v>
      </c>
      <c r="C171" s="23">
        <f>+[1]DEPURADO!A165</f>
        <v>10079</v>
      </c>
      <c r="D171" s="23">
        <f>+[1]DEPURADO!B165</f>
        <v>10079</v>
      </c>
      <c r="E171" s="25">
        <f>+[1]DEPURADO!C165</f>
        <v>43570</v>
      </c>
      <c r="F171" s="26">
        <f>+IF([1]DEPURADO!D165&gt;1,[1]DEPURADO!D165," ")</f>
        <v>43570</v>
      </c>
      <c r="G171" s="27">
        <f>[1]DEPURADO!F165</f>
        <v>118861</v>
      </c>
      <c r="H171" s="28">
        <v>0</v>
      </c>
      <c r="I171" s="28">
        <f>+[1]DEPURADO!M165+[1]DEPURADO!N165</f>
        <v>0</v>
      </c>
      <c r="J171" s="28">
        <f>+[1]DEPURADO!R165</f>
        <v>0</v>
      </c>
      <c r="K171" s="29">
        <f>+[1]DEPURADO!P165+[1]DEPURADO!Q165</f>
        <v>118861</v>
      </c>
      <c r="L171" s="28">
        <v>0</v>
      </c>
      <c r="M171" s="28">
        <v>0</v>
      </c>
      <c r="N171" s="28">
        <f t="shared" si="15"/>
        <v>118861</v>
      </c>
      <c r="O171" s="28">
        <f t="shared" si="16"/>
        <v>0</v>
      </c>
      <c r="P171" s="24">
        <f>IF([1]DEPURADO!H165&gt;1,0,[1]DEPURADO!B165)</f>
        <v>10079</v>
      </c>
      <c r="Q171" s="30">
        <f t="shared" si="17"/>
        <v>118861</v>
      </c>
      <c r="R171" s="31">
        <f t="shared" si="18"/>
        <v>0</v>
      </c>
      <c r="S171" s="31">
        <f>+[1]DEPURADO!J165</f>
        <v>0</v>
      </c>
      <c r="T171" s="23" t="s">
        <v>45</v>
      </c>
      <c r="U171" s="31">
        <f>+[1]DEPURADO!I165</f>
        <v>0</v>
      </c>
      <c r="V171" s="30"/>
      <c r="W171" s="23" t="s">
        <v>45</v>
      </c>
      <c r="X171" s="31">
        <f>+[1]DEPURADO!K165+[1]DEPURADO!L165</f>
        <v>0</v>
      </c>
      <c r="Y171" s="23" t="s">
        <v>45</v>
      </c>
      <c r="Z171" s="31">
        <f t="shared" si="19"/>
        <v>0</v>
      </c>
      <c r="AA171" s="31"/>
      <c r="AB171" s="31">
        <v>0</v>
      </c>
      <c r="AC171" s="31">
        <v>0</v>
      </c>
      <c r="AD171" s="30"/>
      <c r="AE171" s="30">
        <f>+[1]DEPURADO!K165</f>
        <v>0</v>
      </c>
      <c r="AF171" s="30">
        <v>0</v>
      </c>
      <c r="AG171" s="30">
        <f t="shared" si="20"/>
        <v>0</v>
      </c>
      <c r="AH171" s="30">
        <v>0</v>
      </c>
      <c r="AI171" s="30" t="str">
        <f>+[1]DEPURADO!G165</f>
        <v>CANCELADA</v>
      </c>
      <c r="AJ171" s="32"/>
      <c r="AK171" s="33"/>
    </row>
    <row r="172" spans="1:37" s="34" customFormat="1" x14ac:dyDescent="0.25">
      <c r="A172" s="23">
        <f t="shared" si="14"/>
        <v>164</v>
      </c>
      <c r="B172" s="24" t="s">
        <v>44</v>
      </c>
      <c r="C172" s="23">
        <f>+[1]DEPURADO!A166</f>
        <v>10172</v>
      </c>
      <c r="D172" s="23">
        <f>+[1]DEPURADO!B166</f>
        <v>10172</v>
      </c>
      <c r="E172" s="25">
        <f>+[1]DEPURADO!C166</f>
        <v>43584</v>
      </c>
      <c r="F172" s="26">
        <f>+IF([1]DEPURADO!D166&gt;1,[1]DEPURADO!D166," ")</f>
        <v>43584</v>
      </c>
      <c r="G172" s="27">
        <f>[1]DEPURADO!F166</f>
        <v>120798</v>
      </c>
      <c r="H172" s="28">
        <v>0</v>
      </c>
      <c r="I172" s="28">
        <f>+[1]DEPURADO!M166+[1]DEPURADO!N166</f>
        <v>0</v>
      </c>
      <c r="J172" s="28">
        <f>+[1]DEPURADO!R166</f>
        <v>120798</v>
      </c>
      <c r="K172" s="29">
        <f>+[1]DEPURADO!P166+[1]DEPURADO!Q166</f>
        <v>0</v>
      </c>
      <c r="L172" s="28">
        <v>0</v>
      </c>
      <c r="M172" s="28">
        <v>0</v>
      </c>
      <c r="N172" s="28">
        <f t="shared" si="15"/>
        <v>120798</v>
      </c>
      <c r="O172" s="28">
        <f t="shared" si="16"/>
        <v>0</v>
      </c>
      <c r="P172" s="24">
        <f>IF([1]DEPURADO!H166&gt;1,0,[1]DEPURADO!B166)</f>
        <v>10172</v>
      </c>
      <c r="Q172" s="30">
        <f t="shared" si="17"/>
        <v>120798</v>
      </c>
      <c r="R172" s="31">
        <f t="shared" si="18"/>
        <v>0</v>
      </c>
      <c r="S172" s="31">
        <f>+[1]DEPURADO!J166</f>
        <v>0</v>
      </c>
      <c r="T172" s="23" t="s">
        <v>45</v>
      </c>
      <c r="U172" s="31">
        <f>+[1]DEPURADO!I166</f>
        <v>0</v>
      </c>
      <c r="V172" s="30"/>
      <c r="W172" s="23" t="s">
        <v>45</v>
      </c>
      <c r="X172" s="31">
        <f>+[1]DEPURADO!K166+[1]DEPURADO!L166</f>
        <v>0</v>
      </c>
      <c r="Y172" s="23" t="s">
        <v>45</v>
      </c>
      <c r="Z172" s="31">
        <f t="shared" si="19"/>
        <v>0</v>
      </c>
      <c r="AA172" s="31"/>
      <c r="AB172" s="31">
        <v>0</v>
      </c>
      <c r="AC172" s="31">
        <v>0</v>
      </c>
      <c r="AD172" s="30"/>
      <c r="AE172" s="30">
        <f>+[1]DEPURADO!K166</f>
        <v>0</v>
      </c>
      <c r="AF172" s="30">
        <v>0</v>
      </c>
      <c r="AG172" s="30">
        <f t="shared" si="20"/>
        <v>0</v>
      </c>
      <c r="AH172" s="30">
        <v>0</v>
      </c>
      <c r="AI172" s="30" t="str">
        <f>+[1]DEPURADO!G166</f>
        <v>CANCELADA</v>
      </c>
      <c r="AJ172" s="32"/>
      <c r="AK172" s="33"/>
    </row>
    <row r="173" spans="1:37" s="34" customFormat="1" x14ac:dyDescent="0.25">
      <c r="A173" s="23">
        <f t="shared" si="14"/>
        <v>165</v>
      </c>
      <c r="B173" s="24" t="s">
        <v>44</v>
      </c>
      <c r="C173" s="23">
        <f>+[1]DEPURADO!A167</f>
        <v>10082</v>
      </c>
      <c r="D173" s="23">
        <f>+[1]DEPURADO!B167</f>
        <v>10082</v>
      </c>
      <c r="E173" s="25">
        <f>+[1]DEPURADO!C167</f>
        <v>43570</v>
      </c>
      <c r="F173" s="26">
        <f>+IF([1]DEPURADO!D167&gt;1,[1]DEPURADO!D167," ")</f>
        <v>43570</v>
      </c>
      <c r="G173" s="27">
        <f>[1]DEPURADO!F167</f>
        <v>123093</v>
      </c>
      <c r="H173" s="28">
        <v>0</v>
      </c>
      <c r="I173" s="28">
        <f>+[1]DEPURADO!M167+[1]DEPURADO!N167</f>
        <v>0</v>
      </c>
      <c r="J173" s="28">
        <f>+[1]DEPURADO!R167</f>
        <v>123093</v>
      </c>
      <c r="K173" s="29">
        <f>+[1]DEPURADO!P167+[1]DEPURADO!Q167</f>
        <v>0</v>
      </c>
      <c r="L173" s="28">
        <v>0</v>
      </c>
      <c r="M173" s="28">
        <v>0</v>
      </c>
      <c r="N173" s="28">
        <f t="shared" si="15"/>
        <v>123093</v>
      </c>
      <c r="O173" s="28">
        <f t="shared" si="16"/>
        <v>0</v>
      </c>
      <c r="P173" s="24">
        <f>IF([1]DEPURADO!H167&gt;1,0,[1]DEPURADO!B167)</f>
        <v>10082</v>
      </c>
      <c r="Q173" s="30">
        <f t="shared" si="17"/>
        <v>123093</v>
      </c>
      <c r="R173" s="31">
        <f t="shared" si="18"/>
        <v>0</v>
      </c>
      <c r="S173" s="31">
        <f>+[1]DEPURADO!J167</f>
        <v>0</v>
      </c>
      <c r="T173" s="23" t="s">
        <v>45</v>
      </c>
      <c r="U173" s="31">
        <f>+[1]DEPURADO!I167</f>
        <v>0</v>
      </c>
      <c r="V173" s="30"/>
      <c r="W173" s="23" t="s">
        <v>45</v>
      </c>
      <c r="X173" s="31">
        <f>+[1]DEPURADO!K167+[1]DEPURADO!L167</f>
        <v>0</v>
      </c>
      <c r="Y173" s="23" t="s">
        <v>45</v>
      </c>
      <c r="Z173" s="31">
        <f t="shared" si="19"/>
        <v>0</v>
      </c>
      <c r="AA173" s="31"/>
      <c r="AB173" s="31">
        <v>0</v>
      </c>
      <c r="AC173" s="31">
        <v>0</v>
      </c>
      <c r="AD173" s="30"/>
      <c r="AE173" s="30">
        <f>+[1]DEPURADO!K167</f>
        <v>0</v>
      </c>
      <c r="AF173" s="30">
        <v>0</v>
      </c>
      <c r="AG173" s="30">
        <f t="shared" si="20"/>
        <v>0</v>
      </c>
      <c r="AH173" s="30">
        <v>0</v>
      </c>
      <c r="AI173" s="30" t="str">
        <f>+[1]DEPURADO!G167</f>
        <v>CANCELADA</v>
      </c>
      <c r="AJ173" s="32"/>
      <c r="AK173" s="33"/>
    </row>
    <row r="174" spans="1:37" s="34" customFormat="1" x14ac:dyDescent="0.25">
      <c r="A174" s="23">
        <f t="shared" si="14"/>
        <v>166</v>
      </c>
      <c r="B174" s="24" t="s">
        <v>44</v>
      </c>
      <c r="C174" s="23">
        <f>+[1]DEPURADO!A168</f>
        <v>10167</v>
      </c>
      <c r="D174" s="23">
        <f>+[1]DEPURADO!B168</f>
        <v>10167</v>
      </c>
      <c r="E174" s="25">
        <f>+[1]DEPURADO!C168</f>
        <v>43581</v>
      </c>
      <c r="F174" s="26">
        <f>+IF([1]DEPURADO!D168&gt;1,[1]DEPURADO!D168," ")</f>
        <v>43581</v>
      </c>
      <c r="G174" s="27">
        <f>[1]DEPURADO!F168</f>
        <v>155715</v>
      </c>
      <c r="H174" s="28">
        <v>0</v>
      </c>
      <c r="I174" s="28">
        <f>+[1]DEPURADO!M168+[1]DEPURADO!N168</f>
        <v>0</v>
      </c>
      <c r="J174" s="28">
        <f>+[1]DEPURADO!R168</f>
        <v>155715</v>
      </c>
      <c r="K174" s="29">
        <f>+[1]DEPURADO!P168+[1]DEPURADO!Q168</f>
        <v>0</v>
      </c>
      <c r="L174" s="28">
        <v>0</v>
      </c>
      <c r="M174" s="28">
        <v>0</v>
      </c>
      <c r="N174" s="28">
        <f t="shared" si="15"/>
        <v>155715</v>
      </c>
      <c r="O174" s="28">
        <f t="shared" si="16"/>
        <v>0</v>
      </c>
      <c r="P174" s="24">
        <f>IF([1]DEPURADO!H168&gt;1,0,[1]DEPURADO!B168)</f>
        <v>10167</v>
      </c>
      <c r="Q174" s="30">
        <f t="shared" si="17"/>
        <v>155715</v>
      </c>
      <c r="R174" s="31">
        <f t="shared" si="18"/>
        <v>0</v>
      </c>
      <c r="S174" s="31">
        <f>+[1]DEPURADO!J168</f>
        <v>0</v>
      </c>
      <c r="T174" s="23" t="s">
        <v>45</v>
      </c>
      <c r="U174" s="31">
        <f>+[1]DEPURADO!I168</f>
        <v>0</v>
      </c>
      <c r="V174" s="30"/>
      <c r="W174" s="23" t="s">
        <v>45</v>
      </c>
      <c r="X174" s="31">
        <f>+[1]DEPURADO!K168+[1]DEPURADO!L168</f>
        <v>0</v>
      </c>
      <c r="Y174" s="23" t="s">
        <v>45</v>
      </c>
      <c r="Z174" s="31">
        <f t="shared" si="19"/>
        <v>0</v>
      </c>
      <c r="AA174" s="31"/>
      <c r="AB174" s="31">
        <v>0</v>
      </c>
      <c r="AC174" s="31">
        <v>0</v>
      </c>
      <c r="AD174" s="30"/>
      <c r="AE174" s="30">
        <f>+[1]DEPURADO!K168</f>
        <v>0</v>
      </c>
      <c r="AF174" s="30">
        <v>0</v>
      </c>
      <c r="AG174" s="30">
        <f t="shared" si="20"/>
        <v>0</v>
      </c>
      <c r="AH174" s="30">
        <v>0</v>
      </c>
      <c r="AI174" s="30" t="str">
        <f>+[1]DEPURADO!G168</f>
        <v>CANCELADA</v>
      </c>
      <c r="AJ174" s="32"/>
      <c r="AK174" s="33"/>
    </row>
    <row r="175" spans="1:37" s="34" customFormat="1" x14ac:dyDescent="0.25">
      <c r="A175" s="23">
        <f t="shared" si="14"/>
        <v>167</v>
      </c>
      <c r="B175" s="24" t="s">
        <v>44</v>
      </c>
      <c r="C175" s="23">
        <f>+[1]DEPURADO!A169</f>
        <v>10164</v>
      </c>
      <c r="D175" s="23">
        <f>+[1]DEPURADO!B169</f>
        <v>10164</v>
      </c>
      <c r="E175" s="25">
        <f>+[1]DEPURADO!C169</f>
        <v>43581</v>
      </c>
      <c r="F175" s="26">
        <f>+IF([1]DEPURADO!D169&gt;1,[1]DEPURADO!D169," ")</f>
        <v>43581</v>
      </c>
      <c r="G175" s="27">
        <f>[1]DEPURADO!F169</f>
        <v>178061</v>
      </c>
      <c r="H175" s="28">
        <v>0</v>
      </c>
      <c r="I175" s="28">
        <f>+[1]DEPURADO!M169+[1]DEPURADO!N169</f>
        <v>0</v>
      </c>
      <c r="J175" s="28">
        <f>+[1]DEPURADO!R169</f>
        <v>178061</v>
      </c>
      <c r="K175" s="29">
        <f>+[1]DEPURADO!P169+[1]DEPURADO!Q169</f>
        <v>0</v>
      </c>
      <c r="L175" s="28">
        <v>0</v>
      </c>
      <c r="M175" s="28">
        <v>0</v>
      </c>
      <c r="N175" s="28">
        <f t="shared" si="15"/>
        <v>178061</v>
      </c>
      <c r="O175" s="28">
        <f t="shared" si="16"/>
        <v>0</v>
      </c>
      <c r="P175" s="24">
        <f>IF([1]DEPURADO!H169&gt;1,0,[1]DEPURADO!B169)</f>
        <v>10164</v>
      </c>
      <c r="Q175" s="30">
        <f t="shared" si="17"/>
        <v>178061</v>
      </c>
      <c r="R175" s="31">
        <f t="shared" si="18"/>
        <v>0</v>
      </c>
      <c r="S175" s="31">
        <f>+[1]DEPURADO!J169</f>
        <v>0</v>
      </c>
      <c r="T175" s="23" t="s">
        <v>45</v>
      </c>
      <c r="U175" s="31">
        <f>+[1]DEPURADO!I169</f>
        <v>0</v>
      </c>
      <c r="V175" s="30"/>
      <c r="W175" s="23" t="s">
        <v>45</v>
      </c>
      <c r="X175" s="31">
        <f>+[1]DEPURADO!K169+[1]DEPURADO!L169</f>
        <v>0</v>
      </c>
      <c r="Y175" s="23" t="s">
        <v>45</v>
      </c>
      <c r="Z175" s="31">
        <f t="shared" si="19"/>
        <v>0</v>
      </c>
      <c r="AA175" s="31"/>
      <c r="AB175" s="31">
        <v>0</v>
      </c>
      <c r="AC175" s="31">
        <v>0</v>
      </c>
      <c r="AD175" s="30"/>
      <c r="AE175" s="30">
        <f>+[1]DEPURADO!K169</f>
        <v>0</v>
      </c>
      <c r="AF175" s="30">
        <v>0</v>
      </c>
      <c r="AG175" s="30">
        <f t="shared" si="20"/>
        <v>0</v>
      </c>
      <c r="AH175" s="30">
        <v>0</v>
      </c>
      <c r="AI175" s="30" t="str">
        <f>+[1]DEPURADO!G169</f>
        <v>CANCELADA</v>
      </c>
      <c r="AJ175" s="32"/>
      <c r="AK175" s="33"/>
    </row>
    <row r="176" spans="1:37" s="34" customFormat="1" x14ac:dyDescent="0.25">
      <c r="A176" s="23">
        <f t="shared" si="14"/>
        <v>168</v>
      </c>
      <c r="B176" s="24" t="s">
        <v>44</v>
      </c>
      <c r="C176" s="23">
        <f>+[1]DEPURADO!A170</f>
        <v>10080</v>
      </c>
      <c r="D176" s="23">
        <f>+[1]DEPURADO!B170</f>
        <v>10080</v>
      </c>
      <c r="E176" s="25">
        <f>+[1]DEPURADO!C170</f>
        <v>43570</v>
      </c>
      <c r="F176" s="26">
        <f>+IF([1]DEPURADO!D170&gt;1,[1]DEPURADO!D170," ")</f>
        <v>43570</v>
      </c>
      <c r="G176" s="27">
        <f>[1]DEPURADO!F170</f>
        <v>214326</v>
      </c>
      <c r="H176" s="28">
        <v>0</v>
      </c>
      <c r="I176" s="28">
        <f>+[1]DEPURADO!M170+[1]DEPURADO!N170</f>
        <v>0</v>
      </c>
      <c r="J176" s="28">
        <f>+[1]DEPURADO!R170</f>
        <v>214326</v>
      </c>
      <c r="K176" s="29">
        <f>+[1]DEPURADO!P170+[1]DEPURADO!Q170</f>
        <v>0</v>
      </c>
      <c r="L176" s="28">
        <v>0</v>
      </c>
      <c r="M176" s="28">
        <v>0</v>
      </c>
      <c r="N176" s="28">
        <f t="shared" si="15"/>
        <v>214326</v>
      </c>
      <c r="O176" s="28">
        <f t="shared" si="16"/>
        <v>0</v>
      </c>
      <c r="P176" s="24">
        <f>IF([1]DEPURADO!H170&gt;1,0,[1]DEPURADO!B170)</f>
        <v>10080</v>
      </c>
      <c r="Q176" s="30">
        <f t="shared" si="17"/>
        <v>214326</v>
      </c>
      <c r="R176" s="31">
        <f t="shared" si="18"/>
        <v>0</v>
      </c>
      <c r="S176" s="31">
        <f>+[1]DEPURADO!J170</f>
        <v>0</v>
      </c>
      <c r="T176" s="23" t="s">
        <v>45</v>
      </c>
      <c r="U176" s="31">
        <f>+[1]DEPURADO!I170</f>
        <v>0</v>
      </c>
      <c r="V176" s="30"/>
      <c r="W176" s="23" t="s">
        <v>45</v>
      </c>
      <c r="X176" s="31">
        <f>+[1]DEPURADO!K170+[1]DEPURADO!L170</f>
        <v>0</v>
      </c>
      <c r="Y176" s="23" t="s">
        <v>45</v>
      </c>
      <c r="Z176" s="31">
        <f t="shared" si="19"/>
        <v>0</v>
      </c>
      <c r="AA176" s="31"/>
      <c r="AB176" s="31">
        <v>0</v>
      </c>
      <c r="AC176" s="31">
        <v>0</v>
      </c>
      <c r="AD176" s="30"/>
      <c r="AE176" s="30">
        <f>+[1]DEPURADO!K170</f>
        <v>0</v>
      </c>
      <c r="AF176" s="30">
        <v>0</v>
      </c>
      <c r="AG176" s="30">
        <f t="shared" si="20"/>
        <v>0</v>
      </c>
      <c r="AH176" s="30">
        <v>0</v>
      </c>
      <c r="AI176" s="30" t="str">
        <f>+[1]DEPURADO!G170</f>
        <v>CANCELADA</v>
      </c>
      <c r="AJ176" s="32"/>
      <c r="AK176" s="33"/>
    </row>
    <row r="177" spans="1:37" s="34" customFormat="1" x14ac:dyDescent="0.25">
      <c r="A177" s="23">
        <f t="shared" si="14"/>
        <v>169</v>
      </c>
      <c r="B177" s="24" t="s">
        <v>44</v>
      </c>
      <c r="C177" s="23">
        <f>+[1]DEPURADO!A171</f>
        <v>10094</v>
      </c>
      <c r="D177" s="23">
        <f>+[1]DEPURADO!B171</f>
        <v>10094</v>
      </c>
      <c r="E177" s="25">
        <f>+[1]DEPURADO!C171</f>
        <v>43570</v>
      </c>
      <c r="F177" s="26">
        <f>+IF([1]DEPURADO!D171&gt;1,[1]DEPURADO!D171," ")</f>
        <v>43570</v>
      </c>
      <c r="G177" s="27">
        <f>[1]DEPURADO!F171</f>
        <v>214544</v>
      </c>
      <c r="H177" s="28">
        <v>0</v>
      </c>
      <c r="I177" s="28">
        <f>+[1]DEPURADO!M171+[1]DEPURADO!N171</f>
        <v>0</v>
      </c>
      <c r="J177" s="28">
        <f>+[1]DEPURADO!R171</f>
        <v>214544</v>
      </c>
      <c r="K177" s="29">
        <f>+[1]DEPURADO!P171+[1]DEPURADO!Q171</f>
        <v>0</v>
      </c>
      <c r="L177" s="28">
        <v>0</v>
      </c>
      <c r="M177" s="28">
        <v>0</v>
      </c>
      <c r="N177" s="28">
        <f t="shared" si="15"/>
        <v>214544</v>
      </c>
      <c r="O177" s="28">
        <f t="shared" si="16"/>
        <v>0</v>
      </c>
      <c r="P177" s="24">
        <f>IF([1]DEPURADO!H171&gt;1,0,[1]DEPURADO!B171)</f>
        <v>10094</v>
      </c>
      <c r="Q177" s="30">
        <f t="shared" si="17"/>
        <v>214544</v>
      </c>
      <c r="R177" s="31">
        <f t="shared" si="18"/>
        <v>0</v>
      </c>
      <c r="S177" s="31">
        <f>+[1]DEPURADO!J171</f>
        <v>0</v>
      </c>
      <c r="T177" s="23" t="s">
        <v>45</v>
      </c>
      <c r="U177" s="31">
        <f>+[1]DEPURADO!I171</f>
        <v>0</v>
      </c>
      <c r="V177" s="30"/>
      <c r="W177" s="23" t="s">
        <v>45</v>
      </c>
      <c r="X177" s="31">
        <f>+[1]DEPURADO!K171+[1]DEPURADO!L171</f>
        <v>0</v>
      </c>
      <c r="Y177" s="23" t="s">
        <v>45</v>
      </c>
      <c r="Z177" s="31">
        <f t="shared" si="19"/>
        <v>0</v>
      </c>
      <c r="AA177" s="31"/>
      <c r="AB177" s="31">
        <v>0</v>
      </c>
      <c r="AC177" s="31">
        <v>0</v>
      </c>
      <c r="AD177" s="30"/>
      <c r="AE177" s="30">
        <f>+[1]DEPURADO!K171</f>
        <v>0</v>
      </c>
      <c r="AF177" s="30">
        <v>0</v>
      </c>
      <c r="AG177" s="30">
        <f t="shared" si="20"/>
        <v>0</v>
      </c>
      <c r="AH177" s="30">
        <v>0</v>
      </c>
      <c r="AI177" s="30" t="str">
        <f>+[1]DEPURADO!G171</f>
        <v>CANCELADA</v>
      </c>
      <c r="AJ177" s="32"/>
      <c r="AK177" s="33"/>
    </row>
    <row r="178" spans="1:37" s="34" customFormat="1" x14ac:dyDescent="0.25">
      <c r="A178" s="23">
        <f t="shared" si="14"/>
        <v>170</v>
      </c>
      <c r="B178" s="24" t="s">
        <v>44</v>
      </c>
      <c r="C178" s="23">
        <f>+[1]DEPURADO!A172</f>
        <v>10107</v>
      </c>
      <c r="D178" s="23">
        <f>+[1]DEPURADO!B172</f>
        <v>10107</v>
      </c>
      <c r="E178" s="25">
        <f>+[1]DEPURADO!C172</f>
        <v>43570</v>
      </c>
      <c r="F178" s="26">
        <f>+IF([1]DEPURADO!D172&gt;1,[1]DEPURADO!D172," ")</f>
        <v>43570</v>
      </c>
      <c r="G178" s="27">
        <f>[1]DEPURADO!F172</f>
        <v>215014</v>
      </c>
      <c r="H178" s="28">
        <v>0</v>
      </c>
      <c r="I178" s="28">
        <f>+[1]DEPURADO!M172+[1]DEPURADO!N172</f>
        <v>0</v>
      </c>
      <c r="J178" s="28">
        <f>+[1]DEPURADO!R172</f>
        <v>215014</v>
      </c>
      <c r="K178" s="29">
        <f>+[1]DEPURADO!P172+[1]DEPURADO!Q172</f>
        <v>0</v>
      </c>
      <c r="L178" s="28">
        <v>0</v>
      </c>
      <c r="M178" s="28">
        <v>0</v>
      </c>
      <c r="N178" s="28">
        <f t="shared" si="15"/>
        <v>215014</v>
      </c>
      <c r="O178" s="28">
        <f t="shared" si="16"/>
        <v>0</v>
      </c>
      <c r="P178" s="24">
        <f>IF([1]DEPURADO!H172&gt;1,0,[1]DEPURADO!B172)</f>
        <v>10107</v>
      </c>
      <c r="Q178" s="30">
        <f t="shared" si="17"/>
        <v>215014</v>
      </c>
      <c r="R178" s="31">
        <f t="shared" si="18"/>
        <v>0</v>
      </c>
      <c r="S178" s="31">
        <f>+[1]DEPURADO!J172</f>
        <v>0</v>
      </c>
      <c r="T178" s="23" t="s">
        <v>45</v>
      </c>
      <c r="U178" s="31">
        <f>+[1]DEPURADO!I172</f>
        <v>0</v>
      </c>
      <c r="V178" s="30"/>
      <c r="W178" s="23" t="s">
        <v>45</v>
      </c>
      <c r="X178" s="31">
        <f>+[1]DEPURADO!K172+[1]DEPURADO!L172</f>
        <v>0</v>
      </c>
      <c r="Y178" s="23" t="s">
        <v>45</v>
      </c>
      <c r="Z178" s="31">
        <f t="shared" si="19"/>
        <v>0</v>
      </c>
      <c r="AA178" s="31"/>
      <c r="AB178" s="31">
        <v>0</v>
      </c>
      <c r="AC178" s="31">
        <v>0</v>
      </c>
      <c r="AD178" s="30"/>
      <c r="AE178" s="30">
        <f>+[1]DEPURADO!K172</f>
        <v>0</v>
      </c>
      <c r="AF178" s="30">
        <v>0</v>
      </c>
      <c r="AG178" s="30">
        <f t="shared" si="20"/>
        <v>0</v>
      </c>
      <c r="AH178" s="30">
        <v>0</v>
      </c>
      <c r="AI178" s="30" t="str">
        <f>+[1]DEPURADO!G172</f>
        <v>CANCELADA</v>
      </c>
      <c r="AJ178" s="32"/>
      <c r="AK178" s="33"/>
    </row>
    <row r="179" spans="1:37" s="34" customFormat="1" x14ac:dyDescent="0.25">
      <c r="A179" s="23">
        <f t="shared" si="14"/>
        <v>171</v>
      </c>
      <c r="B179" s="24" t="s">
        <v>44</v>
      </c>
      <c r="C179" s="23">
        <f>+[1]DEPURADO!A173</f>
        <v>10114</v>
      </c>
      <c r="D179" s="23">
        <f>+[1]DEPURADO!B173</f>
        <v>10114</v>
      </c>
      <c r="E179" s="25">
        <f>+[1]DEPURADO!C173</f>
        <v>43571</v>
      </c>
      <c r="F179" s="26">
        <f>+IF([1]DEPURADO!D173&gt;1,[1]DEPURADO!D173," ")</f>
        <v>43571</v>
      </c>
      <c r="G179" s="27">
        <f>[1]DEPURADO!F173</f>
        <v>279609</v>
      </c>
      <c r="H179" s="28">
        <v>0</v>
      </c>
      <c r="I179" s="28">
        <f>+[1]DEPURADO!M173+[1]DEPURADO!N173</f>
        <v>0</v>
      </c>
      <c r="J179" s="28">
        <f>+[1]DEPURADO!R173</f>
        <v>0</v>
      </c>
      <c r="K179" s="29">
        <f>+[1]DEPURADO!P173+[1]DEPURADO!Q173</f>
        <v>279609</v>
      </c>
      <c r="L179" s="28">
        <v>0</v>
      </c>
      <c r="M179" s="28">
        <v>0</v>
      </c>
      <c r="N179" s="28">
        <f t="shared" si="15"/>
        <v>279609</v>
      </c>
      <c r="O179" s="28">
        <f t="shared" si="16"/>
        <v>0</v>
      </c>
      <c r="P179" s="24">
        <f>IF([1]DEPURADO!H173&gt;1,0,[1]DEPURADO!B173)</f>
        <v>10114</v>
      </c>
      <c r="Q179" s="30">
        <f t="shared" si="17"/>
        <v>279609</v>
      </c>
      <c r="R179" s="31">
        <f t="shared" si="18"/>
        <v>0</v>
      </c>
      <c r="S179" s="31">
        <f>+[1]DEPURADO!J173</f>
        <v>0</v>
      </c>
      <c r="T179" s="23" t="s">
        <v>45</v>
      </c>
      <c r="U179" s="31">
        <f>+[1]DEPURADO!I173</f>
        <v>0</v>
      </c>
      <c r="V179" s="30"/>
      <c r="W179" s="23" t="s">
        <v>45</v>
      </c>
      <c r="X179" s="31">
        <f>+[1]DEPURADO!K173+[1]DEPURADO!L173</f>
        <v>0</v>
      </c>
      <c r="Y179" s="23" t="s">
        <v>45</v>
      </c>
      <c r="Z179" s="31">
        <f t="shared" si="19"/>
        <v>0</v>
      </c>
      <c r="AA179" s="31"/>
      <c r="AB179" s="31">
        <v>0</v>
      </c>
      <c r="AC179" s="31">
        <v>0</v>
      </c>
      <c r="AD179" s="30"/>
      <c r="AE179" s="30">
        <f>+[1]DEPURADO!K173</f>
        <v>0</v>
      </c>
      <c r="AF179" s="30">
        <v>0</v>
      </c>
      <c r="AG179" s="30">
        <f t="shared" si="20"/>
        <v>0</v>
      </c>
      <c r="AH179" s="30">
        <v>0</v>
      </c>
      <c r="AI179" s="30" t="str">
        <f>+[1]DEPURADO!G173</f>
        <v>CANCELADA</v>
      </c>
      <c r="AJ179" s="32"/>
      <c r="AK179" s="33"/>
    </row>
    <row r="180" spans="1:37" s="34" customFormat="1" x14ac:dyDescent="0.25">
      <c r="A180" s="23">
        <f t="shared" si="14"/>
        <v>172</v>
      </c>
      <c r="B180" s="24" t="s">
        <v>44</v>
      </c>
      <c r="C180" s="23">
        <f>+[1]DEPURADO!A174</f>
        <v>10131</v>
      </c>
      <c r="D180" s="23">
        <f>+[1]DEPURADO!B174</f>
        <v>10131</v>
      </c>
      <c r="E180" s="25">
        <f>+[1]DEPURADO!C174</f>
        <v>43577</v>
      </c>
      <c r="F180" s="26">
        <f>+IF([1]DEPURADO!D174&gt;1,[1]DEPURADO!D174," ")</f>
        <v>43577</v>
      </c>
      <c r="G180" s="27">
        <f>[1]DEPURADO!F174</f>
        <v>66212</v>
      </c>
      <c r="H180" s="28">
        <v>0</v>
      </c>
      <c r="I180" s="28">
        <f>+[1]DEPURADO!M174+[1]DEPURADO!N174</f>
        <v>0</v>
      </c>
      <c r="J180" s="28">
        <f>+[1]DEPURADO!R174</f>
        <v>66212</v>
      </c>
      <c r="K180" s="29">
        <f>+[1]DEPURADO!P174+[1]DEPURADO!Q174</f>
        <v>0</v>
      </c>
      <c r="L180" s="28">
        <v>0</v>
      </c>
      <c r="M180" s="28">
        <v>0</v>
      </c>
      <c r="N180" s="28">
        <f t="shared" si="15"/>
        <v>66212</v>
      </c>
      <c r="O180" s="28">
        <f t="shared" si="16"/>
        <v>0</v>
      </c>
      <c r="P180" s="24">
        <f>IF([1]DEPURADO!H174&gt;1,0,[1]DEPURADO!B174)</f>
        <v>10131</v>
      </c>
      <c r="Q180" s="30">
        <f t="shared" si="17"/>
        <v>66212</v>
      </c>
      <c r="R180" s="31">
        <f t="shared" si="18"/>
        <v>0</v>
      </c>
      <c r="S180" s="31">
        <f>+[1]DEPURADO!J174</f>
        <v>0</v>
      </c>
      <c r="T180" s="23" t="s">
        <v>45</v>
      </c>
      <c r="U180" s="31">
        <f>+[1]DEPURADO!I174</f>
        <v>0</v>
      </c>
      <c r="V180" s="30"/>
      <c r="W180" s="23" t="s">
        <v>45</v>
      </c>
      <c r="X180" s="31">
        <f>+[1]DEPURADO!K174+[1]DEPURADO!L174</f>
        <v>0</v>
      </c>
      <c r="Y180" s="23" t="s">
        <v>45</v>
      </c>
      <c r="Z180" s="31">
        <f t="shared" si="19"/>
        <v>0</v>
      </c>
      <c r="AA180" s="31"/>
      <c r="AB180" s="31">
        <v>0</v>
      </c>
      <c r="AC180" s="31">
        <v>0</v>
      </c>
      <c r="AD180" s="30"/>
      <c r="AE180" s="30">
        <f>+[1]DEPURADO!K174</f>
        <v>0</v>
      </c>
      <c r="AF180" s="30">
        <v>0</v>
      </c>
      <c r="AG180" s="30">
        <f t="shared" si="20"/>
        <v>0</v>
      </c>
      <c r="AH180" s="30">
        <v>0</v>
      </c>
      <c r="AI180" s="30" t="str">
        <f>+[1]DEPURADO!G174</f>
        <v>CANCELADA</v>
      </c>
      <c r="AJ180" s="32"/>
      <c r="AK180" s="33"/>
    </row>
    <row r="181" spans="1:37" s="34" customFormat="1" x14ac:dyDescent="0.25">
      <c r="A181" s="23">
        <f t="shared" si="14"/>
        <v>173</v>
      </c>
      <c r="B181" s="24" t="s">
        <v>44</v>
      </c>
      <c r="C181" s="23">
        <f>+[1]DEPURADO!A175</f>
        <v>10254</v>
      </c>
      <c r="D181" s="23">
        <f>+[1]DEPURADO!B175</f>
        <v>10254</v>
      </c>
      <c r="E181" s="25">
        <f>+[1]DEPURADO!C175</f>
        <v>43600</v>
      </c>
      <c r="F181" s="26">
        <f>+IF([1]DEPURADO!D175&gt;1,[1]DEPURADO!D175," ")</f>
        <v>43600</v>
      </c>
      <c r="G181" s="27">
        <f>[1]DEPURADO!F175</f>
        <v>100979</v>
      </c>
      <c r="H181" s="28">
        <v>0</v>
      </c>
      <c r="I181" s="28">
        <f>+[1]DEPURADO!M175+[1]DEPURADO!N175</f>
        <v>0</v>
      </c>
      <c r="J181" s="28">
        <f>+[1]DEPURADO!R175</f>
        <v>100979</v>
      </c>
      <c r="K181" s="29">
        <f>+[1]DEPURADO!P175+[1]DEPURADO!Q175</f>
        <v>0</v>
      </c>
      <c r="L181" s="28">
        <v>0</v>
      </c>
      <c r="M181" s="28">
        <v>0</v>
      </c>
      <c r="N181" s="28">
        <f t="shared" si="15"/>
        <v>100979</v>
      </c>
      <c r="O181" s="28">
        <f t="shared" si="16"/>
        <v>0</v>
      </c>
      <c r="P181" s="24">
        <f>IF([1]DEPURADO!H175&gt;1,0,[1]DEPURADO!B175)</f>
        <v>10254</v>
      </c>
      <c r="Q181" s="30">
        <f t="shared" si="17"/>
        <v>100979</v>
      </c>
      <c r="R181" s="31">
        <f t="shared" si="18"/>
        <v>0</v>
      </c>
      <c r="S181" s="31">
        <f>+[1]DEPURADO!J175</f>
        <v>0</v>
      </c>
      <c r="T181" s="23" t="s">
        <v>45</v>
      </c>
      <c r="U181" s="31">
        <f>+[1]DEPURADO!I175</f>
        <v>0</v>
      </c>
      <c r="V181" s="30"/>
      <c r="W181" s="23" t="s">
        <v>45</v>
      </c>
      <c r="X181" s="31">
        <f>+[1]DEPURADO!K175+[1]DEPURADO!L175</f>
        <v>0</v>
      </c>
      <c r="Y181" s="23" t="s">
        <v>45</v>
      </c>
      <c r="Z181" s="31">
        <f t="shared" si="19"/>
        <v>0</v>
      </c>
      <c r="AA181" s="31"/>
      <c r="AB181" s="31">
        <v>0</v>
      </c>
      <c r="AC181" s="31">
        <v>0</v>
      </c>
      <c r="AD181" s="30"/>
      <c r="AE181" s="30">
        <f>+[1]DEPURADO!K175</f>
        <v>0</v>
      </c>
      <c r="AF181" s="30">
        <v>0</v>
      </c>
      <c r="AG181" s="30">
        <f t="shared" si="20"/>
        <v>0</v>
      </c>
      <c r="AH181" s="30">
        <v>0</v>
      </c>
      <c r="AI181" s="30" t="str">
        <f>+[1]DEPURADO!G175</f>
        <v>CANCELADA</v>
      </c>
      <c r="AJ181" s="32"/>
      <c r="AK181" s="33"/>
    </row>
    <row r="182" spans="1:37" s="34" customFormat="1" x14ac:dyDescent="0.25">
      <c r="A182" s="23">
        <f t="shared" si="14"/>
        <v>174</v>
      </c>
      <c r="B182" s="24" t="s">
        <v>44</v>
      </c>
      <c r="C182" s="23">
        <f>+[1]DEPURADO!A176</f>
        <v>10281</v>
      </c>
      <c r="D182" s="23">
        <f>+[1]DEPURADO!B176</f>
        <v>10281</v>
      </c>
      <c r="E182" s="25">
        <f>+[1]DEPURADO!C176</f>
        <v>43608</v>
      </c>
      <c r="F182" s="26">
        <f>+IF([1]DEPURADO!D176&gt;1,[1]DEPURADO!D176," ")</f>
        <v>43608</v>
      </c>
      <c r="G182" s="27">
        <f>[1]DEPURADO!F176</f>
        <v>125048</v>
      </c>
      <c r="H182" s="28">
        <v>0</v>
      </c>
      <c r="I182" s="28">
        <f>+[1]DEPURADO!M176+[1]DEPURADO!N176</f>
        <v>0</v>
      </c>
      <c r="J182" s="28">
        <f>+[1]DEPURADO!R176</f>
        <v>0</v>
      </c>
      <c r="K182" s="29">
        <f>+[1]DEPURADO!P176+[1]DEPURADO!Q176</f>
        <v>125048</v>
      </c>
      <c r="L182" s="28">
        <v>0</v>
      </c>
      <c r="M182" s="28">
        <v>0</v>
      </c>
      <c r="N182" s="28">
        <f t="shared" si="15"/>
        <v>125048</v>
      </c>
      <c r="O182" s="28">
        <f t="shared" si="16"/>
        <v>0</v>
      </c>
      <c r="P182" s="24">
        <f>IF([1]DEPURADO!H176&gt;1,0,[1]DEPURADO!B176)</f>
        <v>10281</v>
      </c>
      <c r="Q182" s="30">
        <f t="shared" si="17"/>
        <v>125048</v>
      </c>
      <c r="R182" s="31">
        <f t="shared" si="18"/>
        <v>0</v>
      </c>
      <c r="S182" s="31">
        <f>+[1]DEPURADO!J176</f>
        <v>0</v>
      </c>
      <c r="T182" s="23" t="s">
        <v>45</v>
      </c>
      <c r="U182" s="31">
        <f>+[1]DEPURADO!I176</f>
        <v>0</v>
      </c>
      <c r="V182" s="30"/>
      <c r="W182" s="23" t="s">
        <v>45</v>
      </c>
      <c r="X182" s="31">
        <f>+[1]DEPURADO!K176+[1]DEPURADO!L176</f>
        <v>0</v>
      </c>
      <c r="Y182" s="23" t="s">
        <v>45</v>
      </c>
      <c r="Z182" s="31">
        <f t="shared" si="19"/>
        <v>0</v>
      </c>
      <c r="AA182" s="31"/>
      <c r="AB182" s="31">
        <v>0</v>
      </c>
      <c r="AC182" s="31">
        <v>0</v>
      </c>
      <c r="AD182" s="30"/>
      <c r="AE182" s="30">
        <f>+[1]DEPURADO!K176</f>
        <v>0</v>
      </c>
      <c r="AF182" s="30">
        <v>0</v>
      </c>
      <c r="AG182" s="30">
        <f t="shared" si="20"/>
        <v>0</v>
      </c>
      <c r="AH182" s="30">
        <v>0</v>
      </c>
      <c r="AI182" s="30" t="str">
        <f>+[1]DEPURADO!G176</f>
        <v>CANCELADA</v>
      </c>
      <c r="AJ182" s="32"/>
      <c r="AK182" s="33"/>
    </row>
    <row r="183" spans="1:37" s="34" customFormat="1" x14ac:dyDescent="0.25">
      <c r="A183" s="23">
        <f t="shared" si="14"/>
        <v>175</v>
      </c>
      <c r="B183" s="24" t="s">
        <v>44</v>
      </c>
      <c r="C183" s="23">
        <f>+[1]DEPURADO!A177</f>
        <v>10282</v>
      </c>
      <c r="D183" s="23">
        <f>+[1]DEPURADO!B177</f>
        <v>10282</v>
      </c>
      <c r="E183" s="25">
        <f>+[1]DEPURADO!C177</f>
        <v>43608</v>
      </c>
      <c r="F183" s="26">
        <f>+IF([1]DEPURADO!D177&gt;1,[1]DEPURADO!D177," ")</f>
        <v>43608</v>
      </c>
      <c r="G183" s="27">
        <f>[1]DEPURADO!F177</f>
        <v>133706</v>
      </c>
      <c r="H183" s="28">
        <v>0</v>
      </c>
      <c r="I183" s="28">
        <f>+[1]DEPURADO!M177+[1]DEPURADO!N177</f>
        <v>0</v>
      </c>
      <c r="J183" s="28">
        <f>+[1]DEPURADO!R177</f>
        <v>0</v>
      </c>
      <c r="K183" s="29">
        <f>+[1]DEPURADO!P177+[1]DEPURADO!Q177</f>
        <v>133706</v>
      </c>
      <c r="L183" s="28">
        <v>0</v>
      </c>
      <c r="M183" s="28">
        <v>0</v>
      </c>
      <c r="N183" s="28">
        <f t="shared" si="15"/>
        <v>133706</v>
      </c>
      <c r="O183" s="28">
        <f t="shared" si="16"/>
        <v>0</v>
      </c>
      <c r="P183" s="24">
        <f>IF([1]DEPURADO!H177&gt;1,0,[1]DEPURADO!B177)</f>
        <v>10282</v>
      </c>
      <c r="Q183" s="30">
        <f t="shared" si="17"/>
        <v>133706</v>
      </c>
      <c r="R183" s="31">
        <f t="shared" si="18"/>
        <v>0</v>
      </c>
      <c r="S183" s="31">
        <f>+[1]DEPURADO!J177</f>
        <v>0</v>
      </c>
      <c r="T183" s="23" t="s">
        <v>45</v>
      </c>
      <c r="U183" s="31">
        <f>+[1]DEPURADO!I177</f>
        <v>0</v>
      </c>
      <c r="V183" s="30"/>
      <c r="W183" s="23" t="s">
        <v>45</v>
      </c>
      <c r="X183" s="31">
        <f>+[1]DEPURADO!K177+[1]DEPURADO!L177</f>
        <v>0</v>
      </c>
      <c r="Y183" s="23" t="s">
        <v>45</v>
      </c>
      <c r="Z183" s="31">
        <f t="shared" si="19"/>
        <v>0</v>
      </c>
      <c r="AA183" s="31"/>
      <c r="AB183" s="31">
        <v>0</v>
      </c>
      <c r="AC183" s="31">
        <v>0</v>
      </c>
      <c r="AD183" s="30"/>
      <c r="AE183" s="30">
        <f>+[1]DEPURADO!K177</f>
        <v>0</v>
      </c>
      <c r="AF183" s="30">
        <v>0</v>
      </c>
      <c r="AG183" s="30">
        <f t="shared" si="20"/>
        <v>0</v>
      </c>
      <c r="AH183" s="30">
        <v>0</v>
      </c>
      <c r="AI183" s="30" t="str">
        <f>+[1]DEPURADO!G177</f>
        <v>CANCELADA</v>
      </c>
      <c r="AJ183" s="32"/>
      <c r="AK183" s="33"/>
    </row>
    <row r="184" spans="1:37" s="34" customFormat="1" x14ac:dyDescent="0.25">
      <c r="A184" s="23">
        <f t="shared" si="14"/>
        <v>176</v>
      </c>
      <c r="B184" s="24" t="s">
        <v>44</v>
      </c>
      <c r="C184" s="23">
        <f>+[1]DEPURADO!A178</f>
        <v>10251</v>
      </c>
      <c r="D184" s="23">
        <f>+[1]DEPURADO!B178</f>
        <v>10251</v>
      </c>
      <c r="E184" s="25">
        <f>+[1]DEPURADO!C178</f>
        <v>43599</v>
      </c>
      <c r="F184" s="26">
        <f>+IF([1]DEPURADO!D178&gt;1,[1]DEPURADO!D178," ")</f>
        <v>43599</v>
      </c>
      <c r="G184" s="27">
        <f>[1]DEPURADO!F178</f>
        <v>141467</v>
      </c>
      <c r="H184" s="28">
        <v>0</v>
      </c>
      <c r="I184" s="28">
        <f>+[1]DEPURADO!M178+[1]DEPURADO!N178</f>
        <v>0</v>
      </c>
      <c r="J184" s="28">
        <f>+[1]DEPURADO!R178</f>
        <v>141467</v>
      </c>
      <c r="K184" s="29">
        <f>+[1]DEPURADO!P178+[1]DEPURADO!Q178</f>
        <v>0</v>
      </c>
      <c r="L184" s="28">
        <v>0</v>
      </c>
      <c r="M184" s="28">
        <v>0</v>
      </c>
      <c r="N184" s="28">
        <f t="shared" si="15"/>
        <v>141467</v>
      </c>
      <c r="O184" s="28">
        <f t="shared" si="16"/>
        <v>0</v>
      </c>
      <c r="P184" s="24">
        <f>IF([1]DEPURADO!H178&gt;1,0,[1]DEPURADO!B178)</f>
        <v>10251</v>
      </c>
      <c r="Q184" s="30">
        <f t="shared" si="17"/>
        <v>141467</v>
      </c>
      <c r="R184" s="31">
        <f t="shared" si="18"/>
        <v>0</v>
      </c>
      <c r="S184" s="31">
        <f>+[1]DEPURADO!J178</f>
        <v>0</v>
      </c>
      <c r="T184" s="23" t="s">
        <v>45</v>
      </c>
      <c r="U184" s="31">
        <f>+[1]DEPURADO!I178</f>
        <v>0</v>
      </c>
      <c r="V184" s="30"/>
      <c r="W184" s="23" t="s">
        <v>45</v>
      </c>
      <c r="X184" s="31">
        <f>+[1]DEPURADO!K178+[1]DEPURADO!L178</f>
        <v>0</v>
      </c>
      <c r="Y184" s="23" t="s">
        <v>45</v>
      </c>
      <c r="Z184" s="31">
        <f t="shared" si="19"/>
        <v>0</v>
      </c>
      <c r="AA184" s="31"/>
      <c r="AB184" s="31">
        <v>0</v>
      </c>
      <c r="AC184" s="31">
        <v>0</v>
      </c>
      <c r="AD184" s="30"/>
      <c r="AE184" s="30">
        <f>+[1]DEPURADO!K178</f>
        <v>0</v>
      </c>
      <c r="AF184" s="30">
        <v>0</v>
      </c>
      <c r="AG184" s="30">
        <f t="shared" si="20"/>
        <v>0</v>
      </c>
      <c r="AH184" s="30">
        <v>0</v>
      </c>
      <c r="AI184" s="30" t="str">
        <f>+[1]DEPURADO!G178</f>
        <v>CANCELADA</v>
      </c>
      <c r="AJ184" s="32"/>
      <c r="AK184" s="33"/>
    </row>
    <row r="185" spans="1:37" s="34" customFormat="1" x14ac:dyDescent="0.25">
      <c r="A185" s="23">
        <f t="shared" si="14"/>
        <v>177</v>
      </c>
      <c r="B185" s="24" t="s">
        <v>44</v>
      </c>
      <c r="C185" s="23">
        <f>+[1]DEPURADO!A179</f>
        <v>10212</v>
      </c>
      <c r="D185" s="23">
        <f>+[1]DEPURADO!B179</f>
        <v>10212</v>
      </c>
      <c r="E185" s="25">
        <f>+[1]DEPURADO!C179</f>
        <v>43595</v>
      </c>
      <c r="F185" s="26">
        <f>+IF([1]DEPURADO!D179&gt;1,[1]DEPURADO!D179," ")</f>
        <v>43595</v>
      </c>
      <c r="G185" s="27">
        <f>[1]DEPURADO!F179</f>
        <v>161345</v>
      </c>
      <c r="H185" s="28">
        <v>0</v>
      </c>
      <c r="I185" s="28">
        <f>+[1]DEPURADO!M179+[1]DEPURADO!N179</f>
        <v>0</v>
      </c>
      <c r="J185" s="28">
        <f>+[1]DEPURADO!R179</f>
        <v>161345</v>
      </c>
      <c r="K185" s="29">
        <f>+[1]DEPURADO!P179+[1]DEPURADO!Q179</f>
        <v>0</v>
      </c>
      <c r="L185" s="28">
        <v>0</v>
      </c>
      <c r="M185" s="28">
        <v>0</v>
      </c>
      <c r="N185" s="28">
        <f t="shared" si="15"/>
        <v>161345</v>
      </c>
      <c r="O185" s="28">
        <f t="shared" si="16"/>
        <v>0</v>
      </c>
      <c r="P185" s="24">
        <f>IF([1]DEPURADO!H179&gt;1,0,[1]DEPURADO!B179)</f>
        <v>10212</v>
      </c>
      <c r="Q185" s="30">
        <f t="shared" si="17"/>
        <v>161345</v>
      </c>
      <c r="R185" s="31">
        <f t="shared" si="18"/>
        <v>0</v>
      </c>
      <c r="S185" s="31">
        <f>+[1]DEPURADO!J179</f>
        <v>0</v>
      </c>
      <c r="T185" s="23" t="s">
        <v>45</v>
      </c>
      <c r="U185" s="31">
        <f>+[1]DEPURADO!I179</f>
        <v>0</v>
      </c>
      <c r="V185" s="30"/>
      <c r="W185" s="23" t="s">
        <v>45</v>
      </c>
      <c r="X185" s="31">
        <f>+[1]DEPURADO!K179+[1]DEPURADO!L179</f>
        <v>0</v>
      </c>
      <c r="Y185" s="23" t="s">
        <v>45</v>
      </c>
      <c r="Z185" s="31">
        <f t="shared" si="19"/>
        <v>0</v>
      </c>
      <c r="AA185" s="31"/>
      <c r="AB185" s="31">
        <v>0</v>
      </c>
      <c r="AC185" s="31">
        <v>0</v>
      </c>
      <c r="AD185" s="30"/>
      <c r="AE185" s="30">
        <f>+[1]DEPURADO!K179</f>
        <v>0</v>
      </c>
      <c r="AF185" s="30">
        <v>0</v>
      </c>
      <c r="AG185" s="30">
        <f t="shared" si="20"/>
        <v>0</v>
      </c>
      <c r="AH185" s="30">
        <v>0</v>
      </c>
      <c r="AI185" s="30" t="str">
        <f>+[1]DEPURADO!G179</f>
        <v>CANCELADA</v>
      </c>
      <c r="AJ185" s="32"/>
      <c r="AK185" s="33"/>
    </row>
    <row r="186" spans="1:37" s="34" customFormat="1" x14ac:dyDescent="0.25">
      <c r="A186" s="23">
        <f t="shared" si="14"/>
        <v>178</v>
      </c>
      <c r="B186" s="24" t="s">
        <v>44</v>
      </c>
      <c r="C186" s="23">
        <f>+[1]DEPURADO!A180</f>
        <v>10208</v>
      </c>
      <c r="D186" s="23">
        <f>+[1]DEPURADO!B180</f>
        <v>10208</v>
      </c>
      <c r="E186" s="25">
        <f>+[1]DEPURADO!C180</f>
        <v>43595</v>
      </c>
      <c r="F186" s="26">
        <f>+IF([1]DEPURADO!D180&gt;1,[1]DEPURADO!D180," ")</f>
        <v>43595</v>
      </c>
      <c r="G186" s="27">
        <f>[1]DEPURADO!F180</f>
        <v>162708</v>
      </c>
      <c r="H186" s="28">
        <v>0</v>
      </c>
      <c r="I186" s="28">
        <f>+[1]DEPURADO!M180+[1]DEPURADO!N180</f>
        <v>0</v>
      </c>
      <c r="J186" s="28">
        <f>+[1]DEPURADO!R180</f>
        <v>162708</v>
      </c>
      <c r="K186" s="29">
        <f>+[1]DEPURADO!P180+[1]DEPURADO!Q180</f>
        <v>0</v>
      </c>
      <c r="L186" s="28">
        <v>0</v>
      </c>
      <c r="M186" s="28">
        <v>0</v>
      </c>
      <c r="N186" s="28">
        <f t="shared" si="15"/>
        <v>162708</v>
      </c>
      <c r="O186" s="28">
        <f t="shared" si="16"/>
        <v>0</v>
      </c>
      <c r="P186" s="24">
        <f>IF([1]DEPURADO!H180&gt;1,0,[1]DEPURADO!B180)</f>
        <v>10208</v>
      </c>
      <c r="Q186" s="30">
        <f t="shared" si="17"/>
        <v>162708</v>
      </c>
      <c r="R186" s="31">
        <f t="shared" si="18"/>
        <v>0</v>
      </c>
      <c r="S186" s="31">
        <f>+[1]DEPURADO!J180</f>
        <v>0</v>
      </c>
      <c r="T186" s="23" t="s">
        <v>45</v>
      </c>
      <c r="U186" s="31">
        <f>+[1]DEPURADO!I180</f>
        <v>0</v>
      </c>
      <c r="V186" s="30"/>
      <c r="W186" s="23" t="s">
        <v>45</v>
      </c>
      <c r="X186" s="31">
        <f>+[1]DEPURADO!K180+[1]DEPURADO!L180</f>
        <v>0</v>
      </c>
      <c r="Y186" s="23" t="s">
        <v>45</v>
      </c>
      <c r="Z186" s="31">
        <f t="shared" si="19"/>
        <v>0</v>
      </c>
      <c r="AA186" s="31"/>
      <c r="AB186" s="31">
        <v>0</v>
      </c>
      <c r="AC186" s="31">
        <v>0</v>
      </c>
      <c r="AD186" s="30"/>
      <c r="AE186" s="30">
        <f>+[1]DEPURADO!K180</f>
        <v>0</v>
      </c>
      <c r="AF186" s="30">
        <v>0</v>
      </c>
      <c r="AG186" s="30">
        <f t="shared" si="20"/>
        <v>0</v>
      </c>
      <c r="AH186" s="30">
        <v>0</v>
      </c>
      <c r="AI186" s="30" t="str">
        <f>+[1]DEPURADO!G180</f>
        <v>CANCELADA</v>
      </c>
      <c r="AJ186" s="32"/>
      <c r="AK186" s="33"/>
    </row>
    <row r="187" spans="1:37" s="34" customFormat="1" x14ac:dyDescent="0.25">
      <c r="A187" s="23">
        <f t="shared" si="14"/>
        <v>179</v>
      </c>
      <c r="B187" s="24" t="s">
        <v>44</v>
      </c>
      <c r="C187" s="23">
        <f>+[1]DEPURADO!A181</f>
        <v>10274</v>
      </c>
      <c r="D187" s="23">
        <f>+[1]DEPURADO!B181</f>
        <v>10274</v>
      </c>
      <c r="E187" s="25">
        <f>+[1]DEPURADO!C181</f>
        <v>43607</v>
      </c>
      <c r="F187" s="26">
        <f>+IF([1]DEPURADO!D181&gt;1,[1]DEPURADO!D181," ")</f>
        <v>43607</v>
      </c>
      <c r="G187" s="27">
        <f>[1]DEPURADO!F181</f>
        <v>190908</v>
      </c>
      <c r="H187" s="28">
        <v>0</v>
      </c>
      <c r="I187" s="28">
        <f>+[1]DEPURADO!M181+[1]DEPURADO!N181</f>
        <v>0</v>
      </c>
      <c r="J187" s="28">
        <f>+[1]DEPURADO!R181</f>
        <v>190908</v>
      </c>
      <c r="K187" s="29">
        <f>+[1]DEPURADO!P181+[1]DEPURADO!Q181</f>
        <v>0</v>
      </c>
      <c r="L187" s="28">
        <v>0</v>
      </c>
      <c r="M187" s="28">
        <v>0</v>
      </c>
      <c r="N187" s="28">
        <f t="shared" si="15"/>
        <v>190908</v>
      </c>
      <c r="O187" s="28">
        <f t="shared" si="16"/>
        <v>0</v>
      </c>
      <c r="P187" s="24">
        <f>IF([1]DEPURADO!H181&gt;1,0,[1]DEPURADO!B181)</f>
        <v>10274</v>
      </c>
      <c r="Q187" s="30">
        <f t="shared" si="17"/>
        <v>190908</v>
      </c>
      <c r="R187" s="31">
        <f t="shared" si="18"/>
        <v>0</v>
      </c>
      <c r="S187" s="31">
        <f>+[1]DEPURADO!J181</f>
        <v>0</v>
      </c>
      <c r="T187" s="23" t="s">
        <v>45</v>
      </c>
      <c r="U187" s="31">
        <f>+[1]DEPURADO!I181</f>
        <v>0</v>
      </c>
      <c r="V187" s="30"/>
      <c r="W187" s="23" t="s">
        <v>45</v>
      </c>
      <c r="X187" s="31">
        <f>+[1]DEPURADO!K181+[1]DEPURADO!L181</f>
        <v>0</v>
      </c>
      <c r="Y187" s="23" t="s">
        <v>45</v>
      </c>
      <c r="Z187" s="31">
        <f t="shared" si="19"/>
        <v>0</v>
      </c>
      <c r="AA187" s="31"/>
      <c r="AB187" s="31">
        <v>0</v>
      </c>
      <c r="AC187" s="31">
        <v>0</v>
      </c>
      <c r="AD187" s="30"/>
      <c r="AE187" s="30">
        <f>+[1]DEPURADO!K181</f>
        <v>0</v>
      </c>
      <c r="AF187" s="30">
        <v>0</v>
      </c>
      <c r="AG187" s="30">
        <f t="shared" si="20"/>
        <v>0</v>
      </c>
      <c r="AH187" s="30">
        <v>0</v>
      </c>
      <c r="AI187" s="30" t="str">
        <f>+[1]DEPURADO!G181</f>
        <v>CANCELADA</v>
      </c>
      <c r="AJ187" s="32"/>
      <c r="AK187" s="33"/>
    </row>
    <row r="188" spans="1:37" s="34" customFormat="1" x14ac:dyDescent="0.25">
      <c r="A188" s="23">
        <f t="shared" si="14"/>
        <v>180</v>
      </c>
      <c r="B188" s="24" t="s">
        <v>44</v>
      </c>
      <c r="C188" s="23">
        <f>+[1]DEPURADO!A182</f>
        <v>10231</v>
      </c>
      <c r="D188" s="23">
        <f>+[1]DEPURADO!B182</f>
        <v>10231</v>
      </c>
      <c r="E188" s="25">
        <f>+[1]DEPURADO!C182</f>
        <v>43599</v>
      </c>
      <c r="F188" s="26">
        <f>+IF([1]DEPURADO!D182&gt;1,[1]DEPURADO!D182," ")</f>
        <v>43599</v>
      </c>
      <c r="G188" s="27">
        <f>[1]DEPURADO!F182</f>
        <v>204140</v>
      </c>
      <c r="H188" s="28">
        <v>0</v>
      </c>
      <c r="I188" s="28">
        <f>+[1]DEPURADO!M182+[1]DEPURADO!N182</f>
        <v>0</v>
      </c>
      <c r="J188" s="28">
        <f>+[1]DEPURADO!R182</f>
        <v>204140</v>
      </c>
      <c r="K188" s="29">
        <f>+[1]DEPURADO!P182+[1]DEPURADO!Q182</f>
        <v>0</v>
      </c>
      <c r="L188" s="28">
        <v>0</v>
      </c>
      <c r="M188" s="28">
        <v>0</v>
      </c>
      <c r="N188" s="28">
        <f t="shared" si="15"/>
        <v>204140</v>
      </c>
      <c r="O188" s="28">
        <f t="shared" si="16"/>
        <v>0</v>
      </c>
      <c r="P188" s="24">
        <f>IF([1]DEPURADO!H182&gt;1,0,[1]DEPURADO!B182)</f>
        <v>10231</v>
      </c>
      <c r="Q188" s="30">
        <f t="shared" si="17"/>
        <v>204140</v>
      </c>
      <c r="R188" s="31">
        <f t="shared" si="18"/>
        <v>0</v>
      </c>
      <c r="S188" s="31">
        <f>+[1]DEPURADO!J182</f>
        <v>0</v>
      </c>
      <c r="T188" s="23" t="s">
        <v>45</v>
      </c>
      <c r="U188" s="31">
        <f>+[1]DEPURADO!I182</f>
        <v>0</v>
      </c>
      <c r="V188" s="30"/>
      <c r="W188" s="23" t="s">
        <v>45</v>
      </c>
      <c r="X188" s="31">
        <f>+[1]DEPURADO!K182+[1]DEPURADO!L182</f>
        <v>0</v>
      </c>
      <c r="Y188" s="23" t="s">
        <v>45</v>
      </c>
      <c r="Z188" s="31">
        <f t="shared" si="19"/>
        <v>0</v>
      </c>
      <c r="AA188" s="31"/>
      <c r="AB188" s="31">
        <v>0</v>
      </c>
      <c r="AC188" s="31">
        <v>0</v>
      </c>
      <c r="AD188" s="30"/>
      <c r="AE188" s="30">
        <f>+[1]DEPURADO!K182</f>
        <v>0</v>
      </c>
      <c r="AF188" s="30">
        <v>0</v>
      </c>
      <c r="AG188" s="30">
        <f t="shared" si="20"/>
        <v>0</v>
      </c>
      <c r="AH188" s="30">
        <v>0</v>
      </c>
      <c r="AI188" s="30" t="str">
        <f>+[1]DEPURADO!G182</f>
        <v>CANCELADA</v>
      </c>
      <c r="AJ188" s="32"/>
      <c r="AK188" s="33"/>
    </row>
    <row r="189" spans="1:37" s="34" customFormat="1" x14ac:dyDescent="0.25">
      <c r="A189" s="23">
        <f t="shared" si="14"/>
        <v>181</v>
      </c>
      <c r="B189" s="24" t="s">
        <v>44</v>
      </c>
      <c r="C189" s="23">
        <f>+[1]DEPURADO!A183</f>
        <v>10297</v>
      </c>
      <c r="D189" s="23">
        <f>+[1]DEPURADO!B183</f>
        <v>10297</v>
      </c>
      <c r="E189" s="25">
        <f>+[1]DEPURADO!C183</f>
        <v>43615</v>
      </c>
      <c r="F189" s="26">
        <f>+IF([1]DEPURADO!D183&gt;1,[1]DEPURADO!D183," ")</f>
        <v>43615</v>
      </c>
      <c r="G189" s="27">
        <f>[1]DEPURADO!F183</f>
        <v>69828</v>
      </c>
      <c r="H189" s="28">
        <v>0</v>
      </c>
      <c r="I189" s="28">
        <f>+[1]DEPURADO!M183+[1]DEPURADO!N183</f>
        <v>0</v>
      </c>
      <c r="J189" s="28">
        <f>+[1]DEPURADO!R183</f>
        <v>69828</v>
      </c>
      <c r="K189" s="29">
        <f>+[1]DEPURADO!P183+[1]DEPURADO!Q183</f>
        <v>0</v>
      </c>
      <c r="L189" s="28">
        <v>0</v>
      </c>
      <c r="M189" s="28">
        <v>0</v>
      </c>
      <c r="N189" s="28">
        <f t="shared" si="15"/>
        <v>69828</v>
      </c>
      <c r="O189" s="28">
        <f t="shared" si="16"/>
        <v>0</v>
      </c>
      <c r="P189" s="24">
        <f>IF([1]DEPURADO!H183&gt;1,0,[1]DEPURADO!B183)</f>
        <v>10297</v>
      </c>
      <c r="Q189" s="30">
        <f t="shared" si="17"/>
        <v>69828</v>
      </c>
      <c r="R189" s="31">
        <f t="shared" si="18"/>
        <v>0</v>
      </c>
      <c r="S189" s="31">
        <f>+[1]DEPURADO!J183</f>
        <v>0</v>
      </c>
      <c r="T189" s="23" t="s">
        <v>45</v>
      </c>
      <c r="U189" s="31">
        <f>+[1]DEPURADO!I183</f>
        <v>0</v>
      </c>
      <c r="V189" s="30"/>
      <c r="W189" s="23" t="s">
        <v>45</v>
      </c>
      <c r="X189" s="31">
        <f>+[1]DEPURADO!K183+[1]DEPURADO!L183</f>
        <v>0</v>
      </c>
      <c r="Y189" s="23" t="s">
        <v>45</v>
      </c>
      <c r="Z189" s="31">
        <f t="shared" si="19"/>
        <v>0</v>
      </c>
      <c r="AA189" s="31"/>
      <c r="AB189" s="31">
        <v>0</v>
      </c>
      <c r="AC189" s="31">
        <v>0</v>
      </c>
      <c r="AD189" s="30"/>
      <c r="AE189" s="30">
        <f>+[1]DEPURADO!K183</f>
        <v>0</v>
      </c>
      <c r="AF189" s="30">
        <v>0</v>
      </c>
      <c r="AG189" s="30">
        <f t="shared" si="20"/>
        <v>0</v>
      </c>
      <c r="AH189" s="30">
        <v>0</v>
      </c>
      <c r="AI189" s="30" t="str">
        <f>+[1]DEPURADO!G183</f>
        <v>CANCELADA</v>
      </c>
      <c r="AJ189" s="32"/>
      <c r="AK189" s="33"/>
    </row>
    <row r="190" spans="1:37" s="34" customFormat="1" x14ac:dyDescent="0.25">
      <c r="A190" s="23">
        <f t="shared" si="14"/>
        <v>182</v>
      </c>
      <c r="B190" s="24" t="s">
        <v>44</v>
      </c>
      <c r="C190" s="23">
        <f>+[1]DEPURADO!A184</f>
        <v>10275</v>
      </c>
      <c r="D190" s="23">
        <f>+[1]DEPURADO!B184</f>
        <v>10275</v>
      </c>
      <c r="E190" s="25">
        <f>+[1]DEPURADO!C184</f>
        <v>43607</v>
      </c>
      <c r="F190" s="26">
        <f>+IF([1]DEPURADO!D184&gt;1,[1]DEPURADO!D184," ")</f>
        <v>43607</v>
      </c>
      <c r="G190" s="27">
        <f>[1]DEPURADO!F184</f>
        <v>71163</v>
      </c>
      <c r="H190" s="28">
        <v>0</v>
      </c>
      <c r="I190" s="28">
        <f>+[1]DEPURADO!M184+[1]DEPURADO!N184</f>
        <v>0</v>
      </c>
      <c r="J190" s="28">
        <f>+[1]DEPURADO!R184</f>
        <v>71163</v>
      </c>
      <c r="K190" s="29">
        <f>+[1]DEPURADO!P184+[1]DEPURADO!Q184</f>
        <v>0</v>
      </c>
      <c r="L190" s="28">
        <v>0</v>
      </c>
      <c r="M190" s="28">
        <v>0</v>
      </c>
      <c r="N190" s="28">
        <f t="shared" si="15"/>
        <v>71163</v>
      </c>
      <c r="O190" s="28">
        <f t="shared" si="16"/>
        <v>0</v>
      </c>
      <c r="P190" s="24">
        <f>IF([1]DEPURADO!H184&gt;1,0,[1]DEPURADO!B184)</f>
        <v>10275</v>
      </c>
      <c r="Q190" s="30">
        <f t="shared" si="17"/>
        <v>71163</v>
      </c>
      <c r="R190" s="31">
        <f t="shared" si="18"/>
        <v>0</v>
      </c>
      <c r="S190" s="31">
        <f>+[1]DEPURADO!J184</f>
        <v>0</v>
      </c>
      <c r="T190" s="23" t="s">
        <v>45</v>
      </c>
      <c r="U190" s="31">
        <f>+[1]DEPURADO!I184</f>
        <v>0</v>
      </c>
      <c r="V190" s="30"/>
      <c r="W190" s="23" t="s">
        <v>45</v>
      </c>
      <c r="X190" s="31">
        <f>+[1]DEPURADO!K184+[1]DEPURADO!L184</f>
        <v>0</v>
      </c>
      <c r="Y190" s="23" t="s">
        <v>45</v>
      </c>
      <c r="Z190" s="31">
        <f t="shared" si="19"/>
        <v>0</v>
      </c>
      <c r="AA190" s="31"/>
      <c r="AB190" s="31">
        <v>0</v>
      </c>
      <c r="AC190" s="31">
        <v>0</v>
      </c>
      <c r="AD190" s="30"/>
      <c r="AE190" s="30">
        <f>+[1]DEPURADO!K184</f>
        <v>0</v>
      </c>
      <c r="AF190" s="30">
        <v>0</v>
      </c>
      <c r="AG190" s="30">
        <f t="shared" si="20"/>
        <v>0</v>
      </c>
      <c r="AH190" s="30">
        <v>0</v>
      </c>
      <c r="AI190" s="30" t="str">
        <f>+[1]DEPURADO!G184</f>
        <v>CANCELADA</v>
      </c>
      <c r="AJ190" s="32"/>
      <c r="AK190" s="33"/>
    </row>
    <row r="191" spans="1:37" s="34" customFormat="1" x14ac:dyDescent="0.25">
      <c r="A191" s="23">
        <f t="shared" si="14"/>
        <v>183</v>
      </c>
      <c r="B191" s="24" t="s">
        <v>44</v>
      </c>
      <c r="C191" s="23">
        <f>+[1]DEPURADO!A185</f>
        <v>10411</v>
      </c>
      <c r="D191" s="23">
        <f>+[1]DEPURADO!B185</f>
        <v>10411</v>
      </c>
      <c r="E191" s="25">
        <f>+[1]DEPURADO!C185</f>
        <v>43643</v>
      </c>
      <c r="F191" s="26">
        <f>+IF([1]DEPURADO!D185&gt;1,[1]DEPURADO!D185," ")</f>
        <v>43643</v>
      </c>
      <c r="G191" s="27">
        <f>[1]DEPURADO!F185</f>
        <v>112972</v>
      </c>
      <c r="H191" s="28">
        <v>0</v>
      </c>
      <c r="I191" s="28">
        <f>+[1]DEPURADO!M185+[1]DEPURADO!N185</f>
        <v>0</v>
      </c>
      <c r="J191" s="28">
        <f>+[1]DEPURADO!R185</f>
        <v>96026</v>
      </c>
      <c r="K191" s="29">
        <f>+[1]DEPURADO!P185+[1]DEPURADO!Q185</f>
        <v>16946</v>
      </c>
      <c r="L191" s="28">
        <v>0</v>
      </c>
      <c r="M191" s="28">
        <v>0</v>
      </c>
      <c r="N191" s="28">
        <f t="shared" si="15"/>
        <v>112972</v>
      </c>
      <c r="O191" s="28">
        <f t="shared" si="16"/>
        <v>0</v>
      </c>
      <c r="P191" s="24">
        <f>IF([1]DEPURADO!H185&gt;1,0,[1]DEPURADO!B185)</f>
        <v>10411</v>
      </c>
      <c r="Q191" s="30">
        <f t="shared" si="17"/>
        <v>112972</v>
      </c>
      <c r="R191" s="31">
        <f t="shared" si="18"/>
        <v>0</v>
      </c>
      <c r="S191" s="31">
        <f>+[1]DEPURADO!J185</f>
        <v>0</v>
      </c>
      <c r="T191" s="23" t="s">
        <v>45</v>
      </c>
      <c r="U191" s="31">
        <f>+[1]DEPURADO!I185</f>
        <v>0</v>
      </c>
      <c r="V191" s="30"/>
      <c r="W191" s="23" t="s">
        <v>45</v>
      </c>
      <c r="X191" s="31">
        <f>+[1]DEPURADO!K185+[1]DEPURADO!L185</f>
        <v>0</v>
      </c>
      <c r="Y191" s="23" t="s">
        <v>45</v>
      </c>
      <c r="Z191" s="31">
        <f t="shared" si="19"/>
        <v>0</v>
      </c>
      <c r="AA191" s="31"/>
      <c r="AB191" s="31">
        <v>0</v>
      </c>
      <c r="AC191" s="31">
        <v>0</v>
      </c>
      <c r="AD191" s="30"/>
      <c r="AE191" s="30">
        <f>+[1]DEPURADO!K185</f>
        <v>0</v>
      </c>
      <c r="AF191" s="30">
        <v>0</v>
      </c>
      <c r="AG191" s="30">
        <f t="shared" si="20"/>
        <v>0</v>
      </c>
      <c r="AH191" s="30">
        <v>0</v>
      </c>
      <c r="AI191" s="30" t="str">
        <f>+[1]DEPURADO!G185</f>
        <v>CANCELADA</v>
      </c>
      <c r="AJ191" s="32"/>
      <c r="AK191" s="33"/>
    </row>
    <row r="192" spans="1:37" s="34" customFormat="1" x14ac:dyDescent="0.25">
      <c r="A192" s="23">
        <f t="shared" si="14"/>
        <v>184</v>
      </c>
      <c r="B192" s="24" t="s">
        <v>44</v>
      </c>
      <c r="C192" s="23">
        <f>+[1]DEPURADO!A186</f>
        <v>10381</v>
      </c>
      <c r="D192" s="23">
        <f>+[1]DEPURADO!B186</f>
        <v>10381</v>
      </c>
      <c r="E192" s="25">
        <f>+[1]DEPURADO!C186</f>
        <v>43642</v>
      </c>
      <c r="F192" s="26">
        <f>+IF([1]DEPURADO!D186&gt;1,[1]DEPURADO!D186," ")</f>
        <v>43642</v>
      </c>
      <c r="G192" s="27">
        <f>[1]DEPURADO!F186</f>
        <v>154519</v>
      </c>
      <c r="H192" s="28">
        <v>0</v>
      </c>
      <c r="I192" s="28">
        <f>+[1]DEPURADO!M186+[1]DEPURADO!N186</f>
        <v>0</v>
      </c>
      <c r="J192" s="28">
        <f>+[1]DEPURADO!R186</f>
        <v>0</v>
      </c>
      <c r="K192" s="29">
        <f>+[1]DEPURADO!P186+[1]DEPURADO!Q186</f>
        <v>154519</v>
      </c>
      <c r="L192" s="28">
        <v>0</v>
      </c>
      <c r="M192" s="28">
        <v>0</v>
      </c>
      <c r="N192" s="28">
        <f t="shared" si="15"/>
        <v>154519</v>
      </c>
      <c r="O192" s="28">
        <f t="shared" si="16"/>
        <v>0</v>
      </c>
      <c r="P192" s="24">
        <f>IF([1]DEPURADO!H186&gt;1,0,[1]DEPURADO!B186)</f>
        <v>10381</v>
      </c>
      <c r="Q192" s="30">
        <f t="shared" si="17"/>
        <v>154519</v>
      </c>
      <c r="R192" s="31">
        <f t="shared" si="18"/>
        <v>0</v>
      </c>
      <c r="S192" s="31">
        <f>+[1]DEPURADO!J186</f>
        <v>0</v>
      </c>
      <c r="T192" s="23" t="s">
        <v>45</v>
      </c>
      <c r="U192" s="31">
        <f>+[1]DEPURADO!I186</f>
        <v>0</v>
      </c>
      <c r="V192" s="30"/>
      <c r="W192" s="23" t="s">
        <v>45</v>
      </c>
      <c r="X192" s="31">
        <f>+[1]DEPURADO!K186+[1]DEPURADO!L186</f>
        <v>0</v>
      </c>
      <c r="Y192" s="23" t="s">
        <v>45</v>
      </c>
      <c r="Z192" s="31">
        <f t="shared" si="19"/>
        <v>0</v>
      </c>
      <c r="AA192" s="31"/>
      <c r="AB192" s="31">
        <v>0</v>
      </c>
      <c r="AC192" s="31">
        <v>0</v>
      </c>
      <c r="AD192" s="30"/>
      <c r="AE192" s="30">
        <f>+[1]DEPURADO!K186</f>
        <v>0</v>
      </c>
      <c r="AF192" s="30">
        <v>0</v>
      </c>
      <c r="AG192" s="30">
        <f t="shared" si="20"/>
        <v>0</v>
      </c>
      <c r="AH192" s="30">
        <v>0</v>
      </c>
      <c r="AI192" s="30" t="str">
        <f>+[1]DEPURADO!G186</f>
        <v>CANCELADA</v>
      </c>
      <c r="AJ192" s="32"/>
      <c r="AK192" s="33"/>
    </row>
    <row r="193" spans="1:37" s="34" customFormat="1" x14ac:dyDescent="0.25">
      <c r="A193" s="23">
        <f t="shared" si="14"/>
        <v>185</v>
      </c>
      <c r="B193" s="24" t="s">
        <v>44</v>
      </c>
      <c r="C193" s="23">
        <f>+[1]DEPURADO!A187</f>
        <v>10378</v>
      </c>
      <c r="D193" s="23">
        <f>+[1]DEPURADO!B187</f>
        <v>10378</v>
      </c>
      <c r="E193" s="25">
        <f>+[1]DEPURADO!C187</f>
        <v>43642</v>
      </c>
      <c r="F193" s="26">
        <f>+IF([1]DEPURADO!D187&gt;1,[1]DEPURADO!D187," ")</f>
        <v>43642</v>
      </c>
      <c r="G193" s="27">
        <f>[1]DEPURADO!F187</f>
        <v>186625</v>
      </c>
      <c r="H193" s="28">
        <v>0</v>
      </c>
      <c r="I193" s="28">
        <f>+[1]DEPURADO!M187+[1]DEPURADO!N187</f>
        <v>0</v>
      </c>
      <c r="J193" s="28">
        <f>+[1]DEPURADO!R187</f>
        <v>0</v>
      </c>
      <c r="K193" s="29">
        <f>+[1]DEPURADO!P187+[1]DEPURADO!Q187</f>
        <v>186625</v>
      </c>
      <c r="L193" s="28">
        <v>0</v>
      </c>
      <c r="M193" s="28">
        <v>0</v>
      </c>
      <c r="N193" s="28">
        <f t="shared" si="15"/>
        <v>186625</v>
      </c>
      <c r="O193" s="28">
        <f t="shared" si="16"/>
        <v>0</v>
      </c>
      <c r="P193" s="24">
        <f>IF([1]DEPURADO!H187&gt;1,0,[1]DEPURADO!B187)</f>
        <v>10378</v>
      </c>
      <c r="Q193" s="30">
        <f t="shared" si="17"/>
        <v>186625</v>
      </c>
      <c r="R193" s="31">
        <f t="shared" si="18"/>
        <v>0</v>
      </c>
      <c r="S193" s="31">
        <f>+[1]DEPURADO!J187</f>
        <v>0</v>
      </c>
      <c r="T193" s="23" t="s">
        <v>45</v>
      </c>
      <c r="U193" s="31">
        <f>+[1]DEPURADO!I187</f>
        <v>0</v>
      </c>
      <c r="V193" s="30"/>
      <c r="W193" s="23" t="s">
        <v>45</v>
      </c>
      <c r="X193" s="31">
        <f>+[1]DEPURADO!K187+[1]DEPURADO!L187</f>
        <v>0</v>
      </c>
      <c r="Y193" s="23" t="s">
        <v>45</v>
      </c>
      <c r="Z193" s="31">
        <f t="shared" si="19"/>
        <v>0</v>
      </c>
      <c r="AA193" s="31"/>
      <c r="AB193" s="31">
        <v>0</v>
      </c>
      <c r="AC193" s="31">
        <v>0</v>
      </c>
      <c r="AD193" s="30"/>
      <c r="AE193" s="30">
        <f>+[1]DEPURADO!K187</f>
        <v>0</v>
      </c>
      <c r="AF193" s="30">
        <v>0</v>
      </c>
      <c r="AG193" s="30">
        <f t="shared" si="20"/>
        <v>0</v>
      </c>
      <c r="AH193" s="30">
        <v>0</v>
      </c>
      <c r="AI193" s="30" t="str">
        <f>+[1]DEPURADO!G187</f>
        <v>CANCELADA</v>
      </c>
      <c r="AJ193" s="32"/>
      <c r="AK193" s="33"/>
    </row>
    <row r="194" spans="1:37" s="34" customFormat="1" x14ac:dyDescent="0.25">
      <c r="A194" s="23">
        <f t="shared" si="14"/>
        <v>186</v>
      </c>
      <c r="B194" s="24" t="s">
        <v>44</v>
      </c>
      <c r="C194" s="23">
        <f>+[1]DEPURADO!A188</f>
        <v>10325</v>
      </c>
      <c r="D194" s="23">
        <f>+[1]DEPURADO!B188</f>
        <v>10325</v>
      </c>
      <c r="E194" s="25">
        <f>+[1]DEPURADO!C188</f>
        <v>43627</v>
      </c>
      <c r="F194" s="26">
        <f>+IF([1]DEPURADO!D188&gt;1,[1]DEPURADO!D188," ")</f>
        <v>43627</v>
      </c>
      <c r="G194" s="27">
        <f>[1]DEPURADO!F188</f>
        <v>242059</v>
      </c>
      <c r="H194" s="28">
        <v>0</v>
      </c>
      <c r="I194" s="28">
        <f>+[1]DEPURADO!M188+[1]DEPURADO!N188</f>
        <v>0</v>
      </c>
      <c r="J194" s="28">
        <f>+[1]DEPURADO!R188</f>
        <v>0</v>
      </c>
      <c r="K194" s="29">
        <f>+[1]DEPURADO!P188+[1]DEPURADO!Q188</f>
        <v>242059</v>
      </c>
      <c r="L194" s="28">
        <v>0</v>
      </c>
      <c r="M194" s="28">
        <v>0</v>
      </c>
      <c r="N194" s="28">
        <f t="shared" si="15"/>
        <v>242059</v>
      </c>
      <c r="O194" s="28">
        <f t="shared" si="16"/>
        <v>0</v>
      </c>
      <c r="P194" s="24">
        <f>IF([1]DEPURADO!H188&gt;1,0,[1]DEPURADO!B188)</f>
        <v>10325</v>
      </c>
      <c r="Q194" s="30">
        <f t="shared" si="17"/>
        <v>242059</v>
      </c>
      <c r="R194" s="31">
        <f t="shared" si="18"/>
        <v>0</v>
      </c>
      <c r="S194" s="31">
        <f>+[1]DEPURADO!J188</f>
        <v>0</v>
      </c>
      <c r="T194" s="23" t="s">
        <v>45</v>
      </c>
      <c r="U194" s="31">
        <f>+[1]DEPURADO!I188</f>
        <v>0</v>
      </c>
      <c r="V194" s="30"/>
      <c r="W194" s="23" t="s">
        <v>45</v>
      </c>
      <c r="X194" s="31">
        <f>+[1]DEPURADO!K188+[1]DEPURADO!L188</f>
        <v>0</v>
      </c>
      <c r="Y194" s="23" t="s">
        <v>45</v>
      </c>
      <c r="Z194" s="31">
        <f t="shared" si="19"/>
        <v>0</v>
      </c>
      <c r="AA194" s="31"/>
      <c r="AB194" s="31">
        <v>0</v>
      </c>
      <c r="AC194" s="31">
        <v>0</v>
      </c>
      <c r="AD194" s="30"/>
      <c r="AE194" s="30">
        <f>+[1]DEPURADO!K188</f>
        <v>0</v>
      </c>
      <c r="AF194" s="30">
        <v>0</v>
      </c>
      <c r="AG194" s="30">
        <f t="shared" si="20"/>
        <v>0</v>
      </c>
      <c r="AH194" s="30">
        <v>0</v>
      </c>
      <c r="AI194" s="30" t="str">
        <f>+[1]DEPURADO!G188</f>
        <v>CANCELADA</v>
      </c>
      <c r="AJ194" s="32"/>
      <c r="AK194" s="33"/>
    </row>
    <row r="195" spans="1:37" s="34" customFormat="1" x14ac:dyDescent="0.25">
      <c r="A195" s="23">
        <f t="shared" si="14"/>
        <v>187</v>
      </c>
      <c r="B195" s="24" t="s">
        <v>44</v>
      </c>
      <c r="C195" s="23">
        <f>+[1]DEPURADO!A189</f>
        <v>10417</v>
      </c>
      <c r="D195" s="23">
        <f>+[1]DEPURADO!B189</f>
        <v>10417</v>
      </c>
      <c r="E195" s="25">
        <f>+[1]DEPURADO!C189</f>
        <v>43643</v>
      </c>
      <c r="F195" s="26">
        <f>+IF([1]DEPURADO!D189&gt;1,[1]DEPURADO!D189," ")</f>
        <v>43643</v>
      </c>
      <c r="G195" s="27">
        <f>[1]DEPURADO!F189</f>
        <v>365352</v>
      </c>
      <c r="H195" s="28">
        <v>0</v>
      </c>
      <c r="I195" s="28">
        <f>+[1]DEPURADO!M189+[1]DEPURADO!N189</f>
        <v>0</v>
      </c>
      <c r="J195" s="28">
        <f>+[1]DEPURADO!R189</f>
        <v>301436</v>
      </c>
      <c r="K195" s="29">
        <f>+[1]DEPURADO!P189+[1]DEPURADO!Q189</f>
        <v>63916</v>
      </c>
      <c r="L195" s="28">
        <v>0</v>
      </c>
      <c r="M195" s="28">
        <v>0</v>
      </c>
      <c r="N195" s="28">
        <f t="shared" si="15"/>
        <v>365352</v>
      </c>
      <c r="O195" s="28">
        <f t="shared" si="16"/>
        <v>0</v>
      </c>
      <c r="P195" s="24">
        <f>IF([1]DEPURADO!H189&gt;1,0,[1]DEPURADO!B189)</f>
        <v>10417</v>
      </c>
      <c r="Q195" s="30">
        <f t="shared" si="17"/>
        <v>365352</v>
      </c>
      <c r="R195" s="31">
        <f t="shared" si="18"/>
        <v>0</v>
      </c>
      <c r="S195" s="31">
        <f>+[1]DEPURADO!J189</f>
        <v>0</v>
      </c>
      <c r="T195" s="23" t="s">
        <v>45</v>
      </c>
      <c r="U195" s="31">
        <f>+[1]DEPURADO!I189</f>
        <v>0</v>
      </c>
      <c r="V195" s="30"/>
      <c r="W195" s="23" t="s">
        <v>45</v>
      </c>
      <c r="X195" s="31">
        <f>+[1]DEPURADO!K189+[1]DEPURADO!L189</f>
        <v>0</v>
      </c>
      <c r="Y195" s="23" t="s">
        <v>45</v>
      </c>
      <c r="Z195" s="31">
        <f t="shared" si="19"/>
        <v>0</v>
      </c>
      <c r="AA195" s="31"/>
      <c r="AB195" s="31">
        <v>0</v>
      </c>
      <c r="AC195" s="31">
        <v>0</v>
      </c>
      <c r="AD195" s="30"/>
      <c r="AE195" s="30">
        <f>+[1]DEPURADO!K189</f>
        <v>0</v>
      </c>
      <c r="AF195" s="30">
        <v>0</v>
      </c>
      <c r="AG195" s="30">
        <f t="shared" si="20"/>
        <v>0</v>
      </c>
      <c r="AH195" s="30">
        <v>0</v>
      </c>
      <c r="AI195" s="30" t="str">
        <f>+[1]DEPURADO!G189</f>
        <v>CANCELADA</v>
      </c>
      <c r="AJ195" s="32"/>
      <c r="AK195" s="33"/>
    </row>
    <row r="196" spans="1:37" s="34" customFormat="1" x14ac:dyDescent="0.25">
      <c r="A196" s="23">
        <f t="shared" si="14"/>
        <v>188</v>
      </c>
      <c r="B196" s="24" t="s">
        <v>44</v>
      </c>
      <c r="C196" s="23">
        <f>+[1]DEPURADO!A190</f>
        <v>10404</v>
      </c>
      <c r="D196" s="23">
        <f>+[1]DEPURADO!B190</f>
        <v>10404</v>
      </c>
      <c r="E196" s="25">
        <f>+[1]DEPURADO!C190</f>
        <v>43642</v>
      </c>
      <c r="F196" s="26">
        <f>+IF([1]DEPURADO!D190&gt;1,[1]DEPURADO!D190," ")</f>
        <v>43642</v>
      </c>
      <c r="G196" s="27">
        <f>[1]DEPURADO!F190</f>
        <v>71569</v>
      </c>
      <c r="H196" s="28">
        <v>0</v>
      </c>
      <c r="I196" s="28">
        <f>+[1]DEPURADO!M190+[1]DEPURADO!N190</f>
        <v>0</v>
      </c>
      <c r="J196" s="28">
        <f>+[1]DEPURADO!R190</f>
        <v>0</v>
      </c>
      <c r="K196" s="29">
        <f>+[1]DEPURADO!P190+[1]DEPURADO!Q190</f>
        <v>71569</v>
      </c>
      <c r="L196" s="28">
        <v>0</v>
      </c>
      <c r="M196" s="28">
        <v>0</v>
      </c>
      <c r="N196" s="28">
        <f t="shared" si="15"/>
        <v>71569</v>
      </c>
      <c r="O196" s="28">
        <f t="shared" si="16"/>
        <v>0</v>
      </c>
      <c r="P196" s="24">
        <f>IF([1]DEPURADO!H190&gt;1,0,[1]DEPURADO!B190)</f>
        <v>10404</v>
      </c>
      <c r="Q196" s="30">
        <f t="shared" si="17"/>
        <v>71569</v>
      </c>
      <c r="R196" s="31">
        <f t="shared" si="18"/>
        <v>0</v>
      </c>
      <c r="S196" s="31">
        <f>+[1]DEPURADO!J190</f>
        <v>0</v>
      </c>
      <c r="T196" s="23" t="s">
        <v>45</v>
      </c>
      <c r="U196" s="31">
        <f>+[1]DEPURADO!I190</f>
        <v>0</v>
      </c>
      <c r="V196" s="30"/>
      <c r="W196" s="23" t="s">
        <v>45</v>
      </c>
      <c r="X196" s="31">
        <f>+[1]DEPURADO!K190+[1]DEPURADO!L190</f>
        <v>0</v>
      </c>
      <c r="Y196" s="23" t="s">
        <v>45</v>
      </c>
      <c r="Z196" s="31">
        <f t="shared" si="19"/>
        <v>0</v>
      </c>
      <c r="AA196" s="31"/>
      <c r="AB196" s="31">
        <v>0</v>
      </c>
      <c r="AC196" s="31">
        <v>0</v>
      </c>
      <c r="AD196" s="30"/>
      <c r="AE196" s="30">
        <f>+[1]DEPURADO!K190</f>
        <v>0</v>
      </c>
      <c r="AF196" s="30">
        <v>0</v>
      </c>
      <c r="AG196" s="30">
        <f t="shared" si="20"/>
        <v>0</v>
      </c>
      <c r="AH196" s="30">
        <v>0</v>
      </c>
      <c r="AI196" s="30" t="str">
        <f>+[1]DEPURADO!G190</f>
        <v>CANCELADA</v>
      </c>
      <c r="AJ196" s="32"/>
      <c r="AK196" s="33"/>
    </row>
    <row r="197" spans="1:37" s="34" customFormat="1" x14ac:dyDescent="0.25">
      <c r="A197" s="23">
        <f t="shared" si="14"/>
        <v>189</v>
      </c>
      <c r="B197" s="24" t="s">
        <v>44</v>
      </c>
      <c r="C197" s="23">
        <f>+[1]DEPURADO!A191</f>
        <v>10505</v>
      </c>
      <c r="D197" s="23">
        <f>+[1]DEPURADO!B191</f>
        <v>10505</v>
      </c>
      <c r="E197" s="25">
        <f>+[1]DEPURADO!C191</f>
        <v>43669</v>
      </c>
      <c r="F197" s="26">
        <f>+IF([1]DEPURADO!D191&gt;1,[1]DEPURADO!D191," ")</f>
        <v>43669</v>
      </c>
      <c r="G197" s="27">
        <f>[1]DEPURADO!F191</f>
        <v>120601</v>
      </c>
      <c r="H197" s="28">
        <v>0</v>
      </c>
      <c r="I197" s="28">
        <f>+[1]DEPURADO!M191+[1]DEPURADO!N191</f>
        <v>0</v>
      </c>
      <c r="J197" s="28">
        <f>+[1]DEPURADO!R191</f>
        <v>120601</v>
      </c>
      <c r="K197" s="29">
        <f>+[1]DEPURADO!P191+[1]DEPURADO!Q191</f>
        <v>0</v>
      </c>
      <c r="L197" s="28">
        <v>0</v>
      </c>
      <c r="M197" s="28">
        <v>0</v>
      </c>
      <c r="N197" s="28">
        <f t="shared" si="15"/>
        <v>120601</v>
      </c>
      <c r="O197" s="28">
        <f t="shared" si="16"/>
        <v>0</v>
      </c>
      <c r="P197" s="24">
        <f>IF([1]DEPURADO!H191&gt;1,0,[1]DEPURADO!B191)</f>
        <v>10505</v>
      </c>
      <c r="Q197" s="30">
        <f t="shared" si="17"/>
        <v>120601</v>
      </c>
      <c r="R197" s="31">
        <f t="shared" si="18"/>
        <v>0</v>
      </c>
      <c r="S197" s="31">
        <f>+[1]DEPURADO!J191</f>
        <v>0</v>
      </c>
      <c r="T197" s="23" t="s">
        <v>45</v>
      </c>
      <c r="U197" s="31">
        <f>+[1]DEPURADO!I191</f>
        <v>0</v>
      </c>
      <c r="V197" s="30"/>
      <c r="W197" s="23" t="s">
        <v>45</v>
      </c>
      <c r="X197" s="31">
        <f>+[1]DEPURADO!K191+[1]DEPURADO!L191</f>
        <v>0</v>
      </c>
      <c r="Y197" s="23" t="s">
        <v>45</v>
      </c>
      <c r="Z197" s="31">
        <f t="shared" si="19"/>
        <v>0</v>
      </c>
      <c r="AA197" s="31"/>
      <c r="AB197" s="31">
        <v>0</v>
      </c>
      <c r="AC197" s="31">
        <v>0</v>
      </c>
      <c r="AD197" s="30"/>
      <c r="AE197" s="30">
        <f>+[1]DEPURADO!K191</f>
        <v>0</v>
      </c>
      <c r="AF197" s="30">
        <v>0</v>
      </c>
      <c r="AG197" s="30">
        <f t="shared" si="20"/>
        <v>0</v>
      </c>
      <c r="AH197" s="30">
        <v>0</v>
      </c>
      <c r="AI197" s="30" t="str">
        <f>+[1]DEPURADO!G191</f>
        <v>CANCELADA</v>
      </c>
      <c r="AJ197" s="32"/>
      <c r="AK197" s="33"/>
    </row>
    <row r="198" spans="1:37" s="34" customFormat="1" x14ac:dyDescent="0.25">
      <c r="A198" s="23">
        <f t="shared" si="14"/>
        <v>190</v>
      </c>
      <c r="B198" s="24" t="s">
        <v>44</v>
      </c>
      <c r="C198" s="23">
        <f>+[1]DEPURADO!A192</f>
        <v>10470</v>
      </c>
      <c r="D198" s="23">
        <f>+[1]DEPURADO!B192</f>
        <v>10470</v>
      </c>
      <c r="E198" s="25">
        <f>+[1]DEPURADO!C192</f>
        <v>43656</v>
      </c>
      <c r="F198" s="26">
        <f>+IF([1]DEPURADO!D192&gt;1,[1]DEPURADO!D192," ")</f>
        <v>43656</v>
      </c>
      <c r="G198" s="27">
        <f>[1]DEPURADO!F192</f>
        <v>125413</v>
      </c>
      <c r="H198" s="28">
        <v>0</v>
      </c>
      <c r="I198" s="28">
        <f>+[1]DEPURADO!M192+[1]DEPURADO!N192</f>
        <v>0</v>
      </c>
      <c r="J198" s="28">
        <f>+[1]DEPURADO!R192</f>
        <v>125413</v>
      </c>
      <c r="K198" s="29">
        <f>+[1]DEPURADO!P192+[1]DEPURADO!Q192</f>
        <v>0</v>
      </c>
      <c r="L198" s="28">
        <v>0</v>
      </c>
      <c r="M198" s="28">
        <v>0</v>
      </c>
      <c r="N198" s="28">
        <f t="shared" si="15"/>
        <v>125413</v>
      </c>
      <c r="O198" s="28">
        <f t="shared" si="16"/>
        <v>0</v>
      </c>
      <c r="P198" s="24">
        <f>IF([1]DEPURADO!H192&gt;1,0,[1]DEPURADO!B192)</f>
        <v>10470</v>
      </c>
      <c r="Q198" s="30">
        <f t="shared" si="17"/>
        <v>125413</v>
      </c>
      <c r="R198" s="31">
        <f t="shared" si="18"/>
        <v>0</v>
      </c>
      <c r="S198" s="31">
        <f>+[1]DEPURADO!J192</f>
        <v>0</v>
      </c>
      <c r="T198" s="23" t="s">
        <v>45</v>
      </c>
      <c r="U198" s="31">
        <f>+[1]DEPURADO!I192</f>
        <v>0</v>
      </c>
      <c r="V198" s="30"/>
      <c r="W198" s="23" t="s">
        <v>45</v>
      </c>
      <c r="X198" s="31">
        <f>+[1]DEPURADO!K192+[1]DEPURADO!L192</f>
        <v>0</v>
      </c>
      <c r="Y198" s="23" t="s">
        <v>45</v>
      </c>
      <c r="Z198" s="31">
        <f t="shared" si="19"/>
        <v>0</v>
      </c>
      <c r="AA198" s="31"/>
      <c r="AB198" s="31">
        <v>0</v>
      </c>
      <c r="AC198" s="31">
        <v>0</v>
      </c>
      <c r="AD198" s="30"/>
      <c r="AE198" s="30">
        <f>+[1]DEPURADO!K192</f>
        <v>0</v>
      </c>
      <c r="AF198" s="30">
        <v>0</v>
      </c>
      <c r="AG198" s="30">
        <f t="shared" si="20"/>
        <v>0</v>
      </c>
      <c r="AH198" s="30">
        <v>0</v>
      </c>
      <c r="AI198" s="30" t="str">
        <f>+[1]DEPURADO!G192</f>
        <v>CANCELADA</v>
      </c>
      <c r="AJ198" s="32"/>
      <c r="AK198" s="33"/>
    </row>
    <row r="199" spans="1:37" s="34" customFormat="1" x14ac:dyDescent="0.25">
      <c r="A199" s="23">
        <f t="shared" si="14"/>
        <v>191</v>
      </c>
      <c r="B199" s="24" t="s">
        <v>44</v>
      </c>
      <c r="C199" s="23">
        <f>+[1]DEPURADO!A193</f>
        <v>10525</v>
      </c>
      <c r="D199" s="23">
        <f>+[1]DEPURADO!B193</f>
        <v>10525</v>
      </c>
      <c r="E199" s="25">
        <f>+[1]DEPURADO!C193</f>
        <v>43670</v>
      </c>
      <c r="F199" s="26">
        <f>+IF([1]DEPURADO!D193&gt;1,[1]DEPURADO!D193," ")</f>
        <v>43670</v>
      </c>
      <c r="G199" s="27">
        <f>[1]DEPURADO!F193</f>
        <v>134842</v>
      </c>
      <c r="H199" s="28">
        <v>0</v>
      </c>
      <c r="I199" s="28">
        <f>+[1]DEPURADO!M193+[1]DEPURADO!N193</f>
        <v>0</v>
      </c>
      <c r="J199" s="28">
        <f>+[1]DEPURADO!R193</f>
        <v>134842</v>
      </c>
      <c r="K199" s="29">
        <f>+[1]DEPURADO!P193+[1]DEPURADO!Q193</f>
        <v>0</v>
      </c>
      <c r="L199" s="28">
        <v>0</v>
      </c>
      <c r="M199" s="28">
        <v>0</v>
      </c>
      <c r="N199" s="28">
        <f t="shared" si="15"/>
        <v>134842</v>
      </c>
      <c r="O199" s="28">
        <f t="shared" si="16"/>
        <v>0</v>
      </c>
      <c r="P199" s="24">
        <f>IF([1]DEPURADO!H193&gt;1,0,[1]DEPURADO!B193)</f>
        <v>10525</v>
      </c>
      <c r="Q199" s="30">
        <f t="shared" si="17"/>
        <v>134842</v>
      </c>
      <c r="R199" s="31">
        <f t="shared" si="18"/>
        <v>0</v>
      </c>
      <c r="S199" s="31">
        <f>+[1]DEPURADO!J193</f>
        <v>0</v>
      </c>
      <c r="T199" s="23" t="s">
        <v>45</v>
      </c>
      <c r="U199" s="31">
        <f>+[1]DEPURADO!I193</f>
        <v>0</v>
      </c>
      <c r="V199" s="30"/>
      <c r="W199" s="23" t="s">
        <v>45</v>
      </c>
      <c r="X199" s="31">
        <f>+[1]DEPURADO!K193+[1]DEPURADO!L193</f>
        <v>0</v>
      </c>
      <c r="Y199" s="23" t="s">
        <v>45</v>
      </c>
      <c r="Z199" s="31">
        <f t="shared" si="19"/>
        <v>0</v>
      </c>
      <c r="AA199" s="31"/>
      <c r="AB199" s="31">
        <v>0</v>
      </c>
      <c r="AC199" s="31">
        <v>0</v>
      </c>
      <c r="AD199" s="30"/>
      <c r="AE199" s="30">
        <f>+[1]DEPURADO!K193</f>
        <v>0</v>
      </c>
      <c r="AF199" s="30">
        <v>0</v>
      </c>
      <c r="AG199" s="30">
        <f t="shared" si="20"/>
        <v>0</v>
      </c>
      <c r="AH199" s="30">
        <v>0</v>
      </c>
      <c r="AI199" s="30" t="str">
        <f>+[1]DEPURADO!G193</f>
        <v>CANCELADA</v>
      </c>
      <c r="AJ199" s="32"/>
      <c r="AK199" s="33"/>
    </row>
    <row r="200" spans="1:37" s="34" customFormat="1" ht="16.149999999999999" customHeight="1" x14ac:dyDescent="0.25">
      <c r="A200" s="23">
        <f t="shared" si="14"/>
        <v>192</v>
      </c>
      <c r="B200" s="24" t="s">
        <v>44</v>
      </c>
      <c r="C200" s="23">
        <f>+[1]DEPURADO!A194</f>
        <v>10542</v>
      </c>
      <c r="D200" s="23">
        <f>+[1]DEPURADO!B194</f>
        <v>10542</v>
      </c>
      <c r="E200" s="25">
        <f>+[1]DEPURADO!C194</f>
        <v>43676</v>
      </c>
      <c r="F200" s="26">
        <f>+IF([1]DEPURADO!D194&gt;1,[1]DEPURADO!D194," ")</f>
        <v>43676</v>
      </c>
      <c r="G200" s="27">
        <f>[1]DEPURADO!F194</f>
        <v>178121</v>
      </c>
      <c r="H200" s="28">
        <v>0</v>
      </c>
      <c r="I200" s="28">
        <f>+[1]DEPURADO!M194+[1]DEPURADO!N194</f>
        <v>0</v>
      </c>
      <c r="J200" s="28">
        <f>+[1]DEPURADO!R194</f>
        <v>178121</v>
      </c>
      <c r="K200" s="29">
        <f>+[1]DEPURADO!P194+[1]DEPURADO!Q194</f>
        <v>0</v>
      </c>
      <c r="L200" s="28">
        <v>0</v>
      </c>
      <c r="M200" s="28">
        <v>0</v>
      </c>
      <c r="N200" s="28">
        <f t="shared" si="15"/>
        <v>178121</v>
      </c>
      <c r="O200" s="28">
        <f t="shared" si="16"/>
        <v>0</v>
      </c>
      <c r="P200" s="24">
        <f>IF([1]DEPURADO!H194&gt;1,0,[1]DEPURADO!B194)</f>
        <v>10542</v>
      </c>
      <c r="Q200" s="30">
        <f t="shared" si="17"/>
        <v>178121</v>
      </c>
      <c r="R200" s="31">
        <f t="shared" si="18"/>
        <v>0</v>
      </c>
      <c r="S200" s="31">
        <f>+[1]DEPURADO!J194</f>
        <v>0</v>
      </c>
      <c r="T200" s="23" t="s">
        <v>45</v>
      </c>
      <c r="U200" s="31">
        <f>+[1]DEPURADO!I194</f>
        <v>0</v>
      </c>
      <c r="V200" s="30"/>
      <c r="W200" s="23" t="s">
        <v>45</v>
      </c>
      <c r="X200" s="31">
        <f>+[1]DEPURADO!K194+[1]DEPURADO!L194</f>
        <v>0</v>
      </c>
      <c r="Y200" s="23" t="s">
        <v>45</v>
      </c>
      <c r="Z200" s="31">
        <f t="shared" si="19"/>
        <v>0</v>
      </c>
      <c r="AA200" s="31"/>
      <c r="AB200" s="31">
        <v>0</v>
      </c>
      <c r="AC200" s="31">
        <v>0</v>
      </c>
      <c r="AD200" s="30"/>
      <c r="AE200" s="30">
        <f>+[1]DEPURADO!K194</f>
        <v>0</v>
      </c>
      <c r="AF200" s="30">
        <v>0</v>
      </c>
      <c r="AG200" s="30">
        <f t="shared" si="20"/>
        <v>0</v>
      </c>
      <c r="AH200" s="30">
        <v>0</v>
      </c>
      <c r="AI200" s="30" t="str">
        <f>+[1]DEPURADO!G194</f>
        <v>CANCELADA</v>
      </c>
      <c r="AJ200" s="32"/>
      <c r="AK200" s="33"/>
    </row>
    <row r="201" spans="1:37" s="34" customFormat="1" ht="16.149999999999999" customHeight="1" x14ac:dyDescent="0.25">
      <c r="A201" s="23">
        <f t="shared" si="14"/>
        <v>193</v>
      </c>
      <c r="B201" s="24" t="s">
        <v>44</v>
      </c>
      <c r="C201" s="23">
        <f>+[1]DEPURADO!A195</f>
        <v>10457</v>
      </c>
      <c r="D201" s="23">
        <f>+[1]DEPURADO!B195</f>
        <v>10457</v>
      </c>
      <c r="E201" s="25">
        <f>+[1]DEPURADO!C195</f>
        <v>43656</v>
      </c>
      <c r="F201" s="26">
        <f>+IF([1]DEPURADO!D195&gt;1,[1]DEPURADO!D195," ")</f>
        <v>43656</v>
      </c>
      <c r="G201" s="27">
        <f>[1]DEPURADO!F195</f>
        <v>77725</v>
      </c>
      <c r="H201" s="28">
        <v>0</v>
      </c>
      <c r="I201" s="28">
        <f>+[1]DEPURADO!M195+[1]DEPURADO!N195</f>
        <v>0</v>
      </c>
      <c r="J201" s="28">
        <f>+[1]DEPURADO!R195</f>
        <v>77725</v>
      </c>
      <c r="K201" s="29">
        <f>+[1]DEPURADO!P195+[1]DEPURADO!Q195</f>
        <v>0</v>
      </c>
      <c r="L201" s="28">
        <v>0</v>
      </c>
      <c r="M201" s="28">
        <v>0</v>
      </c>
      <c r="N201" s="28">
        <f t="shared" si="15"/>
        <v>77725</v>
      </c>
      <c r="O201" s="28">
        <f t="shared" si="16"/>
        <v>0</v>
      </c>
      <c r="P201" s="24">
        <f>IF([1]DEPURADO!H195&gt;1,0,[1]DEPURADO!B195)</f>
        <v>10457</v>
      </c>
      <c r="Q201" s="30">
        <f t="shared" si="17"/>
        <v>77725</v>
      </c>
      <c r="R201" s="31">
        <f t="shared" si="18"/>
        <v>0</v>
      </c>
      <c r="S201" s="31">
        <f>+[1]DEPURADO!J195</f>
        <v>0</v>
      </c>
      <c r="T201" s="23" t="s">
        <v>45</v>
      </c>
      <c r="U201" s="31">
        <f>+[1]DEPURADO!I195</f>
        <v>0</v>
      </c>
      <c r="V201" s="30"/>
      <c r="W201" s="23" t="s">
        <v>45</v>
      </c>
      <c r="X201" s="31">
        <f>+[1]DEPURADO!K195+[1]DEPURADO!L195</f>
        <v>0</v>
      </c>
      <c r="Y201" s="23" t="s">
        <v>45</v>
      </c>
      <c r="Z201" s="31">
        <f t="shared" si="19"/>
        <v>0</v>
      </c>
      <c r="AA201" s="31"/>
      <c r="AB201" s="31">
        <v>0</v>
      </c>
      <c r="AC201" s="31">
        <v>0</v>
      </c>
      <c r="AD201" s="30"/>
      <c r="AE201" s="30">
        <f>+[1]DEPURADO!K195</f>
        <v>0</v>
      </c>
      <c r="AF201" s="30">
        <v>0</v>
      </c>
      <c r="AG201" s="30">
        <f t="shared" si="20"/>
        <v>0</v>
      </c>
      <c r="AH201" s="30">
        <v>0</v>
      </c>
      <c r="AI201" s="30" t="str">
        <f>+[1]DEPURADO!G195</f>
        <v>CANCELADA</v>
      </c>
      <c r="AJ201" s="32"/>
      <c r="AK201" s="33"/>
    </row>
    <row r="202" spans="1:37" s="34" customFormat="1" ht="16.149999999999999" customHeight="1" x14ac:dyDescent="0.25">
      <c r="A202" s="23">
        <f t="shared" si="14"/>
        <v>194</v>
      </c>
      <c r="B202" s="24" t="s">
        <v>44</v>
      </c>
      <c r="C202" s="23">
        <f>+[1]DEPURADO!A196</f>
        <v>10572</v>
      </c>
      <c r="D202" s="23">
        <f>+[1]DEPURADO!B196</f>
        <v>10572</v>
      </c>
      <c r="E202" s="25">
        <f>+[1]DEPURADO!C196</f>
        <v>43687</v>
      </c>
      <c r="F202" s="26">
        <f>+IF([1]DEPURADO!D196&gt;1,[1]DEPURADO!D196," ")</f>
        <v>43687</v>
      </c>
      <c r="G202" s="27">
        <f>[1]DEPURADO!F196</f>
        <v>122709</v>
      </c>
      <c r="H202" s="28">
        <v>0</v>
      </c>
      <c r="I202" s="28">
        <f>+[1]DEPURADO!M196+[1]DEPURADO!N196</f>
        <v>0</v>
      </c>
      <c r="J202" s="28">
        <f>+[1]DEPURADO!R196</f>
        <v>122709</v>
      </c>
      <c r="K202" s="29">
        <f>+[1]DEPURADO!P196+[1]DEPURADO!Q196</f>
        <v>0</v>
      </c>
      <c r="L202" s="28">
        <v>0</v>
      </c>
      <c r="M202" s="28">
        <v>0</v>
      </c>
      <c r="N202" s="28">
        <f t="shared" si="15"/>
        <v>122709</v>
      </c>
      <c r="O202" s="28">
        <f t="shared" si="16"/>
        <v>0</v>
      </c>
      <c r="P202" s="24">
        <f>IF([1]DEPURADO!H196&gt;1,0,[1]DEPURADO!B196)</f>
        <v>10572</v>
      </c>
      <c r="Q202" s="30">
        <f t="shared" si="17"/>
        <v>122709</v>
      </c>
      <c r="R202" s="31">
        <f t="shared" si="18"/>
        <v>0</v>
      </c>
      <c r="S202" s="31">
        <f>+[1]DEPURADO!J196</f>
        <v>0</v>
      </c>
      <c r="T202" s="23" t="s">
        <v>45</v>
      </c>
      <c r="U202" s="31">
        <f>+[1]DEPURADO!I196</f>
        <v>0</v>
      </c>
      <c r="V202" s="30"/>
      <c r="W202" s="23" t="s">
        <v>45</v>
      </c>
      <c r="X202" s="31">
        <f>+[1]DEPURADO!K196+[1]DEPURADO!L196</f>
        <v>0</v>
      </c>
      <c r="Y202" s="23" t="s">
        <v>45</v>
      </c>
      <c r="Z202" s="31">
        <f t="shared" si="19"/>
        <v>0</v>
      </c>
      <c r="AA202" s="31"/>
      <c r="AB202" s="31">
        <v>0</v>
      </c>
      <c r="AC202" s="31">
        <v>0</v>
      </c>
      <c r="AD202" s="30"/>
      <c r="AE202" s="30">
        <f>+[1]DEPURADO!K196</f>
        <v>0</v>
      </c>
      <c r="AF202" s="30">
        <v>0</v>
      </c>
      <c r="AG202" s="30">
        <f t="shared" si="20"/>
        <v>0</v>
      </c>
      <c r="AH202" s="30">
        <v>0</v>
      </c>
      <c r="AI202" s="30" t="str">
        <f>+[1]DEPURADO!G196</f>
        <v>CANCELADA</v>
      </c>
      <c r="AJ202" s="32"/>
      <c r="AK202" s="33"/>
    </row>
    <row r="203" spans="1:37" s="34" customFormat="1" ht="16.149999999999999" customHeight="1" x14ac:dyDescent="0.25">
      <c r="A203" s="23">
        <f t="shared" ref="A203:A266" si="21">+A202+1</f>
        <v>195</v>
      </c>
      <c r="B203" s="24" t="s">
        <v>44</v>
      </c>
      <c r="C203" s="23">
        <f>+[1]DEPURADO!A197</f>
        <v>10596</v>
      </c>
      <c r="D203" s="23">
        <f>+[1]DEPURADO!B197</f>
        <v>10596</v>
      </c>
      <c r="E203" s="25">
        <f>+[1]DEPURADO!C197</f>
        <v>43692</v>
      </c>
      <c r="F203" s="26">
        <f>+IF([1]DEPURADO!D197&gt;1,[1]DEPURADO!D197," ")</f>
        <v>43692</v>
      </c>
      <c r="G203" s="27">
        <f>[1]DEPURADO!F197</f>
        <v>131714</v>
      </c>
      <c r="H203" s="28">
        <v>0</v>
      </c>
      <c r="I203" s="28">
        <f>+[1]DEPURADO!M197+[1]DEPURADO!N197</f>
        <v>0</v>
      </c>
      <c r="J203" s="28">
        <f>+[1]DEPURADO!R197</f>
        <v>131714</v>
      </c>
      <c r="K203" s="29">
        <f>+[1]DEPURADO!P197+[1]DEPURADO!Q197</f>
        <v>0</v>
      </c>
      <c r="L203" s="28">
        <v>0</v>
      </c>
      <c r="M203" s="28">
        <v>0</v>
      </c>
      <c r="N203" s="28">
        <f t="shared" si="15"/>
        <v>131714</v>
      </c>
      <c r="O203" s="28">
        <f t="shared" si="16"/>
        <v>0</v>
      </c>
      <c r="P203" s="24">
        <f>IF([1]DEPURADO!H197&gt;1,0,[1]DEPURADO!B197)</f>
        <v>10596</v>
      </c>
      <c r="Q203" s="30">
        <f t="shared" si="17"/>
        <v>131714</v>
      </c>
      <c r="R203" s="31">
        <f t="shared" si="18"/>
        <v>0</v>
      </c>
      <c r="S203" s="31">
        <f>+[1]DEPURADO!J197</f>
        <v>0</v>
      </c>
      <c r="T203" s="23" t="s">
        <v>45</v>
      </c>
      <c r="U203" s="31">
        <f>+[1]DEPURADO!I197</f>
        <v>0</v>
      </c>
      <c r="V203" s="30"/>
      <c r="W203" s="23" t="s">
        <v>45</v>
      </c>
      <c r="X203" s="31">
        <f>+[1]DEPURADO!K197+[1]DEPURADO!L197</f>
        <v>0</v>
      </c>
      <c r="Y203" s="23" t="s">
        <v>45</v>
      </c>
      <c r="Z203" s="31">
        <f t="shared" si="19"/>
        <v>0</v>
      </c>
      <c r="AA203" s="31"/>
      <c r="AB203" s="31">
        <v>0</v>
      </c>
      <c r="AC203" s="31">
        <v>0</v>
      </c>
      <c r="AD203" s="30"/>
      <c r="AE203" s="30">
        <f>+[1]DEPURADO!K197</f>
        <v>0</v>
      </c>
      <c r="AF203" s="30">
        <v>0</v>
      </c>
      <c r="AG203" s="30">
        <f t="shared" si="20"/>
        <v>0</v>
      </c>
      <c r="AH203" s="30">
        <v>0</v>
      </c>
      <c r="AI203" s="30" t="str">
        <f>+[1]DEPURADO!G197</f>
        <v>CANCELADA</v>
      </c>
      <c r="AJ203" s="32"/>
      <c r="AK203" s="33"/>
    </row>
    <row r="204" spans="1:37" s="34" customFormat="1" ht="16.149999999999999" customHeight="1" x14ac:dyDescent="0.25">
      <c r="A204" s="23">
        <f t="shared" si="21"/>
        <v>196</v>
      </c>
      <c r="B204" s="24" t="s">
        <v>44</v>
      </c>
      <c r="C204" s="23">
        <f>+[1]DEPURADO!A198</f>
        <v>10644</v>
      </c>
      <c r="D204" s="23">
        <f>+[1]DEPURADO!B198</f>
        <v>10644</v>
      </c>
      <c r="E204" s="25">
        <f>+[1]DEPURADO!C198</f>
        <v>43704</v>
      </c>
      <c r="F204" s="26">
        <f>+IF([1]DEPURADO!D198&gt;1,[1]DEPURADO!D198," ")</f>
        <v>43704</v>
      </c>
      <c r="G204" s="27">
        <f>[1]DEPURADO!F198</f>
        <v>139987</v>
      </c>
      <c r="H204" s="28">
        <v>0</v>
      </c>
      <c r="I204" s="28">
        <f>+[1]DEPURADO!M198+[1]DEPURADO!N198</f>
        <v>0</v>
      </c>
      <c r="J204" s="28">
        <f>+[1]DEPURADO!R198</f>
        <v>139987</v>
      </c>
      <c r="K204" s="29">
        <f>+[1]DEPURADO!P198+[1]DEPURADO!Q198</f>
        <v>0</v>
      </c>
      <c r="L204" s="28">
        <v>0</v>
      </c>
      <c r="M204" s="28">
        <v>0</v>
      </c>
      <c r="N204" s="28">
        <f t="shared" si="15"/>
        <v>139987</v>
      </c>
      <c r="O204" s="28">
        <f t="shared" si="16"/>
        <v>0</v>
      </c>
      <c r="P204" s="24">
        <f>IF([1]DEPURADO!H198&gt;1,0,[1]DEPURADO!B198)</f>
        <v>10644</v>
      </c>
      <c r="Q204" s="30">
        <f t="shared" si="17"/>
        <v>139987</v>
      </c>
      <c r="R204" s="31">
        <f t="shared" si="18"/>
        <v>0</v>
      </c>
      <c r="S204" s="31">
        <f>+[1]DEPURADO!J198</f>
        <v>0</v>
      </c>
      <c r="T204" s="23" t="s">
        <v>45</v>
      </c>
      <c r="U204" s="31">
        <f>+[1]DEPURADO!I198</f>
        <v>0</v>
      </c>
      <c r="V204" s="30"/>
      <c r="W204" s="23" t="s">
        <v>45</v>
      </c>
      <c r="X204" s="31">
        <f>+[1]DEPURADO!K198+[1]DEPURADO!L198</f>
        <v>0</v>
      </c>
      <c r="Y204" s="23" t="s">
        <v>45</v>
      </c>
      <c r="Z204" s="31">
        <f t="shared" si="19"/>
        <v>0</v>
      </c>
      <c r="AA204" s="31"/>
      <c r="AB204" s="31">
        <v>0</v>
      </c>
      <c r="AC204" s="31">
        <v>0</v>
      </c>
      <c r="AD204" s="30"/>
      <c r="AE204" s="30">
        <f>+[1]DEPURADO!K198</f>
        <v>0</v>
      </c>
      <c r="AF204" s="30">
        <v>0</v>
      </c>
      <c r="AG204" s="30">
        <f t="shared" si="20"/>
        <v>0</v>
      </c>
      <c r="AH204" s="30">
        <v>0</v>
      </c>
      <c r="AI204" s="30" t="str">
        <f>+[1]DEPURADO!G198</f>
        <v>CANCELADA</v>
      </c>
      <c r="AJ204" s="32"/>
      <c r="AK204" s="33"/>
    </row>
    <row r="205" spans="1:37" s="34" customFormat="1" ht="16.149999999999999" customHeight="1" x14ac:dyDescent="0.25">
      <c r="A205" s="23">
        <f t="shared" si="21"/>
        <v>197</v>
      </c>
      <c r="B205" s="24" t="s">
        <v>44</v>
      </c>
      <c r="C205" s="23">
        <f>+[1]DEPURADO!A199</f>
        <v>10574</v>
      </c>
      <c r="D205" s="23">
        <f>+[1]DEPURADO!B199</f>
        <v>10574</v>
      </c>
      <c r="E205" s="25">
        <f>+[1]DEPURADO!C199</f>
        <v>43687</v>
      </c>
      <c r="F205" s="26">
        <f>+IF([1]DEPURADO!D199&gt;1,[1]DEPURADO!D199," ")</f>
        <v>43687</v>
      </c>
      <c r="G205" s="27">
        <f>[1]DEPURADO!F199</f>
        <v>167957</v>
      </c>
      <c r="H205" s="28">
        <v>0</v>
      </c>
      <c r="I205" s="28">
        <f>+[1]DEPURADO!M199+[1]DEPURADO!N199</f>
        <v>0</v>
      </c>
      <c r="J205" s="28">
        <f>+[1]DEPURADO!R199</f>
        <v>167957</v>
      </c>
      <c r="K205" s="29">
        <f>+[1]DEPURADO!P199+[1]DEPURADO!Q199</f>
        <v>0</v>
      </c>
      <c r="L205" s="28">
        <v>0</v>
      </c>
      <c r="M205" s="28">
        <v>0</v>
      </c>
      <c r="N205" s="28">
        <f t="shared" ref="N205:N268" si="22">+SUM(J205:M205)</f>
        <v>167957</v>
      </c>
      <c r="O205" s="28">
        <f t="shared" ref="O205:O268" si="23">+G205-I205-N205</f>
        <v>0</v>
      </c>
      <c r="P205" s="24">
        <f>IF([1]DEPURADO!H199&gt;1,0,[1]DEPURADO!B199)</f>
        <v>10574</v>
      </c>
      <c r="Q205" s="30">
        <f t="shared" ref="Q205:Q268" si="24">+IF(P205&gt;0,G205,0)</f>
        <v>167957</v>
      </c>
      <c r="R205" s="31">
        <f t="shared" ref="R205:R268" si="25">IF(P205=0,G205,0)</f>
        <v>0</v>
      </c>
      <c r="S205" s="31">
        <f>+[1]DEPURADO!J199</f>
        <v>0</v>
      </c>
      <c r="T205" s="23" t="s">
        <v>45</v>
      </c>
      <c r="U205" s="31">
        <f>+[1]DEPURADO!I199</f>
        <v>0</v>
      </c>
      <c r="V205" s="30"/>
      <c r="W205" s="23" t="s">
        <v>45</v>
      </c>
      <c r="X205" s="31">
        <f>+[1]DEPURADO!K199+[1]DEPURADO!L199</f>
        <v>0</v>
      </c>
      <c r="Y205" s="23" t="s">
        <v>45</v>
      </c>
      <c r="Z205" s="31">
        <f t="shared" ref="Z205:Z268" si="26">+X205-AE205+IF(X205-AE205&lt;-1,-X205+AE205,0)</f>
        <v>0</v>
      </c>
      <c r="AA205" s="31"/>
      <c r="AB205" s="31">
        <v>0</v>
      </c>
      <c r="AC205" s="31">
        <v>0</v>
      </c>
      <c r="AD205" s="30"/>
      <c r="AE205" s="30">
        <f>+[1]DEPURADO!K199</f>
        <v>0</v>
      </c>
      <c r="AF205" s="30">
        <v>0</v>
      </c>
      <c r="AG205" s="30">
        <f t="shared" ref="AG205:AG268" si="27">+G205-I205-N205-R205-Z205-AC205-AE205-S205-U205</f>
        <v>0</v>
      </c>
      <c r="AH205" s="30">
        <v>0</v>
      </c>
      <c r="AI205" s="30" t="str">
        <f>+[1]DEPURADO!G199</f>
        <v>CANCELADA</v>
      </c>
      <c r="AJ205" s="32"/>
      <c r="AK205" s="33"/>
    </row>
    <row r="206" spans="1:37" s="34" customFormat="1" ht="16.149999999999999" customHeight="1" x14ac:dyDescent="0.25">
      <c r="A206" s="23">
        <f t="shared" si="21"/>
        <v>198</v>
      </c>
      <c r="B206" s="24" t="s">
        <v>44</v>
      </c>
      <c r="C206" s="23">
        <f>+[1]DEPURADO!A200</f>
        <v>10566</v>
      </c>
      <c r="D206" s="23">
        <f>+[1]DEPURADO!B200</f>
        <v>10566</v>
      </c>
      <c r="E206" s="25">
        <f>+[1]DEPURADO!C200</f>
        <v>43687</v>
      </c>
      <c r="F206" s="26">
        <f>+IF([1]DEPURADO!D200&gt;1,[1]DEPURADO!D200," ")</f>
        <v>43687</v>
      </c>
      <c r="G206" s="27">
        <f>[1]DEPURADO!F200</f>
        <v>192370</v>
      </c>
      <c r="H206" s="28">
        <v>0</v>
      </c>
      <c r="I206" s="28">
        <f>+[1]DEPURADO!M200+[1]DEPURADO!N200</f>
        <v>0</v>
      </c>
      <c r="J206" s="28">
        <f>+[1]DEPURADO!R200</f>
        <v>192370</v>
      </c>
      <c r="K206" s="29">
        <f>+[1]DEPURADO!P200+[1]DEPURADO!Q200</f>
        <v>0</v>
      </c>
      <c r="L206" s="28">
        <v>0</v>
      </c>
      <c r="M206" s="28">
        <v>0</v>
      </c>
      <c r="N206" s="28">
        <f t="shared" si="22"/>
        <v>192370</v>
      </c>
      <c r="O206" s="28">
        <f t="shared" si="23"/>
        <v>0</v>
      </c>
      <c r="P206" s="24">
        <f>IF([1]DEPURADO!H200&gt;1,0,[1]DEPURADO!B200)</f>
        <v>10566</v>
      </c>
      <c r="Q206" s="30">
        <f t="shared" si="24"/>
        <v>192370</v>
      </c>
      <c r="R206" s="31">
        <f t="shared" si="25"/>
        <v>0</v>
      </c>
      <c r="S206" s="31">
        <f>+[1]DEPURADO!J200</f>
        <v>0</v>
      </c>
      <c r="T206" s="23" t="s">
        <v>45</v>
      </c>
      <c r="U206" s="31">
        <f>+[1]DEPURADO!I200</f>
        <v>0</v>
      </c>
      <c r="V206" s="30"/>
      <c r="W206" s="23" t="s">
        <v>45</v>
      </c>
      <c r="X206" s="31">
        <f>+[1]DEPURADO!K200+[1]DEPURADO!L200</f>
        <v>0</v>
      </c>
      <c r="Y206" s="23" t="s">
        <v>45</v>
      </c>
      <c r="Z206" s="31">
        <f t="shared" si="26"/>
        <v>0</v>
      </c>
      <c r="AA206" s="31"/>
      <c r="AB206" s="31">
        <v>0</v>
      </c>
      <c r="AC206" s="31">
        <v>0</v>
      </c>
      <c r="AD206" s="30"/>
      <c r="AE206" s="30">
        <f>+[1]DEPURADO!K200</f>
        <v>0</v>
      </c>
      <c r="AF206" s="30">
        <v>0</v>
      </c>
      <c r="AG206" s="30">
        <f t="shared" si="27"/>
        <v>0</v>
      </c>
      <c r="AH206" s="30">
        <v>0</v>
      </c>
      <c r="AI206" s="30" t="str">
        <f>+[1]DEPURADO!G200</f>
        <v>CANCELADA</v>
      </c>
      <c r="AJ206" s="32"/>
      <c r="AK206" s="33"/>
    </row>
    <row r="207" spans="1:37" s="34" customFormat="1" ht="16.149999999999999" customHeight="1" x14ac:dyDescent="0.25">
      <c r="A207" s="23">
        <f t="shared" si="21"/>
        <v>199</v>
      </c>
      <c r="B207" s="24" t="s">
        <v>44</v>
      </c>
      <c r="C207" s="23">
        <f>+[1]DEPURADO!A201</f>
        <v>10649</v>
      </c>
      <c r="D207" s="23">
        <f>+[1]DEPURADO!B201</f>
        <v>10649</v>
      </c>
      <c r="E207" s="25">
        <f>+[1]DEPURADO!C201</f>
        <v>43705</v>
      </c>
      <c r="F207" s="26">
        <f>+IF([1]DEPURADO!D201&gt;1,[1]DEPURADO!D201," ")</f>
        <v>43705</v>
      </c>
      <c r="G207" s="27">
        <f>[1]DEPURADO!F201</f>
        <v>61909</v>
      </c>
      <c r="H207" s="28">
        <v>0</v>
      </c>
      <c r="I207" s="28">
        <f>+[1]DEPURADO!M201+[1]DEPURADO!N201</f>
        <v>0</v>
      </c>
      <c r="J207" s="28">
        <f>+[1]DEPURADO!R201</f>
        <v>0</v>
      </c>
      <c r="K207" s="29">
        <f>+[1]DEPURADO!P201+[1]DEPURADO!Q201</f>
        <v>61909</v>
      </c>
      <c r="L207" s="28">
        <v>0</v>
      </c>
      <c r="M207" s="28">
        <v>0</v>
      </c>
      <c r="N207" s="28">
        <f t="shared" si="22"/>
        <v>61909</v>
      </c>
      <c r="O207" s="28">
        <f t="shared" si="23"/>
        <v>0</v>
      </c>
      <c r="P207" s="24">
        <f>IF([1]DEPURADO!H201&gt;1,0,[1]DEPURADO!B201)</f>
        <v>10649</v>
      </c>
      <c r="Q207" s="30">
        <f t="shared" si="24"/>
        <v>61909</v>
      </c>
      <c r="R207" s="31">
        <f t="shared" si="25"/>
        <v>0</v>
      </c>
      <c r="S207" s="31">
        <f>+[1]DEPURADO!J201</f>
        <v>0</v>
      </c>
      <c r="T207" s="23" t="s">
        <v>45</v>
      </c>
      <c r="U207" s="31">
        <f>+[1]DEPURADO!I201</f>
        <v>0</v>
      </c>
      <c r="V207" s="30"/>
      <c r="W207" s="23" t="s">
        <v>45</v>
      </c>
      <c r="X207" s="31">
        <f>+[1]DEPURADO!K201+[1]DEPURADO!L201</f>
        <v>0</v>
      </c>
      <c r="Y207" s="23" t="s">
        <v>45</v>
      </c>
      <c r="Z207" s="31">
        <f t="shared" si="26"/>
        <v>0</v>
      </c>
      <c r="AA207" s="31"/>
      <c r="AB207" s="31">
        <v>0</v>
      </c>
      <c r="AC207" s="31">
        <v>0</v>
      </c>
      <c r="AD207" s="30"/>
      <c r="AE207" s="30">
        <f>+[1]DEPURADO!K201</f>
        <v>0</v>
      </c>
      <c r="AF207" s="30">
        <v>0</v>
      </c>
      <c r="AG207" s="30">
        <f t="shared" si="27"/>
        <v>0</v>
      </c>
      <c r="AH207" s="30">
        <v>0</v>
      </c>
      <c r="AI207" s="30" t="str">
        <f>+[1]DEPURADO!G201</f>
        <v>CANCELADA</v>
      </c>
      <c r="AJ207" s="32"/>
      <c r="AK207" s="33"/>
    </row>
    <row r="208" spans="1:37" s="34" customFormat="1" ht="16.149999999999999" customHeight="1" x14ac:dyDescent="0.25">
      <c r="A208" s="23">
        <f t="shared" si="21"/>
        <v>200</v>
      </c>
      <c r="B208" s="24" t="s">
        <v>44</v>
      </c>
      <c r="C208" s="23">
        <f>+[1]DEPURADO!A202</f>
        <v>10706</v>
      </c>
      <c r="D208" s="23">
        <f>+[1]DEPURADO!B202</f>
        <v>10706</v>
      </c>
      <c r="E208" s="25">
        <f>+[1]DEPURADO!C202</f>
        <v>43714</v>
      </c>
      <c r="F208" s="26">
        <f>+IF([1]DEPURADO!D202&gt;1,[1]DEPURADO!D202," ")</f>
        <v>43714</v>
      </c>
      <c r="G208" s="27">
        <f>[1]DEPURADO!F202</f>
        <v>121089</v>
      </c>
      <c r="H208" s="28">
        <v>0</v>
      </c>
      <c r="I208" s="28">
        <f>+[1]DEPURADO!M202+[1]DEPURADO!N202</f>
        <v>0</v>
      </c>
      <c r="J208" s="28">
        <f>+[1]DEPURADO!R202</f>
        <v>58058</v>
      </c>
      <c r="K208" s="29">
        <f>+[1]DEPURADO!P202+[1]DEPURADO!Q202</f>
        <v>0</v>
      </c>
      <c r="L208" s="28">
        <v>0</v>
      </c>
      <c r="M208" s="28">
        <v>0</v>
      </c>
      <c r="N208" s="28">
        <f t="shared" si="22"/>
        <v>58058</v>
      </c>
      <c r="O208" s="28">
        <f t="shared" si="23"/>
        <v>63031</v>
      </c>
      <c r="P208" s="24">
        <f>IF([1]DEPURADO!H202&gt;1,0,[1]DEPURADO!B202)</f>
        <v>10706</v>
      </c>
      <c r="Q208" s="30">
        <f t="shared" si="24"/>
        <v>121089</v>
      </c>
      <c r="R208" s="31">
        <f t="shared" si="25"/>
        <v>0</v>
      </c>
      <c r="S208" s="31">
        <f>+[1]DEPURADO!J202</f>
        <v>0</v>
      </c>
      <c r="T208" s="23" t="s">
        <v>45</v>
      </c>
      <c r="U208" s="31">
        <f>+[1]DEPURADO!I202</f>
        <v>0</v>
      </c>
      <c r="V208" s="30"/>
      <c r="W208" s="23" t="s">
        <v>45</v>
      </c>
      <c r="X208" s="31">
        <f>+[1]DEPURADO!K202+[1]DEPURADO!L202</f>
        <v>63031</v>
      </c>
      <c r="Y208" s="23" t="s">
        <v>45</v>
      </c>
      <c r="Z208" s="31">
        <f t="shared" si="26"/>
        <v>63031</v>
      </c>
      <c r="AA208" s="31"/>
      <c r="AB208" s="31">
        <v>0</v>
      </c>
      <c r="AC208" s="31">
        <v>0</v>
      </c>
      <c r="AD208" s="30"/>
      <c r="AE208" s="30">
        <f>+[1]DEPURADO!K202</f>
        <v>0</v>
      </c>
      <c r="AF208" s="30">
        <v>0</v>
      </c>
      <c r="AG208" s="30">
        <f t="shared" si="27"/>
        <v>0</v>
      </c>
      <c r="AH208" s="30">
        <v>0</v>
      </c>
      <c r="AI208" s="30" t="str">
        <f>+[1]DEPURADO!G202</f>
        <v>GLOSA LEGALIZADA Y CANCELADA</v>
      </c>
      <c r="AJ208" s="32"/>
      <c r="AK208" s="33"/>
    </row>
    <row r="209" spans="1:37" s="34" customFormat="1" ht="16.149999999999999" customHeight="1" x14ac:dyDescent="0.25">
      <c r="A209" s="23">
        <f t="shared" si="21"/>
        <v>201</v>
      </c>
      <c r="B209" s="24" t="s">
        <v>44</v>
      </c>
      <c r="C209" s="23">
        <f>+[1]DEPURADO!A203</f>
        <v>10726</v>
      </c>
      <c r="D209" s="23">
        <f>+[1]DEPURADO!B203</f>
        <v>10726</v>
      </c>
      <c r="E209" s="25">
        <f>+[1]DEPURADO!C203</f>
        <v>43718</v>
      </c>
      <c r="F209" s="26">
        <f>+IF([1]DEPURADO!D203&gt;1,[1]DEPURADO!D203," ")</f>
        <v>43718</v>
      </c>
      <c r="G209" s="27">
        <f>[1]DEPURADO!F203</f>
        <v>135110</v>
      </c>
      <c r="H209" s="28">
        <v>0</v>
      </c>
      <c r="I209" s="28">
        <f>+[1]DEPURADO!M203+[1]DEPURADO!N203</f>
        <v>0</v>
      </c>
      <c r="J209" s="28">
        <f>+[1]DEPURADO!R203</f>
        <v>72079</v>
      </c>
      <c r="K209" s="29">
        <f>+[1]DEPURADO!P203+[1]DEPURADO!Q203</f>
        <v>0</v>
      </c>
      <c r="L209" s="28">
        <v>0</v>
      </c>
      <c r="M209" s="28">
        <v>0</v>
      </c>
      <c r="N209" s="28">
        <f t="shared" si="22"/>
        <v>72079</v>
      </c>
      <c r="O209" s="28">
        <f t="shared" si="23"/>
        <v>63031</v>
      </c>
      <c r="P209" s="24">
        <f>IF([1]DEPURADO!H203&gt;1,0,[1]DEPURADO!B203)</f>
        <v>10726</v>
      </c>
      <c r="Q209" s="30">
        <f t="shared" si="24"/>
        <v>135110</v>
      </c>
      <c r="R209" s="31">
        <f t="shared" si="25"/>
        <v>0</v>
      </c>
      <c r="S209" s="31">
        <f>+[1]DEPURADO!J203</f>
        <v>0</v>
      </c>
      <c r="T209" s="23" t="s">
        <v>45</v>
      </c>
      <c r="U209" s="31">
        <f>+[1]DEPURADO!I203</f>
        <v>0</v>
      </c>
      <c r="V209" s="30"/>
      <c r="W209" s="23" t="s">
        <v>45</v>
      </c>
      <c r="X209" s="31">
        <f>+[1]DEPURADO!K203+[1]DEPURADO!L203</f>
        <v>63031</v>
      </c>
      <c r="Y209" s="23" t="s">
        <v>45</v>
      </c>
      <c r="Z209" s="31">
        <f t="shared" si="26"/>
        <v>63031</v>
      </c>
      <c r="AA209" s="31"/>
      <c r="AB209" s="31">
        <v>0</v>
      </c>
      <c r="AC209" s="31">
        <v>0</v>
      </c>
      <c r="AD209" s="30"/>
      <c r="AE209" s="30">
        <f>+[1]DEPURADO!K203</f>
        <v>0</v>
      </c>
      <c r="AF209" s="30">
        <v>0</v>
      </c>
      <c r="AG209" s="30">
        <f t="shared" si="27"/>
        <v>0</v>
      </c>
      <c r="AH209" s="30">
        <v>0</v>
      </c>
      <c r="AI209" s="30" t="str">
        <f>+[1]DEPURADO!G203</f>
        <v>GLOSA LEGALIZADA Y CANCELADA</v>
      </c>
      <c r="AJ209" s="32"/>
      <c r="AK209" s="33"/>
    </row>
    <row r="210" spans="1:37" s="34" customFormat="1" ht="16.149999999999999" customHeight="1" x14ac:dyDescent="0.25">
      <c r="A210" s="23">
        <f t="shared" si="21"/>
        <v>202</v>
      </c>
      <c r="B210" s="24" t="s">
        <v>44</v>
      </c>
      <c r="C210" s="23">
        <f>+[1]DEPURADO!A204</f>
        <v>10702</v>
      </c>
      <c r="D210" s="23">
        <f>+[1]DEPURADO!B204</f>
        <v>10702</v>
      </c>
      <c r="E210" s="25">
        <f>+[1]DEPURADO!C204</f>
        <v>43714</v>
      </c>
      <c r="F210" s="26">
        <f>+IF([1]DEPURADO!D204&gt;1,[1]DEPURADO!D204," ")</f>
        <v>43714</v>
      </c>
      <c r="G210" s="27">
        <f>[1]DEPURADO!F204</f>
        <v>147989</v>
      </c>
      <c r="H210" s="28">
        <v>0</v>
      </c>
      <c r="I210" s="28">
        <f>+[1]DEPURADO!M204+[1]DEPURADO!N204</f>
        <v>0</v>
      </c>
      <c r="J210" s="28">
        <f>+[1]DEPURADO!R204</f>
        <v>147989</v>
      </c>
      <c r="K210" s="29">
        <f>+[1]DEPURADO!P204+[1]DEPURADO!Q204</f>
        <v>0</v>
      </c>
      <c r="L210" s="28">
        <v>0</v>
      </c>
      <c r="M210" s="28">
        <v>0</v>
      </c>
      <c r="N210" s="28">
        <f t="shared" si="22"/>
        <v>147989</v>
      </c>
      <c r="O210" s="28">
        <f t="shared" si="23"/>
        <v>0</v>
      </c>
      <c r="P210" s="24">
        <f>IF([1]DEPURADO!H204&gt;1,0,[1]DEPURADO!B204)</f>
        <v>10702</v>
      </c>
      <c r="Q210" s="30">
        <f t="shared" si="24"/>
        <v>147989</v>
      </c>
      <c r="R210" s="31">
        <f t="shared" si="25"/>
        <v>0</v>
      </c>
      <c r="S210" s="31">
        <f>+[1]DEPURADO!J204</f>
        <v>0</v>
      </c>
      <c r="T210" s="23" t="s">
        <v>45</v>
      </c>
      <c r="U210" s="31">
        <f>+[1]DEPURADO!I204</f>
        <v>0</v>
      </c>
      <c r="V210" s="30"/>
      <c r="W210" s="23" t="s">
        <v>45</v>
      </c>
      <c r="X210" s="31">
        <f>+[1]DEPURADO!K204+[1]DEPURADO!L204</f>
        <v>0</v>
      </c>
      <c r="Y210" s="23" t="s">
        <v>45</v>
      </c>
      <c r="Z210" s="31">
        <f t="shared" si="26"/>
        <v>0</v>
      </c>
      <c r="AA210" s="31"/>
      <c r="AB210" s="31">
        <v>0</v>
      </c>
      <c r="AC210" s="31">
        <v>0</v>
      </c>
      <c r="AD210" s="30"/>
      <c r="AE210" s="30">
        <f>+[1]DEPURADO!K204</f>
        <v>0</v>
      </c>
      <c r="AF210" s="30">
        <v>0</v>
      </c>
      <c r="AG210" s="30">
        <f t="shared" si="27"/>
        <v>0</v>
      </c>
      <c r="AH210" s="30">
        <v>0</v>
      </c>
      <c r="AI210" s="30" t="str">
        <f>+[1]DEPURADO!G204</f>
        <v>CANCELADA</v>
      </c>
      <c r="AJ210" s="32"/>
      <c r="AK210" s="33"/>
    </row>
    <row r="211" spans="1:37" s="34" customFormat="1" ht="16.149999999999999" customHeight="1" x14ac:dyDescent="0.25">
      <c r="A211" s="23">
        <f t="shared" si="21"/>
        <v>203</v>
      </c>
      <c r="B211" s="24" t="s">
        <v>44</v>
      </c>
      <c r="C211" s="23">
        <f>+[1]DEPURADO!A205</f>
        <v>10730</v>
      </c>
      <c r="D211" s="23">
        <f>+[1]DEPURADO!B205</f>
        <v>10730</v>
      </c>
      <c r="E211" s="25">
        <f>+[1]DEPURADO!C205</f>
        <v>43718</v>
      </c>
      <c r="F211" s="26">
        <f>+IF([1]DEPURADO!D205&gt;1,[1]DEPURADO!D205," ")</f>
        <v>43718</v>
      </c>
      <c r="G211" s="27">
        <f>[1]DEPURADO!F205</f>
        <v>150811</v>
      </c>
      <c r="H211" s="28">
        <v>0</v>
      </c>
      <c r="I211" s="28">
        <f>+[1]DEPURADO!M205+[1]DEPURADO!N205</f>
        <v>0</v>
      </c>
      <c r="J211" s="28">
        <f>+[1]DEPURADO!R205</f>
        <v>87780</v>
      </c>
      <c r="K211" s="29">
        <f>+[1]DEPURADO!P205+[1]DEPURADO!Q205</f>
        <v>0</v>
      </c>
      <c r="L211" s="28">
        <v>0</v>
      </c>
      <c r="M211" s="28">
        <v>0</v>
      </c>
      <c r="N211" s="28">
        <f t="shared" si="22"/>
        <v>87780</v>
      </c>
      <c r="O211" s="28">
        <f t="shared" si="23"/>
        <v>63031</v>
      </c>
      <c r="P211" s="24">
        <f>IF([1]DEPURADO!H205&gt;1,0,[1]DEPURADO!B205)</f>
        <v>10730</v>
      </c>
      <c r="Q211" s="30">
        <f t="shared" si="24"/>
        <v>150811</v>
      </c>
      <c r="R211" s="31">
        <f t="shared" si="25"/>
        <v>0</v>
      </c>
      <c r="S211" s="31">
        <f>+[1]DEPURADO!J205</f>
        <v>0</v>
      </c>
      <c r="T211" s="23" t="s">
        <v>45</v>
      </c>
      <c r="U211" s="31">
        <f>+[1]DEPURADO!I205</f>
        <v>0</v>
      </c>
      <c r="V211" s="30"/>
      <c r="W211" s="23" t="s">
        <v>45</v>
      </c>
      <c r="X211" s="31">
        <f>+[1]DEPURADO!K205+[1]DEPURADO!L205</f>
        <v>63031</v>
      </c>
      <c r="Y211" s="23" t="s">
        <v>45</v>
      </c>
      <c r="Z211" s="31">
        <f t="shared" si="26"/>
        <v>63031</v>
      </c>
      <c r="AA211" s="31"/>
      <c r="AB211" s="31">
        <v>0</v>
      </c>
      <c r="AC211" s="31">
        <v>0</v>
      </c>
      <c r="AD211" s="30"/>
      <c r="AE211" s="30">
        <f>+[1]DEPURADO!K205</f>
        <v>0</v>
      </c>
      <c r="AF211" s="30">
        <v>0</v>
      </c>
      <c r="AG211" s="30">
        <f t="shared" si="27"/>
        <v>0</v>
      </c>
      <c r="AH211" s="30">
        <v>0</v>
      </c>
      <c r="AI211" s="30" t="str">
        <f>+[1]DEPURADO!G205</f>
        <v>GLOSA LEGALIZADA Y CANCELADA</v>
      </c>
      <c r="AJ211" s="32"/>
      <c r="AK211" s="33"/>
    </row>
    <row r="212" spans="1:37" s="34" customFormat="1" ht="16.149999999999999" customHeight="1" x14ac:dyDescent="0.25">
      <c r="A212" s="23">
        <f t="shared" si="21"/>
        <v>204</v>
      </c>
      <c r="B212" s="24" t="s">
        <v>44</v>
      </c>
      <c r="C212" s="23">
        <f>+[1]DEPURADO!A206</f>
        <v>10721</v>
      </c>
      <c r="D212" s="23">
        <f>+[1]DEPURADO!B206</f>
        <v>10721</v>
      </c>
      <c r="E212" s="25">
        <f>+[1]DEPURADO!C206</f>
        <v>43718</v>
      </c>
      <c r="F212" s="26">
        <f>+IF([1]DEPURADO!D206&gt;1,[1]DEPURADO!D206," ")</f>
        <v>43718</v>
      </c>
      <c r="G212" s="27">
        <f>[1]DEPURADO!F206</f>
        <v>163279</v>
      </c>
      <c r="H212" s="28">
        <v>0</v>
      </c>
      <c r="I212" s="28">
        <f>+[1]DEPURADO!M206+[1]DEPURADO!N206</f>
        <v>0</v>
      </c>
      <c r="J212" s="28">
        <f>+[1]DEPURADO!R206</f>
        <v>100248</v>
      </c>
      <c r="K212" s="29">
        <f>+[1]DEPURADO!P206+[1]DEPURADO!Q206</f>
        <v>0</v>
      </c>
      <c r="L212" s="28">
        <v>0</v>
      </c>
      <c r="M212" s="28">
        <v>0</v>
      </c>
      <c r="N212" s="28">
        <f t="shared" si="22"/>
        <v>100248</v>
      </c>
      <c r="O212" s="28">
        <f t="shared" si="23"/>
        <v>63031</v>
      </c>
      <c r="P212" s="24">
        <f>IF([1]DEPURADO!H206&gt;1,0,[1]DEPURADO!B206)</f>
        <v>10721</v>
      </c>
      <c r="Q212" s="30">
        <f t="shared" si="24"/>
        <v>163279</v>
      </c>
      <c r="R212" s="31">
        <f t="shared" si="25"/>
        <v>0</v>
      </c>
      <c r="S212" s="31">
        <f>+[1]DEPURADO!J206</f>
        <v>0</v>
      </c>
      <c r="T212" s="23" t="s">
        <v>45</v>
      </c>
      <c r="U212" s="31">
        <f>+[1]DEPURADO!I206</f>
        <v>0</v>
      </c>
      <c r="V212" s="30"/>
      <c r="W212" s="23" t="s">
        <v>45</v>
      </c>
      <c r="X212" s="31">
        <f>+[1]DEPURADO!K206+[1]DEPURADO!L206</f>
        <v>63031</v>
      </c>
      <c r="Y212" s="23" t="s">
        <v>45</v>
      </c>
      <c r="Z212" s="31">
        <f t="shared" si="26"/>
        <v>63031</v>
      </c>
      <c r="AA212" s="31"/>
      <c r="AB212" s="31">
        <v>0</v>
      </c>
      <c r="AC212" s="31">
        <v>0</v>
      </c>
      <c r="AD212" s="30"/>
      <c r="AE212" s="30">
        <f>+[1]DEPURADO!K206</f>
        <v>0</v>
      </c>
      <c r="AF212" s="30">
        <v>0</v>
      </c>
      <c r="AG212" s="30">
        <f t="shared" si="27"/>
        <v>0</v>
      </c>
      <c r="AH212" s="30">
        <v>0</v>
      </c>
      <c r="AI212" s="30" t="str">
        <f>+[1]DEPURADO!G206</f>
        <v>GLOSA LEGALIZADA Y CANCELADA</v>
      </c>
      <c r="AJ212" s="32"/>
      <c r="AK212" s="33"/>
    </row>
    <row r="213" spans="1:37" s="34" customFormat="1" ht="16.149999999999999" customHeight="1" x14ac:dyDescent="0.25">
      <c r="A213" s="23">
        <f t="shared" si="21"/>
        <v>205</v>
      </c>
      <c r="B213" s="24" t="s">
        <v>44</v>
      </c>
      <c r="C213" s="23">
        <f>+[1]DEPURADO!A207</f>
        <v>10710</v>
      </c>
      <c r="D213" s="23">
        <f>+[1]DEPURADO!B207</f>
        <v>10710</v>
      </c>
      <c r="E213" s="25">
        <f>+[1]DEPURADO!C207</f>
        <v>43714</v>
      </c>
      <c r="F213" s="26">
        <f>+IF([1]DEPURADO!D207&gt;1,[1]DEPURADO!D207," ")</f>
        <v>43714</v>
      </c>
      <c r="G213" s="27">
        <f>[1]DEPURADO!F207</f>
        <v>171460</v>
      </c>
      <c r="H213" s="28">
        <v>0</v>
      </c>
      <c r="I213" s="28">
        <f>+[1]DEPURADO!M207+[1]DEPURADO!N207</f>
        <v>0</v>
      </c>
      <c r="J213" s="28">
        <f>+[1]DEPURADO!R207</f>
        <v>171460</v>
      </c>
      <c r="K213" s="29">
        <f>+[1]DEPURADO!P207+[1]DEPURADO!Q207</f>
        <v>0</v>
      </c>
      <c r="L213" s="28">
        <v>0</v>
      </c>
      <c r="M213" s="28">
        <v>0</v>
      </c>
      <c r="N213" s="28">
        <f t="shared" si="22"/>
        <v>171460</v>
      </c>
      <c r="O213" s="28">
        <f t="shared" si="23"/>
        <v>0</v>
      </c>
      <c r="P213" s="24">
        <f>IF([1]DEPURADO!H207&gt;1,0,[1]DEPURADO!B207)</f>
        <v>10710</v>
      </c>
      <c r="Q213" s="30">
        <f t="shared" si="24"/>
        <v>171460</v>
      </c>
      <c r="R213" s="31">
        <f t="shared" si="25"/>
        <v>0</v>
      </c>
      <c r="S213" s="31">
        <f>+[1]DEPURADO!J207</f>
        <v>0</v>
      </c>
      <c r="T213" s="23" t="s">
        <v>45</v>
      </c>
      <c r="U213" s="31">
        <f>+[1]DEPURADO!I207</f>
        <v>0</v>
      </c>
      <c r="V213" s="30"/>
      <c r="W213" s="23" t="s">
        <v>45</v>
      </c>
      <c r="X213" s="31">
        <f>+[1]DEPURADO!K207+[1]DEPURADO!L207</f>
        <v>0</v>
      </c>
      <c r="Y213" s="23" t="s">
        <v>45</v>
      </c>
      <c r="Z213" s="31">
        <f t="shared" si="26"/>
        <v>0</v>
      </c>
      <c r="AA213" s="31"/>
      <c r="AB213" s="31">
        <v>0</v>
      </c>
      <c r="AC213" s="31">
        <v>0</v>
      </c>
      <c r="AD213" s="30"/>
      <c r="AE213" s="30">
        <f>+[1]DEPURADO!K207</f>
        <v>0</v>
      </c>
      <c r="AF213" s="30">
        <v>0</v>
      </c>
      <c r="AG213" s="30">
        <f t="shared" si="27"/>
        <v>0</v>
      </c>
      <c r="AH213" s="30">
        <v>0</v>
      </c>
      <c r="AI213" s="30" t="str">
        <f>+[1]DEPURADO!G207</f>
        <v>CANCELADA</v>
      </c>
      <c r="AJ213" s="32"/>
      <c r="AK213" s="33"/>
    </row>
    <row r="214" spans="1:37" s="34" customFormat="1" ht="16.149999999999999" customHeight="1" x14ac:dyDescent="0.25">
      <c r="A214" s="23">
        <f t="shared" si="21"/>
        <v>206</v>
      </c>
      <c r="B214" s="24" t="s">
        <v>44</v>
      </c>
      <c r="C214" s="23">
        <f>+[1]DEPURADO!A208</f>
        <v>10695</v>
      </c>
      <c r="D214" s="23">
        <f>+[1]DEPURADO!B208</f>
        <v>10695</v>
      </c>
      <c r="E214" s="25">
        <f>+[1]DEPURADO!C208</f>
        <v>43714</v>
      </c>
      <c r="F214" s="26">
        <f>+IF([1]DEPURADO!D208&gt;1,[1]DEPURADO!D208," ")</f>
        <v>43714</v>
      </c>
      <c r="G214" s="27">
        <f>[1]DEPURADO!F208</f>
        <v>177698</v>
      </c>
      <c r="H214" s="28">
        <v>0</v>
      </c>
      <c r="I214" s="28">
        <f>+[1]DEPURADO!M208+[1]DEPURADO!N208</f>
        <v>0</v>
      </c>
      <c r="J214" s="28">
        <f>+[1]DEPURADO!R208</f>
        <v>114667</v>
      </c>
      <c r="K214" s="29">
        <f>+[1]DEPURADO!P208+[1]DEPURADO!Q208</f>
        <v>0</v>
      </c>
      <c r="L214" s="28">
        <v>0</v>
      </c>
      <c r="M214" s="28">
        <v>0</v>
      </c>
      <c r="N214" s="28">
        <f t="shared" si="22"/>
        <v>114667</v>
      </c>
      <c r="O214" s="28">
        <f t="shared" si="23"/>
        <v>63031</v>
      </c>
      <c r="P214" s="24">
        <f>IF([1]DEPURADO!H208&gt;1,0,[1]DEPURADO!B208)</f>
        <v>10695</v>
      </c>
      <c r="Q214" s="30">
        <f t="shared" si="24"/>
        <v>177698</v>
      </c>
      <c r="R214" s="31">
        <f t="shared" si="25"/>
        <v>0</v>
      </c>
      <c r="S214" s="31">
        <f>+[1]DEPURADO!J208</f>
        <v>0</v>
      </c>
      <c r="T214" s="23" t="s">
        <v>45</v>
      </c>
      <c r="U214" s="31">
        <f>+[1]DEPURADO!I208</f>
        <v>0</v>
      </c>
      <c r="V214" s="30"/>
      <c r="W214" s="23" t="s">
        <v>45</v>
      </c>
      <c r="X214" s="31">
        <f>+[1]DEPURADO!K208+[1]DEPURADO!L208</f>
        <v>63031</v>
      </c>
      <c r="Y214" s="23" t="s">
        <v>45</v>
      </c>
      <c r="Z214" s="31">
        <f t="shared" si="26"/>
        <v>63031</v>
      </c>
      <c r="AA214" s="31"/>
      <c r="AB214" s="31">
        <v>0</v>
      </c>
      <c r="AC214" s="31">
        <v>0</v>
      </c>
      <c r="AD214" s="30"/>
      <c r="AE214" s="30">
        <f>+[1]DEPURADO!K208</f>
        <v>0</v>
      </c>
      <c r="AF214" s="30">
        <v>0</v>
      </c>
      <c r="AG214" s="30">
        <f t="shared" si="27"/>
        <v>0</v>
      </c>
      <c r="AH214" s="30">
        <v>0</v>
      </c>
      <c r="AI214" s="30" t="str">
        <f>+[1]DEPURADO!G208</f>
        <v>GLOSA LEGALIZADA Y CANCELADA</v>
      </c>
      <c r="AJ214" s="32"/>
      <c r="AK214" s="33"/>
    </row>
    <row r="215" spans="1:37" s="34" customFormat="1" ht="16.149999999999999" customHeight="1" x14ac:dyDescent="0.25">
      <c r="A215" s="23">
        <f t="shared" si="21"/>
        <v>207</v>
      </c>
      <c r="B215" s="24" t="s">
        <v>44</v>
      </c>
      <c r="C215" s="23">
        <f>+[1]DEPURADO!A209</f>
        <v>10750</v>
      </c>
      <c r="D215" s="23">
        <f>+[1]DEPURADO!B209</f>
        <v>10750</v>
      </c>
      <c r="E215" s="25">
        <f>+[1]DEPURADO!C209</f>
        <v>43727</v>
      </c>
      <c r="F215" s="26">
        <f>+IF([1]DEPURADO!D209&gt;1,[1]DEPURADO!D209," ")</f>
        <v>43727</v>
      </c>
      <c r="G215" s="27">
        <f>[1]DEPURADO!F209</f>
        <v>243289</v>
      </c>
      <c r="H215" s="28">
        <v>0</v>
      </c>
      <c r="I215" s="28">
        <f>+[1]DEPURADO!M209+[1]DEPURADO!N209</f>
        <v>0</v>
      </c>
      <c r="J215" s="28">
        <f>+[1]DEPURADO!R209</f>
        <v>243289</v>
      </c>
      <c r="K215" s="29">
        <f>+[1]DEPURADO!P209+[1]DEPURADO!Q209</f>
        <v>0</v>
      </c>
      <c r="L215" s="28">
        <v>0</v>
      </c>
      <c r="M215" s="28">
        <v>0</v>
      </c>
      <c r="N215" s="28">
        <f t="shared" si="22"/>
        <v>243289</v>
      </c>
      <c r="O215" s="28">
        <f t="shared" si="23"/>
        <v>0</v>
      </c>
      <c r="P215" s="24">
        <f>IF([1]DEPURADO!H209&gt;1,0,[1]DEPURADO!B209)</f>
        <v>10750</v>
      </c>
      <c r="Q215" s="30">
        <f t="shared" si="24"/>
        <v>243289</v>
      </c>
      <c r="R215" s="31">
        <f t="shared" si="25"/>
        <v>0</v>
      </c>
      <c r="S215" s="31">
        <f>+[1]DEPURADO!J209</f>
        <v>0</v>
      </c>
      <c r="T215" s="23" t="s">
        <v>45</v>
      </c>
      <c r="U215" s="31">
        <f>+[1]DEPURADO!I209</f>
        <v>0</v>
      </c>
      <c r="V215" s="30"/>
      <c r="W215" s="23" t="s">
        <v>45</v>
      </c>
      <c r="X215" s="31">
        <f>+[1]DEPURADO!K209+[1]DEPURADO!L209</f>
        <v>0</v>
      </c>
      <c r="Y215" s="23" t="s">
        <v>45</v>
      </c>
      <c r="Z215" s="31">
        <f t="shared" si="26"/>
        <v>0</v>
      </c>
      <c r="AA215" s="31"/>
      <c r="AB215" s="31">
        <v>0</v>
      </c>
      <c r="AC215" s="31">
        <v>0</v>
      </c>
      <c r="AD215" s="30"/>
      <c r="AE215" s="30">
        <f>+[1]DEPURADO!K209</f>
        <v>0</v>
      </c>
      <c r="AF215" s="30">
        <v>0</v>
      </c>
      <c r="AG215" s="30">
        <f t="shared" si="27"/>
        <v>0</v>
      </c>
      <c r="AH215" s="30">
        <v>0</v>
      </c>
      <c r="AI215" s="30" t="str">
        <f>+[1]DEPURADO!G209</f>
        <v>CANCELADA</v>
      </c>
      <c r="AJ215" s="32"/>
      <c r="AK215" s="33"/>
    </row>
    <row r="216" spans="1:37" s="34" customFormat="1" ht="16.149999999999999" customHeight="1" x14ac:dyDescent="0.25">
      <c r="A216" s="23">
        <f t="shared" si="21"/>
        <v>208</v>
      </c>
      <c r="B216" s="24" t="s">
        <v>44</v>
      </c>
      <c r="C216" s="23">
        <f>+[1]DEPURADO!A210</f>
        <v>10784</v>
      </c>
      <c r="D216" s="23">
        <f>+[1]DEPURADO!B210</f>
        <v>10784</v>
      </c>
      <c r="E216" s="25">
        <f>+[1]DEPURADO!C210</f>
        <v>43732</v>
      </c>
      <c r="F216" s="26">
        <f>+IF([1]DEPURADO!D210&gt;1,[1]DEPURADO!D210," ")</f>
        <v>43732</v>
      </c>
      <c r="G216" s="27">
        <f>[1]DEPURADO!F210</f>
        <v>345706</v>
      </c>
      <c r="H216" s="28">
        <v>0</v>
      </c>
      <c r="I216" s="28">
        <f>+[1]DEPURADO!M210+[1]DEPURADO!N210</f>
        <v>0</v>
      </c>
      <c r="J216" s="28">
        <f>+[1]DEPURADO!R210</f>
        <v>183123</v>
      </c>
      <c r="K216" s="29">
        <f>+[1]DEPURADO!P210+[1]DEPURADO!Q210</f>
        <v>0</v>
      </c>
      <c r="L216" s="28">
        <v>0</v>
      </c>
      <c r="M216" s="28">
        <v>0</v>
      </c>
      <c r="N216" s="28">
        <f t="shared" si="22"/>
        <v>183123</v>
      </c>
      <c r="O216" s="28">
        <f t="shared" si="23"/>
        <v>162583</v>
      </c>
      <c r="P216" s="24">
        <f>IF([1]DEPURADO!H210&gt;1,0,[1]DEPURADO!B210)</f>
        <v>10784</v>
      </c>
      <c r="Q216" s="30">
        <f t="shared" si="24"/>
        <v>345706</v>
      </c>
      <c r="R216" s="31">
        <f t="shared" si="25"/>
        <v>0</v>
      </c>
      <c r="S216" s="31">
        <f>+[1]DEPURADO!J210</f>
        <v>0</v>
      </c>
      <c r="T216" s="23" t="s">
        <v>45</v>
      </c>
      <c r="U216" s="31">
        <f>+[1]DEPURADO!I210</f>
        <v>0</v>
      </c>
      <c r="V216" s="30"/>
      <c r="W216" s="23" t="s">
        <v>45</v>
      </c>
      <c r="X216" s="31">
        <f>+[1]DEPURADO!K210+[1]DEPURADO!L210</f>
        <v>162583</v>
      </c>
      <c r="Y216" s="23" t="s">
        <v>45</v>
      </c>
      <c r="Z216" s="31">
        <f t="shared" si="26"/>
        <v>162583</v>
      </c>
      <c r="AA216" s="31"/>
      <c r="AB216" s="31">
        <v>0</v>
      </c>
      <c r="AC216" s="31">
        <v>0</v>
      </c>
      <c r="AD216" s="30"/>
      <c r="AE216" s="30">
        <f>+[1]DEPURADO!K210</f>
        <v>0</v>
      </c>
      <c r="AF216" s="30">
        <v>0</v>
      </c>
      <c r="AG216" s="30">
        <f t="shared" si="27"/>
        <v>0</v>
      </c>
      <c r="AH216" s="30">
        <v>0</v>
      </c>
      <c r="AI216" s="30" t="str">
        <f>+[1]DEPURADO!G210</f>
        <v>GLOSA LEGALIZADA Y CANCELADA</v>
      </c>
      <c r="AJ216" s="32"/>
      <c r="AK216" s="33"/>
    </row>
    <row r="217" spans="1:37" s="34" customFormat="1" ht="16.149999999999999" customHeight="1" x14ac:dyDescent="0.25">
      <c r="A217" s="23">
        <f t="shared" si="21"/>
        <v>209</v>
      </c>
      <c r="B217" s="24" t="s">
        <v>44</v>
      </c>
      <c r="C217" s="23">
        <f>+[1]DEPURADO!A211</f>
        <v>10749</v>
      </c>
      <c r="D217" s="23">
        <f>+[1]DEPURADO!B211</f>
        <v>10749</v>
      </c>
      <c r="E217" s="25">
        <f>+[1]DEPURADO!C211</f>
        <v>43727</v>
      </c>
      <c r="F217" s="26">
        <f>+IF([1]DEPURADO!D211&gt;1,[1]DEPURADO!D211," ")</f>
        <v>43727</v>
      </c>
      <c r="G217" s="27">
        <f>[1]DEPURADO!F211</f>
        <v>57420</v>
      </c>
      <c r="H217" s="28">
        <v>0</v>
      </c>
      <c r="I217" s="28">
        <f>+[1]DEPURADO!M211+[1]DEPURADO!N211</f>
        <v>0</v>
      </c>
      <c r="J217" s="28">
        <f>+[1]DEPURADO!R211</f>
        <v>57420</v>
      </c>
      <c r="K217" s="29">
        <f>+[1]DEPURADO!P211+[1]DEPURADO!Q211</f>
        <v>0</v>
      </c>
      <c r="L217" s="28">
        <v>0</v>
      </c>
      <c r="M217" s="28">
        <v>0</v>
      </c>
      <c r="N217" s="28">
        <f t="shared" si="22"/>
        <v>57420</v>
      </c>
      <c r="O217" s="28">
        <f t="shared" si="23"/>
        <v>0</v>
      </c>
      <c r="P217" s="24">
        <f>IF([1]DEPURADO!H211&gt;1,0,[1]DEPURADO!B211)</f>
        <v>10749</v>
      </c>
      <c r="Q217" s="30">
        <f t="shared" si="24"/>
        <v>57420</v>
      </c>
      <c r="R217" s="31">
        <f t="shared" si="25"/>
        <v>0</v>
      </c>
      <c r="S217" s="31">
        <f>+[1]DEPURADO!J211</f>
        <v>0</v>
      </c>
      <c r="T217" s="23" t="s">
        <v>45</v>
      </c>
      <c r="U217" s="31">
        <f>+[1]DEPURADO!I211</f>
        <v>0</v>
      </c>
      <c r="V217" s="30"/>
      <c r="W217" s="23" t="s">
        <v>45</v>
      </c>
      <c r="X217" s="31">
        <f>+[1]DEPURADO!K211+[1]DEPURADO!L211</f>
        <v>0</v>
      </c>
      <c r="Y217" s="23" t="s">
        <v>45</v>
      </c>
      <c r="Z217" s="31">
        <f t="shared" si="26"/>
        <v>0</v>
      </c>
      <c r="AA217" s="31"/>
      <c r="AB217" s="31">
        <v>0</v>
      </c>
      <c r="AC217" s="31">
        <v>0</v>
      </c>
      <c r="AD217" s="30"/>
      <c r="AE217" s="30">
        <f>+[1]DEPURADO!K211</f>
        <v>0</v>
      </c>
      <c r="AF217" s="30">
        <v>0</v>
      </c>
      <c r="AG217" s="30">
        <f t="shared" si="27"/>
        <v>0</v>
      </c>
      <c r="AH217" s="30">
        <v>0</v>
      </c>
      <c r="AI217" s="30" t="str">
        <f>+[1]DEPURADO!G211</f>
        <v>CANCELADA</v>
      </c>
      <c r="AJ217" s="32"/>
      <c r="AK217" s="33"/>
    </row>
    <row r="218" spans="1:37" s="34" customFormat="1" ht="16.149999999999999" customHeight="1" x14ac:dyDescent="0.25">
      <c r="A218" s="23">
        <f t="shared" si="21"/>
        <v>210</v>
      </c>
      <c r="B218" s="24" t="s">
        <v>44</v>
      </c>
      <c r="C218" s="23">
        <f>+[1]DEPURADO!A212</f>
        <v>10871</v>
      </c>
      <c r="D218" s="23">
        <f>+[1]DEPURADO!B212</f>
        <v>10871</v>
      </c>
      <c r="E218" s="25">
        <f>+[1]DEPURADO!C212</f>
        <v>43753</v>
      </c>
      <c r="F218" s="26">
        <f>+IF([1]DEPURADO!D212&gt;1,[1]DEPURADO!D212," ")</f>
        <v>43753</v>
      </c>
      <c r="G218" s="27">
        <f>[1]DEPURADO!F212</f>
        <v>122342</v>
      </c>
      <c r="H218" s="28">
        <v>0</v>
      </c>
      <c r="I218" s="28">
        <f>+[1]DEPURADO!M212+[1]DEPURADO!N212</f>
        <v>0</v>
      </c>
      <c r="J218" s="28">
        <f>+[1]DEPURADO!R212</f>
        <v>122342</v>
      </c>
      <c r="K218" s="29">
        <f>+[1]DEPURADO!P212+[1]DEPURADO!Q212</f>
        <v>0</v>
      </c>
      <c r="L218" s="28">
        <v>0</v>
      </c>
      <c r="M218" s="28">
        <v>0</v>
      </c>
      <c r="N218" s="28">
        <f t="shared" si="22"/>
        <v>122342</v>
      </c>
      <c r="O218" s="28">
        <f t="shared" si="23"/>
        <v>0</v>
      </c>
      <c r="P218" s="24">
        <f>IF([1]DEPURADO!H212&gt;1,0,[1]DEPURADO!B212)</f>
        <v>10871</v>
      </c>
      <c r="Q218" s="30">
        <f t="shared" si="24"/>
        <v>122342</v>
      </c>
      <c r="R218" s="31">
        <f t="shared" si="25"/>
        <v>0</v>
      </c>
      <c r="S218" s="31">
        <f>+[1]DEPURADO!J212</f>
        <v>0</v>
      </c>
      <c r="T218" s="23" t="s">
        <v>45</v>
      </c>
      <c r="U218" s="31">
        <f>+[1]DEPURADO!I212</f>
        <v>0</v>
      </c>
      <c r="V218" s="30"/>
      <c r="W218" s="23" t="s">
        <v>45</v>
      </c>
      <c r="X218" s="31">
        <f>+[1]DEPURADO!K212+[1]DEPURADO!L212</f>
        <v>0</v>
      </c>
      <c r="Y218" s="23" t="s">
        <v>45</v>
      </c>
      <c r="Z218" s="31">
        <f t="shared" si="26"/>
        <v>0</v>
      </c>
      <c r="AA218" s="31"/>
      <c r="AB218" s="31">
        <v>0</v>
      </c>
      <c r="AC218" s="31">
        <v>0</v>
      </c>
      <c r="AD218" s="30"/>
      <c r="AE218" s="30">
        <f>+[1]DEPURADO!K212</f>
        <v>0</v>
      </c>
      <c r="AF218" s="30">
        <v>0</v>
      </c>
      <c r="AG218" s="30">
        <f t="shared" si="27"/>
        <v>0</v>
      </c>
      <c r="AH218" s="30">
        <v>0</v>
      </c>
      <c r="AI218" s="30" t="str">
        <f>+[1]DEPURADO!G212</f>
        <v>CANCELADA</v>
      </c>
      <c r="AJ218" s="32"/>
      <c r="AK218" s="33"/>
    </row>
    <row r="219" spans="1:37" s="34" customFormat="1" ht="16.149999999999999" customHeight="1" x14ac:dyDescent="0.25">
      <c r="A219" s="23">
        <f t="shared" si="21"/>
        <v>211</v>
      </c>
      <c r="B219" s="24" t="s">
        <v>44</v>
      </c>
      <c r="C219" s="23">
        <f>+[1]DEPURADO!A213</f>
        <v>10833</v>
      </c>
      <c r="D219" s="23">
        <f>+[1]DEPURADO!B213</f>
        <v>10833</v>
      </c>
      <c r="E219" s="25">
        <f>+[1]DEPURADO!C213</f>
        <v>43742</v>
      </c>
      <c r="F219" s="26">
        <f>+IF([1]DEPURADO!D213&gt;1,[1]DEPURADO!D213," ")</f>
        <v>43742</v>
      </c>
      <c r="G219" s="27">
        <f>[1]DEPURADO!F213</f>
        <v>124397</v>
      </c>
      <c r="H219" s="28">
        <v>0</v>
      </c>
      <c r="I219" s="28">
        <f>+[1]DEPURADO!M213+[1]DEPURADO!N213</f>
        <v>0</v>
      </c>
      <c r="J219" s="28">
        <f>+[1]DEPURADO!R213</f>
        <v>124397</v>
      </c>
      <c r="K219" s="29">
        <f>+[1]DEPURADO!P213+[1]DEPURADO!Q213</f>
        <v>0</v>
      </c>
      <c r="L219" s="28">
        <v>0</v>
      </c>
      <c r="M219" s="28">
        <v>0</v>
      </c>
      <c r="N219" s="28">
        <f t="shared" si="22"/>
        <v>124397</v>
      </c>
      <c r="O219" s="28">
        <f t="shared" si="23"/>
        <v>0</v>
      </c>
      <c r="P219" s="24">
        <f>IF([1]DEPURADO!H213&gt;1,0,[1]DEPURADO!B213)</f>
        <v>10833</v>
      </c>
      <c r="Q219" s="30">
        <f t="shared" si="24"/>
        <v>124397</v>
      </c>
      <c r="R219" s="31">
        <f t="shared" si="25"/>
        <v>0</v>
      </c>
      <c r="S219" s="31">
        <f>+[1]DEPURADO!J213</f>
        <v>0</v>
      </c>
      <c r="T219" s="23" t="s">
        <v>45</v>
      </c>
      <c r="U219" s="31">
        <f>+[1]DEPURADO!I213</f>
        <v>0</v>
      </c>
      <c r="V219" s="30"/>
      <c r="W219" s="23" t="s">
        <v>45</v>
      </c>
      <c r="X219" s="31">
        <f>+[1]DEPURADO!K213+[1]DEPURADO!L213</f>
        <v>0</v>
      </c>
      <c r="Y219" s="23" t="s">
        <v>45</v>
      </c>
      <c r="Z219" s="31">
        <f t="shared" si="26"/>
        <v>0</v>
      </c>
      <c r="AA219" s="31"/>
      <c r="AB219" s="31">
        <v>0</v>
      </c>
      <c r="AC219" s="31">
        <v>0</v>
      </c>
      <c r="AD219" s="30"/>
      <c r="AE219" s="30">
        <f>+[1]DEPURADO!K213</f>
        <v>0</v>
      </c>
      <c r="AF219" s="30">
        <v>0</v>
      </c>
      <c r="AG219" s="30">
        <f t="shared" si="27"/>
        <v>0</v>
      </c>
      <c r="AH219" s="30">
        <v>0</v>
      </c>
      <c r="AI219" s="30" t="str">
        <f>+[1]DEPURADO!G213</f>
        <v>CANCELADA</v>
      </c>
      <c r="AJ219" s="32"/>
      <c r="AK219" s="33"/>
    </row>
    <row r="220" spans="1:37" s="34" customFormat="1" ht="16.149999999999999" customHeight="1" x14ac:dyDescent="0.25">
      <c r="A220" s="23">
        <f t="shared" si="21"/>
        <v>212</v>
      </c>
      <c r="B220" s="24" t="s">
        <v>44</v>
      </c>
      <c r="C220" s="23">
        <f>+[1]DEPURADO!A214</f>
        <v>10928</v>
      </c>
      <c r="D220" s="23">
        <f>+[1]DEPURADO!B214</f>
        <v>10928</v>
      </c>
      <c r="E220" s="25">
        <f>+[1]DEPURADO!C214</f>
        <v>43768</v>
      </c>
      <c r="F220" s="26">
        <f>+IF([1]DEPURADO!D214&gt;1,[1]DEPURADO!D214," ")</f>
        <v>43768</v>
      </c>
      <c r="G220" s="27">
        <f>[1]DEPURADO!F214</f>
        <v>127435</v>
      </c>
      <c r="H220" s="28">
        <v>0</v>
      </c>
      <c r="I220" s="28">
        <f>+[1]DEPURADO!M214+[1]DEPURADO!N214</f>
        <v>0</v>
      </c>
      <c r="J220" s="28">
        <f>+[1]DEPURADO!R214</f>
        <v>64404</v>
      </c>
      <c r="K220" s="29">
        <f>+[1]DEPURADO!P214+[1]DEPURADO!Q214</f>
        <v>0</v>
      </c>
      <c r="L220" s="28">
        <v>0</v>
      </c>
      <c r="M220" s="28">
        <v>0</v>
      </c>
      <c r="N220" s="28">
        <f t="shared" si="22"/>
        <v>64404</v>
      </c>
      <c r="O220" s="28">
        <f t="shared" si="23"/>
        <v>63031</v>
      </c>
      <c r="P220" s="24">
        <f>IF([1]DEPURADO!H214&gt;1,0,[1]DEPURADO!B214)</f>
        <v>10928</v>
      </c>
      <c r="Q220" s="30">
        <f t="shared" si="24"/>
        <v>127435</v>
      </c>
      <c r="R220" s="31">
        <f t="shared" si="25"/>
        <v>0</v>
      </c>
      <c r="S220" s="31">
        <f>+[1]DEPURADO!J214</f>
        <v>0</v>
      </c>
      <c r="T220" s="23" t="s">
        <v>45</v>
      </c>
      <c r="U220" s="31">
        <f>+[1]DEPURADO!I214</f>
        <v>0</v>
      </c>
      <c r="V220" s="30"/>
      <c r="W220" s="23" t="s">
        <v>45</v>
      </c>
      <c r="X220" s="31">
        <f>+[1]DEPURADO!K214+[1]DEPURADO!L214</f>
        <v>63031</v>
      </c>
      <c r="Y220" s="23" t="s">
        <v>45</v>
      </c>
      <c r="Z220" s="31">
        <f t="shared" si="26"/>
        <v>63031</v>
      </c>
      <c r="AA220" s="31"/>
      <c r="AB220" s="31">
        <v>0</v>
      </c>
      <c r="AC220" s="31">
        <v>0</v>
      </c>
      <c r="AD220" s="30"/>
      <c r="AE220" s="30">
        <f>+[1]DEPURADO!K214</f>
        <v>0</v>
      </c>
      <c r="AF220" s="30">
        <v>0</v>
      </c>
      <c r="AG220" s="30">
        <f t="shared" si="27"/>
        <v>0</v>
      </c>
      <c r="AH220" s="30">
        <v>0</v>
      </c>
      <c r="AI220" s="30" t="str">
        <f>+[1]DEPURADO!G214</f>
        <v>GLOSA LEGALIZADA Y CANCELADA</v>
      </c>
      <c r="AJ220" s="32"/>
      <c r="AK220" s="33"/>
    </row>
    <row r="221" spans="1:37" s="34" customFormat="1" ht="16.149999999999999" customHeight="1" x14ac:dyDescent="0.25">
      <c r="A221" s="23">
        <f t="shared" si="21"/>
        <v>213</v>
      </c>
      <c r="B221" s="24" t="s">
        <v>44</v>
      </c>
      <c r="C221" s="23">
        <f>+[1]DEPURADO!A215</f>
        <v>10867</v>
      </c>
      <c r="D221" s="23">
        <f>+[1]DEPURADO!B215</f>
        <v>10867</v>
      </c>
      <c r="E221" s="25">
        <f>+[1]DEPURADO!C215</f>
        <v>43753</v>
      </c>
      <c r="F221" s="26">
        <f>+IF([1]DEPURADO!D215&gt;1,[1]DEPURADO!D215," ")</f>
        <v>43753</v>
      </c>
      <c r="G221" s="27">
        <f>[1]DEPURADO!F215</f>
        <v>133118</v>
      </c>
      <c r="H221" s="28">
        <v>0</v>
      </c>
      <c r="I221" s="28">
        <f>+[1]DEPURADO!M215+[1]DEPURADO!N215</f>
        <v>0</v>
      </c>
      <c r="J221" s="28">
        <f>+[1]DEPURADO!R215</f>
        <v>70087</v>
      </c>
      <c r="K221" s="29">
        <f>+[1]DEPURADO!P215+[1]DEPURADO!Q215</f>
        <v>0</v>
      </c>
      <c r="L221" s="28">
        <v>0</v>
      </c>
      <c r="M221" s="28">
        <v>0</v>
      </c>
      <c r="N221" s="28">
        <f t="shared" si="22"/>
        <v>70087</v>
      </c>
      <c r="O221" s="28">
        <f t="shared" si="23"/>
        <v>63031</v>
      </c>
      <c r="P221" s="24">
        <f>IF([1]DEPURADO!H215&gt;1,0,[1]DEPURADO!B215)</f>
        <v>10867</v>
      </c>
      <c r="Q221" s="30">
        <f t="shared" si="24"/>
        <v>133118</v>
      </c>
      <c r="R221" s="31">
        <f t="shared" si="25"/>
        <v>0</v>
      </c>
      <c r="S221" s="31">
        <f>+[1]DEPURADO!J215</f>
        <v>0</v>
      </c>
      <c r="T221" s="23" t="s">
        <v>45</v>
      </c>
      <c r="U221" s="31">
        <f>+[1]DEPURADO!I215</f>
        <v>0</v>
      </c>
      <c r="V221" s="30"/>
      <c r="W221" s="23" t="s">
        <v>45</v>
      </c>
      <c r="X221" s="31">
        <f>+[1]DEPURADO!K215+[1]DEPURADO!L215</f>
        <v>63031</v>
      </c>
      <c r="Y221" s="23" t="s">
        <v>45</v>
      </c>
      <c r="Z221" s="31">
        <f t="shared" si="26"/>
        <v>63031</v>
      </c>
      <c r="AA221" s="31"/>
      <c r="AB221" s="31">
        <v>0</v>
      </c>
      <c r="AC221" s="31">
        <v>0</v>
      </c>
      <c r="AD221" s="30"/>
      <c r="AE221" s="30">
        <f>+[1]DEPURADO!K215</f>
        <v>0</v>
      </c>
      <c r="AF221" s="30">
        <v>0</v>
      </c>
      <c r="AG221" s="30">
        <f t="shared" si="27"/>
        <v>0</v>
      </c>
      <c r="AH221" s="30">
        <v>0</v>
      </c>
      <c r="AI221" s="30" t="str">
        <f>+[1]DEPURADO!G215</f>
        <v>GLOSA LEGALIZADA Y CANCELADA</v>
      </c>
      <c r="AJ221" s="32"/>
      <c r="AK221" s="33"/>
    </row>
    <row r="222" spans="1:37" s="34" customFormat="1" ht="16.149999999999999" customHeight="1" x14ac:dyDescent="0.25">
      <c r="A222" s="23">
        <f t="shared" si="21"/>
        <v>214</v>
      </c>
      <c r="B222" s="24" t="s">
        <v>44</v>
      </c>
      <c r="C222" s="23">
        <f>+[1]DEPURADO!A216</f>
        <v>10923</v>
      </c>
      <c r="D222" s="23">
        <f>+[1]DEPURADO!B216</f>
        <v>10923</v>
      </c>
      <c r="E222" s="25">
        <f>+[1]DEPURADO!C216</f>
        <v>43768</v>
      </c>
      <c r="F222" s="26">
        <f>+IF([1]DEPURADO!D216&gt;1,[1]DEPURADO!D216," ")</f>
        <v>43768</v>
      </c>
      <c r="G222" s="27">
        <f>[1]DEPURADO!F216</f>
        <v>148514</v>
      </c>
      <c r="H222" s="28">
        <v>0</v>
      </c>
      <c r="I222" s="28">
        <f>+[1]DEPURADO!M216+[1]DEPURADO!N216</f>
        <v>0</v>
      </c>
      <c r="J222" s="28">
        <f>+[1]DEPURADO!R216</f>
        <v>148514</v>
      </c>
      <c r="K222" s="29">
        <f>+[1]DEPURADO!P216+[1]DEPURADO!Q216</f>
        <v>0</v>
      </c>
      <c r="L222" s="28">
        <v>0</v>
      </c>
      <c r="M222" s="28">
        <v>0</v>
      </c>
      <c r="N222" s="28">
        <f t="shared" si="22"/>
        <v>148514</v>
      </c>
      <c r="O222" s="28">
        <f t="shared" si="23"/>
        <v>0</v>
      </c>
      <c r="P222" s="24">
        <f>IF([1]DEPURADO!H216&gt;1,0,[1]DEPURADO!B216)</f>
        <v>10923</v>
      </c>
      <c r="Q222" s="30">
        <f t="shared" si="24"/>
        <v>148514</v>
      </c>
      <c r="R222" s="31">
        <f t="shared" si="25"/>
        <v>0</v>
      </c>
      <c r="S222" s="31">
        <f>+[1]DEPURADO!J216</f>
        <v>0</v>
      </c>
      <c r="T222" s="23" t="s">
        <v>45</v>
      </c>
      <c r="U222" s="31">
        <f>+[1]DEPURADO!I216</f>
        <v>0</v>
      </c>
      <c r="V222" s="30"/>
      <c r="W222" s="23" t="s">
        <v>45</v>
      </c>
      <c r="X222" s="31">
        <f>+[1]DEPURADO!K216+[1]DEPURADO!L216</f>
        <v>0</v>
      </c>
      <c r="Y222" s="23" t="s">
        <v>45</v>
      </c>
      <c r="Z222" s="31">
        <f t="shared" si="26"/>
        <v>0</v>
      </c>
      <c r="AA222" s="31"/>
      <c r="AB222" s="31">
        <v>0</v>
      </c>
      <c r="AC222" s="31">
        <v>0</v>
      </c>
      <c r="AD222" s="30"/>
      <c r="AE222" s="30">
        <f>+[1]DEPURADO!K216</f>
        <v>0</v>
      </c>
      <c r="AF222" s="30">
        <v>0</v>
      </c>
      <c r="AG222" s="30">
        <f t="shared" si="27"/>
        <v>0</v>
      </c>
      <c r="AH222" s="30">
        <v>0</v>
      </c>
      <c r="AI222" s="30" t="str">
        <f>+[1]DEPURADO!G216</f>
        <v>CANCELADA</v>
      </c>
      <c r="AJ222" s="32"/>
      <c r="AK222" s="33"/>
    </row>
    <row r="223" spans="1:37" s="34" customFormat="1" ht="16.149999999999999" customHeight="1" x14ac:dyDescent="0.25">
      <c r="A223" s="23">
        <f t="shared" si="21"/>
        <v>215</v>
      </c>
      <c r="B223" s="24" t="s">
        <v>44</v>
      </c>
      <c r="C223" s="23">
        <f>+[1]DEPURADO!A217</f>
        <v>10916</v>
      </c>
      <c r="D223" s="23">
        <f>+[1]DEPURADO!B217</f>
        <v>10916</v>
      </c>
      <c r="E223" s="25">
        <f>+[1]DEPURADO!C217</f>
        <v>43762</v>
      </c>
      <c r="F223" s="26">
        <f>+IF([1]DEPURADO!D217&gt;1,[1]DEPURADO!D217," ")</f>
        <v>43762</v>
      </c>
      <c r="G223" s="27">
        <f>[1]DEPURADO!F217</f>
        <v>164923</v>
      </c>
      <c r="H223" s="28">
        <v>0</v>
      </c>
      <c r="I223" s="28">
        <f>+[1]DEPURADO!M217+[1]DEPURADO!N217</f>
        <v>0</v>
      </c>
      <c r="J223" s="28">
        <f>+[1]DEPURADO!R217</f>
        <v>101892</v>
      </c>
      <c r="K223" s="29">
        <f>+[1]DEPURADO!P217+[1]DEPURADO!Q217</f>
        <v>0</v>
      </c>
      <c r="L223" s="28">
        <v>0</v>
      </c>
      <c r="M223" s="28">
        <v>0</v>
      </c>
      <c r="N223" s="28">
        <f t="shared" si="22"/>
        <v>101892</v>
      </c>
      <c r="O223" s="28">
        <f t="shared" si="23"/>
        <v>63031</v>
      </c>
      <c r="P223" s="24">
        <f>IF([1]DEPURADO!H217&gt;1,0,[1]DEPURADO!B217)</f>
        <v>10916</v>
      </c>
      <c r="Q223" s="30">
        <f t="shared" si="24"/>
        <v>164923</v>
      </c>
      <c r="R223" s="31">
        <f t="shared" si="25"/>
        <v>0</v>
      </c>
      <c r="S223" s="31">
        <f>+[1]DEPURADO!J217</f>
        <v>0</v>
      </c>
      <c r="T223" s="23" t="s">
        <v>45</v>
      </c>
      <c r="U223" s="31">
        <f>+[1]DEPURADO!I217</f>
        <v>0</v>
      </c>
      <c r="V223" s="30"/>
      <c r="W223" s="23" t="s">
        <v>45</v>
      </c>
      <c r="X223" s="31">
        <f>+[1]DEPURADO!K217+[1]DEPURADO!L217</f>
        <v>63031</v>
      </c>
      <c r="Y223" s="23" t="s">
        <v>45</v>
      </c>
      <c r="Z223" s="31">
        <f t="shared" si="26"/>
        <v>63031</v>
      </c>
      <c r="AA223" s="31"/>
      <c r="AB223" s="31">
        <v>0</v>
      </c>
      <c r="AC223" s="31">
        <v>0</v>
      </c>
      <c r="AD223" s="30"/>
      <c r="AE223" s="30">
        <f>+[1]DEPURADO!K217</f>
        <v>0</v>
      </c>
      <c r="AF223" s="30">
        <v>0</v>
      </c>
      <c r="AG223" s="30">
        <f t="shared" si="27"/>
        <v>0</v>
      </c>
      <c r="AH223" s="30">
        <v>0</v>
      </c>
      <c r="AI223" s="30" t="str">
        <f>+[1]DEPURADO!G217</f>
        <v>GLOSA LEGALIZADA Y CANCELADA</v>
      </c>
      <c r="AJ223" s="32"/>
      <c r="AK223" s="33"/>
    </row>
    <row r="224" spans="1:37" s="34" customFormat="1" ht="16.149999999999999" customHeight="1" x14ac:dyDescent="0.25">
      <c r="A224" s="23">
        <f t="shared" si="21"/>
        <v>216</v>
      </c>
      <c r="B224" s="24" t="s">
        <v>44</v>
      </c>
      <c r="C224" s="23">
        <f>+[1]DEPURADO!A218</f>
        <v>10866</v>
      </c>
      <c r="D224" s="23">
        <f>+[1]DEPURADO!B218</f>
        <v>10866</v>
      </c>
      <c r="E224" s="25">
        <f>+[1]DEPURADO!C218</f>
        <v>43753</v>
      </c>
      <c r="F224" s="26">
        <f>+IF([1]DEPURADO!D218&gt;1,[1]DEPURADO!D218," ")</f>
        <v>43753</v>
      </c>
      <c r="G224" s="27">
        <f>[1]DEPURADO!F218</f>
        <v>166071</v>
      </c>
      <c r="H224" s="28">
        <v>0</v>
      </c>
      <c r="I224" s="28">
        <f>+[1]DEPURADO!M218+[1]DEPURADO!N218</f>
        <v>0</v>
      </c>
      <c r="J224" s="28">
        <f>+[1]DEPURADO!R218</f>
        <v>103040</v>
      </c>
      <c r="K224" s="29">
        <f>+[1]DEPURADO!P218+[1]DEPURADO!Q218</f>
        <v>0</v>
      </c>
      <c r="L224" s="28">
        <v>0</v>
      </c>
      <c r="M224" s="28">
        <v>0</v>
      </c>
      <c r="N224" s="28">
        <f t="shared" si="22"/>
        <v>103040</v>
      </c>
      <c r="O224" s="28">
        <f t="shared" si="23"/>
        <v>63031</v>
      </c>
      <c r="P224" s="24">
        <f>IF([1]DEPURADO!H218&gt;1,0,[1]DEPURADO!B218)</f>
        <v>10866</v>
      </c>
      <c r="Q224" s="30">
        <f t="shared" si="24"/>
        <v>166071</v>
      </c>
      <c r="R224" s="31">
        <f t="shared" si="25"/>
        <v>0</v>
      </c>
      <c r="S224" s="31">
        <f>+[1]DEPURADO!J218</f>
        <v>0</v>
      </c>
      <c r="T224" s="23" t="s">
        <v>45</v>
      </c>
      <c r="U224" s="31">
        <f>+[1]DEPURADO!I218</f>
        <v>0</v>
      </c>
      <c r="V224" s="30"/>
      <c r="W224" s="23" t="s">
        <v>45</v>
      </c>
      <c r="X224" s="31">
        <f>+[1]DEPURADO!K218+[1]DEPURADO!L218</f>
        <v>63031</v>
      </c>
      <c r="Y224" s="23" t="s">
        <v>45</v>
      </c>
      <c r="Z224" s="31">
        <f t="shared" si="26"/>
        <v>63031</v>
      </c>
      <c r="AA224" s="31"/>
      <c r="AB224" s="31">
        <v>0</v>
      </c>
      <c r="AC224" s="31">
        <v>0</v>
      </c>
      <c r="AD224" s="30"/>
      <c r="AE224" s="30">
        <f>+[1]DEPURADO!K218</f>
        <v>0</v>
      </c>
      <c r="AF224" s="30">
        <v>0</v>
      </c>
      <c r="AG224" s="30">
        <f t="shared" si="27"/>
        <v>0</v>
      </c>
      <c r="AH224" s="30">
        <v>0</v>
      </c>
      <c r="AI224" s="30" t="str">
        <f>+[1]DEPURADO!G218</f>
        <v>GLOSA LEGALIZADA Y CANCELADA</v>
      </c>
      <c r="AJ224" s="32"/>
      <c r="AK224" s="33"/>
    </row>
    <row r="225" spans="1:37" s="34" customFormat="1" ht="16.149999999999999" customHeight="1" x14ac:dyDescent="0.25">
      <c r="A225" s="23">
        <f t="shared" si="21"/>
        <v>217</v>
      </c>
      <c r="B225" s="24" t="s">
        <v>44</v>
      </c>
      <c r="C225" s="23">
        <f>+[1]DEPURADO!A219</f>
        <v>10855</v>
      </c>
      <c r="D225" s="23">
        <f>+[1]DEPURADO!B219</f>
        <v>10855</v>
      </c>
      <c r="E225" s="25">
        <f>+[1]DEPURADO!C219</f>
        <v>43746</v>
      </c>
      <c r="F225" s="26">
        <f>+IF([1]DEPURADO!D219&gt;1,[1]DEPURADO!D219," ")</f>
        <v>43746</v>
      </c>
      <c r="G225" s="27">
        <f>[1]DEPURADO!F219</f>
        <v>170249</v>
      </c>
      <c r="H225" s="28">
        <v>0</v>
      </c>
      <c r="I225" s="28">
        <f>+[1]DEPURADO!M219+[1]DEPURADO!N219</f>
        <v>0</v>
      </c>
      <c r="J225" s="28">
        <f>+[1]DEPURADO!R219</f>
        <v>170249</v>
      </c>
      <c r="K225" s="29">
        <f>+[1]DEPURADO!P219+[1]DEPURADO!Q219</f>
        <v>0</v>
      </c>
      <c r="L225" s="28">
        <v>0</v>
      </c>
      <c r="M225" s="28">
        <v>0</v>
      </c>
      <c r="N225" s="28">
        <f t="shared" si="22"/>
        <v>170249</v>
      </c>
      <c r="O225" s="28">
        <f t="shared" si="23"/>
        <v>0</v>
      </c>
      <c r="P225" s="24">
        <f>IF([1]DEPURADO!H219&gt;1,0,[1]DEPURADO!B219)</f>
        <v>10855</v>
      </c>
      <c r="Q225" s="30">
        <f t="shared" si="24"/>
        <v>170249</v>
      </c>
      <c r="R225" s="31">
        <f t="shared" si="25"/>
        <v>0</v>
      </c>
      <c r="S225" s="31">
        <f>+[1]DEPURADO!J219</f>
        <v>0</v>
      </c>
      <c r="T225" s="23" t="s">
        <v>45</v>
      </c>
      <c r="U225" s="31">
        <f>+[1]DEPURADO!I219</f>
        <v>0</v>
      </c>
      <c r="V225" s="30"/>
      <c r="W225" s="23" t="s">
        <v>45</v>
      </c>
      <c r="X225" s="31">
        <f>+[1]DEPURADO!K219+[1]DEPURADO!L219</f>
        <v>0</v>
      </c>
      <c r="Y225" s="23" t="s">
        <v>45</v>
      </c>
      <c r="Z225" s="31">
        <f t="shared" si="26"/>
        <v>0</v>
      </c>
      <c r="AA225" s="31"/>
      <c r="AB225" s="31">
        <v>0</v>
      </c>
      <c r="AC225" s="31">
        <v>0</v>
      </c>
      <c r="AD225" s="30"/>
      <c r="AE225" s="30">
        <f>+[1]DEPURADO!K219</f>
        <v>0</v>
      </c>
      <c r="AF225" s="30">
        <v>0</v>
      </c>
      <c r="AG225" s="30">
        <f t="shared" si="27"/>
        <v>0</v>
      </c>
      <c r="AH225" s="30">
        <v>0</v>
      </c>
      <c r="AI225" s="30" t="str">
        <f>+[1]DEPURADO!G219</f>
        <v>CANCELADA</v>
      </c>
      <c r="AJ225" s="32"/>
      <c r="AK225" s="33"/>
    </row>
    <row r="226" spans="1:37" s="34" customFormat="1" ht="16.149999999999999" customHeight="1" x14ac:dyDescent="0.25">
      <c r="A226" s="23">
        <f t="shared" si="21"/>
        <v>218</v>
      </c>
      <c r="B226" s="24" t="s">
        <v>44</v>
      </c>
      <c r="C226" s="23">
        <f>+[1]DEPURADO!A220</f>
        <v>10856</v>
      </c>
      <c r="D226" s="23">
        <f>+[1]DEPURADO!B220</f>
        <v>10856</v>
      </c>
      <c r="E226" s="25">
        <f>+[1]DEPURADO!C220</f>
        <v>43753</v>
      </c>
      <c r="F226" s="26">
        <f>+IF([1]DEPURADO!D220&gt;1,[1]DEPURADO!D220," ")</f>
        <v>43753</v>
      </c>
      <c r="G226" s="27">
        <f>[1]DEPURADO!F220</f>
        <v>194278</v>
      </c>
      <c r="H226" s="28">
        <v>0</v>
      </c>
      <c r="I226" s="28">
        <f>+[1]DEPURADO!M220+[1]DEPURADO!N220</f>
        <v>0</v>
      </c>
      <c r="J226" s="28">
        <f>+[1]DEPURADO!R220</f>
        <v>194278</v>
      </c>
      <c r="K226" s="29">
        <f>+[1]DEPURADO!P220+[1]DEPURADO!Q220</f>
        <v>0</v>
      </c>
      <c r="L226" s="28">
        <v>0</v>
      </c>
      <c r="M226" s="28">
        <v>0</v>
      </c>
      <c r="N226" s="28">
        <f t="shared" si="22"/>
        <v>194278</v>
      </c>
      <c r="O226" s="28">
        <f t="shared" si="23"/>
        <v>0</v>
      </c>
      <c r="P226" s="24">
        <f>IF([1]DEPURADO!H220&gt;1,0,[1]DEPURADO!B220)</f>
        <v>10856</v>
      </c>
      <c r="Q226" s="30">
        <f t="shared" si="24"/>
        <v>194278</v>
      </c>
      <c r="R226" s="31">
        <f t="shared" si="25"/>
        <v>0</v>
      </c>
      <c r="S226" s="31">
        <f>+[1]DEPURADO!J220</f>
        <v>0</v>
      </c>
      <c r="T226" s="23" t="s">
        <v>45</v>
      </c>
      <c r="U226" s="31">
        <f>+[1]DEPURADO!I220</f>
        <v>0</v>
      </c>
      <c r="V226" s="30"/>
      <c r="W226" s="23" t="s">
        <v>45</v>
      </c>
      <c r="X226" s="31">
        <f>+[1]DEPURADO!K220+[1]DEPURADO!L220</f>
        <v>0</v>
      </c>
      <c r="Y226" s="23" t="s">
        <v>45</v>
      </c>
      <c r="Z226" s="31">
        <f t="shared" si="26"/>
        <v>0</v>
      </c>
      <c r="AA226" s="31"/>
      <c r="AB226" s="31">
        <v>0</v>
      </c>
      <c r="AC226" s="31">
        <v>0</v>
      </c>
      <c r="AD226" s="30"/>
      <c r="AE226" s="30">
        <f>+[1]DEPURADO!K220</f>
        <v>0</v>
      </c>
      <c r="AF226" s="30">
        <v>0</v>
      </c>
      <c r="AG226" s="30">
        <f t="shared" si="27"/>
        <v>0</v>
      </c>
      <c r="AH226" s="30">
        <v>0</v>
      </c>
      <c r="AI226" s="30" t="str">
        <f>+[1]DEPURADO!G220</f>
        <v>CANCELADA</v>
      </c>
      <c r="AJ226" s="32"/>
      <c r="AK226" s="33"/>
    </row>
    <row r="227" spans="1:37" s="34" customFormat="1" ht="16.149999999999999" customHeight="1" x14ac:dyDescent="0.25">
      <c r="A227" s="23">
        <f t="shared" si="21"/>
        <v>219</v>
      </c>
      <c r="B227" s="24" t="s">
        <v>44</v>
      </c>
      <c r="C227" s="23">
        <f>+[1]DEPURADO!A221</f>
        <v>10885</v>
      </c>
      <c r="D227" s="23">
        <f>+[1]DEPURADO!B221</f>
        <v>10885</v>
      </c>
      <c r="E227" s="25">
        <f>+[1]DEPURADO!C221</f>
        <v>43755</v>
      </c>
      <c r="F227" s="26">
        <f>+IF([1]DEPURADO!D221&gt;1,[1]DEPURADO!D221," ")</f>
        <v>43755</v>
      </c>
      <c r="G227" s="27">
        <f>[1]DEPURADO!F221</f>
        <v>64188</v>
      </c>
      <c r="H227" s="28">
        <v>0</v>
      </c>
      <c r="I227" s="28">
        <f>+[1]DEPURADO!M221+[1]DEPURADO!N221</f>
        <v>0</v>
      </c>
      <c r="J227" s="28">
        <f>+[1]DEPURADO!R221</f>
        <v>64188</v>
      </c>
      <c r="K227" s="29">
        <f>+[1]DEPURADO!P221+[1]DEPURADO!Q221</f>
        <v>0</v>
      </c>
      <c r="L227" s="28">
        <v>0</v>
      </c>
      <c r="M227" s="28">
        <v>0</v>
      </c>
      <c r="N227" s="28">
        <f t="shared" si="22"/>
        <v>64188</v>
      </c>
      <c r="O227" s="28">
        <f t="shared" si="23"/>
        <v>0</v>
      </c>
      <c r="P227" s="24">
        <f>IF([1]DEPURADO!H221&gt;1,0,[1]DEPURADO!B221)</f>
        <v>10885</v>
      </c>
      <c r="Q227" s="30">
        <f t="shared" si="24"/>
        <v>64188</v>
      </c>
      <c r="R227" s="31">
        <f t="shared" si="25"/>
        <v>0</v>
      </c>
      <c r="S227" s="31">
        <f>+[1]DEPURADO!J221</f>
        <v>0</v>
      </c>
      <c r="T227" s="23" t="s">
        <v>45</v>
      </c>
      <c r="U227" s="31">
        <f>+[1]DEPURADO!I221</f>
        <v>0</v>
      </c>
      <c r="V227" s="30"/>
      <c r="W227" s="23" t="s">
        <v>45</v>
      </c>
      <c r="X227" s="31">
        <f>+[1]DEPURADO!K221+[1]DEPURADO!L221</f>
        <v>0</v>
      </c>
      <c r="Y227" s="23" t="s">
        <v>45</v>
      </c>
      <c r="Z227" s="31">
        <f t="shared" si="26"/>
        <v>0</v>
      </c>
      <c r="AA227" s="31"/>
      <c r="AB227" s="31">
        <v>0</v>
      </c>
      <c r="AC227" s="31">
        <v>0</v>
      </c>
      <c r="AD227" s="30"/>
      <c r="AE227" s="30">
        <f>+[1]DEPURADO!K221</f>
        <v>0</v>
      </c>
      <c r="AF227" s="30">
        <v>0</v>
      </c>
      <c r="AG227" s="30">
        <f t="shared" si="27"/>
        <v>0</v>
      </c>
      <c r="AH227" s="30">
        <v>0</v>
      </c>
      <c r="AI227" s="30" t="str">
        <f>+[1]DEPURADO!G221</f>
        <v>CANCELADA</v>
      </c>
      <c r="AJ227" s="32"/>
      <c r="AK227" s="33"/>
    </row>
    <row r="228" spans="1:37" s="34" customFormat="1" ht="16.149999999999999" customHeight="1" x14ac:dyDescent="0.25">
      <c r="A228" s="23">
        <f t="shared" si="21"/>
        <v>220</v>
      </c>
      <c r="B228" s="24" t="s">
        <v>44</v>
      </c>
      <c r="C228" s="23">
        <f>+[1]DEPURADO!A222</f>
        <v>10842</v>
      </c>
      <c r="D228" s="23">
        <f>+[1]DEPURADO!B222</f>
        <v>10842</v>
      </c>
      <c r="E228" s="25">
        <f>+[1]DEPURADO!C222</f>
        <v>43746</v>
      </c>
      <c r="F228" s="26">
        <f>+IF([1]DEPURADO!D222&gt;1,[1]DEPURADO!D222," ")</f>
        <v>43746</v>
      </c>
      <c r="G228" s="27">
        <f>[1]DEPURADO!F222</f>
        <v>64296</v>
      </c>
      <c r="H228" s="28">
        <v>0</v>
      </c>
      <c r="I228" s="28">
        <f>+[1]DEPURADO!M222+[1]DEPURADO!N222</f>
        <v>0</v>
      </c>
      <c r="J228" s="28">
        <f>+[1]DEPURADO!R222</f>
        <v>64296</v>
      </c>
      <c r="K228" s="29">
        <f>+[1]DEPURADO!P222+[1]DEPURADO!Q222</f>
        <v>0</v>
      </c>
      <c r="L228" s="28">
        <v>0</v>
      </c>
      <c r="M228" s="28">
        <v>0</v>
      </c>
      <c r="N228" s="28">
        <f t="shared" si="22"/>
        <v>64296</v>
      </c>
      <c r="O228" s="28">
        <f t="shared" si="23"/>
        <v>0</v>
      </c>
      <c r="P228" s="24">
        <f>IF([1]DEPURADO!H222&gt;1,0,[1]DEPURADO!B222)</f>
        <v>10842</v>
      </c>
      <c r="Q228" s="30">
        <f t="shared" si="24"/>
        <v>64296</v>
      </c>
      <c r="R228" s="31">
        <f t="shared" si="25"/>
        <v>0</v>
      </c>
      <c r="S228" s="31">
        <f>+[1]DEPURADO!J222</f>
        <v>0</v>
      </c>
      <c r="T228" s="23" t="s">
        <v>45</v>
      </c>
      <c r="U228" s="31">
        <f>+[1]DEPURADO!I222</f>
        <v>0</v>
      </c>
      <c r="V228" s="30"/>
      <c r="W228" s="23" t="s">
        <v>45</v>
      </c>
      <c r="X228" s="31">
        <f>+[1]DEPURADO!K222+[1]DEPURADO!L222</f>
        <v>0</v>
      </c>
      <c r="Y228" s="23" t="s">
        <v>45</v>
      </c>
      <c r="Z228" s="31">
        <f t="shared" si="26"/>
        <v>0</v>
      </c>
      <c r="AA228" s="31"/>
      <c r="AB228" s="31">
        <v>0</v>
      </c>
      <c r="AC228" s="31">
        <v>0</v>
      </c>
      <c r="AD228" s="30"/>
      <c r="AE228" s="30">
        <f>+[1]DEPURADO!K222</f>
        <v>0</v>
      </c>
      <c r="AF228" s="30">
        <v>0</v>
      </c>
      <c r="AG228" s="30">
        <f t="shared" si="27"/>
        <v>0</v>
      </c>
      <c r="AH228" s="30">
        <v>0</v>
      </c>
      <c r="AI228" s="30" t="str">
        <f>+[1]DEPURADO!G222</f>
        <v>CANCELADA</v>
      </c>
      <c r="AJ228" s="32"/>
      <c r="AK228" s="33"/>
    </row>
    <row r="229" spans="1:37" s="34" customFormat="1" ht="16.149999999999999" customHeight="1" x14ac:dyDescent="0.25">
      <c r="A229" s="23">
        <f t="shared" si="21"/>
        <v>221</v>
      </c>
      <c r="B229" s="24" t="s">
        <v>44</v>
      </c>
      <c r="C229" s="23">
        <f>+[1]DEPURADO!A223</f>
        <v>10970</v>
      </c>
      <c r="D229" s="23">
        <f>+[1]DEPURADO!B223</f>
        <v>10970</v>
      </c>
      <c r="E229" s="25">
        <f>+[1]DEPURADO!C223</f>
        <v>43782</v>
      </c>
      <c r="F229" s="26">
        <f>+IF([1]DEPURADO!D223&gt;1,[1]DEPURADO!D223," ")</f>
        <v>43782</v>
      </c>
      <c r="G229" s="27">
        <f>[1]DEPURADO!F223</f>
        <v>112844</v>
      </c>
      <c r="H229" s="28">
        <v>0</v>
      </c>
      <c r="I229" s="28">
        <f>+[1]DEPURADO!M223+[1]DEPURADO!N223</f>
        <v>0</v>
      </c>
      <c r="J229" s="28">
        <f>+[1]DEPURADO!R223</f>
        <v>112844</v>
      </c>
      <c r="K229" s="29">
        <f>+[1]DEPURADO!P223+[1]DEPURADO!Q223</f>
        <v>0</v>
      </c>
      <c r="L229" s="28">
        <v>0</v>
      </c>
      <c r="M229" s="28">
        <v>0</v>
      </c>
      <c r="N229" s="28">
        <f t="shared" si="22"/>
        <v>112844</v>
      </c>
      <c r="O229" s="28">
        <f t="shared" si="23"/>
        <v>0</v>
      </c>
      <c r="P229" s="24">
        <f>IF([1]DEPURADO!H223&gt;1,0,[1]DEPURADO!B223)</f>
        <v>10970</v>
      </c>
      <c r="Q229" s="30">
        <f t="shared" si="24"/>
        <v>112844</v>
      </c>
      <c r="R229" s="31">
        <f t="shared" si="25"/>
        <v>0</v>
      </c>
      <c r="S229" s="31">
        <f>+[1]DEPURADO!J223</f>
        <v>0</v>
      </c>
      <c r="T229" s="23" t="s">
        <v>45</v>
      </c>
      <c r="U229" s="31">
        <f>+[1]DEPURADO!I223</f>
        <v>0</v>
      </c>
      <c r="V229" s="30"/>
      <c r="W229" s="23" t="s">
        <v>45</v>
      </c>
      <c r="X229" s="31">
        <f>+[1]DEPURADO!K223+[1]DEPURADO!L223</f>
        <v>0</v>
      </c>
      <c r="Y229" s="23" t="s">
        <v>45</v>
      </c>
      <c r="Z229" s="31">
        <f t="shared" si="26"/>
        <v>0</v>
      </c>
      <c r="AA229" s="31"/>
      <c r="AB229" s="31">
        <v>0</v>
      </c>
      <c r="AC229" s="31">
        <v>0</v>
      </c>
      <c r="AD229" s="30"/>
      <c r="AE229" s="30">
        <f>+[1]DEPURADO!K223</f>
        <v>0</v>
      </c>
      <c r="AF229" s="30">
        <v>0</v>
      </c>
      <c r="AG229" s="30">
        <f t="shared" si="27"/>
        <v>0</v>
      </c>
      <c r="AH229" s="30">
        <v>0</v>
      </c>
      <c r="AI229" s="30" t="str">
        <f>+[1]DEPURADO!G223</f>
        <v>CANCELADA</v>
      </c>
      <c r="AJ229" s="32"/>
      <c r="AK229" s="33"/>
    </row>
    <row r="230" spans="1:37" s="34" customFormat="1" ht="16.149999999999999" customHeight="1" x14ac:dyDescent="0.25">
      <c r="A230" s="23">
        <f t="shared" si="21"/>
        <v>222</v>
      </c>
      <c r="B230" s="24" t="s">
        <v>44</v>
      </c>
      <c r="C230" s="23">
        <f>+[1]DEPURADO!A224</f>
        <v>11066</v>
      </c>
      <c r="D230" s="23">
        <f>+[1]DEPURADO!B224</f>
        <v>11066</v>
      </c>
      <c r="E230" s="25">
        <f>+[1]DEPURADO!C224</f>
        <v>43796</v>
      </c>
      <c r="F230" s="26">
        <f>+IF([1]DEPURADO!D224&gt;1,[1]DEPURADO!D224," ")</f>
        <v>43796</v>
      </c>
      <c r="G230" s="27">
        <f>[1]DEPURADO!F224</f>
        <v>129757</v>
      </c>
      <c r="H230" s="28">
        <v>0</v>
      </c>
      <c r="I230" s="28">
        <f>+[1]DEPURADO!M224+[1]DEPURADO!N224</f>
        <v>0</v>
      </c>
      <c r="J230" s="28">
        <f>+[1]DEPURADO!R224</f>
        <v>66726</v>
      </c>
      <c r="K230" s="29">
        <f>+[1]DEPURADO!P224+[1]DEPURADO!Q224</f>
        <v>0</v>
      </c>
      <c r="L230" s="28">
        <v>0</v>
      </c>
      <c r="M230" s="28">
        <v>0</v>
      </c>
      <c r="N230" s="28">
        <f t="shared" si="22"/>
        <v>66726</v>
      </c>
      <c r="O230" s="28">
        <f t="shared" si="23"/>
        <v>63031</v>
      </c>
      <c r="P230" s="24">
        <f>IF([1]DEPURADO!H224&gt;1,0,[1]DEPURADO!B224)</f>
        <v>11066</v>
      </c>
      <c r="Q230" s="30">
        <f t="shared" si="24"/>
        <v>129757</v>
      </c>
      <c r="R230" s="31">
        <f t="shared" si="25"/>
        <v>0</v>
      </c>
      <c r="S230" s="31">
        <f>+[1]DEPURADO!J224</f>
        <v>0</v>
      </c>
      <c r="T230" s="23" t="s">
        <v>45</v>
      </c>
      <c r="U230" s="31">
        <f>+[1]DEPURADO!I224</f>
        <v>0</v>
      </c>
      <c r="V230" s="30"/>
      <c r="W230" s="23" t="s">
        <v>45</v>
      </c>
      <c r="X230" s="31">
        <f>+[1]DEPURADO!K224+[1]DEPURADO!L224</f>
        <v>63031</v>
      </c>
      <c r="Y230" s="23" t="s">
        <v>45</v>
      </c>
      <c r="Z230" s="31">
        <f t="shared" si="26"/>
        <v>63031</v>
      </c>
      <c r="AA230" s="31"/>
      <c r="AB230" s="31">
        <v>0</v>
      </c>
      <c r="AC230" s="31">
        <v>0</v>
      </c>
      <c r="AD230" s="30"/>
      <c r="AE230" s="30">
        <f>+[1]DEPURADO!K224</f>
        <v>0</v>
      </c>
      <c r="AF230" s="30">
        <v>0</v>
      </c>
      <c r="AG230" s="30">
        <f t="shared" si="27"/>
        <v>0</v>
      </c>
      <c r="AH230" s="30">
        <v>0</v>
      </c>
      <c r="AI230" s="30" t="str">
        <f>+[1]DEPURADO!G224</f>
        <v>GLOSA LEGALIZADA Y CANCELADA</v>
      </c>
      <c r="AJ230" s="32"/>
      <c r="AK230" s="33"/>
    </row>
    <row r="231" spans="1:37" s="34" customFormat="1" ht="16.149999999999999" customHeight="1" x14ac:dyDescent="0.25">
      <c r="A231" s="23">
        <f t="shared" si="21"/>
        <v>223</v>
      </c>
      <c r="B231" s="24" t="s">
        <v>44</v>
      </c>
      <c r="C231" s="23">
        <f>+[1]DEPURADO!A225</f>
        <v>11009</v>
      </c>
      <c r="D231" s="23">
        <f>+[1]DEPURADO!B225</f>
        <v>11009</v>
      </c>
      <c r="E231" s="25">
        <f>+[1]DEPURADO!C225</f>
        <v>43789</v>
      </c>
      <c r="F231" s="26">
        <f>+IF([1]DEPURADO!D225&gt;1,[1]DEPURADO!D225," ")</f>
        <v>43789</v>
      </c>
      <c r="G231" s="27">
        <f>[1]DEPURADO!F225</f>
        <v>130151</v>
      </c>
      <c r="H231" s="28">
        <v>0</v>
      </c>
      <c r="I231" s="28">
        <f>+[1]DEPURADO!M225+[1]DEPURADO!N225</f>
        <v>0</v>
      </c>
      <c r="J231" s="28">
        <f>+[1]DEPURADO!R225</f>
        <v>67120</v>
      </c>
      <c r="K231" s="29">
        <f>+[1]DEPURADO!P225+[1]DEPURADO!Q225</f>
        <v>0</v>
      </c>
      <c r="L231" s="28">
        <v>0</v>
      </c>
      <c r="M231" s="28">
        <v>0</v>
      </c>
      <c r="N231" s="28">
        <f t="shared" si="22"/>
        <v>67120</v>
      </c>
      <c r="O231" s="28">
        <f t="shared" si="23"/>
        <v>63031</v>
      </c>
      <c r="P231" s="24">
        <f>IF([1]DEPURADO!H225&gt;1,0,[1]DEPURADO!B225)</f>
        <v>11009</v>
      </c>
      <c r="Q231" s="30">
        <f t="shared" si="24"/>
        <v>130151</v>
      </c>
      <c r="R231" s="31">
        <f t="shared" si="25"/>
        <v>0</v>
      </c>
      <c r="S231" s="31">
        <f>+[1]DEPURADO!J225</f>
        <v>0</v>
      </c>
      <c r="T231" s="23" t="s">
        <v>45</v>
      </c>
      <c r="U231" s="31">
        <f>+[1]DEPURADO!I225</f>
        <v>0</v>
      </c>
      <c r="V231" s="30"/>
      <c r="W231" s="23" t="s">
        <v>45</v>
      </c>
      <c r="X231" s="31">
        <f>+[1]DEPURADO!K225+[1]DEPURADO!L225</f>
        <v>63031</v>
      </c>
      <c r="Y231" s="23" t="s">
        <v>45</v>
      </c>
      <c r="Z231" s="31">
        <f t="shared" si="26"/>
        <v>63031</v>
      </c>
      <c r="AA231" s="31"/>
      <c r="AB231" s="31">
        <v>0</v>
      </c>
      <c r="AC231" s="31">
        <v>0</v>
      </c>
      <c r="AD231" s="30"/>
      <c r="AE231" s="30">
        <f>+[1]DEPURADO!K225</f>
        <v>0</v>
      </c>
      <c r="AF231" s="30">
        <v>0</v>
      </c>
      <c r="AG231" s="30">
        <f t="shared" si="27"/>
        <v>0</v>
      </c>
      <c r="AH231" s="30">
        <v>0</v>
      </c>
      <c r="AI231" s="30" t="str">
        <f>+[1]DEPURADO!G225</f>
        <v>GLOSA LEGALIZADA Y CANCELADA</v>
      </c>
      <c r="AJ231" s="32"/>
      <c r="AK231" s="33"/>
    </row>
    <row r="232" spans="1:37" s="34" customFormat="1" ht="16.149999999999999" customHeight="1" x14ac:dyDescent="0.25">
      <c r="A232" s="23">
        <f t="shared" si="21"/>
        <v>224</v>
      </c>
      <c r="B232" s="24" t="s">
        <v>44</v>
      </c>
      <c r="C232" s="23">
        <f>+[1]DEPURADO!A226</f>
        <v>11041</v>
      </c>
      <c r="D232" s="23">
        <f>+[1]DEPURADO!B226</f>
        <v>11041</v>
      </c>
      <c r="E232" s="25">
        <f>+[1]DEPURADO!C226</f>
        <v>43791</v>
      </c>
      <c r="F232" s="26">
        <f>+IF([1]DEPURADO!D226&gt;1,[1]DEPURADO!D226," ")</f>
        <v>43791</v>
      </c>
      <c r="G232" s="27">
        <f>[1]DEPURADO!F226</f>
        <v>132158</v>
      </c>
      <c r="H232" s="28">
        <v>0</v>
      </c>
      <c r="I232" s="28">
        <f>+[1]DEPURADO!M226+[1]DEPURADO!N226</f>
        <v>0</v>
      </c>
      <c r="J232" s="28">
        <f>+[1]DEPURADO!R226</f>
        <v>132158</v>
      </c>
      <c r="K232" s="29">
        <f>+[1]DEPURADO!P226+[1]DEPURADO!Q226</f>
        <v>0</v>
      </c>
      <c r="L232" s="28">
        <v>0</v>
      </c>
      <c r="M232" s="28">
        <v>0</v>
      </c>
      <c r="N232" s="28">
        <f t="shared" si="22"/>
        <v>132158</v>
      </c>
      <c r="O232" s="28">
        <f t="shared" si="23"/>
        <v>0</v>
      </c>
      <c r="P232" s="24">
        <f>IF([1]DEPURADO!H226&gt;1,0,[1]DEPURADO!B226)</f>
        <v>11041</v>
      </c>
      <c r="Q232" s="30">
        <f t="shared" si="24"/>
        <v>132158</v>
      </c>
      <c r="R232" s="31">
        <f t="shared" si="25"/>
        <v>0</v>
      </c>
      <c r="S232" s="31">
        <f>+[1]DEPURADO!J226</f>
        <v>0</v>
      </c>
      <c r="T232" s="23" t="s">
        <v>45</v>
      </c>
      <c r="U232" s="31">
        <f>+[1]DEPURADO!I226</f>
        <v>0</v>
      </c>
      <c r="V232" s="30"/>
      <c r="W232" s="23" t="s">
        <v>45</v>
      </c>
      <c r="X232" s="31">
        <f>+[1]DEPURADO!K226+[1]DEPURADO!L226</f>
        <v>0</v>
      </c>
      <c r="Y232" s="23" t="s">
        <v>45</v>
      </c>
      <c r="Z232" s="31">
        <f t="shared" si="26"/>
        <v>0</v>
      </c>
      <c r="AA232" s="31"/>
      <c r="AB232" s="31">
        <v>0</v>
      </c>
      <c r="AC232" s="31">
        <v>0</v>
      </c>
      <c r="AD232" s="30"/>
      <c r="AE232" s="30">
        <f>+[1]DEPURADO!K226</f>
        <v>0</v>
      </c>
      <c r="AF232" s="30">
        <v>0</v>
      </c>
      <c r="AG232" s="30">
        <f t="shared" si="27"/>
        <v>0</v>
      </c>
      <c r="AH232" s="30">
        <v>0</v>
      </c>
      <c r="AI232" s="30" t="str">
        <f>+[1]DEPURADO!G226</f>
        <v>CANCELADA</v>
      </c>
      <c r="AJ232" s="32"/>
      <c r="AK232" s="33"/>
    </row>
    <row r="233" spans="1:37" s="34" customFormat="1" ht="16.149999999999999" customHeight="1" x14ac:dyDescent="0.25">
      <c r="A233" s="23">
        <f t="shared" si="21"/>
        <v>225</v>
      </c>
      <c r="B233" s="24" t="s">
        <v>44</v>
      </c>
      <c r="C233" s="23">
        <f>+[1]DEPURADO!A227</f>
        <v>10991</v>
      </c>
      <c r="D233" s="23">
        <f>+[1]DEPURADO!B227</f>
        <v>10991</v>
      </c>
      <c r="E233" s="25">
        <f>+[1]DEPURADO!C227</f>
        <v>43782</v>
      </c>
      <c r="F233" s="26">
        <f>+IF([1]DEPURADO!D227&gt;1,[1]DEPURADO!D227," ")</f>
        <v>43782</v>
      </c>
      <c r="G233" s="27">
        <f>[1]DEPURADO!F227</f>
        <v>132848</v>
      </c>
      <c r="H233" s="28">
        <v>0</v>
      </c>
      <c r="I233" s="28">
        <f>+[1]DEPURADO!M227+[1]DEPURADO!N227</f>
        <v>0</v>
      </c>
      <c r="J233" s="28">
        <f>+[1]DEPURADO!R227</f>
        <v>132848</v>
      </c>
      <c r="K233" s="29">
        <f>+[1]DEPURADO!P227+[1]DEPURADO!Q227</f>
        <v>0</v>
      </c>
      <c r="L233" s="28">
        <v>0</v>
      </c>
      <c r="M233" s="28">
        <v>0</v>
      </c>
      <c r="N233" s="28">
        <f t="shared" si="22"/>
        <v>132848</v>
      </c>
      <c r="O233" s="28">
        <f t="shared" si="23"/>
        <v>0</v>
      </c>
      <c r="P233" s="24">
        <f>IF([1]DEPURADO!H227&gt;1,0,[1]DEPURADO!B227)</f>
        <v>10991</v>
      </c>
      <c r="Q233" s="30">
        <f t="shared" si="24"/>
        <v>132848</v>
      </c>
      <c r="R233" s="31">
        <f t="shared" si="25"/>
        <v>0</v>
      </c>
      <c r="S233" s="31">
        <f>+[1]DEPURADO!J227</f>
        <v>0</v>
      </c>
      <c r="T233" s="23" t="s">
        <v>45</v>
      </c>
      <c r="U233" s="31">
        <f>+[1]DEPURADO!I227</f>
        <v>0</v>
      </c>
      <c r="V233" s="30"/>
      <c r="W233" s="23" t="s">
        <v>45</v>
      </c>
      <c r="X233" s="31">
        <f>+[1]DEPURADO!K227+[1]DEPURADO!L227</f>
        <v>0</v>
      </c>
      <c r="Y233" s="23" t="s">
        <v>45</v>
      </c>
      <c r="Z233" s="31">
        <f t="shared" si="26"/>
        <v>0</v>
      </c>
      <c r="AA233" s="31"/>
      <c r="AB233" s="31">
        <v>0</v>
      </c>
      <c r="AC233" s="31">
        <v>0</v>
      </c>
      <c r="AD233" s="30"/>
      <c r="AE233" s="30">
        <f>+[1]DEPURADO!K227</f>
        <v>0</v>
      </c>
      <c r="AF233" s="30">
        <v>0</v>
      </c>
      <c r="AG233" s="30">
        <f t="shared" si="27"/>
        <v>0</v>
      </c>
      <c r="AH233" s="30">
        <v>0</v>
      </c>
      <c r="AI233" s="30" t="str">
        <f>+[1]DEPURADO!G227</f>
        <v>CANCELADA</v>
      </c>
      <c r="AJ233" s="32"/>
      <c r="AK233" s="33"/>
    </row>
    <row r="234" spans="1:37" s="34" customFormat="1" ht="16.149999999999999" customHeight="1" x14ac:dyDescent="0.25">
      <c r="A234" s="23">
        <f t="shared" si="21"/>
        <v>226</v>
      </c>
      <c r="B234" s="24" t="s">
        <v>44</v>
      </c>
      <c r="C234" s="23">
        <f>+[1]DEPURADO!A228</f>
        <v>11030</v>
      </c>
      <c r="D234" s="23">
        <f>+[1]DEPURADO!B228</f>
        <v>11030</v>
      </c>
      <c r="E234" s="25">
        <f>+[1]DEPURADO!C228</f>
        <v>43790</v>
      </c>
      <c r="F234" s="26">
        <f>+IF([1]DEPURADO!D228&gt;1,[1]DEPURADO!D228," ")</f>
        <v>43790</v>
      </c>
      <c r="G234" s="27">
        <f>[1]DEPURADO!F228</f>
        <v>133453</v>
      </c>
      <c r="H234" s="28">
        <v>0</v>
      </c>
      <c r="I234" s="28">
        <f>+[1]DEPURADO!M228+[1]DEPURADO!N228</f>
        <v>0</v>
      </c>
      <c r="J234" s="28">
        <f>+[1]DEPURADO!R228</f>
        <v>133453</v>
      </c>
      <c r="K234" s="29">
        <f>+[1]DEPURADO!P228+[1]DEPURADO!Q228</f>
        <v>0</v>
      </c>
      <c r="L234" s="28">
        <v>0</v>
      </c>
      <c r="M234" s="28">
        <v>0</v>
      </c>
      <c r="N234" s="28">
        <f t="shared" si="22"/>
        <v>133453</v>
      </c>
      <c r="O234" s="28">
        <f t="shared" si="23"/>
        <v>0</v>
      </c>
      <c r="P234" s="24">
        <f>IF([1]DEPURADO!H228&gt;1,0,[1]DEPURADO!B228)</f>
        <v>11030</v>
      </c>
      <c r="Q234" s="30">
        <f t="shared" si="24"/>
        <v>133453</v>
      </c>
      <c r="R234" s="31">
        <f t="shared" si="25"/>
        <v>0</v>
      </c>
      <c r="S234" s="31">
        <f>+[1]DEPURADO!J228</f>
        <v>0</v>
      </c>
      <c r="T234" s="23" t="s">
        <v>45</v>
      </c>
      <c r="U234" s="31">
        <f>+[1]DEPURADO!I228</f>
        <v>0</v>
      </c>
      <c r="V234" s="30"/>
      <c r="W234" s="23" t="s">
        <v>45</v>
      </c>
      <c r="X234" s="31">
        <f>+[1]DEPURADO!K228+[1]DEPURADO!L228</f>
        <v>0</v>
      </c>
      <c r="Y234" s="23" t="s">
        <v>45</v>
      </c>
      <c r="Z234" s="31">
        <f t="shared" si="26"/>
        <v>0</v>
      </c>
      <c r="AA234" s="31"/>
      <c r="AB234" s="31">
        <v>0</v>
      </c>
      <c r="AC234" s="31">
        <v>0</v>
      </c>
      <c r="AD234" s="30"/>
      <c r="AE234" s="30">
        <f>+[1]DEPURADO!K228</f>
        <v>0</v>
      </c>
      <c r="AF234" s="30">
        <v>0</v>
      </c>
      <c r="AG234" s="30">
        <f t="shared" si="27"/>
        <v>0</v>
      </c>
      <c r="AH234" s="30">
        <v>0</v>
      </c>
      <c r="AI234" s="30" t="str">
        <f>+[1]DEPURADO!G228</f>
        <v>CANCELADA</v>
      </c>
      <c r="AJ234" s="32"/>
      <c r="AK234" s="33"/>
    </row>
    <row r="235" spans="1:37" s="34" customFormat="1" ht="16.149999999999999" customHeight="1" x14ac:dyDescent="0.25">
      <c r="A235" s="23">
        <f t="shared" si="21"/>
        <v>227</v>
      </c>
      <c r="B235" s="24" t="s">
        <v>44</v>
      </c>
      <c r="C235" s="23">
        <f>+[1]DEPURADO!A229</f>
        <v>11077</v>
      </c>
      <c r="D235" s="23">
        <f>+[1]DEPURADO!B229</f>
        <v>11077</v>
      </c>
      <c r="E235" s="25">
        <f>+[1]DEPURADO!C229</f>
        <v>43799</v>
      </c>
      <c r="F235" s="26">
        <f>+IF([1]DEPURADO!D229&gt;1,[1]DEPURADO!D229," ")</f>
        <v>43799</v>
      </c>
      <c r="G235" s="27">
        <f>[1]DEPURADO!F229</f>
        <v>134128</v>
      </c>
      <c r="H235" s="28">
        <v>0</v>
      </c>
      <c r="I235" s="28">
        <f>+[1]DEPURADO!M229+[1]DEPURADO!N229</f>
        <v>0</v>
      </c>
      <c r="J235" s="28">
        <f>+[1]DEPURADO!R229</f>
        <v>71097</v>
      </c>
      <c r="K235" s="29">
        <f>+[1]DEPURADO!P229+[1]DEPURADO!Q229</f>
        <v>0</v>
      </c>
      <c r="L235" s="28">
        <v>0</v>
      </c>
      <c r="M235" s="28">
        <v>0</v>
      </c>
      <c r="N235" s="28">
        <f t="shared" si="22"/>
        <v>71097</v>
      </c>
      <c r="O235" s="28">
        <f t="shared" si="23"/>
        <v>63031</v>
      </c>
      <c r="P235" s="24">
        <f>IF([1]DEPURADO!H229&gt;1,0,[1]DEPURADO!B229)</f>
        <v>11077</v>
      </c>
      <c r="Q235" s="30">
        <f t="shared" si="24"/>
        <v>134128</v>
      </c>
      <c r="R235" s="31">
        <f t="shared" si="25"/>
        <v>0</v>
      </c>
      <c r="S235" s="31">
        <f>+[1]DEPURADO!J229</f>
        <v>0</v>
      </c>
      <c r="T235" s="23" t="s">
        <v>45</v>
      </c>
      <c r="U235" s="31">
        <f>+[1]DEPURADO!I229</f>
        <v>0</v>
      </c>
      <c r="V235" s="30"/>
      <c r="W235" s="23" t="s">
        <v>45</v>
      </c>
      <c r="X235" s="31">
        <f>+[1]DEPURADO!K229+[1]DEPURADO!L229</f>
        <v>63031</v>
      </c>
      <c r="Y235" s="23" t="s">
        <v>45</v>
      </c>
      <c r="Z235" s="31">
        <f t="shared" si="26"/>
        <v>63031</v>
      </c>
      <c r="AA235" s="31"/>
      <c r="AB235" s="31">
        <v>0</v>
      </c>
      <c r="AC235" s="31">
        <v>0</v>
      </c>
      <c r="AD235" s="30"/>
      <c r="AE235" s="30">
        <f>+[1]DEPURADO!K229</f>
        <v>0</v>
      </c>
      <c r="AF235" s="30">
        <v>0</v>
      </c>
      <c r="AG235" s="30">
        <f t="shared" si="27"/>
        <v>0</v>
      </c>
      <c r="AH235" s="30">
        <v>0</v>
      </c>
      <c r="AI235" s="30" t="str">
        <f>+[1]DEPURADO!G229</f>
        <v>GLOSA LEGALIZADA Y CANCELADA</v>
      </c>
      <c r="AJ235" s="32"/>
      <c r="AK235" s="33"/>
    </row>
    <row r="236" spans="1:37" s="34" customFormat="1" ht="16.149999999999999" customHeight="1" x14ac:dyDescent="0.25">
      <c r="A236" s="23">
        <f t="shared" si="21"/>
        <v>228</v>
      </c>
      <c r="B236" s="24" t="s">
        <v>44</v>
      </c>
      <c r="C236" s="23">
        <f>+[1]DEPURADO!A230</f>
        <v>10977</v>
      </c>
      <c r="D236" s="23">
        <f>+[1]DEPURADO!B230</f>
        <v>10977</v>
      </c>
      <c r="E236" s="25">
        <f>+[1]DEPURADO!C230</f>
        <v>43782</v>
      </c>
      <c r="F236" s="26">
        <f>+IF([1]DEPURADO!D230&gt;1,[1]DEPURADO!D230," ")</f>
        <v>43782</v>
      </c>
      <c r="G236" s="27">
        <f>[1]DEPURADO!F230</f>
        <v>134846</v>
      </c>
      <c r="H236" s="28">
        <v>0</v>
      </c>
      <c r="I236" s="28">
        <f>+[1]DEPURADO!M230+[1]DEPURADO!N230</f>
        <v>0</v>
      </c>
      <c r="J236" s="28">
        <f>+[1]DEPURADO!R230</f>
        <v>71815</v>
      </c>
      <c r="K236" s="29">
        <f>+[1]DEPURADO!P230+[1]DEPURADO!Q230</f>
        <v>0</v>
      </c>
      <c r="L236" s="28">
        <v>0</v>
      </c>
      <c r="M236" s="28">
        <v>0</v>
      </c>
      <c r="N236" s="28">
        <f t="shared" si="22"/>
        <v>71815</v>
      </c>
      <c r="O236" s="28">
        <f t="shared" si="23"/>
        <v>63031</v>
      </c>
      <c r="P236" s="24">
        <f>IF([1]DEPURADO!H230&gt;1,0,[1]DEPURADO!B230)</f>
        <v>10977</v>
      </c>
      <c r="Q236" s="30">
        <f t="shared" si="24"/>
        <v>134846</v>
      </c>
      <c r="R236" s="31">
        <f t="shared" si="25"/>
        <v>0</v>
      </c>
      <c r="S236" s="31">
        <f>+[1]DEPURADO!J230</f>
        <v>0</v>
      </c>
      <c r="T236" s="23" t="s">
        <v>45</v>
      </c>
      <c r="U236" s="31">
        <f>+[1]DEPURADO!I230</f>
        <v>0</v>
      </c>
      <c r="V236" s="30"/>
      <c r="W236" s="23" t="s">
        <v>45</v>
      </c>
      <c r="X236" s="31">
        <f>+[1]DEPURADO!K230+[1]DEPURADO!L230</f>
        <v>63031</v>
      </c>
      <c r="Y236" s="23" t="s">
        <v>45</v>
      </c>
      <c r="Z236" s="31">
        <f t="shared" si="26"/>
        <v>63031</v>
      </c>
      <c r="AA236" s="31"/>
      <c r="AB236" s="31">
        <v>0</v>
      </c>
      <c r="AC236" s="31">
        <v>0</v>
      </c>
      <c r="AD236" s="30"/>
      <c r="AE236" s="30">
        <f>+[1]DEPURADO!K230</f>
        <v>0</v>
      </c>
      <c r="AF236" s="30">
        <v>0</v>
      </c>
      <c r="AG236" s="30">
        <f t="shared" si="27"/>
        <v>0</v>
      </c>
      <c r="AH236" s="30">
        <v>0</v>
      </c>
      <c r="AI236" s="30" t="str">
        <f>+[1]DEPURADO!G230</f>
        <v>GLOSA LEGALIZADA Y CANCELADA</v>
      </c>
      <c r="AJ236" s="32"/>
      <c r="AK236" s="33"/>
    </row>
    <row r="237" spans="1:37" s="34" customFormat="1" ht="16.149999999999999" customHeight="1" x14ac:dyDescent="0.25">
      <c r="A237" s="23">
        <f t="shared" si="21"/>
        <v>229</v>
      </c>
      <c r="B237" s="24" t="s">
        <v>44</v>
      </c>
      <c r="C237" s="23">
        <f>+[1]DEPURADO!A231</f>
        <v>11032</v>
      </c>
      <c r="D237" s="23">
        <f>+[1]DEPURADO!B231</f>
        <v>11032</v>
      </c>
      <c r="E237" s="25">
        <f>+[1]DEPURADO!C231</f>
        <v>43790</v>
      </c>
      <c r="F237" s="26">
        <f>+IF([1]DEPURADO!D231&gt;1,[1]DEPURADO!D231," ")</f>
        <v>43790</v>
      </c>
      <c r="G237" s="27">
        <f>[1]DEPURADO!F231</f>
        <v>139966</v>
      </c>
      <c r="H237" s="28">
        <v>0</v>
      </c>
      <c r="I237" s="28">
        <f>+[1]DEPURADO!M231+[1]DEPURADO!N231</f>
        <v>0</v>
      </c>
      <c r="J237" s="28">
        <f>+[1]DEPURADO!R231</f>
        <v>76935</v>
      </c>
      <c r="K237" s="29">
        <f>+[1]DEPURADO!P231+[1]DEPURADO!Q231</f>
        <v>0</v>
      </c>
      <c r="L237" s="28">
        <v>0</v>
      </c>
      <c r="M237" s="28">
        <v>0</v>
      </c>
      <c r="N237" s="28">
        <f t="shared" si="22"/>
        <v>76935</v>
      </c>
      <c r="O237" s="28">
        <f t="shared" si="23"/>
        <v>63031</v>
      </c>
      <c r="P237" s="24">
        <f>IF([1]DEPURADO!H231&gt;1,0,[1]DEPURADO!B231)</f>
        <v>11032</v>
      </c>
      <c r="Q237" s="30">
        <f t="shared" si="24"/>
        <v>139966</v>
      </c>
      <c r="R237" s="31">
        <f t="shared" si="25"/>
        <v>0</v>
      </c>
      <c r="S237" s="31">
        <f>+[1]DEPURADO!J231</f>
        <v>0</v>
      </c>
      <c r="T237" s="23" t="s">
        <v>45</v>
      </c>
      <c r="U237" s="31">
        <f>+[1]DEPURADO!I231</f>
        <v>0</v>
      </c>
      <c r="V237" s="30"/>
      <c r="W237" s="23" t="s">
        <v>45</v>
      </c>
      <c r="X237" s="31">
        <f>+[1]DEPURADO!K231+[1]DEPURADO!L231</f>
        <v>63031</v>
      </c>
      <c r="Y237" s="23" t="s">
        <v>45</v>
      </c>
      <c r="Z237" s="31">
        <f t="shared" si="26"/>
        <v>63031</v>
      </c>
      <c r="AA237" s="31"/>
      <c r="AB237" s="31">
        <v>0</v>
      </c>
      <c r="AC237" s="31">
        <v>0</v>
      </c>
      <c r="AD237" s="30"/>
      <c r="AE237" s="30">
        <f>+[1]DEPURADO!K231</f>
        <v>0</v>
      </c>
      <c r="AF237" s="30">
        <v>0</v>
      </c>
      <c r="AG237" s="30">
        <f t="shared" si="27"/>
        <v>0</v>
      </c>
      <c r="AH237" s="30">
        <v>0</v>
      </c>
      <c r="AI237" s="30" t="str">
        <f>+[1]DEPURADO!G231</f>
        <v>GLOSA LEGALIZADA Y CANCELADA</v>
      </c>
      <c r="AJ237" s="32"/>
      <c r="AK237" s="33"/>
    </row>
    <row r="238" spans="1:37" s="34" customFormat="1" ht="16.149999999999999" customHeight="1" x14ac:dyDescent="0.25">
      <c r="A238" s="23">
        <f t="shared" si="21"/>
        <v>230</v>
      </c>
      <c r="B238" s="24" t="s">
        <v>44</v>
      </c>
      <c r="C238" s="23">
        <f>+[1]DEPURADO!A232</f>
        <v>10962</v>
      </c>
      <c r="D238" s="23">
        <f>+[1]DEPURADO!B232</f>
        <v>10962</v>
      </c>
      <c r="E238" s="25">
        <f>+[1]DEPURADO!C232</f>
        <v>43781</v>
      </c>
      <c r="F238" s="26">
        <f>+IF([1]DEPURADO!D232&gt;1,[1]DEPURADO!D232," ")</f>
        <v>43781</v>
      </c>
      <c r="G238" s="27">
        <f>[1]DEPURADO!F232</f>
        <v>188452</v>
      </c>
      <c r="H238" s="28">
        <v>0</v>
      </c>
      <c r="I238" s="28">
        <f>+[1]DEPURADO!M232+[1]DEPURADO!N232</f>
        <v>0</v>
      </c>
      <c r="J238" s="28">
        <f>+[1]DEPURADO!R232</f>
        <v>188452</v>
      </c>
      <c r="K238" s="29">
        <f>+[1]DEPURADO!P232+[1]DEPURADO!Q232</f>
        <v>0</v>
      </c>
      <c r="L238" s="28">
        <v>0</v>
      </c>
      <c r="M238" s="28">
        <v>0</v>
      </c>
      <c r="N238" s="28">
        <f t="shared" si="22"/>
        <v>188452</v>
      </c>
      <c r="O238" s="28">
        <f t="shared" si="23"/>
        <v>0</v>
      </c>
      <c r="P238" s="24">
        <f>IF([1]DEPURADO!H232&gt;1,0,[1]DEPURADO!B232)</f>
        <v>10962</v>
      </c>
      <c r="Q238" s="30">
        <f t="shared" si="24"/>
        <v>188452</v>
      </c>
      <c r="R238" s="31">
        <f t="shared" si="25"/>
        <v>0</v>
      </c>
      <c r="S238" s="31">
        <f>+[1]DEPURADO!J232</f>
        <v>0</v>
      </c>
      <c r="T238" s="23" t="s">
        <v>45</v>
      </c>
      <c r="U238" s="31">
        <f>+[1]DEPURADO!I232</f>
        <v>0</v>
      </c>
      <c r="V238" s="30"/>
      <c r="W238" s="23" t="s">
        <v>45</v>
      </c>
      <c r="X238" s="31">
        <f>+[1]DEPURADO!K232+[1]DEPURADO!L232</f>
        <v>0</v>
      </c>
      <c r="Y238" s="23" t="s">
        <v>45</v>
      </c>
      <c r="Z238" s="31">
        <f t="shared" si="26"/>
        <v>0</v>
      </c>
      <c r="AA238" s="31"/>
      <c r="AB238" s="31">
        <v>0</v>
      </c>
      <c r="AC238" s="31">
        <v>0</v>
      </c>
      <c r="AD238" s="30"/>
      <c r="AE238" s="30">
        <f>+[1]DEPURADO!K232</f>
        <v>0</v>
      </c>
      <c r="AF238" s="30">
        <v>0</v>
      </c>
      <c r="AG238" s="30">
        <f t="shared" si="27"/>
        <v>0</v>
      </c>
      <c r="AH238" s="30">
        <v>0</v>
      </c>
      <c r="AI238" s="30" t="str">
        <f>+[1]DEPURADO!G232</f>
        <v>CANCELADA</v>
      </c>
      <c r="AJ238" s="32"/>
      <c r="AK238" s="33"/>
    </row>
    <row r="239" spans="1:37" s="34" customFormat="1" ht="16.149999999999999" customHeight="1" x14ac:dyDescent="0.25">
      <c r="A239" s="23">
        <f t="shared" si="21"/>
        <v>231</v>
      </c>
      <c r="B239" s="24" t="s">
        <v>44</v>
      </c>
      <c r="C239" s="23">
        <f>+[1]DEPURADO!A233</f>
        <v>11047</v>
      </c>
      <c r="D239" s="23">
        <f>+[1]DEPURADO!B233</f>
        <v>11047</v>
      </c>
      <c r="E239" s="25">
        <f>+[1]DEPURADO!C233</f>
        <v>43791</v>
      </c>
      <c r="F239" s="26">
        <f>+IF([1]DEPURADO!D233&gt;1,[1]DEPURADO!D233," ")</f>
        <v>43791</v>
      </c>
      <c r="G239" s="27">
        <f>[1]DEPURADO!F233</f>
        <v>234522</v>
      </c>
      <c r="H239" s="28">
        <v>0</v>
      </c>
      <c r="I239" s="28">
        <f>+[1]DEPURADO!M233+[1]DEPURADO!N233</f>
        <v>0</v>
      </c>
      <c r="J239" s="28">
        <f>+[1]DEPURADO!R233</f>
        <v>234522</v>
      </c>
      <c r="K239" s="29">
        <f>+[1]DEPURADO!P233+[1]DEPURADO!Q233</f>
        <v>0</v>
      </c>
      <c r="L239" s="28">
        <v>0</v>
      </c>
      <c r="M239" s="28">
        <v>0</v>
      </c>
      <c r="N239" s="28">
        <f t="shared" si="22"/>
        <v>234522</v>
      </c>
      <c r="O239" s="28">
        <f t="shared" si="23"/>
        <v>0</v>
      </c>
      <c r="P239" s="24">
        <f>IF([1]DEPURADO!H233&gt;1,0,[1]DEPURADO!B233)</f>
        <v>11047</v>
      </c>
      <c r="Q239" s="30">
        <f t="shared" si="24"/>
        <v>234522</v>
      </c>
      <c r="R239" s="31">
        <f t="shared" si="25"/>
        <v>0</v>
      </c>
      <c r="S239" s="31">
        <f>+[1]DEPURADO!J233</f>
        <v>0</v>
      </c>
      <c r="T239" s="23" t="s">
        <v>45</v>
      </c>
      <c r="U239" s="31">
        <f>+[1]DEPURADO!I233</f>
        <v>0</v>
      </c>
      <c r="V239" s="30"/>
      <c r="W239" s="23" t="s">
        <v>45</v>
      </c>
      <c r="X239" s="31">
        <f>+[1]DEPURADO!K233+[1]DEPURADO!L233</f>
        <v>0</v>
      </c>
      <c r="Y239" s="23" t="s">
        <v>45</v>
      </c>
      <c r="Z239" s="31">
        <f t="shared" si="26"/>
        <v>0</v>
      </c>
      <c r="AA239" s="31"/>
      <c r="AB239" s="31">
        <v>0</v>
      </c>
      <c r="AC239" s="31">
        <v>0</v>
      </c>
      <c r="AD239" s="30"/>
      <c r="AE239" s="30">
        <f>+[1]DEPURADO!K233</f>
        <v>0</v>
      </c>
      <c r="AF239" s="30">
        <v>0</v>
      </c>
      <c r="AG239" s="30">
        <f t="shared" si="27"/>
        <v>0</v>
      </c>
      <c r="AH239" s="30">
        <v>0</v>
      </c>
      <c r="AI239" s="30" t="str">
        <f>+[1]DEPURADO!G233</f>
        <v>CANCELADA</v>
      </c>
      <c r="AJ239" s="32"/>
      <c r="AK239" s="33"/>
    </row>
    <row r="240" spans="1:37" s="34" customFormat="1" ht="16.149999999999999" customHeight="1" x14ac:dyDescent="0.25">
      <c r="A240" s="23">
        <f t="shared" si="21"/>
        <v>232</v>
      </c>
      <c r="B240" s="24" t="s">
        <v>46</v>
      </c>
      <c r="C240" s="23">
        <f>+[1]DEPURADO!A234</f>
        <v>11040</v>
      </c>
      <c r="D240" s="23">
        <f>+[1]DEPURADO!B234</f>
        <v>11040</v>
      </c>
      <c r="E240" s="25">
        <f>+[1]DEPURADO!C234</f>
        <v>43791</v>
      </c>
      <c r="F240" s="26">
        <f>+IF([1]DEPURADO!D234&gt;1,[1]DEPURADO!D234," ")</f>
        <v>43791</v>
      </c>
      <c r="G240" s="27">
        <f>[1]DEPURADO!F234</f>
        <v>342374</v>
      </c>
      <c r="H240" s="28">
        <v>0</v>
      </c>
      <c r="I240" s="28">
        <f>+[1]DEPURADO!M234+[1]DEPURADO!N234</f>
        <v>0</v>
      </c>
      <c r="J240" s="28">
        <f>+[1]DEPURADO!R234</f>
        <v>0</v>
      </c>
      <c r="K240" s="29">
        <f>+[1]DEPURADO!P234+[1]DEPURADO!Q234</f>
        <v>342374</v>
      </c>
      <c r="L240" s="28">
        <v>0</v>
      </c>
      <c r="M240" s="28">
        <v>0</v>
      </c>
      <c r="N240" s="28">
        <f t="shared" si="22"/>
        <v>342374</v>
      </c>
      <c r="O240" s="28">
        <f t="shared" si="23"/>
        <v>0</v>
      </c>
      <c r="P240" s="24">
        <f>IF([1]DEPURADO!H234&gt;1,0,[1]DEPURADO!B234)</f>
        <v>11040</v>
      </c>
      <c r="Q240" s="30">
        <f t="shared" si="24"/>
        <v>342374</v>
      </c>
      <c r="R240" s="31">
        <f t="shared" si="25"/>
        <v>0</v>
      </c>
      <c r="S240" s="31">
        <f>+[1]DEPURADO!J234</f>
        <v>0</v>
      </c>
      <c r="T240" s="23" t="s">
        <v>45</v>
      </c>
      <c r="U240" s="31">
        <f>+[1]DEPURADO!I234</f>
        <v>0</v>
      </c>
      <c r="V240" s="30"/>
      <c r="W240" s="23" t="s">
        <v>45</v>
      </c>
      <c r="X240" s="31">
        <f>+[1]DEPURADO!K234+[1]DEPURADO!L234</f>
        <v>0</v>
      </c>
      <c r="Y240" s="23" t="s">
        <v>45</v>
      </c>
      <c r="Z240" s="31">
        <f t="shared" si="26"/>
        <v>0</v>
      </c>
      <c r="AA240" s="31"/>
      <c r="AB240" s="31">
        <v>0</v>
      </c>
      <c r="AC240" s="31">
        <v>0</v>
      </c>
      <c r="AD240" s="30"/>
      <c r="AE240" s="30">
        <f>+[1]DEPURADO!K234</f>
        <v>0</v>
      </c>
      <c r="AF240" s="30">
        <v>0</v>
      </c>
      <c r="AG240" s="30">
        <f t="shared" si="27"/>
        <v>0</v>
      </c>
      <c r="AH240" s="30">
        <v>0</v>
      </c>
      <c r="AI240" s="30" t="str">
        <f>+[1]DEPURADO!G234</f>
        <v>CANCELADA</v>
      </c>
      <c r="AJ240" s="32"/>
      <c r="AK240" s="33"/>
    </row>
    <row r="241" spans="1:37" s="34" customFormat="1" ht="16.149999999999999" customHeight="1" x14ac:dyDescent="0.25">
      <c r="A241" s="23">
        <f t="shared" si="21"/>
        <v>233</v>
      </c>
      <c r="B241" s="24" t="s">
        <v>44</v>
      </c>
      <c r="C241" s="23">
        <f>+[1]DEPURADO!A235</f>
        <v>11063</v>
      </c>
      <c r="D241" s="23">
        <f>+[1]DEPURADO!B235</f>
        <v>11063</v>
      </c>
      <c r="E241" s="25">
        <f>+[1]DEPURADO!C235</f>
        <v>43796</v>
      </c>
      <c r="F241" s="26">
        <f>+IF([1]DEPURADO!D235&gt;1,[1]DEPURADO!D235," ")</f>
        <v>43796</v>
      </c>
      <c r="G241" s="27">
        <f>[1]DEPURADO!F235</f>
        <v>66013</v>
      </c>
      <c r="H241" s="28">
        <v>0</v>
      </c>
      <c r="I241" s="28">
        <f>+[1]DEPURADO!M235+[1]DEPURADO!N235</f>
        <v>0</v>
      </c>
      <c r="J241" s="28">
        <f>+[1]DEPURADO!R235</f>
        <v>66013</v>
      </c>
      <c r="K241" s="29">
        <f>+[1]DEPURADO!P235+[1]DEPURADO!Q235</f>
        <v>0</v>
      </c>
      <c r="L241" s="28">
        <v>0</v>
      </c>
      <c r="M241" s="28">
        <v>0</v>
      </c>
      <c r="N241" s="28">
        <f t="shared" si="22"/>
        <v>66013</v>
      </c>
      <c r="O241" s="28">
        <f t="shared" si="23"/>
        <v>0</v>
      </c>
      <c r="P241" s="24">
        <f>IF([1]DEPURADO!H235&gt;1,0,[1]DEPURADO!B235)</f>
        <v>11063</v>
      </c>
      <c r="Q241" s="30">
        <f t="shared" si="24"/>
        <v>66013</v>
      </c>
      <c r="R241" s="31">
        <f t="shared" si="25"/>
        <v>0</v>
      </c>
      <c r="S241" s="31">
        <f>+[1]DEPURADO!J235</f>
        <v>0</v>
      </c>
      <c r="T241" s="23" t="s">
        <v>45</v>
      </c>
      <c r="U241" s="31">
        <f>+[1]DEPURADO!I235</f>
        <v>0</v>
      </c>
      <c r="V241" s="30"/>
      <c r="W241" s="23" t="s">
        <v>45</v>
      </c>
      <c r="X241" s="31">
        <f>+[1]DEPURADO!K235+[1]DEPURADO!L235</f>
        <v>0</v>
      </c>
      <c r="Y241" s="23" t="s">
        <v>45</v>
      </c>
      <c r="Z241" s="31">
        <f t="shared" si="26"/>
        <v>0</v>
      </c>
      <c r="AA241" s="31"/>
      <c r="AB241" s="31">
        <v>0</v>
      </c>
      <c r="AC241" s="31">
        <v>0</v>
      </c>
      <c r="AD241" s="30"/>
      <c r="AE241" s="30">
        <f>+[1]DEPURADO!K235</f>
        <v>0</v>
      </c>
      <c r="AF241" s="30">
        <v>0</v>
      </c>
      <c r="AG241" s="30">
        <f t="shared" si="27"/>
        <v>0</v>
      </c>
      <c r="AH241" s="30">
        <v>0</v>
      </c>
      <c r="AI241" s="30" t="str">
        <f>+[1]DEPURADO!G235</f>
        <v>CANCELADA</v>
      </c>
      <c r="AJ241" s="32"/>
      <c r="AK241" s="33"/>
    </row>
    <row r="242" spans="1:37" s="34" customFormat="1" ht="16.149999999999999" customHeight="1" x14ac:dyDescent="0.25">
      <c r="A242" s="23">
        <f t="shared" si="21"/>
        <v>234</v>
      </c>
      <c r="B242" s="24" t="s">
        <v>44</v>
      </c>
      <c r="C242" s="23">
        <f>+[1]DEPURADO!A236</f>
        <v>10995</v>
      </c>
      <c r="D242" s="23">
        <f>+[1]DEPURADO!B236</f>
        <v>10995</v>
      </c>
      <c r="E242" s="25">
        <f>+[1]DEPURADO!C236</f>
        <v>43782</v>
      </c>
      <c r="F242" s="26">
        <f>+IF([1]DEPURADO!D236&gt;1,[1]DEPURADO!D236," ")</f>
        <v>43782</v>
      </c>
      <c r="G242" s="27">
        <f>[1]DEPURADO!F236</f>
        <v>66618</v>
      </c>
      <c r="H242" s="28">
        <v>0</v>
      </c>
      <c r="I242" s="28">
        <f>+[1]DEPURADO!M236+[1]DEPURADO!N236</f>
        <v>0</v>
      </c>
      <c r="J242" s="28">
        <f>+[1]DEPURADO!R236</f>
        <v>66618</v>
      </c>
      <c r="K242" s="29">
        <f>+[1]DEPURADO!P236+[1]DEPURADO!Q236</f>
        <v>0</v>
      </c>
      <c r="L242" s="28">
        <v>0</v>
      </c>
      <c r="M242" s="28">
        <v>0</v>
      </c>
      <c r="N242" s="28">
        <f t="shared" si="22"/>
        <v>66618</v>
      </c>
      <c r="O242" s="28">
        <f t="shared" si="23"/>
        <v>0</v>
      </c>
      <c r="P242" s="24">
        <f>IF([1]DEPURADO!H236&gt;1,0,[1]DEPURADO!B236)</f>
        <v>10995</v>
      </c>
      <c r="Q242" s="30">
        <f t="shared" si="24"/>
        <v>66618</v>
      </c>
      <c r="R242" s="31">
        <f t="shared" si="25"/>
        <v>0</v>
      </c>
      <c r="S242" s="31">
        <f>+[1]DEPURADO!J236</f>
        <v>0</v>
      </c>
      <c r="T242" s="23" t="s">
        <v>45</v>
      </c>
      <c r="U242" s="31">
        <f>+[1]DEPURADO!I236</f>
        <v>0</v>
      </c>
      <c r="V242" s="30"/>
      <c r="W242" s="23" t="s">
        <v>45</v>
      </c>
      <c r="X242" s="31">
        <f>+[1]DEPURADO!K236+[1]DEPURADO!L236</f>
        <v>0</v>
      </c>
      <c r="Y242" s="23" t="s">
        <v>45</v>
      </c>
      <c r="Z242" s="31">
        <f t="shared" si="26"/>
        <v>0</v>
      </c>
      <c r="AA242" s="31"/>
      <c r="AB242" s="31">
        <v>0</v>
      </c>
      <c r="AC242" s="31">
        <v>0</v>
      </c>
      <c r="AD242" s="30"/>
      <c r="AE242" s="30">
        <f>+[1]DEPURADO!K236</f>
        <v>0</v>
      </c>
      <c r="AF242" s="30">
        <v>0</v>
      </c>
      <c r="AG242" s="30">
        <f t="shared" si="27"/>
        <v>0</v>
      </c>
      <c r="AH242" s="30">
        <v>0</v>
      </c>
      <c r="AI242" s="30" t="str">
        <f>+[1]DEPURADO!G236</f>
        <v>CANCELADA</v>
      </c>
      <c r="AJ242" s="32"/>
      <c r="AK242" s="33"/>
    </row>
    <row r="243" spans="1:37" s="34" customFormat="1" ht="16.149999999999999" customHeight="1" x14ac:dyDescent="0.25">
      <c r="A243" s="23">
        <f t="shared" si="21"/>
        <v>235</v>
      </c>
      <c r="B243" s="24" t="s">
        <v>44</v>
      </c>
      <c r="C243" s="23">
        <f>+[1]DEPURADO!A237</f>
        <v>11006</v>
      </c>
      <c r="D243" s="23">
        <f>+[1]DEPURADO!B237</f>
        <v>11006</v>
      </c>
      <c r="E243" s="25">
        <f>+[1]DEPURADO!C237</f>
        <v>43789</v>
      </c>
      <c r="F243" s="26">
        <f>+IF([1]DEPURADO!D237&gt;1,[1]DEPURADO!D237," ")</f>
        <v>43789</v>
      </c>
      <c r="G243" s="27">
        <f>[1]DEPURADO!F237</f>
        <v>70040</v>
      </c>
      <c r="H243" s="28">
        <v>0</v>
      </c>
      <c r="I243" s="28">
        <f>+[1]DEPURADO!M237+[1]DEPURADO!N237</f>
        <v>0</v>
      </c>
      <c r="J243" s="28">
        <f>+[1]DEPURADO!R237</f>
        <v>70040</v>
      </c>
      <c r="K243" s="29">
        <f>+[1]DEPURADO!P237+[1]DEPURADO!Q237</f>
        <v>0</v>
      </c>
      <c r="L243" s="28">
        <v>0</v>
      </c>
      <c r="M243" s="28">
        <v>0</v>
      </c>
      <c r="N243" s="28">
        <f t="shared" si="22"/>
        <v>70040</v>
      </c>
      <c r="O243" s="28">
        <f t="shared" si="23"/>
        <v>0</v>
      </c>
      <c r="P243" s="24">
        <f>IF([1]DEPURADO!H237&gt;1,0,[1]DEPURADO!B237)</f>
        <v>11006</v>
      </c>
      <c r="Q243" s="30">
        <f t="shared" si="24"/>
        <v>70040</v>
      </c>
      <c r="R243" s="31">
        <f t="shared" si="25"/>
        <v>0</v>
      </c>
      <c r="S243" s="31">
        <f>+[1]DEPURADO!J237</f>
        <v>0</v>
      </c>
      <c r="T243" s="23" t="s">
        <v>45</v>
      </c>
      <c r="U243" s="31">
        <f>+[1]DEPURADO!I237</f>
        <v>0</v>
      </c>
      <c r="V243" s="30"/>
      <c r="W243" s="23" t="s">
        <v>45</v>
      </c>
      <c r="X243" s="31">
        <f>+[1]DEPURADO!K237+[1]DEPURADO!L237</f>
        <v>0</v>
      </c>
      <c r="Y243" s="23" t="s">
        <v>45</v>
      </c>
      <c r="Z243" s="31">
        <f t="shared" si="26"/>
        <v>0</v>
      </c>
      <c r="AA243" s="31"/>
      <c r="AB243" s="31">
        <v>0</v>
      </c>
      <c r="AC243" s="31">
        <v>0</v>
      </c>
      <c r="AD243" s="30"/>
      <c r="AE243" s="30">
        <f>+[1]DEPURADO!K237</f>
        <v>0</v>
      </c>
      <c r="AF243" s="30">
        <v>0</v>
      </c>
      <c r="AG243" s="30">
        <f t="shared" si="27"/>
        <v>0</v>
      </c>
      <c r="AH243" s="30">
        <v>0</v>
      </c>
      <c r="AI243" s="30" t="str">
        <f>+[1]DEPURADO!G237</f>
        <v>CANCELADA</v>
      </c>
      <c r="AJ243" s="32"/>
      <c r="AK243" s="33"/>
    </row>
    <row r="244" spans="1:37" s="34" customFormat="1" ht="16.149999999999999" customHeight="1" x14ac:dyDescent="0.25">
      <c r="A244" s="23">
        <f t="shared" si="21"/>
        <v>236</v>
      </c>
      <c r="B244" s="24" t="s">
        <v>46</v>
      </c>
      <c r="C244" s="23">
        <f>+[1]DEPURADO!A238</f>
        <v>11004</v>
      </c>
      <c r="D244" s="23">
        <f>+[1]DEPURADO!B238</f>
        <v>11004</v>
      </c>
      <c r="E244" s="25">
        <f>+[1]DEPURADO!C238</f>
        <v>43789</v>
      </c>
      <c r="F244" s="26">
        <f>+IF([1]DEPURADO!D238&gt;1,[1]DEPURADO!D238," ")</f>
        <v>43789</v>
      </c>
      <c r="G244" s="27">
        <f>[1]DEPURADO!F238</f>
        <v>70196</v>
      </c>
      <c r="H244" s="28">
        <v>0</v>
      </c>
      <c r="I244" s="28">
        <f>+[1]DEPURADO!M238+[1]DEPURADO!N238</f>
        <v>0</v>
      </c>
      <c r="J244" s="28">
        <f>+[1]DEPURADO!R238</f>
        <v>70196</v>
      </c>
      <c r="K244" s="29">
        <f>+[1]DEPURADO!P238+[1]DEPURADO!Q238</f>
        <v>0</v>
      </c>
      <c r="L244" s="28">
        <v>0</v>
      </c>
      <c r="M244" s="28">
        <v>0</v>
      </c>
      <c r="N244" s="28">
        <f t="shared" si="22"/>
        <v>70196</v>
      </c>
      <c r="O244" s="28">
        <f t="shared" si="23"/>
        <v>0</v>
      </c>
      <c r="P244" s="24">
        <f>IF([1]DEPURADO!H238&gt;1,0,[1]DEPURADO!B238)</f>
        <v>11004</v>
      </c>
      <c r="Q244" s="30">
        <f t="shared" si="24"/>
        <v>70196</v>
      </c>
      <c r="R244" s="31">
        <f t="shared" si="25"/>
        <v>0</v>
      </c>
      <c r="S244" s="31">
        <f>+[1]DEPURADO!J238</f>
        <v>0</v>
      </c>
      <c r="T244" s="23" t="s">
        <v>45</v>
      </c>
      <c r="U244" s="31">
        <f>+[1]DEPURADO!I238</f>
        <v>0</v>
      </c>
      <c r="V244" s="30"/>
      <c r="W244" s="23" t="s">
        <v>45</v>
      </c>
      <c r="X244" s="31">
        <f>+[1]DEPURADO!K238+[1]DEPURADO!L238</f>
        <v>0</v>
      </c>
      <c r="Y244" s="23" t="s">
        <v>45</v>
      </c>
      <c r="Z244" s="31">
        <f t="shared" si="26"/>
        <v>0</v>
      </c>
      <c r="AA244" s="31"/>
      <c r="AB244" s="31">
        <v>0</v>
      </c>
      <c r="AC244" s="31">
        <v>0</v>
      </c>
      <c r="AD244" s="30"/>
      <c r="AE244" s="30">
        <f>+[1]DEPURADO!K238</f>
        <v>0</v>
      </c>
      <c r="AF244" s="30">
        <v>0</v>
      </c>
      <c r="AG244" s="30">
        <f t="shared" si="27"/>
        <v>0</v>
      </c>
      <c r="AH244" s="30">
        <v>0</v>
      </c>
      <c r="AI244" s="30" t="str">
        <f>+[1]DEPURADO!G238</f>
        <v>CANCELADA</v>
      </c>
      <c r="AJ244" s="32"/>
      <c r="AK244" s="33"/>
    </row>
    <row r="245" spans="1:37" s="34" customFormat="1" ht="16.149999999999999" customHeight="1" x14ac:dyDescent="0.25">
      <c r="A245" s="23">
        <f t="shared" si="21"/>
        <v>237</v>
      </c>
      <c r="B245" s="24" t="s">
        <v>44</v>
      </c>
      <c r="C245" s="23">
        <f>+[1]DEPURADO!A239</f>
        <v>11146</v>
      </c>
      <c r="D245" s="23">
        <f>+[1]DEPURADO!B239</f>
        <v>11146</v>
      </c>
      <c r="E245" s="25">
        <f>+[1]DEPURADO!C239</f>
        <v>43819</v>
      </c>
      <c r="F245" s="26">
        <f>+IF([1]DEPURADO!D239&gt;1,[1]DEPURADO!D239," ")</f>
        <v>43819</v>
      </c>
      <c r="G245" s="27">
        <f>[1]DEPURADO!F239</f>
        <v>108348</v>
      </c>
      <c r="H245" s="28">
        <v>0</v>
      </c>
      <c r="I245" s="28">
        <f>+[1]DEPURADO!M239+[1]DEPURADO!N239</f>
        <v>0</v>
      </c>
      <c r="J245" s="28">
        <f>+[1]DEPURADO!R239</f>
        <v>108348</v>
      </c>
      <c r="K245" s="29">
        <f>+[1]DEPURADO!P239+[1]DEPURADO!Q239</f>
        <v>0</v>
      </c>
      <c r="L245" s="28">
        <v>0</v>
      </c>
      <c r="M245" s="28">
        <v>0</v>
      </c>
      <c r="N245" s="28">
        <f t="shared" si="22"/>
        <v>108348</v>
      </c>
      <c r="O245" s="28">
        <f t="shared" si="23"/>
        <v>0</v>
      </c>
      <c r="P245" s="24">
        <f>IF([1]DEPURADO!H239&gt;1,0,[1]DEPURADO!B239)</f>
        <v>11146</v>
      </c>
      <c r="Q245" s="30">
        <f t="shared" si="24"/>
        <v>108348</v>
      </c>
      <c r="R245" s="31">
        <f t="shared" si="25"/>
        <v>0</v>
      </c>
      <c r="S245" s="31">
        <f>+[1]DEPURADO!J239</f>
        <v>0</v>
      </c>
      <c r="T245" s="23" t="s">
        <v>45</v>
      </c>
      <c r="U245" s="31">
        <f>+[1]DEPURADO!I239</f>
        <v>0</v>
      </c>
      <c r="V245" s="30"/>
      <c r="W245" s="23" t="s">
        <v>45</v>
      </c>
      <c r="X245" s="31">
        <f>+[1]DEPURADO!K239+[1]DEPURADO!L239</f>
        <v>0</v>
      </c>
      <c r="Y245" s="23" t="s">
        <v>45</v>
      </c>
      <c r="Z245" s="31">
        <f t="shared" si="26"/>
        <v>0</v>
      </c>
      <c r="AA245" s="31"/>
      <c r="AB245" s="31">
        <v>0</v>
      </c>
      <c r="AC245" s="31">
        <v>0</v>
      </c>
      <c r="AD245" s="30"/>
      <c r="AE245" s="30">
        <f>+[1]DEPURADO!K239</f>
        <v>0</v>
      </c>
      <c r="AF245" s="30">
        <v>0</v>
      </c>
      <c r="AG245" s="30">
        <f t="shared" si="27"/>
        <v>0</v>
      </c>
      <c r="AH245" s="30">
        <v>0</v>
      </c>
      <c r="AI245" s="30" t="str">
        <f>+[1]DEPURADO!G239</f>
        <v>CANCELADA</v>
      </c>
      <c r="AJ245" s="32"/>
      <c r="AK245" s="33"/>
    </row>
    <row r="246" spans="1:37" s="34" customFormat="1" ht="16.149999999999999" customHeight="1" x14ac:dyDescent="0.25">
      <c r="A246" s="23">
        <f t="shared" si="21"/>
        <v>238</v>
      </c>
      <c r="B246" s="24" t="s">
        <v>44</v>
      </c>
      <c r="C246" s="23">
        <f>+[1]DEPURADO!A240</f>
        <v>11112</v>
      </c>
      <c r="D246" s="23">
        <f>+[1]DEPURADO!B240</f>
        <v>11112</v>
      </c>
      <c r="E246" s="25">
        <f>+[1]DEPURADO!C240</f>
        <v>43816</v>
      </c>
      <c r="F246" s="26">
        <f>+IF([1]DEPURADO!D240&gt;1,[1]DEPURADO!D240," ")</f>
        <v>43816</v>
      </c>
      <c r="G246" s="27">
        <f>[1]DEPURADO!F240</f>
        <v>118795</v>
      </c>
      <c r="H246" s="28">
        <v>0</v>
      </c>
      <c r="I246" s="28">
        <f>+[1]DEPURADO!M240+[1]DEPURADO!N240</f>
        <v>0</v>
      </c>
      <c r="J246" s="28">
        <f>+[1]DEPURADO!R240</f>
        <v>55764</v>
      </c>
      <c r="K246" s="29">
        <f>+[1]DEPURADO!P240+[1]DEPURADO!Q240</f>
        <v>0</v>
      </c>
      <c r="L246" s="28">
        <v>0</v>
      </c>
      <c r="M246" s="28">
        <v>0</v>
      </c>
      <c r="N246" s="28">
        <f t="shared" si="22"/>
        <v>55764</v>
      </c>
      <c r="O246" s="28">
        <f t="shared" si="23"/>
        <v>63031</v>
      </c>
      <c r="P246" s="24">
        <f>IF([1]DEPURADO!H240&gt;1,0,[1]DEPURADO!B240)</f>
        <v>11112</v>
      </c>
      <c r="Q246" s="30">
        <f t="shared" si="24"/>
        <v>118795</v>
      </c>
      <c r="R246" s="31">
        <f t="shared" si="25"/>
        <v>0</v>
      </c>
      <c r="S246" s="31">
        <f>+[1]DEPURADO!J240</f>
        <v>0</v>
      </c>
      <c r="T246" s="23" t="s">
        <v>45</v>
      </c>
      <c r="U246" s="31">
        <f>+[1]DEPURADO!I240</f>
        <v>0</v>
      </c>
      <c r="V246" s="30"/>
      <c r="W246" s="23" t="s">
        <v>45</v>
      </c>
      <c r="X246" s="31">
        <f>+[1]DEPURADO!K240+[1]DEPURADO!L240</f>
        <v>63031</v>
      </c>
      <c r="Y246" s="23" t="s">
        <v>45</v>
      </c>
      <c r="Z246" s="31">
        <f t="shared" si="26"/>
        <v>63031</v>
      </c>
      <c r="AA246" s="31"/>
      <c r="AB246" s="31">
        <v>0</v>
      </c>
      <c r="AC246" s="31">
        <v>0</v>
      </c>
      <c r="AD246" s="30"/>
      <c r="AE246" s="30">
        <f>+[1]DEPURADO!K240</f>
        <v>0</v>
      </c>
      <c r="AF246" s="30">
        <v>0</v>
      </c>
      <c r="AG246" s="30">
        <f t="shared" si="27"/>
        <v>0</v>
      </c>
      <c r="AH246" s="30">
        <v>0</v>
      </c>
      <c r="AI246" s="30" t="str">
        <f>+[1]DEPURADO!G240</f>
        <v>GLOSA LEGALIZADA Y CANCELADA</v>
      </c>
      <c r="AJ246" s="32"/>
      <c r="AK246" s="33"/>
    </row>
    <row r="247" spans="1:37" s="34" customFormat="1" ht="16.149999999999999" customHeight="1" x14ac:dyDescent="0.25">
      <c r="A247" s="23">
        <f t="shared" si="21"/>
        <v>239</v>
      </c>
      <c r="B247" s="24" t="s">
        <v>44</v>
      </c>
      <c r="C247" s="23">
        <f>+[1]DEPURADO!A241</f>
        <v>11110</v>
      </c>
      <c r="D247" s="23">
        <f>+[1]DEPURADO!B241</f>
        <v>11110</v>
      </c>
      <c r="E247" s="25">
        <f>+[1]DEPURADO!C241</f>
        <v>43816</v>
      </c>
      <c r="F247" s="26">
        <f>+IF([1]DEPURADO!D241&gt;1,[1]DEPURADO!D241," ")</f>
        <v>43816</v>
      </c>
      <c r="G247" s="27">
        <f>[1]DEPURADO!F241</f>
        <v>120003</v>
      </c>
      <c r="H247" s="28">
        <v>0</v>
      </c>
      <c r="I247" s="28">
        <f>+[1]DEPURADO!M241+[1]DEPURADO!N241</f>
        <v>0</v>
      </c>
      <c r="J247" s="28">
        <f>+[1]DEPURADO!R241</f>
        <v>56972</v>
      </c>
      <c r="K247" s="29">
        <f>+[1]DEPURADO!P241+[1]DEPURADO!Q241</f>
        <v>0</v>
      </c>
      <c r="L247" s="28">
        <v>0</v>
      </c>
      <c r="M247" s="28">
        <v>0</v>
      </c>
      <c r="N247" s="28">
        <f t="shared" si="22"/>
        <v>56972</v>
      </c>
      <c r="O247" s="28">
        <f t="shared" si="23"/>
        <v>63031</v>
      </c>
      <c r="P247" s="24">
        <f>IF([1]DEPURADO!H241&gt;1,0,[1]DEPURADO!B241)</f>
        <v>11110</v>
      </c>
      <c r="Q247" s="30">
        <f t="shared" si="24"/>
        <v>120003</v>
      </c>
      <c r="R247" s="31">
        <f t="shared" si="25"/>
        <v>0</v>
      </c>
      <c r="S247" s="31">
        <f>+[1]DEPURADO!J241</f>
        <v>0</v>
      </c>
      <c r="T247" s="23" t="s">
        <v>45</v>
      </c>
      <c r="U247" s="31">
        <f>+[1]DEPURADO!I241</f>
        <v>0</v>
      </c>
      <c r="V247" s="30"/>
      <c r="W247" s="23" t="s">
        <v>45</v>
      </c>
      <c r="X247" s="31">
        <f>+[1]DEPURADO!K241+[1]DEPURADO!L241</f>
        <v>63031</v>
      </c>
      <c r="Y247" s="23" t="s">
        <v>45</v>
      </c>
      <c r="Z247" s="31">
        <f t="shared" si="26"/>
        <v>63031</v>
      </c>
      <c r="AA247" s="31"/>
      <c r="AB247" s="31">
        <v>0</v>
      </c>
      <c r="AC247" s="31">
        <v>0</v>
      </c>
      <c r="AD247" s="30"/>
      <c r="AE247" s="30">
        <f>+[1]DEPURADO!K241</f>
        <v>0</v>
      </c>
      <c r="AF247" s="30">
        <v>0</v>
      </c>
      <c r="AG247" s="30">
        <f t="shared" si="27"/>
        <v>0</v>
      </c>
      <c r="AH247" s="30">
        <v>0</v>
      </c>
      <c r="AI247" s="30" t="str">
        <f>+[1]DEPURADO!G241</f>
        <v>GLOSA LEGALIZADA Y CANCELADA</v>
      </c>
      <c r="AJ247" s="32"/>
      <c r="AK247" s="33"/>
    </row>
    <row r="248" spans="1:37" s="34" customFormat="1" ht="16.149999999999999" customHeight="1" x14ac:dyDescent="0.25">
      <c r="A248" s="23">
        <f t="shared" si="21"/>
        <v>240</v>
      </c>
      <c r="B248" s="24" t="s">
        <v>44</v>
      </c>
      <c r="C248" s="23">
        <f>+[1]DEPURADO!A242</f>
        <v>11137</v>
      </c>
      <c r="D248" s="23">
        <f>+[1]DEPURADO!B242</f>
        <v>11137</v>
      </c>
      <c r="E248" s="25">
        <f>+[1]DEPURADO!C242</f>
        <v>43816</v>
      </c>
      <c r="F248" s="26">
        <f>+IF([1]DEPURADO!D242&gt;1,[1]DEPURADO!D242," ")</f>
        <v>43816</v>
      </c>
      <c r="G248" s="27">
        <f>[1]DEPURADO!F242</f>
        <v>132446</v>
      </c>
      <c r="H248" s="28">
        <v>0</v>
      </c>
      <c r="I248" s="28">
        <f>+[1]DEPURADO!M242+[1]DEPURADO!N242</f>
        <v>0</v>
      </c>
      <c r="J248" s="28">
        <f>+[1]DEPURADO!R242</f>
        <v>0</v>
      </c>
      <c r="K248" s="29">
        <f>+[1]DEPURADO!P242+[1]DEPURADO!Q242</f>
        <v>69415</v>
      </c>
      <c r="L248" s="28">
        <v>0</v>
      </c>
      <c r="M248" s="28">
        <v>0</v>
      </c>
      <c r="N248" s="28">
        <f t="shared" si="22"/>
        <v>69415</v>
      </c>
      <c r="O248" s="28">
        <f t="shared" si="23"/>
        <v>63031</v>
      </c>
      <c r="P248" s="24">
        <f>IF([1]DEPURADO!H242&gt;1,0,[1]DEPURADO!B242)</f>
        <v>11137</v>
      </c>
      <c r="Q248" s="30">
        <f t="shared" si="24"/>
        <v>132446</v>
      </c>
      <c r="R248" s="31">
        <f t="shared" si="25"/>
        <v>0</v>
      </c>
      <c r="S248" s="31">
        <f>+[1]DEPURADO!J242</f>
        <v>0</v>
      </c>
      <c r="T248" s="23" t="s">
        <v>45</v>
      </c>
      <c r="U248" s="31">
        <f>+[1]DEPURADO!I242</f>
        <v>0</v>
      </c>
      <c r="V248" s="30"/>
      <c r="W248" s="23" t="s">
        <v>45</v>
      </c>
      <c r="X248" s="31">
        <f>+[1]DEPURADO!K242+[1]DEPURADO!L242</f>
        <v>63031</v>
      </c>
      <c r="Y248" s="23" t="s">
        <v>45</v>
      </c>
      <c r="Z248" s="31">
        <f t="shared" si="26"/>
        <v>63031</v>
      </c>
      <c r="AA248" s="31"/>
      <c r="AB248" s="31">
        <v>0</v>
      </c>
      <c r="AC248" s="31">
        <v>0</v>
      </c>
      <c r="AD248" s="30"/>
      <c r="AE248" s="30">
        <f>+[1]DEPURADO!K242</f>
        <v>0</v>
      </c>
      <c r="AF248" s="30">
        <v>0</v>
      </c>
      <c r="AG248" s="30">
        <f t="shared" si="27"/>
        <v>0</v>
      </c>
      <c r="AH248" s="30">
        <v>0</v>
      </c>
      <c r="AI248" s="30" t="str">
        <f>+[1]DEPURADO!G242</f>
        <v>GLOSA LEGALIZADA Y CANCELADA</v>
      </c>
      <c r="AJ248" s="32"/>
      <c r="AK248" s="33"/>
    </row>
    <row r="249" spans="1:37" s="34" customFormat="1" ht="16.149999999999999" customHeight="1" x14ac:dyDescent="0.25">
      <c r="A249" s="23">
        <f t="shared" si="21"/>
        <v>241</v>
      </c>
      <c r="B249" s="24" t="s">
        <v>44</v>
      </c>
      <c r="C249" s="23">
        <f>+[1]DEPURADO!A243</f>
        <v>11151</v>
      </c>
      <c r="D249" s="23">
        <f>+[1]DEPURADO!B243</f>
        <v>11151</v>
      </c>
      <c r="E249" s="25">
        <f>+[1]DEPURADO!C243</f>
        <v>43819</v>
      </c>
      <c r="F249" s="26">
        <f>+IF([1]DEPURADO!D243&gt;1,[1]DEPURADO!D243," ")</f>
        <v>43819</v>
      </c>
      <c r="G249" s="27">
        <f>[1]DEPURADO!F243</f>
        <v>132859</v>
      </c>
      <c r="H249" s="28">
        <v>0</v>
      </c>
      <c r="I249" s="28">
        <f>+[1]DEPURADO!M243+[1]DEPURADO!N243</f>
        <v>0</v>
      </c>
      <c r="J249" s="28">
        <f>+[1]DEPURADO!R243</f>
        <v>0</v>
      </c>
      <c r="K249" s="29">
        <f>+[1]DEPURADO!P243+[1]DEPURADO!Q243</f>
        <v>69828</v>
      </c>
      <c r="L249" s="28">
        <v>0</v>
      </c>
      <c r="M249" s="28">
        <v>0</v>
      </c>
      <c r="N249" s="28">
        <f t="shared" si="22"/>
        <v>69828</v>
      </c>
      <c r="O249" s="28">
        <f t="shared" si="23"/>
        <v>63031</v>
      </c>
      <c r="P249" s="24">
        <f>IF([1]DEPURADO!H243&gt;1,0,[1]DEPURADO!B243)</f>
        <v>11151</v>
      </c>
      <c r="Q249" s="30">
        <f t="shared" si="24"/>
        <v>132859</v>
      </c>
      <c r="R249" s="31">
        <f t="shared" si="25"/>
        <v>0</v>
      </c>
      <c r="S249" s="31">
        <f>+[1]DEPURADO!J243</f>
        <v>0</v>
      </c>
      <c r="T249" s="23" t="s">
        <v>45</v>
      </c>
      <c r="U249" s="31">
        <f>+[1]DEPURADO!I243</f>
        <v>0</v>
      </c>
      <c r="V249" s="30"/>
      <c r="W249" s="23" t="s">
        <v>45</v>
      </c>
      <c r="X249" s="31">
        <f>+[1]DEPURADO!K243+[1]DEPURADO!L243</f>
        <v>63031</v>
      </c>
      <c r="Y249" s="23" t="s">
        <v>45</v>
      </c>
      <c r="Z249" s="31">
        <f t="shared" si="26"/>
        <v>63031</v>
      </c>
      <c r="AA249" s="31"/>
      <c r="AB249" s="31">
        <v>0</v>
      </c>
      <c r="AC249" s="31">
        <v>0</v>
      </c>
      <c r="AD249" s="30"/>
      <c r="AE249" s="30">
        <f>+[1]DEPURADO!K243</f>
        <v>0</v>
      </c>
      <c r="AF249" s="30">
        <v>0</v>
      </c>
      <c r="AG249" s="30">
        <f t="shared" si="27"/>
        <v>0</v>
      </c>
      <c r="AH249" s="30">
        <v>0</v>
      </c>
      <c r="AI249" s="30" t="str">
        <f>+[1]DEPURADO!G243</f>
        <v>GLOSA LEGALIZADA Y CANCELADA</v>
      </c>
      <c r="AJ249" s="32"/>
      <c r="AK249" s="33"/>
    </row>
    <row r="250" spans="1:37" s="34" customFormat="1" ht="16.149999999999999" customHeight="1" x14ac:dyDescent="0.25">
      <c r="A250" s="23">
        <f t="shared" si="21"/>
        <v>242</v>
      </c>
      <c r="B250" s="24" t="s">
        <v>44</v>
      </c>
      <c r="C250" s="23">
        <f>+[1]DEPURADO!A244</f>
        <v>11185</v>
      </c>
      <c r="D250" s="23">
        <f>+[1]DEPURADO!B244</f>
        <v>11185</v>
      </c>
      <c r="E250" s="25">
        <f>+[1]DEPURADO!C244</f>
        <v>43830</v>
      </c>
      <c r="F250" s="26">
        <f>+IF([1]DEPURADO!D244&gt;1,[1]DEPURADO!D244," ")</f>
        <v>43830</v>
      </c>
      <c r="G250" s="27">
        <f>[1]DEPURADO!F244</f>
        <v>166071</v>
      </c>
      <c r="H250" s="28">
        <v>0</v>
      </c>
      <c r="I250" s="28">
        <f>+[1]DEPURADO!M244+[1]DEPURADO!N244</f>
        <v>0</v>
      </c>
      <c r="J250" s="28">
        <f>+[1]DEPURADO!R244</f>
        <v>166071</v>
      </c>
      <c r="K250" s="29">
        <f>+[1]DEPURADO!P244+[1]DEPURADO!Q244</f>
        <v>0</v>
      </c>
      <c r="L250" s="28">
        <v>0</v>
      </c>
      <c r="M250" s="28">
        <v>0</v>
      </c>
      <c r="N250" s="28">
        <f t="shared" si="22"/>
        <v>166071</v>
      </c>
      <c r="O250" s="28">
        <f t="shared" si="23"/>
        <v>0</v>
      </c>
      <c r="P250" s="24">
        <f>IF([1]DEPURADO!H244&gt;1,0,[1]DEPURADO!B244)</f>
        <v>11185</v>
      </c>
      <c r="Q250" s="30">
        <f t="shared" si="24"/>
        <v>166071</v>
      </c>
      <c r="R250" s="31">
        <f t="shared" si="25"/>
        <v>0</v>
      </c>
      <c r="S250" s="31">
        <f>+[1]DEPURADO!J244</f>
        <v>0</v>
      </c>
      <c r="T250" s="23" t="s">
        <v>45</v>
      </c>
      <c r="U250" s="31">
        <f>+[1]DEPURADO!I244</f>
        <v>0</v>
      </c>
      <c r="V250" s="30"/>
      <c r="W250" s="23" t="s">
        <v>45</v>
      </c>
      <c r="X250" s="31">
        <f>+[1]DEPURADO!K244+[1]DEPURADO!L244</f>
        <v>0</v>
      </c>
      <c r="Y250" s="23" t="s">
        <v>45</v>
      </c>
      <c r="Z250" s="31">
        <f t="shared" si="26"/>
        <v>0</v>
      </c>
      <c r="AA250" s="31"/>
      <c r="AB250" s="31">
        <v>0</v>
      </c>
      <c r="AC250" s="31">
        <v>0</v>
      </c>
      <c r="AD250" s="30"/>
      <c r="AE250" s="30">
        <f>+[1]DEPURADO!K244</f>
        <v>0</v>
      </c>
      <c r="AF250" s="30">
        <v>0</v>
      </c>
      <c r="AG250" s="30">
        <f t="shared" si="27"/>
        <v>0</v>
      </c>
      <c r="AH250" s="30">
        <v>0</v>
      </c>
      <c r="AI250" s="30" t="str">
        <f>+[1]DEPURADO!G244</f>
        <v>CANCELADA</v>
      </c>
      <c r="AJ250" s="32"/>
      <c r="AK250" s="33"/>
    </row>
    <row r="251" spans="1:37" s="34" customFormat="1" ht="16.149999999999999" customHeight="1" x14ac:dyDescent="0.25">
      <c r="A251" s="23">
        <f t="shared" si="21"/>
        <v>243</v>
      </c>
      <c r="B251" s="24" t="s">
        <v>44</v>
      </c>
      <c r="C251" s="23">
        <f>+[1]DEPURADO!A245</f>
        <v>11138</v>
      </c>
      <c r="D251" s="23">
        <f>+[1]DEPURADO!B245</f>
        <v>11138</v>
      </c>
      <c r="E251" s="25">
        <f>+[1]DEPURADO!C245</f>
        <v>43816</v>
      </c>
      <c r="F251" s="26">
        <f>+IF([1]DEPURADO!D245&gt;1,[1]DEPURADO!D245," ")</f>
        <v>43816</v>
      </c>
      <c r="G251" s="27">
        <f>[1]DEPURADO!F245</f>
        <v>218396</v>
      </c>
      <c r="H251" s="28">
        <v>0</v>
      </c>
      <c r="I251" s="28">
        <f>+[1]DEPURADO!M245+[1]DEPURADO!N245</f>
        <v>0</v>
      </c>
      <c r="J251" s="28">
        <f>+[1]DEPURADO!R245</f>
        <v>218396</v>
      </c>
      <c r="K251" s="29">
        <f>+[1]DEPURADO!P245+[1]DEPURADO!Q245</f>
        <v>0</v>
      </c>
      <c r="L251" s="28">
        <v>0</v>
      </c>
      <c r="M251" s="28">
        <v>0</v>
      </c>
      <c r="N251" s="28">
        <f t="shared" si="22"/>
        <v>218396</v>
      </c>
      <c r="O251" s="28">
        <f t="shared" si="23"/>
        <v>0</v>
      </c>
      <c r="P251" s="24">
        <f>IF([1]DEPURADO!H245&gt;1,0,[1]DEPURADO!B245)</f>
        <v>11138</v>
      </c>
      <c r="Q251" s="30">
        <f t="shared" si="24"/>
        <v>218396</v>
      </c>
      <c r="R251" s="31">
        <f t="shared" si="25"/>
        <v>0</v>
      </c>
      <c r="S251" s="31">
        <f>+[1]DEPURADO!J245</f>
        <v>0</v>
      </c>
      <c r="T251" s="23" t="s">
        <v>45</v>
      </c>
      <c r="U251" s="31">
        <f>+[1]DEPURADO!I245</f>
        <v>0</v>
      </c>
      <c r="V251" s="30"/>
      <c r="W251" s="23" t="s">
        <v>45</v>
      </c>
      <c r="X251" s="31">
        <f>+[1]DEPURADO!K245+[1]DEPURADO!L245</f>
        <v>0</v>
      </c>
      <c r="Y251" s="23" t="s">
        <v>45</v>
      </c>
      <c r="Z251" s="31">
        <f t="shared" si="26"/>
        <v>0</v>
      </c>
      <c r="AA251" s="31"/>
      <c r="AB251" s="31">
        <v>0</v>
      </c>
      <c r="AC251" s="31">
        <v>0</v>
      </c>
      <c r="AD251" s="30"/>
      <c r="AE251" s="30">
        <f>+[1]DEPURADO!K245</f>
        <v>0</v>
      </c>
      <c r="AF251" s="30">
        <v>0</v>
      </c>
      <c r="AG251" s="30">
        <f t="shared" si="27"/>
        <v>0</v>
      </c>
      <c r="AH251" s="30">
        <v>0</v>
      </c>
      <c r="AI251" s="30" t="str">
        <f>+[1]DEPURADO!G245</f>
        <v>CANCELADA</v>
      </c>
      <c r="AJ251" s="32"/>
      <c r="AK251" s="33"/>
    </row>
    <row r="252" spans="1:37" s="34" customFormat="1" ht="16.149999999999999" customHeight="1" x14ac:dyDescent="0.25">
      <c r="A252" s="23">
        <f t="shared" si="21"/>
        <v>244</v>
      </c>
      <c r="B252" s="24" t="s">
        <v>44</v>
      </c>
      <c r="C252" s="23">
        <f>+[1]DEPURADO!A246</f>
        <v>11144</v>
      </c>
      <c r="D252" s="23">
        <f>+[1]DEPURADO!B246</f>
        <v>11144</v>
      </c>
      <c r="E252" s="25">
        <f>+[1]DEPURADO!C246</f>
        <v>43816</v>
      </c>
      <c r="F252" s="26">
        <f>+IF([1]DEPURADO!D246&gt;1,[1]DEPURADO!D246," ")</f>
        <v>43816</v>
      </c>
      <c r="G252" s="27">
        <f>[1]DEPURADO!F246</f>
        <v>297830</v>
      </c>
      <c r="H252" s="28">
        <v>0</v>
      </c>
      <c r="I252" s="28">
        <f>+[1]DEPURADO!M246+[1]DEPURADO!N246</f>
        <v>0</v>
      </c>
      <c r="J252" s="28">
        <f>+[1]DEPURADO!R246</f>
        <v>297830</v>
      </c>
      <c r="K252" s="29">
        <f>+[1]DEPURADO!P246+[1]DEPURADO!Q246</f>
        <v>0</v>
      </c>
      <c r="L252" s="28">
        <v>0</v>
      </c>
      <c r="M252" s="28">
        <v>0</v>
      </c>
      <c r="N252" s="28">
        <f t="shared" si="22"/>
        <v>297830</v>
      </c>
      <c r="O252" s="28">
        <f t="shared" si="23"/>
        <v>0</v>
      </c>
      <c r="P252" s="24">
        <f>IF([1]DEPURADO!H246&gt;1,0,[1]DEPURADO!B246)</f>
        <v>11144</v>
      </c>
      <c r="Q252" s="30">
        <f t="shared" si="24"/>
        <v>297830</v>
      </c>
      <c r="R252" s="31">
        <f t="shared" si="25"/>
        <v>0</v>
      </c>
      <c r="S252" s="31">
        <f>+[1]DEPURADO!J246</f>
        <v>0</v>
      </c>
      <c r="T252" s="23" t="s">
        <v>45</v>
      </c>
      <c r="U252" s="31">
        <f>+[1]DEPURADO!I246</f>
        <v>0</v>
      </c>
      <c r="V252" s="30"/>
      <c r="W252" s="23" t="s">
        <v>45</v>
      </c>
      <c r="X252" s="31">
        <f>+[1]DEPURADO!K246+[1]DEPURADO!L246</f>
        <v>0</v>
      </c>
      <c r="Y252" s="23" t="s">
        <v>45</v>
      </c>
      <c r="Z252" s="31">
        <f t="shared" si="26"/>
        <v>0</v>
      </c>
      <c r="AA252" s="31"/>
      <c r="AB252" s="31">
        <v>0</v>
      </c>
      <c r="AC252" s="31">
        <v>0</v>
      </c>
      <c r="AD252" s="30"/>
      <c r="AE252" s="30">
        <f>+[1]DEPURADO!K246</f>
        <v>0</v>
      </c>
      <c r="AF252" s="30">
        <v>0</v>
      </c>
      <c r="AG252" s="30">
        <f t="shared" si="27"/>
        <v>0</v>
      </c>
      <c r="AH252" s="30">
        <v>0</v>
      </c>
      <c r="AI252" s="30" t="str">
        <f>+[1]DEPURADO!G246</f>
        <v>CANCELADA</v>
      </c>
      <c r="AJ252" s="32"/>
      <c r="AK252" s="33"/>
    </row>
    <row r="253" spans="1:37" s="34" customFormat="1" ht="16.149999999999999" customHeight="1" x14ac:dyDescent="0.25">
      <c r="A253" s="23">
        <f t="shared" si="21"/>
        <v>245</v>
      </c>
      <c r="B253" s="24" t="s">
        <v>46</v>
      </c>
      <c r="C253" s="23">
        <f>+[1]DEPURADO!A247</f>
        <v>11152</v>
      </c>
      <c r="D253" s="23">
        <f>+[1]DEPURADO!B247</f>
        <v>11152</v>
      </c>
      <c r="E253" s="25">
        <f>+[1]DEPURADO!C247</f>
        <v>43819</v>
      </c>
      <c r="F253" s="26">
        <f>+IF([1]DEPURADO!D247&gt;1,[1]DEPURADO!D247," ")</f>
        <v>43819</v>
      </c>
      <c r="G253" s="27">
        <f>[1]DEPURADO!F247</f>
        <v>300558</v>
      </c>
      <c r="H253" s="28">
        <v>0</v>
      </c>
      <c r="I253" s="28">
        <f>+[1]DEPURADO!M247+[1]DEPURADO!N247</f>
        <v>0</v>
      </c>
      <c r="J253" s="28">
        <f>+[1]DEPURADO!R247</f>
        <v>60403</v>
      </c>
      <c r="K253" s="29">
        <f>+[1]DEPURADO!P247+[1]DEPURADO!Q247</f>
        <v>240155</v>
      </c>
      <c r="L253" s="28">
        <v>0</v>
      </c>
      <c r="M253" s="28">
        <v>0</v>
      </c>
      <c r="N253" s="28">
        <f t="shared" si="22"/>
        <v>300558</v>
      </c>
      <c r="O253" s="28">
        <f t="shared" si="23"/>
        <v>0</v>
      </c>
      <c r="P253" s="24">
        <f>IF([1]DEPURADO!H247&gt;1,0,[1]DEPURADO!B247)</f>
        <v>11152</v>
      </c>
      <c r="Q253" s="30">
        <f t="shared" si="24"/>
        <v>300558</v>
      </c>
      <c r="R253" s="31">
        <f t="shared" si="25"/>
        <v>0</v>
      </c>
      <c r="S253" s="31">
        <f>+[1]DEPURADO!J247</f>
        <v>0</v>
      </c>
      <c r="T253" s="23" t="s">
        <v>45</v>
      </c>
      <c r="U253" s="31">
        <f>+[1]DEPURADO!I247</f>
        <v>0</v>
      </c>
      <c r="V253" s="30"/>
      <c r="W253" s="23" t="s">
        <v>45</v>
      </c>
      <c r="X253" s="31">
        <f>+[1]DEPURADO!K247+[1]DEPURADO!L247</f>
        <v>0</v>
      </c>
      <c r="Y253" s="23" t="s">
        <v>45</v>
      </c>
      <c r="Z253" s="31">
        <f t="shared" si="26"/>
        <v>0</v>
      </c>
      <c r="AA253" s="31"/>
      <c r="AB253" s="31">
        <v>0</v>
      </c>
      <c r="AC253" s="31">
        <v>0</v>
      </c>
      <c r="AD253" s="30"/>
      <c r="AE253" s="30">
        <f>+[1]DEPURADO!K247</f>
        <v>0</v>
      </c>
      <c r="AF253" s="30">
        <v>0</v>
      </c>
      <c r="AG253" s="30">
        <f t="shared" si="27"/>
        <v>0</v>
      </c>
      <c r="AH253" s="30">
        <v>0</v>
      </c>
      <c r="AI253" s="30" t="str">
        <f>+[1]DEPURADO!G247</f>
        <v>CANCELADA</v>
      </c>
      <c r="AJ253" s="32"/>
      <c r="AK253" s="33"/>
    </row>
    <row r="254" spans="1:37" s="34" customFormat="1" ht="16.149999999999999" customHeight="1" x14ac:dyDescent="0.25">
      <c r="A254" s="23">
        <f t="shared" si="21"/>
        <v>246</v>
      </c>
      <c r="B254" s="24" t="s">
        <v>44</v>
      </c>
      <c r="C254" s="23">
        <f>+[1]DEPURADO!A248</f>
        <v>11155</v>
      </c>
      <c r="D254" s="23">
        <f>+[1]DEPURADO!B248</f>
        <v>11155</v>
      </c>
      <c r="E254" s="25">
        <f>+[1]DEPURADO!C248</f>
        <v>43819</v>
      </c>
      <c r="F254" s="26">
        <f>+IF([1]DEPURADO!D248&gt;1,[1]DEPURADO!D248," ")</f>
        <v>43819</v>
      </c>
      <c r="G254" s="27">
        <f>[1]DEPURADO!F248</f>
        <v>62476</v>
      </c>
      <c r="H254" s="28">
        <v>0</v>
      </c>
      <c r="I254" s="28">
        <f>+[1]DEPURADO!M248+[1]DEPURADO!N248</f>
        <v>0</v>
      </c>
      <c r="J254" s="28">
        <f>+[1]DEPURADO!R248</f>
        <v>62476</v>
      </c>
      <c r="K254" s="29">
        <f>+[1]DEPURADO!P248+[1]DEPURADO!Q248</f>
        <v>0</v>
      </c>
      <c r="L254" s="28">
        <v>0</v>
      </c>
      <c r="M254" s="28">
        <v>0</v>
      </c>
      <c r="N254" s="28">
        <f t="shared" si="22"/>
        <v>62476</v>
      </c>
      <c r="O254" s="28">
        <f t="shared" si="23"/>
        <v>0</v>
      </c>
      <c r="P254" s="24">
        <f>IF([1]DEPURADO!H248&gt;1,0,[1]DEPURADO!B248)</f>
        <v>11155</v>
      </c>
      <c r="Q254" s="30">
        <f t="shared" si="24"/>
        <v>62476</v>
      </c>
      <c r="R254" s="31">
        <f t="shared" si="25"/>
        <v>0</v>
      </c>
      <c r="S254" s="31">
        <f>+[1]DEPURADO!J248</f>
        <v>0</v>
      </c>
      <c r="T254" s="23" t="s">
        <v>45</v>
      </c>
      <c r="U254" s="31">
        <f>+[1]DEPURADO!I248</f>
        <v>0</v>
      </c>
      <c r="V254" s="30"/>
      <c r="W254" s="23" t="s">
        <v>45</v>
      </c>
      <c r="X254" s="31">
        <f>+[1]DEPURADO!K248+[1]DEPURADO!L248</f>
        <v>0</v>
      </c>
      <c r="Y254" s="23" t="s">
        <v>45</v>
      </c>
      <c r="Z254" s="31">
        <f t="shared" si="26"/>
        <v>0</v>
      </c>
      <c r="AA254" s="31"/>
      <c r="AB254" s="31">
        <v>0</v>
      </c>
      <c r="AC254" s="31">
        <v>0</v>
      </c>
      <c r="AD254" s="30"/>
      <c r="AE254" s="30">
        <f>+[1]DEPURADO!K248</f>
        <v>0</v>
      </c>
      <c r="AF254" s="30">
        <v>0</v>
      </c>
      <c r="AG254" s="30">
        <f t="shared" si="27"/>
        <v>0</v>
      </c>
      <c r="AH254" s="30">
        <v>0</v>
      </c>
      <c r="AI254" s="30" t="str">
        <f>+[1]DEPURADO!G248</f>
        <v>CANCELADA</v>
      </c>
      <c r="AJ254" s="32"/>
      <c r="AK254" s="33"/>
    </row>
    <row r="255" spans="1:37" s="34" customFormat="1" ht="16.149999999999999" customHeight="1" x14ac:dyDescent="0.25">
      <c r="A255" s="23">
        <f t="shared" si="21"/>
        <v>247</v>
      </c>
      <c r="B255" s="24" t="s">
        <v>44</v>
      </c>
      <c r="C255" s="23">
        <f>+[1]DEPURADO!A249</f>
        <v>11259</v>
      </c>
      <c r="D255" s="23">
        <f>+[1]DEPURADO!B249</f>
        <v>11259</v>
      </c>
      <c r="E255" s="25">
        <f>+[1]DEPURADO!C249</f>
        <v>43854</v>
      </c>
      <c r="F255" s="26">
        <f>+IF([1]DEPURADO!D249&gt;1,[1]DEPURADO!D249," ")</f>
        <v>43854</v>
      </c>
      <c r="G255" s="27">
        <f>[1]DEPURADO!F249</f>
        <v>134346</v>
      </c>
      <c r="H255" s="28">
        <v>0</v>
      </c>
      <c r="I255" s="28">
        <f>+[1]DEPURADO!M249+[1]DEPURADO!N249</f>
        <v>0</v>
      </c>
      <c r="J255" s="28">
        <f>+[1]DEPURADO!R249</f>
        <v>67946</v>
      </c>
      <c r="K255" s="29">
        <f>+[1]DEPURADO!P249+[1]DEPURADO!Q249</f>
        <v>0</v>
      </c>
      <c r="L255" s="28">
        <v>0</v>
      </c>
      <c r="M255" s="28">
        <v>0</v>
      </c>
      <c r="N255" s="28">
        <f t="shared" si="22"/>
        <v>67946</v>
      </c>
      <c r="O255" s="28">
        <f t="shared" si="23"/>
        <v>66400</v>
      </c>
      <c r="P255" s="24">
        <f>IF([1]DEPURADO!H249&gt;1,0,[1]DEPURADO!B249)</f>
        <v>11259</v>
      </c>
      <c r="Q255" s="30">
        <f t="shared" si="24"/>
        <v>134346</v>
      </c>
      <c r="R255" s="31">
        <f t="shared" si="25"/>
        <v>0</v>
      </c>
      <c r="S255" s="31">
        <f>+[1]DEPURADO!J249</f>
        <v>0</v>
      </c>
      <c r="T255" s="23" t="s">
        <v>45</v>
      </c>
      <c r="U255" s="31">
        <f>+[1]DEPURADO!I249</f>
        <v>0</v>
      </c>
      <c r="V255" s="30"/>
      <c r="W255" s="23" t="s">
        <v>45</v>
      </c>
      <c r="X255" s="31">
        <f>+[1]DEPURADO!K249+[1]DEPURADO!L249</f>
        <v>66400</v>
      </c>
      <c r="Y255" s="23" t="s">
        <v>45</v>
      </c>
      <c r="Z255" s="31">
        <f t="shared" si="26"/>
        <v>66400</v>
      </c>
      <c r="AA255" s="31"/>
      <c r="AB255" s="31">
        <v>0</v>
      </c>
      <c r="AC255" s="31">
        <v>0</v>
      </c>
      <c r="AD255" s="30"/>
      <c r="AE255" s="30">
        <f>+[1]DEPURADO!K249</f>
        <v>0</v>
      </c>
      <c r="AF255" s="30">
        <v>0</v>
      </c>
      <c r="AG255" s="30">
        <f t="shared" si="27"/>
        <v>0</v>
      </c>
      <c r="AH255" s="30">
        <v>0</v>
      </c>
      <c r="AI255" s="30" t="str">
        <f>+[1]DEPURADO!G249</f>
        <v>GLOSA LEGALIZADA Y CANCELADA</v>
      </c>
      <c r="AJ255" s="32"/>
      <c r="AK255" s="33"/>
    </row>
    <row r="256" spans="1:37" s="34" customFormat="1" ht="16.149999999999999" customHeight="1" x14ac:dyDescent="0.25">
      <c r="A256" s="23">
        <f t="shared" si="21"/>
        <v>248</v>
      </c>
      <c r="B256" s="24" t="s">
        <v>44</v>
      </c>
      <c r="C256" s="23">
        <f>+[1]DEPURADO!A250</f>
        <v>11262</v>
      </c>
      <c r="D256" s="23">
        <f>+[1]DEPURADO!B250</f>
        <v>11262</v>
      </c>
      <c r="E256" s="25">
        <f>+[1]DEPURADO!C250</f>
        <v>43854</v>
      </c>
      <c r="F256" s="26">
        <f>+IF([1]DEPURADO!D250&gt;1,[1]DEPURADO!D250," ")</f>
        <v>43854</v>
      </c>
      <c r="G256" s="27">
        <f>[1]DEPURADO!F250</f>
        <v>141585</v>
      </c>
      <c r="H256" s="28">
        <v>0</v>
      </c>
      <c r="I256" s="28">
        <f>+[1]DEPURADO!M250+[1]DEPURADO!N250</f>
        <v>0</v>
      </c>
      <c r="J256" s="28">
        <f>+[1]DEPURADO!R250</f>
        <v>75185</v>
      </c>
      <c r="K256" s="29">
        <f>+[1]DEPURADO!P250+[1]DEPURADO!Q250</f>
        <v>0</v>
      </c>
      <c r="L256" s="28">
        <v>0</v>
      </c>
      <c r="M256" s="28">
        <v>0</v>
      </c>
      <c r="N256" s="28">
        <f t="shared" si="22"/>
        <v>75185</v>
      </c>
      <c r="O256" s="28">
        <f t="shared" si="23"/>
        <v>66400</v>
      </c>
      <c r="P256" s="24">
        <f>IF([1]DEPURADO!H250&gt;1,0,[1]DEPURADO!B250)</f>
        <v>11262</v>
      </c>
      <c r="Q256" s="30">
        <f t="shared" si="24"/>
        <v>141585</v>
      </c>
      <c r="R256" s="31">
        <f t="shared" si="25"/>
        <v>0</v>
      </c>
      <c r="S256" s="31">
        <f>+[1]DEPURADO!J250</f>
        <v>0</v>
      </c>
      <c r="T256" s="23" t="s">
        <v>45</v>
      </c>
      <c r="U256" s="31">
        <f>+[1]DEPURADO!I250</f>
        <v>0</v>
      </c>
      <c r="V256" s="30"/>
      <c r="W256" s="23" t="s">
        <v>45</v>
      </c>
      <c r="X256" s="31">
        <f>+[1]DEPURADO!K250+[1]DEPURADO!L250</f>
        <v>66400</v>
      </c>
      <c r="Y256" s="23" t="s">
        <v>45</v>
      </c>
      <c r="Z256" s="31">
        <f t="shared" si="26"/>
        <v>66400</v>
      </c>
      <c r="AA256" s="31"/>
      <c r="AB256" s="31">
        <v>0</v>
      </c>
      <c r="AC256" s="31">
        <v>0</v>
      </c>
      <c r="AD256" s="30"/>
      <c r="AE256" s="30">
        <f>+[1]DEPURADO!K250</f>
        <v>0</v>
      </c>
      <c r="AF256" s="30">
        <v>0</v>
      </c>
      <c r="AG256" s="30">
        <f t="shared" si="27"/>
        <v>0</v>
      </c>
      <c r="AH256" s="30">
        <v>0</v>
      </c>
      <c r="AI256" s="30" t="str">
        <f>+[1]DEPURADO!G250</f>
        <v>GLOSA LEGALIZADA Y CANCELADA</v>
      </c>
      <c r="AJ256" s="32"/>
      <c r="AK256" s="33"/>
    </row>
    <row r="257" spans="1:37" s="34" customFormat="1" ht="16.149999999999999" customHeight="1" x14ac:dyDescent="0.25">
      <c r="A257" s="23">
        <f t="shared" si="21"/>
        <v>249</v>
      </c>
      <c r="B257" s="24" t="s">
        <v>44</v>
      </c>
      <c r="C257" s="23">
        <f>+[1]DEPURADO!A251</f>
        <v>11249</v>
      </c>
      <c r="D257" s="23">
        <f>+[1]DEPURADO!B251</f>
        <v>11249</v>
      </c>
      <c r="E257" s="25">
        <f>+[1]DEPURADO!C251</f>
        <v>43852</v>
      </c>
      <c r="F257" s="26">
        <f>+IF([1]DEPURADO!D251&gt;1,[1]DEPURADO!D251," ")</f>
        <v>43852</v>
      </c>
      <c r="G257" s="27">
        <f>[1]DEPURADO!F251</f>
        <v>164517</v>
      </c>
      <c r="H257" s="28">
        <v>0</v>
      </c>
      <c r="I257" s="28">
        <f>+[1]DEPURADO!M251+[1]DEPURADO!N251</f>
        <v>0</v>
      </c>
      <c r="J257" s="28">
        <f>+[1]DEPURADO!R251</f>
        <v>164517</v>
      </c>
      <c r="K257" s="29">
        <f>+[1]DEPURADO!P251+[1]DEPURADO!Q251</f>
        <v>0</v>
      </c>
      <c r="L257" s="28">
        <v>0</v>
      </c>
      <c r="M257" s="28">
        <v>0</v>
      </c>
      <c r="N257" s="28">
        <f t="shared" si="22"/>
        <v>164517</v>
      </c>
      <c r="O257" s="28">
        <f t="shared" si="23"/>
        <v>0</v>
      </c>
      <c r="P257" s="24">
        <f>IF([1]DEPURADO!H251&gt;1,0,[1]DEPURADO!B251)</f>
        <v>11249</v>
      </c>
      <c r="Q257" s="30">
        <f t="shared" si="24"/>
        <v>164517</v>
      </c>
      <c r="R257" s="31">
        <f t="shared" si="25"/>
        <v>0</v>
      </c>
      <c r="S257" s="31">
        <f>+[1]DEPURADO!J251</f>
        <v>0</v>
      </c>
      <c r="T257" s="23" t="s">
        <v>45</v>
      </c>
      <c r="U257" s="31">
        <f>+[1]DEPURADO!I251</f>
        <v>0</v>
      </c>
      <c r="V257" s="30"/>
      <c r="W257" s="23" t="s">
        <v>45</v>
      </c>
      <c r="X257" s="31">
        <f>+[1]DEPURADO!K251+[1]DEPURADO!L251</f>
        <v>0</v>
      </c>
      <c r="Y257" s="23" t="s">
        <v>45</v>
      </c>
      <c r="Z257" s="31">
        <f t="shared" si="26"/>
        <v>0</v>
      </c>
      <c r="AA257" s="31"/>
      <c r="AB257" s="31">
        <v>0</v>
      </c>
      <c r="AC257" s="31">
        <v>0</v>
      </c>
      <c r="AD257" s="30"/>
      <c r="AE257" s="30">
        <f>+[1]DEPURADO!K251</f>
        <v>0</v>
      </c>
      <c r="AF257" s="30">
        <v>0</v>
      </c>
      <c r="AG257" s="30">
        <f t="shared" si="27"/>
        <v>0</v>
      </c>
      <c r="AH257" s="30">
        <v>0</v>
      </c>
      <c r="AI257" s="30" t="str">
        <f>+[1]DEPURADO!G251</f>
        <v>CANCELADA</v>
      </c>
      <c r="AJ257" s="32"/>
      <c r="AK257" s="33"/>
    </row>
    <row r="258" spans="1:37" s="34" customFormat="1" ht="16.149999999999999" customHeight="1" x14ac:dyDescent="0.25">
      <c r="A258" s="23">
        <f t="shared" si="21"/>
        <v>250</v>
      </c>
      <c r="B258" s="24" t="s">
        <v>44</v>
      </c>
      <c r="C258" s="23">
        <f>+[1]DEPURADO!A252</f>
        <v>11204</v>
      </c>
      <c r="D258" s="23">
        <f>+[1]DEPURADO!B252</f>
        <v>11204</v>
      </c>
      <c r="E258" s="25">
        <f>+[1]DEPURADO!C252</f>
        <v>43844</v>
      </c>
      <c r="F258" s="26">
        <f>+IF([1]DEPURADO!D252&gt;1,[1]DEPURADO!D252," ")</f>
        <v>43844</v>
      </c>
      <c r="G258" s="27">
        <f>[1]DEPURADO!F252</f>
        <v>172530</v>
      </c>
      <c r="H258" s="28">
        <v>0</v>
      </c>
      <c r="I258" s="28">
        <f>+[1]DEPURADO!M252+[1]DEPURADO!N252</f>
        <v>0</v>
      </c>
      <c r="J258" s="28">
        <f>+[1]DEPURADO!R252</f>
        <v>172530</v>
      </c>
      <c r="K258" s="29">
        <f>+[1]DEPURADO!P252+[1]DEPURADO!Q252</f>
        <v>0</v>
      </c>
      <c r="L258" s="28">
        <v>0</v>
      </c>
      <c r="M258" s="28">
        <v>0</v>
      </c>
      <c r="N258" s="28">
        <f t="shared" si="22"/>
        <v>172530</v>
      </c>
      <c r="O258" s="28">
        <f t="shared" si="23"/>
        <v>0</v>
      </c>
      <c r="P258" s="24">
        <f>IF([1]DEPURADO!H252&gt;1,0,[1]DEPURADO!B252)</f>
        <v>11204</v>
      </c>
      <c r="Q258" s="30">
        <f t="shared" si="24"/>
        <v>172530</v>
      </c>
      <c r="R258" s="31">
        <f t="shared" si="25"/>
        <v>0</v>
      </c>
      <c r="S258" s="31">
        <f>+[1]DEPURADO!J252</f>
        <v>0</v>
      </c>
      <c r="T258" s="23" t="s">
        <v>45</v>
      </c>
      <c r="U258" s="31">
        <f>+[1]DEPURADO!I252</f>
        <v>0</v>
      </c>
      <c r="V258" s="30"/>
      <c r="W258" s="23" t="s">
        <v>45</v>
      </c>
      <c r="X258" s="31">
        <f>+[1]DEPURADO!K252+[1]DEPURADO!L252</f>
        <v>0</v>
      </c>
      <c r="Y258" s="23" t="s">
        <v>45</v>
      </c>
      <c r="Z258" s="31">
        <f t="shared" si="26"/>
        <v>0</v>
      </c>
      <c r="AA258" s="31"/>
      <c r="AB258" s="31">
        <v>0</v>
      </c>
      <c r="AC258" s="31">
        <v>0</v>
      </c>
      <c r="AD258" s="30"/>
      <c r="AE258" s="30">
        <f>+[1]DEPURADO!K252</f>
        <v>0</v>
      </c>
      <c r="AF258" s="30">
        <v>0</v>
      </c>
      <c r="AG258" s="30">
        <f t="shared" si="27"/>
        <v>0</v>
      </c>
      <c r="AH258" s="30">
        <v>0</v>
      </c>
      <c r="AI258" s="30" t="str">
        <f>+[1]DEPURADO!G252</f>
        <v>CANCELADA</v>
      </c>
      <c r="AJ258" s="32"/>
      <c r="AK258" s="33"/>
    </row>
    <row r="259" spans="1:37" s="34" customFormat="1" ht="16.149999999999999" customHeight="1" x14ac:dyDescent="0.25">
      <c r="A259" s="23">
        <f t="shared" si="21"/>
        <v>251</v>
      </c>
      <c r="B259" s="24" t="s">
        <v>44</v>
      </c>
      <c r="C259" s="23">
        <f>+[1]DEPURADO!A253</f>
        <v>11263</v>
      </c>
      <c r="D259" s="23">
        <f>+[1]DEPURADO!B253</f>
        <v>11263</v>
      </c>
      <c r="E259" s="25">
        <f>+[1]DEPURADO!C253</f>
        <v>43855</v>
      </c>
      <c r="F259" s="26">
        <f>+IF([1]DEPURADO!D253&gt;1,[1]DEPURADO!D253," ")</f>
        <v>43855</v>
      </c>
      <c r="G259" s="27">
        <f>[1]DEPURADO!F253</f>
        <v>174536</v>
      </c>
      <c r="H259" s="28">
        <v>0</v>
      </c>
      <c r="I259" s="28">
        <f>+[1]DEPURADO!M253+[1]DEPURADO!N253</f>
        <v>0</v>
      </c>
      <c r="J259" s="28">
        <f>+[1]DEPURADO!R253</f>
        <v>174536</v>
      </c>
      <c r="K259" s="29">
        <f>+[1]DEPURADO!P253+[1]DEPURADO!Q253</f>
        <v>0</v>
      </c>
      <c r="L259" s="28">
        <v>0</v>
      </c>
      <c r="M259" s="28">
        <v>0</v>
      </c>
      <c r="N259" s="28">
        <f t="shared" si="22"/>
        <v>174536</v>
      </c>
      <c r="O259" s="28">
        <f t="shared" si="23"/>
        <v>0</v>
      </c>
      <c r="P259" s="24">
        <f>IF([1]DEPURADO!H253&gt;1,0,[1]DEPURADO!B253)</f>
        <v>11263</v>
      </c>
      <c r="Q259" s="30">
        <f t="shared" si="24"/>
        <v>174536</v>
      </c>
      <c r="R259" s="31">
        <f t="shared" si="25"/>
        <v>0</v>
      </c>
      <c r="S259" s="31">
        <f>+[1]DEPURADO!J253</f>
        <v>0</v>
      </c>
      <c r="T259" s="23" t="s">
        <v>45</v>
      </c>
      <c r="U259" s="31">
        <f>+[1]DEPURADO!I253</f>
        <v>0</v>
      </c>
      <c r="V259" s="30"/>
      <c r="W259" s="23" t="s">
        <v>45</v>
      </c>
      <c r="X259" s="31">
        <f>+[1]DEPURADO!K253+[1]DEPURADO!L253</f>
        <v>0</v>
      </c>
      <c r="Y259" s="23" t="s">
        <v>45</v>
      </c>
      <c r="Z259" s="31">
        <f t="shared" si="26"/>
        <v>0</v>
      </c>
      <c r="AA259" s="31"/>
      <c r="AB259" s="31">
        <v>0</v>
      </c>
      <c r="AC259" s="31">
        <v>0</v>
      </c>
      <c r="AD259" s="30"/>
      <c r="AE259" s="30">
        <f>+[1]DEPURADO!K253</f>
        <v>0</v>
      </c>
      <c r="AF259" s="30">
        <v>0</v>
      </c>
      <c r="AG259" s="30">
        <f t="shared" si="27"/>
        <v>0</v>
      </c>
      <c r="AH259" s="30">
        <v>0</v>
      </c>
      <c r="AI259" s="30" t="str">
        <f>+[1]DEPURADO!G253</f>
        <v>CANCELADA</v>
      </c>
      <c r="AJ259" s="32"/>
      <c r="AK259" s="33"/>
    </row>
    <row r="260" spans="1:37" s="34" customFormat="1" ht="16.149999999999999" customHeight="1" x14ac:dyDescent="0.25">
      <c r="A260" s="23">
        <f t="shared" si="21"/>
        <v>252</v>
      </c>
      <c r="B260" s="24" t="s">
        <v>44</v>
      </c>
      <c r="C260" s="23">
        <f>+[1]DEPURADO!A254</f>
        <v>11224</v>
      </c>
      <c r="D260" s="23">
        <f>+[1]DEPURADO!B254</f>
        <v>11224</v>
      </c>
      <c r="E260" s="25">
        <f>+[1]DEPURADO!C254</f>
        <v>43851</v>
      </c>
      <c r="F260" s="26">
        <f>+IF([1]DEPURADO!D254&gt;1,[1]DEPURADO!D254," ")</f>
        <v>43851</v>
      </c>
      <c r="G260" s="27">
        <f>[1]DEPURADO!F254</f>
        <v>181886</v>
      </c>
      <c r="H260" s="28">
        <v>0</v>
      </c>
      <c r="I260" s="28">
        <f>+[1]DEPURADO!M254+[1]DEPURADO!N254</f>
        <v>0</v>
      </c>
      <c r="J260" s="28">
        <f>+[1]DEPURADO!R254</f>
        <v>115486</v>
      </c>
      <c r="K260" s="29">
        <f>+[1]DEPURADO!P254+[1]DEPURADO!Q254</f>
        <v>0</v>
      </c>
      <c r="L260" s="28">
        <v>0</v>
      </c>
      <c r="M260" s="28">
        <v>0</v>
      </c>
      <c r="N260" s="28">
        <f t="shared" si="22"/>
        <v>115486</v>
      </c>
      <c r="O260" s="28">
        <f t="shared" si="23"/>
        <v>66400</v>
      </c>
      <c r="P260" s="24">
        <f>IF([1]DEPURADO!H254&gt;1,0,[1]DEPURADO!B254)</f>
        <v>11224</v>
      </c>
      <c r="Q260" s="30">
        <f t="shared" si="24"/>
        <v>181886</v>
      </c>
      <c r="R260" s="31">
        <f t="shared" si="25"/>
        <v>0</v>
      </c>
      <c r="S260" s="31">
        <f>+[1]DEPURADO!J254</f>
        <v>0</v>
      </c>
      <c r="T260" s="23" t="s">
        <v>45</v>
      </c>
      <c r="U260" s="31">
        <f>+[1]DEPURADO!I254</f>
        <v>0</v>
      </c>
      <c r="V260" s="30"/>
      <c r="W260" s="23" t="s">
        <v>45</v>
      </c>
      <c r="X260" s="31">
        <f>+[1]DEPURADO!K254+[1]DEPURADO!L254</f>
        <v>66400</v>
      </c>
      <c r="Y260" s="23" t="s">
        <v>45</v>
      </c>
      <c r="Z260" s="31">
        <f t="shared" si="26"/>
        <v>66400</v>
      </c>
      <c r="AA260" s="31"/>
      <c r="AB260" s="31">
        <v>0</v>
      </c>
      <c r="AC260" s="31">
        <v>0</v>
      </c>
      <c r="AD260" s="30"/>
      <c r="AE260" s="30">
        <f>+[1]DEPURADO!K254</f>
        <v>0</v>
      </c>
      <c r="AF260" s="30">
        <v>0</v>
      </c>
      <c r="AG260" s="30">
        <f t="shared" si="27"/>
        <v>0</v>
      </c>
      <c r="AH260" s="30">
        <v>0</v>
      </c>
      <c r="AI260" s="30" t="str">
        <f>+[1]DEPURADO!G254</f>
        <v>GLOSA LEGALIZADA Y CANCELADA</v>
      </c>
      <c r="AJ260" s="32"/>
      <c r="AK260" s="33"/>
    </row>
    <row r="261" spans="1:37" s="34" customFormat="1" ht="16.149999999999999" customHeight="1" x14ac:dyDescent="0.25">
      <c r="A261" s="23">
        <f t="shared" si="21"/>
        <v>253</v>
      </c>
      <c r="B261" s="24" t="s">
        <v>44</v>
      </c>
      <c r="C261" s="23">
        <f>+[1]DEPURADO!A255</f>
        <v>11252</v>
      </c>
      <c r="D261" s="23">
        <f>+[1]DEPURADO!B255</f>
        <v>11252</v>
      </c>
      <c r="E261" s="25">
        <f>+[1]DEPURADO!C255</f>
        <v>43853</v>
      </c>
      <c r="F261" s="26">
        <f>+IF([1]DEPURADO!D255&gt;1,[1]DEPURADO!D255," ")</f>
        <v>43853</v>
      </c>
      <c r="G261" s="27">
        <f>[1]DEPURADO!F255</f>
        <v>198876</v>
      </c>
      <c r="H261" s="28">
        <v>0</v>
      </c>
      <c r="I261" s="28">
        <f>+[1]DEPURADO!M255+[1]DEPURADO!N255</f>
        <v>0</v>
      </c>
      <c r="J261" s="28">
        <f>+[1]DEPURADO!R255</f>
        <v>198876</v>
      </c>
      <c r="K261" s="29">
        <f>+[1]DEPURADO!P255+[1]DEPURADO!Q255</f>
        <v>0</v>
      </c>
      <c r="L261" s="28">
        <v>0</v>
      </c>
      <c r="M261" s="28">
        <v>0</v>
      </c>
      <c r="N261" s="28">
        <f t="shared" si="22"/>
        <v>198876</v>
      </c>
      <c r="O261" s="28">
        <f t="shared" si="23"/>
        <v>0</v>
      </c>
      <c r="P261" s="24">
        <f>IF([1]DEPURADO!H255&gt;1,0,[1]DEPURADO!B255)</f>
        <v>11252</v>
      </c>
      <c r="Q261" s="30">
        <f t="shared" si="24"/>
        <v>198876</v>
      </c>
      <c r="R261" s="31">
        <f t="shared" si="25"/>
        <v>0</v>
      </c>
      <c r="S261" s="31">
        <f>+[1]DEPURADO!J255</f>
        <v>0</v>
      </c>
      <c r="T261" s="23" t="s">
        <v>45</v>
      </c>
      <c r="U261" s="31">
        <f>+[1]DEPURADO!I255</f>
        <v>0</v>
      </c>
      <c r="V261" s="30"/>
      <c r="W261" s="23" t="s">
        <v>45</v>
      </c>
      <c r="X261" s="31">
        <f>+[1]DEPURADO!K255+[1]DEPURADO!L255</f>
        <v>0</v>
      </c>
      <c r="Y261" s="23" t="s">
        <v>45</v>
      </c>
      <c r="Z261" s="31">
        <f t="shared" si="26"/>
        <v>0</v>
      </c>
      <c r="AA261" s="31"/>
      <c r="AB261" s="31">
        <v>0</v>
      </c>
      <c r="AC261" s="31">
        <v>0</v>
      </c>
      <c r="AD261" s="30"/>
      <c r="AE261" s="30">
        <f>+[1]DEPURADO!K255</f>
        <v>0</v>
      </c>
      <c r="AF261" s="30">
        <v>0</v>
      </c>
      <c r="AG261" s="30">
        <f t="shared" si="27"/>
        <v>0</v>
      </c>
      <c r="AH261" s="30">
        <v>0</v>
      </c>
      <c r="AI261" s="30" t="str">
        <f>+[1]DEPURADO!G255</f>
        <v>CANCELADA</v>
      </c>
      <c r="AJ261" s="32"/>
      <c r="AK261" s="33"/>
    </row>
    <row r="262" spans="1:37" s="34" customFormat="1" ht="16.149999999999999" customHeight="1" x14ac:dyDescent="0.25">
      <c r="A262" s="23">
        <f t="shared" si="21"/>
        <v>254</v>
      </c>
      <c r="B262" s="24" t="s">
        <v>46</v>
      </c>
      <c r="C262" s="23">
        <f>+[1]DEPURADO!A256</f>
        <v>11255</v>
      </c>
      <c r="D262" s="23">
        <f>+[1]DEPURADO!B256</f>
        <v>11255</v>
      </c>
      <c r="E262" s="25">
        <f>+[1]DEPURADO!C256</f>
        <v>43853</v>
      </c>
      <c r="F262" s="26">
        <f>+IF([1]DEPURADO!D256&gt;1,[1]DEPURADO!D256," ")</f>
        <v>43853</v>
      </c>
      <c r="G262" s="27">
        <f>[1]DEPURADO!F256</f>
        <v>249573</v>
      </c>
      <c r="H262" s="28">
        <v>0</v>
      </c>
      <c r="I262" s="28">
        <f>+[1]DEPURADO!M256+[1]DEPURADO!N256</f>
        <v>0</v>
      </c>
      <c r="J262" s="28">
        <f>+[1]DEPURADO!R256</f>
        <v>249573</v>
      </c>
      <c r="K262" s="29">
        <f>+[1]DEPURADO!P256+[1]DEPURADO!Q256</f>
        <v>0</v>
      </c>
      <c r="L262" s="28">
        <v>0</v>
      </c>
      <c r="M262" s="28">
        <v>0</v>
      </c>
      <c r="N262" s="28">
        <f t="shared" si="22"/>
        <v>249573</v>
      </c>
      <c r="O262" s="28">
        <f t="shared" si="23"/>
        <v>0</v>
      </c>
      <c r="P262" s="24">
        <f>IF([1]DEPURADO!H256&gt;1,0,[1]DEPURADO!B256)</f>
        <v>11255</v>
      </c>
      <c r="Q262" s="30">
        <f t="shared" si="24"/>
        <v>249573</v>
      </c>
      <c r="R262" s="31">
        <f t="shared" si="25"/>
        <v>0</v>
      </c>
      <c r="S262" s="31">
        <f>+[1]DEPURADO!J256</f>
        <v>0</v>
      </c>
      <c r="T262" s="23" t="s">
        <v>45</v>
      </c>
      <c r="U262" s="31">
        <f>+[1]DEPURADO!I256</f>
        <v>0</v>
      </c>
      <c r="V262" s="30"/>
      <c r="W262" s="23" t="s">
        <v>45</v>
      </c>
      <c r="X262" s="31">
        <f>+[1]DEPURADO!K256+[1]DEPURADO!L256</f>
        <v>0</v>
      </c>
      <c r="Y262" s="23" t="s">
        <v>45</v>
      </c>
      <c r="Z262" s="31">
        <f t="shared" si="26"/>
        <v>0</v>
      </c>
      <c r="AA262" s="31"/>
      <c r="AB262" s="31">
        <v>0</v>
      </c>
      <c r="AC262" s="31">
        <v>0</v>
      </c>
      <c r="AD262" s="30"/>
      <c r="AE262" s="30">
        <f>+[1]DEPURADO!K256</f>
        <v>0</v>
      </c>
      <c r="AF262" s="30">
        <v>0</v>
      </c>
      <c r="AG262" s="30">
        <f t="shared" si="27"/>
        <v>0</v>
      </c>
      <c r="AH262" s="30">
        <v>0</v>
      </c>
      <c r="AI262" s="30" t="str">
        <f>+[1]DEPURADO!G256</f>
        <v>CANCELADA</v>
      </c>
      <c r="AJ262" s="32"/>
      <c r="AK262" s="33"/>
    </row>
    <row r="263" spans="1:37" s="34" customFormat="1" ht="16.149999999999999" customHeight="1" x14ac:dyDescent="0.25">
      <c r="A263" s="23">
        <f t="shared" si="21"/>
        <v>255</v>
      </c>
      <c r="B263" s="24" t="s">
        <v>46</v>
      </c>
      <c r="C263" s="23">
        <f>+[1]DEPURADO!A257</f>
        <v>11298</v>
      </c>
      <c r="D263" s="23">
        <f>+[1]DEPURADO!B257</f>
        <v>11298</v>
      </c>
      <c r="E263" s="25">
        <f>+[1]DEPURADO!C257</f>
        <v>43875</v>
      </c>
      <c r="F263" s="26">
        <f>+IF([1]DEPURADO!D257&gt;1,[1]DEPURADO!D257," ")</f>
        <v>43875</v>
      </c>
      <c r="G263" s="27">
        <f>[1]DEPURADO!F257</f>
        <v>111770</v>
      </c>
      <c r="H263" s="28">
        <v>0</v>
      </c>
      <c r="I263" s="28">
        <f>+[1]DEPURADO!M257+[1]DEPURADO!N257</f>
        <v>0</v>
      </c>
      <c r="J263" s="28">
        <f>+[1]DEPURADO!R257</f>
        <v>111770</v>
      </c>
      <c r="K263" s="29">
        <f>+[1]DEPURADO!P257+[1]DEPURADO!Q257</f>
        <v>0</v>
      </c>
      <c r="L263" s="28">
        <v>0</v>
      </c>
      <c r="M263" s="28">
        <v>0</v>
      </c>
      <c r="N263" s="28">
        <f t="shared" si="22"/>
        <v>111770</v>
      </c>
      <c r="O263" s="28">
        <f t="shared" si="23"/>
        <v>0</v>
      </c>
      <c r="P263" s="24">
        <f>IF([1]DEPURADO!H257&gt;1,0,[1]DEPURADO!B257)</f>
        <v>11298</v>
      </c>
      <c r="Q263" s="30">
        <f t="shared" si="24"/>
        <v>111770</v>
      </c>
      <c r="R263" s="31">
        <f t="shared" si="25"/>
        <v>0</v>
      </c>
      <c r="S263" s="31">
        <f>+[1]DEPURADO!J257</f>
        <v>0</v>
      </c>
      <c r="T263" s="23" t="s">
        <v>45</v>
      </c>
      <c r="U263" s="31">
        <f>+[1]DEPURADO!I257</f>
        <v>0</v>
      </c>
      <c r="V263" s="30"/>
      <c r="W263" s="23" t="s">
        <v>45</v>
      </c>
      <c r="X263" s="31">
        <f>+[1]DEPURADO!K257+[1]DEPURADO!L257</f>
        <v>0</v>
      </c>
      <c r="Y263" s="23" t="s">
        <v>45</v>
      </c>
      <c r="Z263" s="31">
        <f t="shared" si="26"/>
        <v>0</v>
      </c>
      <c r="AA263" s="31"/>
      <c r="AB263" s="31">
        <v>0</v>
      </c>
      <c r="AC263" s="31">
        <v>0</v>
      </c>
      <c r="AD263" s="30"/>
      <c r="AE263" s="30">
        <f>+[1]DEPURADO!K257</f>
        <v>0</v>
      </c>
      <c r="AF263" s="30">
        <v>0</v>
      </c>
      <c r="AG263" s="30">
        <f t="shared" si="27"/>
        <v>0</v>
      </c>
      <c r="AH263" s="30">
        <v>0</v>
      </c>
      <c r="AI263" s="30" t="str">
        <f>+[1]DEPURADO!G257</f>
        <v>CANCELADA</v>
      </c>
      <c r="AJ263" s="32"/>
      <c r="AK263" s="33"/>
    </row>
    <row r="264" spans="1:37" s="34" customFormat="1" ht="16.149999999999999" customHeight="1" x14ac:dyDescent="0.25">
      <c r="A264" s="23">
        <f t="shared" si="21"/>
        <v>256</v>
      </c>
      <c r="B264" s="24" t="s">
        <v>44</v>
      </c>
      <c r="C264" s="23">
        <f>+[1]DEPURADO!A258</f>
        <v>11366</v>
      </c>
      <c r="D264" s="23">
        <f>+[1]DEPURADO!B258</f>
        <v>11366</v>
      </c>
      <c r="E264" s="25">
        <f>+[1]DEPURADO!C258</f>
        <v>43890</v>
      </c>
      <c r="F264" s="26">
        <f>+IF([1]DEPURADO!D258&gt;1,[1]DEPURADO!D258," ")</f>
        <v>43890</v>
      </c>
      <c r="G264" s="27">
        <f>[1]DEPURADO!F258</f>
        <v>130720</v>
      </c>
      <c r="H264" s="28">
        <v>0</v>
      </c>
      <c r="I264" s="28">
        <f>+[1]DEPURADO!M258+[1]DEPURADO!N258</f>
        <v>0</v>
      </c>
      <c r="J264" s="28">
        <f>+[1]DEPURADO!R258</f>
        <v>64320</v>
      </c>
      <c r="K264" s="29">
        <f>+[1]DEPURADO!P258+[1]DEPURADO!Q258</f>
        <v>0</v>
      </c>
      <c r="L264" s="28">
        <v>0</v>
      </c>
      <c r="M264" s="28">
        <v>0</v>
      </c>
      <c r="N264" s="28">
        <f t="shared" si="22"/>
        <v>64320</v>
      </c>
      <c r="O264" s="28">
        <f t="shared" si="23"/>
        <v>66400</v>
      </c>
      <c r="P264" s="24">
        <f>IF([1]DEPURADO!H258&gt;1,0,[1]DEPURADO!B258)</f>
        <v>11366</v>
      </c>
      <c r="Q264" s="30">
        <f t="shared" si="24"/>
        <v>130720</v>
      </c>
      <c r="R264" s="31">
        <f t="shared" si="25"/>
        <v>0</v>
      </c>
      <c r="S264" s="31">
        <f>+[1]DEPURADO!J258</f>
        <v>0</v>
      </c>
      <c r="T264" s="23" t="s">
        <v>45</v>
      </c>
      <c r="U264" s="31">
        <f>+[1]DEPURADO!I258</f>
        <v>0</v>
      </c>
      <c r="V264" s="30"/>
      <c r="W264" s="23" t="s">
        <v>45</v>
      </c>
      <c r="X264" s="31">
        <f>+[1]DEPURADO!K258+[1]DEPURADO!L258</f>
        <v>66400</v>
      </c>
      <c r="Y264" s="23" t="s">
        <v>45</v>
      </c>
      <c r="Z264" s="31">
        <f t="shared" si="26"/>
        <v>66400</v>
      </c>
      <c r="AA264" s="31"/>
      <c r="AB264" s="31">
        <v>0</v>
      </c>
      <c r="AC264" s="31">
        <v>0</v>
      </c>
      <c r="AD264" s="30"/>
      <c r="AE264" s="30">
        <f>+[1]DEPURADO!K258</f>
        <v>0</v>
      </c>
      <c r="AF264" s="30">
        <v>0</v>
      </c>
      <c r="AG264" s="30">
        <f t="shared" si="27"/>
        <v>0</v>
      </c>
      <c r="AH264" s="30">
        <v>0</v>
      </c>
      <c r="AI264" s="30" t="str">
        <f>+[1]DEPURADO!G258</f>
        <v>GLOSA LEGALIZADA Y CANCELADA</v>
      </c>
      <c r="AJ264" s="32"/>
      <c r="AK264" s="33"/>
    </row>
    <row r="265" spans="1:37" s="34" customFormat="1" ht="16.149999999999999" customHeight="1" x14ac:dyDescent="0.25">
      <c r="A265" s="23">
        <f t="shared" si="21"/>
        <v>257</v>
      </c>
      <c r="B265" s="24" t="s">
        <v>46</v>
      </c>
      <c r="C265" s="23">
        <f>+[1]DEPURADO!A259</f>
        <v>11363</v>
      </c>
      <c r="D265" s="23">
        <f>+[1]DEPURADO!B259</f>
        <v>11363</v>
      </c>
      <c r="E265" s="25">
        <f>+[1]DEPURADO!C259</f>
        <v>43889</v>
      </c>
      <c r="F265" s="26">
        <f>+IF([1]DEPURADO!D259&gt;1,[1]DEPURADO!D259," ")</f>
        <v>43889</v>
      </c>
      <c r="G265" s="27">
        <f>[1]DEPURADO!F259</f>
        <v>135610</v>
      </c>
      <c r="H265" s="28">
        <v>0</v>
      </c>
      <c r="I265" s="28">
        <f>+[1]DEPURADO!M259+[1]DEPURADO!N259</f>
        <v>0</v>
      </c>
      <c r="J265" s="28">
        <f>+[1]DEPURADO!R259</f>
        <v>69210</v>
      </c>
      <c r="K265" s="29">
        <f>+[1]DEPURADO!P259+[1]DEPURADO!Q259</f>
        <v>0</v>
      </c>
      <c r="L265" s="28">
        <v>0</v>
      </c>
      <c r="M265" s="28">
        <v>0</v>
      </c>
      <c r="N265" s="28">
        <f t="shared" si="22"/>
        <v>69210</v>
      </c>
      <c r="O265" s="28">
        <f t="shared" si="23"/>
        <v>66400</v>
      </c>
      <c r="P265" s="24">
        <f>IF([1]DEPURADO!H259&gt;1,0,[1]DEPURADO!B259)</f>
        <v>11363</v>
      </c>
      <c r="Q265" s="30">
        <f t="shared" si="24"/>
        <v>135610</v>
      </c>
      <c r="R265" s="31">
        <f t="shared" si="25"/>
        <v>0</v>
      </c>
      <c r="S265" s="31">
        <f>+[1]DEPURADO!J259</f>
        <v>0</v>
      </c>
      <c r="T265" s="23" t="s">
        <v>45</v>
      </c>
      <c r="U265" s="31">
        <f>+[1]DEPURADO!I259</f>
        <v>0</v>
      </c>
      <c r="V265" s="30"/>
      <c r="W265" s="23" t="s">
        <v>45</v>
      </c>
      <c r="X265" s="31">
        <f>+[1]DEPURADO!K259+[1]DEPURADO!L259</f>
        <v>66400</v>
      </c>
      <c r="Y265" s="23" t="s">
        <v>45</v>
      </c>
      <c r="Z265" s="31">
        <f t="shared" si="26"/>
        <v>66400</v>
      </c>
      <c r="AA265" s="31"/>
      <c r="AB265" s="31">
        <v>0</v>
      </c>
      <c r="AC265" s="31">
        <v>0</v>
      </c>
      <c r="AD265" s="30"/>
      <c r="AE265" s="30">
        <f>+[1]DEPURADO!K259</f>
        <v>0</v>
      </c>
      <c r="AF265" s="30">
        <v>0</v>
      </c>
      <c r="AG265" s="30">
        <f t="shared" si="27"/>
        <v>0</v>
      </c>
      <c r="AH265" s="30">
        <v>0</v>
      </c>
      <c r="AI265" s="30" t="str">
        <f>+[1]DEPURADO!G259</f>
        <v>GLOSA LEGALIZADA Y CANCELADA</v>
      </c>
      <c r="AJ265" s="32"/>
      <c r="AK265" s="33"/>
    </row>
    <row r="266" spans="1:37" s="34" customFormat="1" ht="16.149999999999999" customHeight="1" x14ac:dyDescent="0.25">
      <c r="A266" s="23">
        <f t="shared" si="21"/>
        <v>258</v>
      </c>
      <c r="B266" s="24" t="s">
        <v>46</v>
      </c>
      <c r="C266" s="23">
        <f>+[1]DEPURADO!A260</f>
        <v>11359</v>
      </c>
      <c r="D266" s="23">
        <f>+[1]DEPURADO!B260</f>
        <v>11359</v>
      </c>
      <c r="E266" s="25">
        <f>+[1]DEPURADO!C260</f>
        <v>43889</v>
      </c>
      <c r="F266" s="26">
        <f>+IF([1]DEPURADO!D260&gt;1,[1]DEPURADO!D260," ")</f>
        <v>43889</v>
      </c>
      <c r="G266" s="27">
        <f>[1]DEPURADO!F260</f>
        <v>187589</v>
      </c>
      <c r="H266" s="28">
        <v>0</v>
      </c>
      <c r="I266" s="28">
        <f>+[1]DEPURADO!M260+[1]DEPURADO!N260</f>
        <v>0</v>
      </c>
      <c r="J266" s="28">
        <f>+[1]DEPURADO!R260</f>
        <v>187589</v>
      </c>
      <c r="K266" s="29">
        <f>+[1]DEPURADO!P260+[1]DEPURADO!Q260</f>
        <v>0</v>
      </c>
      <c r="L266" s="28">
        <v>0</v>
      </c>
      <c r="M266" s="28">
        <v>0</v>
      </c>
      <c r="N266" s="28">
        <f t="shared" si="22"/>
        <v>187589</v>
      </c>
      <c r="O266" s="28">
        <f t="shared" si="23"/>
        <v>0</v>
      </c>
      <c r="P266" s="24">
        <f>IF([1]DEPURADO!H260&gt;1,0,[1]DEPURADO!B260)</f>
        <v>11359</v>
      </c>
      <c r="Q266" s="30">
        <f t="shared" si="24"/>
        <v>187589</v>
      </c>
      <c r="R266" s="31">
        <f t="shared" si="25"/>
        <v>0</v>
      </c>
      <c r="S266" s="31">
        <f>+[1]DEPURADO!J260</f>
        <v>0</v>
      </c>
      <c r="T266" s="23" t="s">
        <v>45</v>
      </c>
      <c r="U266" s="31">
        <f>+[1]DEPURADO!I260</f>
        <v>0</v>
      </c>
      <c r="V266" s="30"/>
      <c r="W266" s="23" t="s">
        <v>45</v>
      </c>
      <c r="X266" s="31">
        <f>+[1]DEPURADO!K260+[1]DEPURADO!L260</f>
        <v>0</v>
      </c>
      <c r="Y266" s="23" t="s">
        <v>45</v>
      </c>
      <c r="Z266" s="31">
        <f t="shared" si="26"/>
        <v>0</v>
      </c>
      <c r="AA266" s="31"/>
      <c r="AB266" s="31">
        <v>0</v>
      </c>
      <c r="AC266" s="31">
        <v>0</v>
      </c>
      <c r="AD266" s="30"/>
      <c r="AE266" s="30">
        <f>+[1]DEPURADO!K260</f>
        <v>0</v>
      </c>
      <c r="AF266" s="30">
        <v>0</v>
      </c>
      <c r="AG266" s="30">
        <f t="shared" si="27"/>
        <v>0</v>
      </c>
      <c r="AH266" s="30">
        <v>0</v>
      </c>
      <c r="AI266" s="30" t="str">
        <f>+[1]DEPURADO!G260</f>
        <v>CANCELADA</v>
      </c>
      <c r="AJ266" s="32"/>
      <c r="AK266" s="33"/>
    </row>
    <row r="267" spans="1:37" s="34" customFormat="1" ht="16.149999999999999" customHeight="1" x14ac:dyDescent="0.25">
      <c r="A267" s="23">
        <f t="shared" ref="A267:A324" si="28">+A266+1</f>
        <v>259</v>
      </c>
      <c r="B267" s="24" t="s">
        <v>46</v>
      </c>
      <c r="C267" s="23">
        <f>+[1]DEPURADO!A261</f>
        <v>11312</v>
      </c>
      <c r="D267" s="23">
        <f>+[1]DEPURADO!B261</f>
        <v>11312</v>
      </c>
      <c r="E267" s="25">
        <f>+[1]DEPURADO!C261</f>
        <v>43878</v>
      </c>
      <c r="F267" s="26">
        <f>+IF([1]DEPURADO!D261&gt;1,[1]DEPURADO!D261," ")</f>
        <v>43878</v>
      </c>
      <c r="G267" s="27">
        <f>[1]DEPURADO!F261</f>
        <v>234486</v>
      </c>
      <c r="H267" s="28">
        <v>0</v>
      </c>
      <c r="I267" s="28">
        <f>+[1]DEPURADO!M261+[1]DEPURADO!N261</f>
        <v>0</v>
      </c>
      <c r="J267" s="28">
        <f>+[1]DEPURADO!R261</f>
        <v>234486</v>
      </c>
      <c r="K267" s="29">
        <f>+[1]DEPURADO!P261+[1]DEPURADO!Q261</f>
        <v>0</v>
      </c>
      <c r="L267" s="28">
        <v>0</v>
      </c>
      <c r="M267" s="28">
        <v>0</v>
      </c>
      <c r="N267" s="28">
        <f t="shared" si="22"/>
        <v>234486</v>
      </c>
      <c r="O267" s="28">
        <f t="shared" si="23"/>
        <v>0</v>
      </c>
      <c r="P267" s="24">
        <f>IF([1]DEPURADO!H261&gt;1,0,[1]DEPURADO!B261)</f>
        <v>11312</v>
      </c>
      <c r="Q267" s="30">
        <f t="shared" si="24"/>
        <v>234486</v>
      </c>
      <c r="R267" s="31">
        <f t="shared" si="25"/>
        <v>0</v>
      </c>
      <c r="S267" s="31">
        <f>+[1]DEPURADO!J261</f>
        <v>0</v>
      </c>
      <c r="T267" s="23" t="s">
        <v>45</v>
      </c>
      <c r="U267" s="31">
        <f>+[1]DEPURADO!I261</f>
        <v>0</v>
      </c>
      <c r="V267" s="30"/>
      <c r="W267" s="23" t="s">
        <v>45</v>
      </c>
      <c r="X267" s="31">
        <f>+[1]DEPURADO!K261+[1]DEPURADO!L261</f>
        <v>0</v>
      </c>
      <c r="Y267" s="23" t="s">
        <v>45</v>
      </c>
      <c r="Z267" s="31">
        <f t="shared" si="26"/>
        <v>0</v>
      </c>
      <c r="AA267" s="31"/>
      <c r="AB267" s="31">
        <v>0</v>
      </c>
      <c r="AC267" s="31">
        <v>0</v>
      </c>
      <c r="AD267" s="30"/>
      <c r="AE267" s="30">
        <f>+[1]DEPURADO!K261</f>
        <v>0</v>
      </c>
      <c r="AF267" s="30">
        <v>0</v>
      </c>
      <c r="AG267" s="30">
        <f t="shared" si="27"/>
        <v>0</v>
      </c>
      <c r="AH267" s="30">
        <v>0</v>
      </c>
      <c r="AI267" s="30" t="str">
        <f>+[1]DEPURADO!G261</f>
        <v>CANCELADA</v>
      </c>
      <c r="AJ267" s="32"/>
      <c r="AK267" s="33"/>
    </row>
    <row r="268" spans="1:37" s="34" customFormat="1" ht="16.149999999999999" customHeight="1" x14ac:dyDescent="0.25">
      <c r="A268" s="23">
        <f t="shared" si="28"/>
        <v>260</v>
      </c>
      <c r="B268" s="24" t="s">
        <v>46</v>
      </c>
      <c r="C268" s="23">
        <f>+[1]DEPURADO!A262</f>
        <v>11310</v>
      </c>
      <c r="D268" s="23">
        <f>+[1]DEPURADO!B262</f>
        <v>11310</v>
      </c>
      <c r="E268" s="25">
        <f>+[1]DEPURADO!C262</f>
        <v>43878</v>
      </c>
      <c r="F268" s="26">
        <f>+IF([1]DEPURADO!D262&gt;1,[1]DEPURADO!D262," ")</f>
        <v>43878</v>
      </c>
      <c r="G268" s="27">
        <f>[1]DEPURADO!F262</f>
        <v>71640</v>
      </c>
      <c r="H268" s="28">
        <v>0</v>
      </c>
      <c r="I268" s="28">
        <f>+[1]DEPURADO!M262+[1]DEPURADO!N262</f>
        <v>0</v>
      </c>
      <c r="J268" s="28">
        <f>+[1]DEPURADO!R262</f>
        <v>71640</v>
      </c>
      <c r="K268" s="29">
        <f>+[1]DEPURADO!P262+[1]DEPURADO!Q262</f>
        <v>0</v>
      </c>
      <c r="L268" s="28">
        <v>0</v>
      </c>
      <c r="M268" s="28">
        <v>0</v>
      </c>
      <c r="N268" s="28">
        <f t="shared" si="22"/>
        <v>71640</v>
      </c>
      <c r="O268" s="28">
        <f t="shared" si="23"/>
        <v>0</v>
      </c>
      <c r="P268" s="24">
        <f>IF([1]DEPURADO!H262&gt;1,0,[1]DEPURADO!B262)</f>
        <v>11310</v>
      </c>
      <c r="Q268" s="30">
        <f t="shared" si="24"/>
        <v>71640</v>
      </c>
      <c r="R268" s="31">
        <f t="shared" si="25"/>
        <v>0</v>
      </c>
      <c r="S268" s="31">
        <f>+[1]DEPURADO!J262</f>
        <v>0</v>
      </c>
      <c r="T268" s="23" t="s">
        <v>45</v>
      </c>
      <c r="U268" s="31">
        <f>+[1]DEPURADO!I262</f>
        <v>0</v>
      </c>
      <c r="V268" s="30"/>
      <c r="W268" s="23" t="s">
        <v>45</v>
      </c>
      <c r="X268" s="31">
        <f>+[1]DEPURADO!K262+[1]DEPURADO!L262</f>
        <v>0</v>
      </c>
      <c r="Y268" s="23" t="s">
        <v>45</v>
      </c>
      <c r="Z268" s="31">
        <f t="shared" si="26"/>
        <v>0</v>
      </c>
      <c r="AA268" s="31"/>
      <c r="AB268" s="31">
        <v>0</v>
      </c>
      <c r="AC268" s="31">
        <v>0</v>
      </c>
      <c r="AD268" s="30"/>
      <c r="AE268" s="30">
        <f>+[1]DEPURADO!K262</f>
        <v>0</v>
      </c>
      <c r="AF268" s="30">
        <v>0</v>
      </c>
      <c r="AG268" s="30">
        <f t="shared" si="27"/>
        <v>0</v>
      </c>
      <c r="AH268" s="30">
        <v>0</v>
      </c>
      <c r="AI268" s="30" t="str">
        <f>+[1]DEPURADO!G262</f>
        <v>CANCELADA</v>
      </c>
      <c r="AJ268" s="32"/>
      <c r="AK268" s="33"/>
    </row>
    <row r="269" spans="1:37" s="34" customFormat="1" ht="16.149999999999999" customHeight="1" x14ac:dyDescent="0.25">
      <c r="A269" s="23">
        <f t="shared" si="28"/>
        <v>261</v>
      </c>
      <c r="B269" s="24" t="s">
        <v>46</v>
      </c>
      <c r="C269" s="23">
        <f>+[1]DEPURADO!A263</f>
        <v>11392</v>
      </c>
      <c r="D269" s="23">
        <f>+[1]DEPURADO!B263</f>
        <v>11392</v>
      </c>
      <c r="E269" s="25">
        <f>+[1]DEPURADO!C263</f>
        <v>43903</v>
      </c>
      <c r="F269" s="26">
        <f>+IF([1]DEPURADO!D263&gt;1,[1]DEPURADO!D263," ")</f>
        <v>43903</v>
      </c>
      <c r="G269" s="27">
        <f>[1]DEPURADO!F263</f>
        <v>120795</v>
      </c>
      <c r="H269" s="28">
        <v>0</v>
      </c>
      <c r="I269" s="28">
        <f>+[1]DEPURADO!M263+[1]DEPURADO!N263</f>
        <v>0</v>
      </c>
      <c r="J269" s="28">
        <f>+[1]DEPURADO!R263</f>
        <v>0</v>
      </c>
      <c r="K269" s="29">
        <f>+[1]DEPURADO!P263+[1]DEPURADO!Q263</f>
        <v>120795</v>
      </c>
      <c r="L269" s="28">
        <v>0</v>
      </c>
      <c r="M269" s="28">
        <v>0</v>
      </c>
      <c r="N269" s="28">
        <f t="shared" ref="N269:N324" si="29">+SUM(J269:M269)</f>
        <v>120795</v>
      </c>
      <c r="O269" s="28">
        <f t="shared" ref="O269:O324" si="30">+G269-I269-N269</f>
        <v>0</v>
      </c>
      <c r="P269" s="24">
        <f>IF([1]DEPURADO!H263&gt;1,0,[1]DEPURADO!B263)</f>
        <v>11392</v>
      </c>
      <c r="Q269" s="30">
        <f t="shared" ref="Q269:Q324" si="31">+IF(P269&gt;0,G269,0)</f>
        <v>120795</v>
      </c>
      <c r="R269" s="31">
        <f t="shared" ref="R269:R324" si="32">IF(P269=0,G269,0)</f>
        <v>0</v>
      </c>
      <c r="S269" s="31">
        <f>+[1]DEPURADO!J263</f>
        <v>0</v>
      </c>
      <c r="T269" s="23" t="s">
        <v>45</v>
      </c>
      <c r="U269" s="31">
        <f>+[1]DEPURADO!I263</f>
        <v>0</v>
      </c>
      <c r="V269" s="30"/>
      <c r="W269" s="23" t="s">
        <v>45</v>
      </c>
      <c r="X269" s="31">
        <f>+[1]DEPURADO!K263+[1]DEPURADO!L263</f>
        <v>0</v>
      </c>
      <c r="Y269" s="23" t="s">
        <v>45</v>
      </c>
      <c r="Z269" s="31">
        <f t="shared" ref="Z269:Z324" si="33">+X269-AE269+IF(X269-AE269&lt;-1,-X269+AE269,0)</f>
        <v>0</v>
      </c>
      <c r="AA269" s="31"/>
      <c r="AB269" s="31">
        <v>0</v>
      </c>
      <c r="AC269" s="31">
        <v>0</v>
      </c>
      <c r="AD269" s="30"/>
      <c r="AE269" s="30">
        <f>+[1]DEPURADO!K263</f>
        <v>0</v>
      </c>
      <c r="AF269" s="30">
        <v>0</v>
      </c>
      <c r="AG269" s="30">
        <f t="shared" ref="AG269:AG324" si="34">+G269-I269-N269-R269-Z269-AC269-AE269-S269-U269</f>
        <v>0</v>
      </c>
      <c r="AH269" s="30">
        <v>0</v>
      </c>
      <c r="AI269" s="30" t="str">
        <f>+[1]DEPURADO!G263</f>
        <v>CANCELADA</v>
      </c>
      <c r="AJ269" s="32"/>
      <c r="AK269" s="33"/>
    </row>
    <row r="270" spans="1:37" s="34" customFormat="1" ht="16.149999999999999" customHeight="1" x14ac:dyDescent="0.25">
      <c r="A270" s="23">
        <f t="shared" si="28"/>
        <v>262</v>
      </c>
      <c r="B270" s="24" t="s">
        <v>46</v>
      </c>
      <c r="C270" s="23">
        <f>+[1]DEPURADO!A264</f>
        <v>11440</v>
      </c>
      <c r="D270" s="23">
        <f>+[1]DEPURADO!B264</f>
        <v>11440</v>
      </c>
      <c r="E270" s="25">
        <f>+[1]DEPURADO!C264</f>
        <v>43917</v>
      </c>
      <c r="F270" s="26">
        <f>+IF([1]DEPURADO!D264&gt;1,[1]DEPURADO!D264," ")</f>
        <v>43917</v>
      </c>
      <c r="G270" s="27">
        <f>[1]DEPURADO!F264</f>
        <v>132296</v>
      </c>
      <c r="H270" s="28">
        <v>0</v>
      </c>
      <c r="I270" s="28">
        <f>+[1]DEPURADO!M264+[1]DEPURADO!N264</f>
        <v>0</v>
      </c>
      <c r="J270" s="28">
        <f>+[1]DEPURADO!R264</f>
        <v>65896</v>
      </c>
      <c r="K270" s="29">
        <f>+[1]DEPURADO!P264+[1]DEPURADO!Q264</f>
        <v>0</v>
      </c>
      <c r="L270" s="28">
        <v>0</v>
      </c>
      <c r="M270" s="28">
        <v>0</v>
      </c>
      <c r="N270" s="28">
        <f t="shared" si="29"/>
        <v>65896</v>
      </c>
      <c r="O270" s="28">
        <f t="shared" si="30"/>
        <v>66400</v>
      </c>
      <c r="P270" s="24">
        <f>IF([1]DEPURADO!H264&gt;1,0,[1]DEPURADO!B264)</f>
        <v>11440</v>
      </c>
      <c r="Q270" s="30">
        <f t="shared" si="31"/>
        <v>132296</v>
      </c>
      <c r="R270" s="31">
        <f t="shared" si="32"/>
        <v>0</v>
      </c>
      <c r="S270" s="31">
        <f>+[1]DEPURADO!J264</f>
        <v>0</v>
      </c>
      <c r="T270" s="23" t="s">
        <v>45</v>
      </c>
      <c r="U270" s="31">
        <f>+[1]DEPURADO!I264</f>
        <v>0</v>
      </c>
      <c r="V270" s="30"/>
      <c r="W270" s="23" t="s">
        <v>45</v>
      </c>
      <c r="X270" s="31">
        <f>+[1]DEPURADO!K264+[1]DEPURADO!L264</f>
        <v>66400</v>
      </c>
      <c r="Y270" s="23" t="s">
        <v>45</v>
      </c>
      <c r="Z270" s="31">
        <f t="shared" si="33"/>
        <v>66400</v>
      </c>
      <c r="AA270" s="31"/>
      <c r="AB270" s="31">
        <v>0</v>
      </c>
      <c r="AC270" s="31">
        <v>0</v>
      </c>
      <c r="AD270" s="30"/>
      <c r="AE270" s="30">
        <f>+[1]DEPURADO!K264</f>
        <v>0</v>
      </c>
      <c r="AF270" s="30">
        <v>0</v>
      </c>
      <c r="AG270" s="30">
        <f t="shared" si="34"/>
        <v>0</v>
      </c>
      <c r="AH270" s="30">
        <v>0</v>
      </c>
      <c r="AI270" s="30" t="str">
        <f>+[1]DEPURADO!G264</f>
        <v>GLOSA LEGALIZADA Y CANCELADA</v>
      </c>
      <c r="AJ270" s="32"/>
      <c r="AK270" s="33"/>
    </row>
    <row r="271" spans="1:37" s="34" customFormat="1" ht="16.149999999999999" customHeight="1" x14ac:dyDescent="0.25">
      <c r="A271" s="23">
        <f t="shared" si="28"/>
        <v>263</v>
      </c>
      <c r="B271" s="24" t="s">
        <v>44</v>
      </c>
      <c r="C271" s="23">
        <f>+[1]DEPURADO!A265</f>
        <v>11375</v>
      </c>
      <c r="D271" s="23">
        <f>+[1]DEPURADO!B265</f>
        <v>11375</v>
      </c>
      <c r="E271" s="25">
        <f>+[1]DEPURADO!C265</f>
        <v>43902</v>
      </c>
      <c r="F271" s="26">
        <f>+IF([1]DEPURADO!D265&gt;1,[1]DEPURADO!D265," ")</f>
        <v>43902</v>
      </c>
      <c r="G271" s="27">
        <f>[1]DEPURADO!F265</f>
        <v>133248</v>
      </c>
      <c r="H271" s="28">
        <v>0</v>
      </c>
      <c r="I271" s="28">
        <f>+[1]DEPURADO!M265+[1]DEPURADO!N265</f>
        <v>0</v>
      </c>
      <c r="J271" s="28">
        <f>+[1]DEPURADO!R265</f>
        <v>133248</v>
      </c>
      <c r="K271" s="29">
        <f>+[1]DEPURADO!P265+[1]DEPURADO!Q265</f>
        <v>0</v>
      </c>
      <c r="L271" s="28">
        <v>0</v>
      </c>
      <c r="M271" s="28">
        <v>0</v>
      </c>
      <c r="N271" s="28">
        <f t="shared" si="29"/>
        <v>133248</v>
      </c>
      <c r="O271" s="28">
        <f t="shared" si="30"/>
        <v>0</v>
      </c>
      <c r="P271" s="24">
        <f>IF([1]DEPURADO!H265&gt;1,0,[1]DEPURADO!B265)</f>
        <v>11375</v>
      </c>
      <c r="Q271" s="30">
        <f t="shared" si="31"/>
        <v>133248</v>
      </c>
      <c r="R271" s="31">
        <f t="shared" si="32"/>
        <v>0</v>
      </c>
      <c r="S271" s="31">
        <f>+[1]DEPURADO!J265</f>
        <v>0</v>
      </c>
      <c r="T271" s="23" t="s">
        <v>45</v>
      </c>
      <c r="U271" s="31">
        <f>+[1]DEPURADO!I265</f>
        <v>0</v>
      </c>
      <c r="V271" s="30"/>
      <c r="W271" s="23" t="s">
        <v>45</v>
      </c>
      <c r="X271" s="31">
        <f>+[1]DEPURADO!K265+[1]DEPURADO!L265</f>
        <v>0</v>
      </c>
      <c r="Y271" s="23" t="s">
        <v>45</v>
      </c>
      <c r="Z271" s="31">
        <f t="shared" si="33"/>
        <v>0</v>
      </c>
      <c r="AA271" s="31"/>
      <c r="AB271" s="31">
        <v>0</v>
      </c>
      <c r="AC271" s="31">
        <v>0</v>
      </c>
      <c r="AD271" s="30"/>
      <c r="AE271" s="30">
        <f>+[1]DEPURADO!K265</f>
        <v>0</v>
      </c>
      <c r="AF271" s="30">
        <v>0</v>
      </c>
      <c r="AG271" s="30">
        <f t="shared" si="34"/>
        <v>0</v>
      </c>
      <c r="AH271" s="30">
        <v>0</v>
      </c>
      <c r="AI271" s="30" t="str">
        <f>+[1]DEPURADO!G265</f>
        <v>CANCELADA</v>
      </c>
      <c r="AJ271" s="32"/>
      <c r="AK271" s="33"/>
    </row>
    <row r="272" spans="1:37" s="34" customFormat="1" ht="16.149999999999999" customHeight="1" x14ac:dyDescent="0.25">
      <c r="A272" s="23">
        <f t="shared" si="28"/>
        <v>264</v>
      </c>
      <c r="B272" s="24" t="s">
        <v>44</v>
      </c>
      <c r="C272" s="23">
        <f>+[1]DEPURADO!A266</f>
        <v>11434</v>
      </c>
      <c r="D272" s="23">
        <f>+[1]DEPURADO!B266</f>
        <v>11434</v>
      </c>
      <c r="E272" s="25">
        <f>+[1]DEPURADO!C266</f>
        <v>43915</v>
      </c>
      <c r="F272" s="26">
        <f>+IF([1]DEPURADO!D266&gt;1,[1]DEPURADO!D266," ")</f>
        <v>43915</v>
      </c>
      <c r="G272" s="27">
        <f>[1]DEPURADO!F266</f>
        <v>146000</v>
      </c>
      <c r="H272" s="28">
        <v>0</v>
      </c>
      <c r="I272" s="28">
        <f>+[1]DEPURADO!M266+[1]DEPURADO!N266</f>
        <v>0</v>
      </c>
      <c r="J272" s="28">
        <f>+[1]DEPURADO!R266</f>
        <v>79600</v>
      </c>
      <c r="K272" s="29">
        <f>+[1]DEPURADO!P266+[1]DEPURADO!Q266</f>
        <v>0</v>
      </c>
      <c r="L272" s="28">
        <v>0</v>
      </c>
      <c r="M272" s="28">
        <v>0</v>
      </c>
      <c r="N272" s="28">
        <f t="shared" si="29"/>
        <v>79600</v>
      </c>
      <c r="O272" s="28">
        <f t="shared" si="30"/>
        <v>66400</v>
      </c>
      <c r="P272" s="24">
        <f>IF([1]DEPURADO!H266&gt;1,0,[1]DEPURADO!B266)</f>
        <v>11434</v>
      </c>
      <c r="Q272" s="30">
        <f t="shared" si="31"/>
        <v>146000</v>
      </c>
      <c r="R272" s="31">
        <f t="shared" si="32"/>
        <v>0</v>
      </c>
      <c r="S272" s="31">
        <f>+[1]DEPURADO!J266</f>
        <v>0</v>
      </c>
      <c r="T272" s="23" t="s">
        <v>45</v>
      </c>
      <c r="U272" s="31">
        <f>+[1]DEPURADO!I266</f>
        <v>0</v>
      </c>
      <c r="V272" s="30"/>
      <c r="W272" s="23" t="s">
        <v>45</v>
      </c>
      <c r="X272" s="31">
        <f>+[1]DEPURADO!K266+[1]DEPURADO!L266</f>
        <v>66400</v>
      </c>
      <c r="Y272" s="23" t="s">
        <v>45</v>
      </c>
      <c r="Z272" s="31">
        <f t="shared" si="33"/>
        <v>66400</v>
      </c>
      <c r="AA272" s="31"/>
      <c r="AB272" s="31">
        <v>0</v>
      </c>
      <c r="AC272" s="31">
        <v>0</v>
      </c>
      <c r="AD272" s="30"/>
      <c r="AE272" s="30">
        <f>+[1]DEPURADO!K266</f>
        <v>0</v>
      </c>
      <c r="AF272" s="30">
        <v>0</v>
      </c>
      <c r="AG272" s="30">
        <f t="shared" si="34"/>
        <v>0</v>
      </c>
      <c r="AH272" s="30">
        <v>0</v>
      </c>
      <c r="AI272" s="30" t="str">
        <f>+[1]DEPURADO!G266</f>
        <v>GLOSA LEGALIZADA Y CANCELADA</v>
      </c>
      <c r="AJ272" s="32"/>
      <c r="AK272" s="33"/>
    </row>
    <row r="273" spans="1:37" s="34" customFormat="1" ht="16.149999999999999" customHeight="1" x14ac:dyDescent="0.25">
      <c r="A273" s="23">
        <f t="shared" si="28"/>
        <v>265</v>
      </c>
      <c r="B273" s="24" t="s">
        <v>44</v>
      </c>
      <c r="C273" s="23">
        <f>+[1]DEPURADO!A267</f>
        <v>11429</v>
      </c>
      <c r="D273" s="23">
        <f>+[1]DEPURADO!B267</f>
        <v>11429</v>
      </c>
      <c r="E273" s="25">
        <f>+[1]DEPURADO!C267</f>
        <v>43911</v>
      </c>
      <c r="F273" s="26">
        <f>+IF([1]DEPURADO!D267&gt;1,[1]DEPURADO!D267," ")</f>
        <v>43911</v>
      </c>
      <c r="G273" s="27">
        <f>[1]DEPURADO!F267</f>
        <v>78002</v>
      </c>
      <c r="H273" s="28">
        <v>0</v>
      </c>
      <c r="I273" s="28">
        <f>+[1]DEPURADO!M267+[1]DEPURADO!N267</f>
        <v>0</v>
      </c>
      <c r="J273" s="28">
        <f>+[1]DEPURADO!R267</f>
        <v>78002</v>
      </c>
      <c r="K273" s="29">
        <f>+[1]DEPURADO!P267+[1]DEPURADO!Q267</f>
        <v>0</v>
      </c>
      <c r="L273" s="28">
        <v>0</v>
      </c>
      <c r="M273" s="28">
        <v>0</v>
      </c>
      <c r="N273" s="28">
        <f t="shared" si="29"/>
        <v>78002</v>
      </c>
      <c r="O273" s="28">
        <f t="shared" si="30"/>
        <v>0</v>
      </c>
      <c r="P273" s="24">
        <f>IF([1]DEPURADO!H267&gt;1,0,[1]DEPURADO!B267)</f>
        <v>11429</v>
      </c>
      <c r="Q273" s="30">
        <f t="shared" si="31"/>
        <v>78002</v>
      </c>
      <c r="R273" s="31">
        <f t="shared" si="32"/>
        <v>0</v>
      </c>
      <c r="S273" s="31">
        <f>+[1]DEPURADO!J267</f>
        <v>0</v>
      </c>
      <c r="T273" s="23" t="s">
        <v>45</v>
      </c>
      <c r="U273" s="31">
        <f>+[1]DEPURADO!I267</f>
        <v>0</v>
      </c>
      <c r="V273" s="30"/>
      <c r="W273" s="23" t="s">
        <v>45</v>
      </c>
      <c r="X273" s="31">
        <f>+[1]DEPURADO!K267+[1]DEPURADO!L267</f>
        <v>0</v>
      </c>
      <c r="Y273" s="23" t="s">
        <v>45</v>
      </c>
      <c r="Z273" s="31">
        <f t="shared" si="33"/>
        <v>0</v>
      </c>
      <c r="AA273" s="31"/>
      <c r="AB273" s="31">
        <v>0</v>
      </c>
      <c r="AC273" s="31">
        <v>0</v>
      </c>
      <c r="AD273" s="30"/>
      <c r="AE273" s="30">
        <f>+[1]DEPURADO!K267</f>
        <v>0</v>
      </c>
      <c r="AF273" s="30">
        <v>0</v>
      </c>
      <c r="AG273" s="30">
        <f t="shared" si="34"/>
        <v>0</v>
      </c>
      <c r="AH273" s="30">
        <v>0</v>
      </c>
      <c r="AI273" s="30" t="str">
        <f>+[1]DEPURADO!G267</f>
        <v>CANCELADA</v>
      </c>
      <c r="AJ273" s="32"/>
      <c r="AK273" s="33"/>
    </row>
    <row r="274" spans="1:37" s="34" customFormat="1" ht="16.149999999999999" customHeight="1" x14ac:dyDescent="0.25">
      <c r="A274" s="23">
        <f t="shared" si="28"/>
        <v>266</v>
      </c>
      <c r="B274" s="24" t="s">
        <v>46</v>
      </c>
      <c r="C274" s="23">
        <f>+[1]DEPURADO!A268</f>
        <v>11489</v>
      </c>
      <c r="D274" s="23">
        <f>+[1]DEPURADO!B268</f>
        <v>11489</v>
      </c>
      <c r="E274" s="25">
        <f>+[1]DEPURADO!C268</f>
        <v>43943</v>
      </c>
      <c r="F274" s="26">
        <f>+IF([1]DEPURADO!D268&gt;1,[1]DEPURADO!D268," ")</f>
        <v>43943</v>
      </c>
      <c r="G274" s="27">
        <f>[1]DEPURADO!F268</f>
        <v>130831</v>
      </c>
      <c r="H274" s="28">
        <v>0</v>
      </c>
      <c r="I274" s="28">
        <f>+[1]DEPURADO!M268+[1]DEPURADO!N268</f>
        <v>0</v>
      </c>
      <c r="J274" s="28">
        <f>+[1]DEPURADO!R268</f>
        <v>130831</v>
      </c>
      <c r="K274" s="29">
        <f>+[1]DEPURADO!P268+[1]DEPURADO!Q268</f>
        <v>0</v>
      </c>
      <c r="L274" s="28">
        <v>0</v>
      </c>
      <c r="M274" s="28">
        <v>0</v>
      </c>
      <c r="N274" s="28">
        <f t="shared" si="29"/>
        <v>130831</v>
      </c>
      <c r="O274" s="28">
        <f t="shared" si="30"/>
        <v>0</v>
      </c>
      <c r="P274" s="24">
        <f>IF([1]DEPURADO!H268&gt;1,0,[1]DEPURADO!B268)</f>
        <v>11489</v>
      </c>
      <c r="Q274" s="30">
        <f t="shared" si="31"/>
        <v>130831</v>
      </c>
      <c r="R274" s="31">
        <f t="shared" si="32"/>
        <v>0</v>
      </c>
      <c r="S274" s="31">
        <f>+[1]DEPURADO!J268</f>
        <v>0</v>
      </c>
      <c r="T274" s="23" t="s">
        <v>45</v>
      </c>
      <c r="U274" s="31">
        <f>+[1]DEPURADO!I268</f>
        <v>0</v>
      </c>
      <c r="V274" s="30"/>
      <c r="W274" s="23" t="s">
        <v>45</v>
      </c>
      <c r="X274" s="31">
        <f>+[1]DEPURADO!K268+[1]DEPURADO!L268</f>
        <v>0</v>
      </c>
      <c r="Y274" s="23" t="s">
        <v>45</v>
      </c>
      <c r="Z274" s="31">
        <f t="shared" si="33"/>
        <v>0</v>
      </c>
      <c r="AA274" s="31"/>
      <c r="AB274" s="31">
        <v>0</v>
      </c>
      <c r="AC274" s="31">
        <v>0</v>
      </c>
      <c r="AD274" s="30"/>
      <c r="AE274" s="30">
        <f>+[1]DEPURADO!K268</f>
        <v>0</v>
      </c>
      <c r="AF274" s="30">
        <v>0</v>
      </c>
      <c r="AG274" s="30">
        <f t="shared" si="34"/>
        <v>0</v>
      </c>
      <c r="AH274" s="30">
        <v>0</v>
      </c>
      <c r="AI274" s="30" t="str">
        <f>+[1]DEPURADO!G268</f>
        <v>CANCELADA</v>
      </c>
      <c r="AJ274" s="32"/>
      <c r="AK274" s="33"/>
    </row>
    <row r="275" spans="1:37" s="34" customFormat="1" ht="16.149999999999999" customHeight="1" x14ac:dyDescent="0.25">
      <c r="A275" s="23">
        <f t="shared" si="28"/>
        <v>267</v>
      </c>
      <c r="B275" s="24" t="s">
        <v>44</v>
      </c>
      <c r="C275" s="23">
        <f>+[1]DEPURADO!A269</f>
        <v>11479</v>
      </c>
      <c r="D275" s="23">
        <f>+[1]DEPURADO!B269</f>
        <v>11479</v>
      </c>
      <c r="E275" s="25">
        <f>+[1]DEPURADO!C269</f>
        <v>43936</v>
      </c>
      <c r="F275" s="26">
        <f>+IF([1]DEPURADO!D269&gt;1,[1]DEPURADO!D269," ")</f>
        <v>43936</v>
      </c>
      <c r="G275" s="27">
        <f>[1]DEPURADO!F269</f>
        <v>138597</v>
      </c>
      <c r="H275" s="28">
        <v>0</v>
      </c>
      <c r="I275" s="28">
        <f>+[1]DEPURADO!M269+[1]DEPURADO!N269</f>
        <v>0</v>
      </c>
      <c r="J275" s="28">
        <f>+[1]DEPURADO!R269</f>
        <v>138597</v>
      </c>
      <c r="K275" s="29">
        <f>+[1]DEPURADO!P269+[1]DEPURADO!Q269</f>
        <v>0</v>
      </c>
      <c r="L275" s="28">
        <v>0</v>
      </c>
      <c r="M275" s="28">
        <v>0</v>
      </c>
      <c r="N275" s="28">
        <f t="shared" si="29"/>
        <v>138597</v>
      </c>
      <c r="O275" s="28">
        <f t="shared" si="30"/>
        <v>0</v>
      </c>
      <c r="P275" s="24">
        <f>IF([1]DEPURADO!H269&gt;1,0,[1]DEPURADO!B269)</f>
        <v>11479</v>
      </c>
      <c r="Q275" s="30">
        <f t="shared" si="31"/>
        <v>138597</v>
      </c>
      <c r="R275" s="31">
        <f t="shared" si="32"/>
        <v>0</v>
      </c>
      <c r="S275" s="31">
        <f>+[1]DEPURADO!J269</f>
        <v>0</v>
      </c>
      <c r="T275" s="23" t="s">
        <v>45</v>
      </c>
      <c r="U275" s="31">
        <f>+[1]DEPURADO!I269</f>
        <v>0</v>
      </c>
      <c r="V275" s="30"/>
      <c r="W275" s="23" t="s">
        <v>45</v>
      </c>
      <c r="X275" s="31">
        <f>+[1]DEPURADO!K269+[1]DEPURADO!L269</f>
        <v>0</v>
      </c>
      <c r="Y275" s="23" t="s">
        <v>45</v>
      </c>
      <c r="Z275" s="31">
        <f t="shared" si="33"/>
        <v>0</v>
      </c>
      <c r="AA275" s="31"/>
      <c r="AB275" s="31">
        <v>0</v>
      </c>
      <c r="AC275" s="31">
        <v>0</v>
      </c>
      <c r="AD275" s="30"/>
      <c r="AE275" s="30">
        <f>+[1]DEPURADO!K269</f>
        <v>0</v>
      </c>
      <c r="AF275" s="30">
        <v>0</v>
      </c>
      <c r="AG275" s="30">
        <f t="shared" si="34"/>
        <v>0</v>
      </c>
      <c r="AH275" s="30">
        <v>0</v>
      </c>
      <c r="AI275" s="30" t="str">
        <f>+[1]DEPURADO!G269</f>
        <v>CANCELADA</v>
      </c>
      <c r="AJ275" s="32"/>
      <c r="AK275" s="33"/>
    </row>
    <row r="276" spans="1:37" s="34" customFormat="1" ht="16.149999999999999" customHeight="1" x14ac:dyDescent="0.25">
      <c r="A276" s="23">
        <f t="shared" si="28"/>
        <v>268</v>
      </c>
      <c r="B276" s="24" t="s">
        <v>46</v>
      </c>
      <c r="C276" s="23">
        <f>+[1]DEPURADO!A270</f>
        <v>11497</v>
      </c>
      <c r="D276" s="23">
        <f>+[1]DEPURADO!B270</f>
        <v>11497</v>
      </c>
      <c r="E276" s="25">
        <f>+[1]DEPURADO!C270</f>
        <v>43946</v>
      </c>
      <c r="F276" s="26">
        <f>+IF([1]DEPURADO!D270&gt;1,[1]DEPURADO!D270," ")</f>
        <v>43946</v>
      </c>
      <c r="G276" s="27">
        <f>[1]DEPURADO!F270</f>
        <v>190184</v>
      </c>
      <c r="H276" s="28">
        <v>0</v>
      </c>
      <c r="I276" s="28">
        <f>+[1]DEPURADO!M270+[1]DEPURADO!N270</f>
        <v>0</v>
      </c>
      <c r="J276" s="28">
        <f>+[1]DEPURADO!R270</f>
        <v>190184</v>
      </c>
      <c r="K276" s="29">
        <f>+[1]DEPURADO!P270+[1]DEPURADO!Q270</f>
        <v>0</v>
      </c>
      <c r="L276" s="28">
        <v>0</v>
      </c>
      <c r="M276" s="28">
        <v>0</v>
      </c>
      <c r="N276" s="28">
        <f t="shared" si="29"/>
        <v>190184</v>
      </c>
      <c r="O276" s="28">
        <f t="shared" si="30"/>
        <v>0</v>
      </c>
      <c r="P276" s="24">
        <f>IF([1]DEPURADO!H270&gt;1,0,[1]DEPURADO!B270)</f>
        <v>11497</v>
      </c>
      <c r="Q276" s="30">
        <f t="shared" si="31"/>
        <v>190184</v>
      </c>
      <c r="R276" s="31">
        <f t="shared" si="32"/>
        <v>0</v>
      </c>
      <c r="S276" s="31">
        <f>+[1]DEPURADO!J270</f>
        <v>0</v>
      </c>
      <c r="T276" s="23" t="s">
        <v>45</v>
      </c>
      <c r="U276" s="31">
        <f>+[1]DEPURADO!I270</f>
        <v>0</v>
      </c>
      <c r="V276" s="30"/>
      <c r="W276" s="23" t="s">
        <v>45</v>
      </c>
      <c r="X276" s="31">
        <f>+[1]DEPURADO!K270+[1]DEPURADO!L270</f>
        <v>0</v>
      </c>
      <c r="Y276" s="23" t="s">
        <v>45</v>
      </c>
      <c r="Z276" s="31">
        <f t="shared" si="33"/>
        <v>0</v>
      </c>
      <c r="AA276" s="31"/>
      <c r="AB276" s="31">
        <v>0</v>
      </c>
      <c r="AC276" s="31">
        <v>0</v>
      </c>
      <c r="AD276" s="30"/>
      <c r="AE276" s="30">
        <f>+[1]DEPURADO!K270</f>
        <v>0</v>
      </c>
      <c r="AF276" s="30">
        <v>0</v>
      </c>
      <c r="AG276" s="30">
        <f t="shared" si="34"/>
        <v>0</v>
      </c>
      <c r="AH276" s="30">
        <v>0</v>
      </c>
      <c r="AI276" s="30" t="str">
        <f>+[1]DEPURADO!G270</f>
        <v>CANCELADA</v>
      </c>
      <c r="AJ276" s="32"/>
      <c r="AK276" s="33"/>
    </row>
    <row r="277" spans="1:37" s="34" customFormat="1" ht="16.149999999999999" customHeight="1" x14ac:dyDescent="0.25">
      <c r="A277" s="23">
        <f t="shared" si="28"/>
        <v>269</v>
      </c>
      <c r="B277" s="24" t="s">
        <v>46</v>
      </c>
      <c r="C277" s="23">
        <f>+[1]DEPURADO!A271</f>
        <v>11496</v>
      </c>
      <c r="D277" s="23">
        <f>+[1]DEPURADO!B271</f>
        <v>11496</v>
      </c>
      <c r="E277" s="25">
        <f>+[1]DEPURADO!C271</f>
        <v>43945</v>
      </c>
      <c r="F277" s="26">
        <f>+IF([1]DEPURADO!D271&gt;1,[1]DEPURADO!D271," ")</f>
        <v>43945</v>
      </c>
      <c r="G277" s="27">
        <f>[1]DEPURADO!F271</f>
        <v>397232</v>
      </c>
      <c r="H277" s="28">
        <v>0</v>
      </c>
      <c r="I277" s="28">
        <f>+[1]DEPURADO!M271+[1]DEPURADO!N271</f>
        <v>0</v>
      </c>
      <c r="J277" s="28">
        <f>+[1]DEPURADO!R271</f>
        <v>397232</v>
      </c>
      <c r="K277" s="29">
        <f>+[1]DEPURADO!P271+[1]DEPURADO!Q271</f>
        <v>0</v>
      </c>
      <c r="L277" s="28">
        <v>0</v>
      </c>
      <c r="M277" s="28">
        <v>0</v>
      </c>
      <c r="N277" s="28">
        <f t="shared" si="29"/>
        <v>397232</v>
      </c>
      <c r="O277" s="28">
        <f t="shared" si="30"/>
        <v>0</v>
      </c>
      <c r="P277" s="24">
        <f>IF([1]DEPURADO!H271&gt;1,0,[1]DEPURADO!B271)</f>
        <v>11496</v>
      </c>
      <c r="Q277" s="30">
        <f t="shared" si="31"/>
        <v>397232</v>
      </c>
      <c r="R277" s="31">
        <f t="shared" si="32"/>
        <v>0</v>
      </c>
      <c r="S277" s="31">
        <f>+[1]DEPURADO!J271</f>
        <v>0</v>
      </c>
      <c r="T277" s="23" t="s">
        <v>45</v>
      </c>
      <c r="U277" s="31">
        <f>+[1]DEPURADO!I271</f>
        <v>0</v>
      </c>
      <c r="V277" s="30"/>
      <c r="W277" s="23" t="s">
        <v>45</v>
      </c>
      <c r="X277" s="31">
        <f>+[1]DEPURADO!K271+[1]DEPURADO!L271</f>
        <v>0</v>
      </c>
      <c r="Y277" s="23" t="s">
        <v>45</v>
      </c>
      <c r="Z277" s="31">
        <f t="shared" si="33"/>
        <v>0</v>
      </c>
      <c r="AA277" s="31"/>
      <c r="AB277" s="31">
        <v>0</v>
      </c>
      <c r="AC277" s="31">
        <v>0</v>
      </c>
      <c r="AD277" s="30"/>
      <c r="AE277" s="30">
        <f>+[1]DEPURADO!K271</f>
        <v>0</v>
      </c>
      <c r="AF277" s="30">
        <v>0</v>
      </c>
      <c r="AG277" s="30">
        <f t="shared" si="34"/>
        <v>0</v>
      </c>
      <c r="AH277" s="30">
        <v>0</v>
      </c>
      <c r="AI277" s="30" t="str">
        <f>+[1]DEPURADO!G271</f>
        <v>CANCELADA</v>
      </c>
      <c r="AJ277" s="32"/>
      <c r="AK277" s="33"/>
    </row>
    <row r="278" spans="1:37" s="34" customFormat="1" ht="16.149999999999999" customHeight="1" x14ac:dyDescent="0.25">
      <c r="A278" s="23">
        <f t="shared" si="28"/>
        <v>270</v>
      </c>
      <c r="B278" s="24" t="s">
        <v>44</v>
      </c>
      <c r="C278" s="23">
        <f>+[1]DEPURADO!A272</f>
        <v>11459</v>
      </c>
      <c r="D278" s="23">
        <f>+[1]DEPURADO!B272</f>
        <v>11459</v>
      </c>
      <c r="E278" s="25">
        <f>+[1]DEPURADO!C272</f>
        <v>43934</v>
      </c>
      <c r="F278" s="26">
        <f>+IF([1]DEPURADO!D272&gt;1,[1]DEPURADO!D272," ")</f>
        <v>43934</v>
      </c>
      <c r="G278" s="27">
        <f>[1]DEPURADO!F272</f>
        <v>64700</v>
      </c>
      <c r="H278" s="28">
        <v>0</v>
      </c>
      <c r="I278" s="28">
        <f>+[1]DEPURADO!M272+[1]DEPURADO!N272</f>
        <v>0</v>
      </c>
      <c r="J278" s="28">
        <f>+[1]DEPURADO!R272</f>
        <v>64700</v>
      </c>
      <c r="K278" s="29">
        <f>+[1]DEPURADO!P272+[1]DEPURADO!Q272</f>
        <v>0</v>
      </c>
      <c r="L278" s="28">
        <v>0</v>
      </c>
      <c r="M278" s="28">
        <v>0</v>
      </c>
      <c r="N278" s="28">
        <f t="shared" si="29"/>
        <v>64700</v>
      </c>
      <c r="O278" s="28">
        <f t="shared" si="30"/>
        <v>0</v>
      </c>
      <c r="P278" s="24">
        <f>IF([1]DEPURADO!H272&gt;1,0,[1]DEPURADO!B272)</f>
        <v>11459</v>
      </c>
      <c r="Q278" s="30">
        <f t="shared" si="31"/>
        <v>64700</v>
      </c>
      <c r="R278" s="31">
        <f t="shared" si="32"/>
        <v>0</v>
      </c>
      <c r="S278" s="31">
        <f>+[1]DEPURADO!J272</f>
        <v>0</v>
      </c>
      <c r="T278" s="23" t="s">
        <v>45</v>
      </c>
      <c r="U278" s="31">
        <f>+[1]DEPURADO!I272</f>
        <v>0</v>
      </c>
      <c r="V278" s="30"/>
      <c r="W278" s="23" t="s">
        <v>45</v>
      </c>
      <c r="X278" s="31">
        <f>+[1]DEPURADO!K272+[1]DEPURADO!L272</f>
        <v>0</v>
      </c>
      <c r="Y278" s="23" t="s">
        <v>45</v>
      </c>
      <c r="Z278" s="31">
        <f t="shared" si="33"/>
        <v>0</v>
      </c>
      <c r="AA278" s="31"/>
      <c r="AB278" s="31">
        <v>0</v>
      </c>
      <c r="AC278" s="31">
        <v>0</v>
      </c>
      <c r="AD278" s="30"/>
      <c r="AE278" s="30">
        <f>+[1]DEPURADO!K272</f>
        <v>0</v>
      </c>
      <c r="AF278" s="30">
        <v>0</v>
      </c>
      <c r="AG278" s="30">
        <f t="shared" si="34"/>
        <v>0</v>
      </c>
      <c r="AH278" s="30">
        <v>0</v>
      </c>
      <c r="AI278" s="30" t="str">
        <f>+[1]DEPURADO!G272</f>
        <v>CANCELADA</v>
      </c>
      <c r="AJ278" s="32"/>
      <c r="AK278" s="33"/>
    </row>
    <row r="279" spans="1:37" s="34" customFormat="1" ht="16.149999999999999" customHeight="1" x14ac:dyDescent="0.25">
      <c r="A279" s="23">
        <f t="shared" si="28"/>
        <v>271</v>
      </c>
      <c r="B279" s="24" t="s">
        <v>44</v>
      </c>
      <c r="C279" s="23">
        <f>+[1]DEPURADO!A273</f>
        <v>11537</v>
      </c>
      <c r="D279" s="23">
        <f>+[1]DEPURADO!B273</f>
        <v>11537</v>
      </c>
      <c r="E279" s="25">
        <f>+[1]DEPURADO!C273</f>
        <v>43970</v>
      </c>
      <c r="F279" s="26">
        <f>+IF([1]DEPURADO!D273&gt;1,[1]DEPURADO!D273," ")</f>
        <v>43970</v>
      </c>
      <c r="G279" s="27">
        <f>[1]DEPURADO!F273</f>
        <v>135458</v>
      </c>
      <c r="H279" s="28">
        <v>0</v>
      </c>
      <c r="I279" s="28">
        <f>+[1]DEPURADO!M273+[1]DEPURADO!N273</f>
        <v>0</v>
      </c>
      <c r="J279" s="28">
        <f>+[1]DEPURADO!R273</f>
        <v>121912</v>
      </c>
      <c r="K279" s="29">
        <f>+[1]DEPURADO!P273+[1]DEPURADO!Q273</f>
        <v>13546</v>
      </c>
      <c r="L279" s="28">
        <v>0</v>
      </c>
      <c r="M279" s="28">
        <v>0</v>
      </c>
      <c r="N279" s="28">
        <f t="shared" si="29"/>
        <v>135458</v>
      </c>
      <c r="O279" s="28">
        <f t="shared" si="30"/>
        <v>0</v>
      </c>
      <c r="P279" s="24">
        <f>IF([1]DEPURADO!H273&gt;1,0,[1]DEPURADO!B273)</f>
        <v>11537</v>
      </c>
      <c r="Q279" s="30">
        <f t="shared" si="31"/>
        <v>135458</v>
      </c>
      <c r="R279" s="31">
        <f t="shared" si="32"/>
        <v>0</v>
      </c>
      <c r="S279" s="31">
        <f>+[1]DEPURADO!J273</f>
        <v>0</v>
      </c>
      <c r="T279" s="23" t="s">
        <v>45</v>
      </c>
      <c r="U279" s="31">
        <f>+[1]DEPURADO!I273</f>
        <v>0</v>
      </c>
      <c r="V279" s="30"/>
      <c r="W279" s="23" t="s">
        <v>45</v>
      </c>
      <c r="X279" s="31">
        <f>+[1]DEPURADO!K273+[1]DEPURADO!L273</f>
        <v>0</v>
      </c>
      <c r="Y279" s="23" t="s">
        <v>45</v>
      </c>
      <c r="Z279" s="31">
        <f t="shared" si="33"/>
        <v>0</v>
      </c>
      <c r="AA279" s="31"/>
      <c r="AB279" s="31">
        <v>0</v>
      </c>
      <c r="AC279" s="31">
        <v>0</v>
      </c>
      <c r="AD279" s="30"/>
      <c r="AE279" s="30">
        <f>+[1]DEPURADO!K273</f>
        <v>0</v>
      </c>
      <c r="AF279" s="30">
        <v>0</v>
      </c>
      <c r="AG279" s="30">
        <f t="shared" si="34"/>
        <v>0</v>
      </c>
      <c r="AH279" s="30">
        <v>0</v>
      </c>
      <c r="AI279" s="30" t="str">
        <f>+[1]DEPURADO!G273</f>
        <v>CANCELADA</v>
      </c>
      <c r="AJ279" s="32"/>
      <c r="AK279" s="33"/>
    </row>
    <row r="280" spans="1:37" s="34" customFormat="1" ht="16.149999999999999" customHeight="1" x14ac:dyDescent="0.25">
      <c r="A280" s="23">
        <f t="shared" si="28"/>
        <v>272</v>
      </c>
      <c r="B280" s="24" t="s">
        <v>44</v>
      </c>
      <c r="C280" s="23">
        <f>+[1]DEPURADO!A274</f>
        <v>11531</v>
      </c>
      <c r="D280" s="23">
        <f>+[1]DEPURADO!B274</f>
        <v>11531</v>
      </c>
      <c r="E280" s="25">
        <f>+[1]DEPURADO!C274</f>
        <v>43964</v>
      </c>
      <c r="F280" s="26">
        <f>+IF([1]DEPURADO!D274&gt;1,[1]DEPURADO!D274," ")</f>
        <v>43964</v>
      </c>
      <c r="G280" s="27">
        <f>[1]DEPURADO!F274</f>
        <v>179629</v>
      </c>
      <c r="H280" s="28">
        <v>0</v>
      </c>
      <c r="I280" s="28">
        <f>+[1]DEPURADO!M274+[1]DEPURADO!N274</f>
        <v>0</v>
      </c>
      <c r="J280" s="28">
        <f>+[1]DEPURADO!R274</f>
        <v>161666</v>
      </c>
      <c r="K280" s="29">
        <f>+[1]DEPURADO!P274+[1]DEPURADO!Q274</f>
        <v>17963</v>
      </c>
      <c r="L280" s="28">
        <v>0</v>
      </c>
      <c r="M280" s="28">
        <v>0</v>
      </c>
      <c r="N280" s="28">
        <f t="shared" si="29"/>
        <v>179629</v>
      </c>
      <c r="O280" s="28">
        <f t="shared" si="30"/>
        <v>0</v>
      </c>
      <c r="P280" s="24">
        <f>IF([1]DEPURADO!H274&gt;1,0,[1]DEPURADO!B274)</f>
        <v>11531</v>
      </c>
      <c r="Q280" s="30">
        <f t="shared" si="31"/>
        <v>179629</v>
      </c>
      <c r="R280" s="31">
        <f t="shared" si="32"/>
        <v>0</v>
      </c>
      <c r="S280" s="31">
        <f>+[1]DEPURADO!J274</f>
        <v>0</v>
      </c>
      <c r="T280" s="23" t="s">
        <v>45</v>
      </c>
      <c r="U280" s="31">
        <f>+[1]DEPURADO!I274</f>
        <v>0</v>
      </c>
      <c r="V280" s="30"/>
      <c r="W280" s="23" t="s">
        <v>45</v>
      </c>
      <c r="X280" s="31">
        <f>+[1]DEPURADO!K274+[1]DEPURADO!L274</f>
        <v>0</v>
      </c>
      <c r="Y280" s="23" t="s">
        <v>45</v>
      </c>
      <c r="Z280" s="31">
        <f t="shared" si="33"/>
        <v>0</v>
      </c>
      <c r="AA280" s="31"/>
      <c r="AB280" s="31">
        <v>0</v>
      </c>
      <c r="AC280" s="31">
        <v>0</v>
      </c>
      <c r="AD280" s="30"/>
      <c r="AE280" s="30">
        <f>+[1]DEPURADO!K274</f>
        <v>0</v>
      </c>
      <c r="AF280" s="30">
        <v>0</v>
      </c>
      <c r="AG280" s="30">
        <f t="shared" si="34"/>
        <v>0</v>
      </c>
      <c r="AH280" s="30">
        <v>0</v>
      </c>
      <c r="AI280" s="30" t="str">
        <f>+[1]DEPURADO!G274</f>
        <v>CANCELADA</v>
      </c>
      <c r="AJ280" s="32"/>
      <c r="AK280" s="33"/>
    </row>
    <row r="281" spans="1:37" s="34" customFormat="1" ht="16.149999999999999" customHeight="1" x14ac:dyDescent="0.25">
      <c r="A281" s="23">
        <f t="shared" si="28"/>
        <v>273</v>
      </c>
      <c r="B281" s="24" t="s">
        <v>46</v>
      </c>
      <c r="C281" s="23">
        <f>+[1]DEPURADO!A275</f>
        <v>11529</v>
      </c>
      <c r="D281" s="23">
        <f>+[1]DEPURADO!B275</f>
        <v>11529</v>
      </c>
      <c r="E281" s="25">
        <f>+[1]DEPURADO!C275</f>
        <v>43964</v>
      </c>
      <c r="F281" s="26">
        <f>+IF([1]DEPURADO!D275&gt;1,[1]DEPURADO!D275," ")</f>
        <v>43964</v>
      </c>
      <c r="G281" s="27">
        <f>[1]DEPURADO!F275</f>
        <v>219047</v>
      </c>
      <c r="H281" s="28">
        <v>0</v>
      </c>
      <c r="I281" s="28">
        <f>+[1]DEPURADO!M275+[1]DEPURADO!N275</f>
        <v>0</v>
      </c>
      <c r="J281" s="28">
        <f>+[1]DEPURADO!R275</f>
        <v>197142</v>
      </c>
      <c r="K281" s="29">
        <f>+[1]DEPURADO!P275+[1]DEPURADO!Q275</f>
        <v>21905</v>
      </c>
      <c r="L281" s="28">
        <v>0</v>
      </c>
      <c r="M281" s="28">
        <v>0</v>
      </c>
      <c r="N281" s="28">
        <f t="shared" si="29"/>
        <v>219047</v>
      </c>
      <c r="O281" s="28">
        <f t="shared" si="30"/>
        <v>0</v>
      </c>
      <c r="P281" s="24">
        <f>IF([1]DEPURADO!H275&gt;1,0,[1]DEPURADO!B275)</f>
        <v>11529</v>
      </c>
      <c r="Q281" s="30">
        <f t="shared" si="31"/>
        <v>219047</v>
      </c>
      <c r="R281" s="31">
        <f t="shared" si="32"/>
        <v>0</v>
      </c>
      <c r="S281" s="31">
        <f>+[1]DEPURADO!J275</f>
        <v>0</v>
      </c>
      <c r="T281" s="23" t="s">
        <v>45</v>
      </c>
      <c r="U281" s="31">
        <f>+[1]DEPURADO!I275</f>
        <v>0</v>
      </c>
      <c r="V281" s="30"/>
      <c r="W281" s="23" t="s">
        <v>45</v>
      </c>
      <c r="X281" s="31">
        <f>+[1]DEPURADO!K275+[1]DEPURADO!L275</f>
        <v>0</v>
      </c>
      <c r="Y281" s="23" t="s">
        <v>45</v>
      </c>
      <c r="Z281" s="31">
        <f t="shared" si="33"/>
        <v>0</v>
      </c>
      <c r="AA281" s="31"/>
      <c r="AB281" s="31">
        <v>0</v>
      </c>
      <c r="AC281" s="31">
        <v>0</v>
      </c>
      <c r="AD281" s="30"/>
      <c r="AE281" s="30">
        <f>+[1]DEPURADO!K275</f>
        <v>0</v>
      </c>
      <c r="AF281" s="30">
        <v>0</v>
      </c>
      <c r="AG281" s="30">
        <f t="shared" si="34"/>
        <v>0</v>
      </c>
      <c r="AH281" s="30">
        <v>0</v>
      </c>
      <c r="AI281" s="30" t="str">
        <f>+[1]DEPURADO!G275</f>
        <v>CANCELADA</v>
      </c>
      <c r="AJ281" s="32"/>
      <c r="AK281" s="33"/>
    </row>
    <row r="282" spans="1:37" s="34" customFormat="1" ht="16.149999999999999" customHeight="1" x14ac:dyDescent="0.25">
      <c r="A282" s="23">
        <f t="shared" si="28"/>
        <v>274</v>
      </c>
      <c r="B282" s="24" t="s">
        <v>46</v>
      </c>
      <c r="C282" s="23">
        <f>+[1]DEPURADO!A276</f>
        <v>11564</v>
      </c>
      <c r="D282" s="23">
        <f>+[1]DEPURADO!B276</f>
        <v>11564</v>
      </c>
      <c r="E282" s="25">
        <f>+[1]DEPURADO!C276</f>
        <v>43980</v>
      </c>
      <c r="F282" s="26">
        <f>+IF([1]DEPURADO!D276&gt;1,[1]DEPURADO!D276," ")</f>
        <v>43980</v>
      </c>
      <c r="G282" s="27">
        <f>[1]DEPURADO!F276</f>
        <v>259652</v>
      </c>
      <c r="H282" s="28">
        <v>0</v>
      </c>
      <c r="I282" s="28">
        <f>+[1]DEPURADO!M276+[1]DEPURADO!N276</f>
        <v>0</v>
      </c>
      <c r="J282" s="28">
        <f>+[1]DEPURADO!R276</f>
        <v>233686</v>
      </c>
      <c r="K282" s="29">
        <f>+[1]DEPURADO!P276+[1]DEPURADO!Q276</f>
        <v>25966</v>
      </c>
      <c r="L282" s="28">
        <v>0</v>
      </c>
      <c r="M282" s="28">
        <v>0</v>
      </c>
      <c r="N282" s="28">
        <f t="shared" si="29"/>
        <v>259652</v>
      </c>
      <c r="O282" s="28">
        <f t="shared" si="30"/>
        <v>0</v>
      </c>
      <c r="P282" s="24">
        <f>IF([1]DEPURADO!H276&gt;1,0,[1]DEPURADO!B276)</f>
        <v>11564</v>
      </c>
      <c r="Q282" s="30">
        <f t="shared" si="31"/>
        <v>259652</v>
      </c>
      <c r="R282" s="31">
        <f t="shared" si="32"/>
        <v>0</v>
      </c>
      <c r="S282" s="31">
        <f>+[1]DEPURADO!J276</f>
        <v>0</v>
      </c>
      <c r="T282" s="23" t="s">
        <v>45</v>
      </c>
      <c r="U282" s="31">
        <f>+[1]DEPURADO!I276</f>
        <v>0</v>
      </c>
      <c r="V282" s="30"/>
      <c r="W282" s="23" t="s">
        <v>45</v>
      </c>
      <c r="X282" s="31">
        <f>+[1]DEPURADO!K276+[1]DEPURADO!L276</f>
        <v>0</v>
      </c>
      <c r="Y282" s="23" t="s">
        <v>45</v>
      </c>
      <c r="Z282" s="31">
        <f t="shared" si="33"/>
        <v>0</v>
      </c>
      <c r="AA282" s="31"/>
      <c r="AB282" s="31">
        <v>0</v>
      </c>
      <c r="AC282" s="31">
        <v>0</v>
      </c>
      <c r="AD282" s="30"/>
      <c r="AE282" s="30">
        <f>+[1]DEPURADO!K276</f>
        <v>0</v>
      </c>
      <c r="AF282" s="30">
        <v>0</v>
      </c>
      <c r="AG282" s="30">
        <f t="shared" si="34"/>
        <v>0</v>
      </c>
      <c r="AH282" s="30">
        <v>0</v>
      </c>
      <c r="AI282" s="30" t="str">
        <f>+[1]DEPURADO!G276</f>
        <v>CANCELADA</v>
      </c>
      <c r="AJ282" s="32"/>
      <c r="AK282" s="33"/>
    </row>
    <row r="283" spans="1:37" s="34" customFormat="1" ht="16.149999999999999" customHeight="1" x14ac:dyDescent="0.25">
      <c r="A283" s="23">
        <f t="shared" si="28"/>
        <v>275</v>
      </c>
      <c r="B283" s="24" t="s">
        <v>46</v>
      </c>
      <c r="C283" s="23">
        <f>+[1]DEPURADO!A277</f>
        <v>11609</v>
      </c>
      <c r="D283" s="23">
        <f>+[1]DEPURADO!B277</f>
        <v>11609</v>
      </c>
      <c r="E283" s="25">
        <f>+[1]DEPURADO!C277</f>
        <v>43998</v>
      </c>
      <c r="F283" s="26">
        <f>+IF([1]DEPURADO!D277&gt;1,[1]DEPURADO!D277," ")</f>
        <v>43998</v>
      </c>
      <c r="G283" s="27">
        <f>[1]DEPURADO!F277</f>
        <v>137858</v>
      </c>
      <c r="H283" s="28">
        <v>0</v>
      </c>
      <c r="I283" s="28">
        <f>+[1]DEPURADO!M277+[1]DEPURADO!N277</f>
        <v>0</v>
      </c>
      <c r="J283" s="28">
        <f>+[1]DEPURADO!R277</f>
        <v>124072</v>
      </c>
      <c r="K283" s="29">
        <f>+[1]DEPURADO!P277+[1]DEPURADO!Q277</f>
        <v>13786</v>
      </c>
      <c r="L283" s="28">
        <v>0</v>
      </c>
      <c r="M283" s="28">
        <v>0</v>
      </c>
      <c r="N283" s="28">
        <f t="shared" si="29"/>
        <v>137858</v>
      </c>
      <c r="O283" s="28">
        <f t="shared" si="30"/>
        <v>0</v>
      </c>
      <c r="P283" s="24">
        <f>IF([1]DEPURADO!H277&gt;1,0,[1]DEPURADO!B277)</f>
        <v>11609</v>
      </c>
      <c r="Q283" s="30">
        <f t="shared" si="31"/>
        <v>137858</v>
      </c>
      <c r="R283" s="31">
        <f t="shared" si="32"/>
        <v>0</v>
      </c>
      <c r="S283" s="31">
        <f>+[1]DEPURADO!J277</f>
        <v>0</v>
      </c>
      <c r="T283" s="23" t="s">
        <v>45</v>
      </c>
      <c r="U283" s="31">
        <f>+[1]DEPURADO!I277</f>
        <v>0</v>
      </c>
      <c r="V283" s="30"/>
      <c r="W283" s="23" t="s">
        <v>45</v>
      </c>
      <c r="X283" s="31">
        <f>+[1]DEPURADO!K277+[1]DEPURADO!L277</f>
        <v>0</v>
      </c>
      <c r="Y283" s="23" t="s">
        <v>45</v>
      </c>
      <c r="Z283" s="31">
        <f t="shared" si="33"/>
        <v>0</v>
      </c>
      <c r="AA283" s="31"/>
      <c r="AB283" s="31">
        <v>0</v>
      </c>
      <c r="AC283" s="31">
        <v>0</v>
      </c>
      <c r="AD283" s="30"/>
      <c r="AE283" s="30">
        <f>+[1]DEPURADO!K277</f>
        <v>0</v>
      </c>
      <c r="AF283" s="30">
        <v>0</v>
      </c>
      <c r="AG283" s="30">
        <f t="shared" si="34"/>
        <v>0</v>
      </c>
      <c r="AH283" s="30">
        <v>0</v>
      </c>
      <c r="AI283" s="30" t="str">
        <f>+[1]DEPURADO!G277</f>
        <v>CANCELADA</v>
      </c>
      <c r="AJ283" s="32"/>
      <c r="AK283" s="33"/>
    </row>
    <row r="284" spans="1:37" s="34" customFormat="1" ht="16.149999999999999" customHeight="1" x14ac:dyDescent="0.25">
      <c r="A284" s="23">
        <f t="shared" si="28"/>
        <v>276</v>
      </c>
      <c r="B284" s="24" t="s">
        <v>44</v>
      </c>
      <c r="C284" s="23">
        <f>+[1]DEPURADO!A278</f>
        <v>11575</v>
      </c>
      <c r="D284" s="23">
        <f>+[1]DEPURADO!B278</f>
        <v>11575</v>
      </c>
      <c r="E284" s="25">
        <f>+[1]DEPURADO!C278</f>
        <v>43985</v>
      </c>
      <c r="F284" s="26">
        <f>+IF([1]DEPURADO!D278&gt;1,[1]DEPURADO!D278," ")</f>
        <v>43985</v>
      </c>
      <c r="G284" s="27">
        <f>[1]DEPURADO!F278</f>
        <v>138622</v>
      </c>
      <c r="H284" s="28">
        <v>0</v>
      </c>
      <c r="I284" s="28">
        <f>+[1]DEPURADO!M278+[1]DEPURADO!N278</f>
        <v>0</v>
      </c>
      <c r="J284" s="28">
        <f>+[1]DEPURADO!R278</f>
        <v>0</v>
      </c>
      <c r="K284" s="29">
        <f>+[1]DEPURADO!P278+[1]DEPURADO!Q278</f>
        <v>138622</v>
      </c>
      <c r="L284" s="28">
        <v>0</v>
      </c>
      <c r="M284" s="28">
        <v>0</v>
      </c>
      <c r="N284" s="28">
        <f t="shared" si="29"/>
        <v>138622</v>
      </c>
      <c r="O284" s="28">
        <f t="shared" si="30"/>
        <v>0</v>
      </c>
      <c r="P284" s="24">
        <f>IF([1]DEPURADO!H278&gt;1,0,[1]DEPURADO!B278)</f>
        <v>11575</v>
      </c>
      <c r="Q284" s="30">
        <f t="shared" si="31"/>
        <v>138622</v>
      </c>
      <c r="R284" s="31">
        <f t="shared" si="32"/>
        <v>0</v>
      </c>
      <c r="S284" s="31">
        <f>+[1]DEPURADO!J278</f>
        <v>0</v>
      </c>
      <c r="T284" s="23" t="s">
        <v>45</v>
      </c>
      <c r="U284" s="31">
        <f>+[1]DEPURADO!I278</f>
        <v>0</v>
      </c>
      <c r="V284" s="30"/>
      <c r="W284" s="23" t="s">
        <v>45</v>
      </c>
      <c r="X284" s="31">
        <f>+[1]DEPURADO!K278+[1]DEPURADO!L278</f>
        <v>0</v>
      </c>
      <c r="Y284" s="23" t="s">
        <v>45</v>
      </c>
      <c r="Z284" s="31">
        <f t="shared" si="33"/>
        <v>0</v>
      </c>
      <c r="AA284" s="31"/>
      <c r="AB284" s="31">
        <v>0</v>
      </c>
      <c r="AC284" s="31">
        <v>0</v>
      </c>
      <c r="AD284" s="30"/>
      <c r="AE284" s="30">
        <f>+[1]DEPURADO!K278</f>
        <v>0</v>
      </c>
      <c r="AF284" s="30">
        <v>0</v>
      </c>
      <c r="AG284" s="30">
        <f t="shared" si="34"/>
        <v>0</v>
      </c>
      <c r="AH284" s="30">
        <v>0</v>
      </c>
      <c r="AI284" s="30" t="str">
        <f>+[1]DEPURADO!G278</f>
        <v>CANCELADA</v>
      </c>
      <c r="AJ284" s="32"/>
      <c r="AK284" s="33"/>
    </row>
    <row r="285" spans="1:37" s="34" customFormat="1" ht="16.149999999999999" customHeight="1" x14ac:dyDescent="0.25">
      <c r="A285" s="23">
        <f t="shared" si="28"/>
        <v>277</v>
      </c>
      <c r="B285" s="24" t="s">
        <v>44</v>
      </c>
      <c r="C285" s="23">
        <f>+[1]DEPURADO!A279</f>
        <v>11577</v>
      </c>
      <c r="D285" s="23">
        <f>+[1]DEPURADO!B279</f>
        <v>11577</v>
      </c>
      <c r="E285" s="25">
        <f>+[1]DEPURADO!C279</f>
        <v>43985</v>
      </c>
      <c r="F285" s="26">
        <f>+IF([1]DEPURADO!D279&gt;1,[1]DEPURADO!D279," ")</f>
        <v>43985</v>
      </c>
      <c r="G285" s="27">
        <f>[1]DEPURADO!F279</f>
        <v>149738</v>
      </c>
      <c r="H285" s="28">
        <v>0</v>
      </c>
      <c r="I285" s="28">
        <f>+[1]DEPURADO!M279+[1]DEPURADO!N279</f>
        <v>0</v>
      </c>
      <c r="J285" s="28">
        <f>+[1]DEPURADO!R279</f>
        <v>3232</v>
      </c>
      <c r="K285" s="29">
        <f>+[1]DEPURADO!P279+[1]DEPURADO!Q279</f>
        <v>146506</v>
      </c>
      <c r="L285" s="28">
        <v>0</v>
      </c>
      <c r="M285" s="28">
        <v>0</v>
      </c>
      <c r="N285" s="28">
        <f t="shared" si="29"/>
        <v>149738</v>
      </c>
      <c r="O285" s="28">
        <f t="shared" si="30"/>
        <v>0</v>
      </c>
      <c r="P285" s="24">
        <f>IF([1]DEPURADO!H279&gt;1,0,[1]DEPURADO!B279)</f>
        <v>11577</v>
      </c>
      <c r="Q285" s="30">
        <f t="shared" si="31"/>
        <v>149738</v>
      </c>
      <c r="R285" s="31">
        <f t="shared" si="32"/>
        <v>0</v>
      </c>
      <c r="S285" s="31">
        <f>+[1]DEPURADO!J279</f>
        <v>0</v>
      </c>
      <c r="T285" s="23" t="s">
        <v>45</v>
      </c>
      <c r="U285" s="31">
        <f>+[1]DEPURADO!I279</f>
        <v>0</v>
      </c>
      <c r="V285" s="30"/>
      <c r="W285" s="23" t="s">
        <v>45</v>
      </c>
      <c r="X285" s="31">
        <f>+[1]DEPURADO!K279+[1]DEPURADO!L279</f>
        <v>0</v>
      </c>
      <c r="Y285" s="23" t="s">
        <v>45</v>
      </c>
      <c r="Z285" s="31">
        <f t="shared" si="33"/>
        <v>0</v>
      </c>
      <c r="AA285" s="31"/>
      <c r="AB285" s="31">
        <v>0</v>
      </c>
      <c r="AC285" s="31">
        <v>0</v>
      </c>
      <c r="AD285" s="30"/>
      <c r="AE285" s="30">
        <f>+[1]DEPURADO!K279</f>
        <v>0</v>
      </c>
      <c r="AF285" s="30">
        <v>0</v>
      </c>
      <c r="AG285" s="30">
        <f t="shared" si="34"/>
        <v>0</v>
      </c>
      <c r="AH285" s="30">
        <v>0</v>
      </c>
      <c r="AI285" s="30" t="str">
        <f>+[1]DEPURADO!G279</f>
        <v>CANCELADA</v>
      </c>
      <c r="AJ285" s="32"/>
      <c r="AK285" s="33"/>
    </row>
    <row r="286" spans="1:37" s="34" customFormat="1" ht="16.149999999999999" customHeight="1" x14ac:dyDescent="0.25">
      <c r="A286" s="23">
        <f t="shared" si="28"/>
        <v>278</v>
      </c>
      <c r="B286" s="24" t="s">
        <v>44</v>
      </c>
      <c r="C286" s="23">
        <f>+[1]DEPURADO!A280</f>
        <v>11710</v>
      </c>
      <c r="D286" s="23">
        <f>+[1]DEPURADO!B280</f>
        <v>11710</v>
      </c>
      <c r="E286" s="25">
        <f>+[1]DEPURADO!C280</f>
        <v>44022</v>
      </c>
      <c r="F286" s="26">
        <f>+IF([1]DEPURADO!D280&gt;1,[1]DEPURADO!D280," ")</f>
        <v>44022</v>
      </c>
      <c r="G286" s="27">
        <f>[1]DEPURADO!F280</f>
        <v>141844</v>
      </c>
      <c r="H286" s="28">
        <v>0</v>
      </c>
      <c r="I286" s="28">
        <f>+[1]DEPURADO!M280+[1]DEPURADO!N280</f>
        <v>0</v>
      </c>
      <c r="J286" s="28">
        <f>+[1]DEPURADO!R280</f>
        <v>0</v>
      </c>
      <c r="K286" s="29">
        <f>+[1]DEPURADO!P280+[1]DEPURADO!Q280</f>
        <v>141844</v>
      </c>
      <c r="L286" s="28">
        <v>0</v>
      </c>
      <c r="M286" s="28">
        <v>0</v>
      </c>
      <c r="N286" s="28">
        <f t="shared" si="29"/>
        <v>141844</v>
      </c>
      <c r="O286" s="28">
        <f t="shared" si="30"/>
        <v>0</v>
      </c>
      <c r="P286" s="24">
        <f>IF([1]DEPURADO!H280&gt;1,0,[1]DEPURADO!B280)</f>
        <v>11710</v>
      </c>
      <c r="Q286" s="30">
        <f t="shared" si="31"/>
        <v>141844</v>
      </c>
      <c r="R286" s="31">
        <f t="shared" si="32"/>
        <v>0</v>
      </c>
      <c r="S286" s="31">
        <f>+[1]DEPURADO!J280</f>
        <v>0</v>
      </c>
      <c r="T286" s="23" t="s">
        <v>45</v>
      </c>
      <c r="U286" s="31">
        <f>+[1]DEPURADO!I280</f>
        <v>0</v>
      </c>
      <c r="V286" s="30"/>
      <c r="W286" s="23" t="s">
        <v>45</v>
      </c>
      <c r="X286" s="31">
        <f>+[1]DEPURADO!K280+[1]DEPURADO!L280</f>
        <v>0</v>
      </c>
      <c r="Y286" s="23" t="s">
        <v>45</v>
      </c>
      <c r="Z286" s="31">
        <f t="shared" si="33"/>
        <v>0</v>
      </c>
      <c r="AA286" s="31"/>
      <c r="AB286" s="31">
        <v>0</v>
      </c>
      <c r="AC286" s="31">
        <v>0</v>
      </c>
      <c r="AD286" s="30"/>
      <c r="AE286" s="30">
        <f>+[1]DEPURADO!K280</f>
        <v>0</v>
      </c>
      <c r="AF286" s="30">
        <v>0</v>
      </c>
      <c r="AG286" s="30">
        <f t="shared" si="34"/>
        <v>0</v>
      </c>
      <c r="AH286" s="30">
        <v>0</v>
      </c>
      <c r="AI286" s="30" t="str">
        <f>+[1]DEPURADO!G280</f>
        <v>CANCELADA</v>
      </c>
      <c r="AJ286" s="32"/>
      <c r="AK286" s="33"/>
    </row>
    <row r="287" spans="1:37" s="34" customFormat="1" ht="16.149999999999999" customHeight="1" x14ac:dyDescent="0.25">
      <c r="A287" s="23">
        <f t="shared" si="28"/>
        <v>279</v>
      </c>
      <c r="B287" s="24" t="s">
        <v>44</v>
      </c>
      <c r="C287" s="23">
        <f>+[1]DEPURADO!A281</f>
        <v>11726</v>
      </c>
      <c r="D287" s="23">
        <f>+[1]DEPURADO!B281</f>
        <v>11726</v>
      </c>
      <c r="E287" s="25">
        <f>+[1]DEPURADO!C281</f>
        <v>44033</v>
      </c>
      <c r="F287" s="26">
        <f>+IF([1]DEPURADO!D281&gt;1,[1]DEPURADO!D281," ")</f>
        <v>44033</v>
      </c>
      <c r="G287" s="27">
        <f>[1]DEPURADO!F281</f>
        <v>74669</v>
      </c>
      <c r="H287" s="28">
        <v>0</v>
      </c>
      <c r="I287" s="28">
        <f>+[1]DEPURADO!M281+[1]DEPURADO!N281</f>
        <v>0</v>
      </c>
      <c r="J287" s="28">
        <f>+[1]DEPURADO!R281</f>
        <v>0</v>
      </c>
      <c r="K287" s="29">
        <f>+[1]DEPURADO!P281+[1]DEPURADO!Q281</f>
        <v>74669</v>
      </c>
      <c r="L287" s="28">
        <v>0</v>
      </c>
      <c r="M287" s="28">
        <v>0</v>
      </c>
      <c r="N287" s="28">
        <f t="shared" si="29"/>
        <v>74669</v>
      </c>
      <c r="O287" s="28">
        <f t="shared" si="30"/>
        <v>0</v>
      </c>
      <c r="P287" s="24">
        <f>IF([1]DEPURADO!H281&gt;1,0,[1]DEPURADO!B281)</f>
        <v>11726</v>
      </c>
      <c r="Q287" s="30">
        <f t="shared" si="31"/>
        <v>74669</v>
      </c>
      <c r="R287" s="31">
        <f t="shared" si="32"/>
        <v>0</v>
      </c>
      <c r="S287" s="31">
        <f>+[1]DEPURADO!J281</f>
        <v>0</v>
      </c>
      <c r="T287" s="23" t="s">
        <v>45</v>
      </c>
      <c r="U287" s="31">
        <f>+[1]DEPURADO!I281</f>
        <v>0</v>
      </c>
      <c r="V287" s="30"/>
      <c r="W287" s="23" t="s">
        <v>45</v>
      </c>
      <c r="X287" s="31">
        <f>+[1]DEPURADO!K281+[1]DEPURADO!L281</f>
        <v>0</v>
      </c>
      <c r="Y287" s="23" t="s">
        <v>45</v>
      </c>
      <c r="Z287" s="31">
        <f t="shared" si="33"/>
        <v>0</v>
      </c>
      <c r="AA287" s="31"/>
      <c r="AB287" s="31">
        <v>0</v>
      </c>
      <c r="AC287" s="31">
        <v>0</v>
      </c>
      <c r="AD287" s="30"/>
      <c r="AE287" s="30">
        <f>+[1]DEPURADO!K281</f>
        <v>0</v>
      </c>
      <c r="AF287" s="30">
        <v>0</v>
      </c>
      <c r="AG287" s="30">
        <f t="shared" si="34"/>
        <v>0</v>
      </c>
      <c r="AH287" s="30">
        <v>0</v>
      </c>
      <c r="AI287" s="30" t="str">
        <f>+[1]DEPURADO!G281</f>
        <v>CANCELADA</v>
      </c>
      <c r="AJ287" s="32"/>
      <c r="AK287" s="33"/>
    </row>
    <row r="288" spans="1:37" s="34" customFormat="1" ht="16.149999999999999" customHeight="1" x14ac:dyDescent="0.25">
      <c r="A288" s="23">
        <f t="shared" si="28"/>
        <v>280</v>
      </c>
      <c r="B288" s="24" t="s">
        <v>44</v>
      </c>
      <c r="C288" s="23">
        <f>+[1]DEPURADO!A282</f>
        <v>11761</v>
      </c>
      <c r="D288" s="23">
        <f>+[1]DEPURADO!B282</f>
        <v>11761</v>
      </c>
      <c r="E288" s="25">
        <f>+[1]DEPURADO!C282</f>
        <v>44042</v>
      </c>
      <c r="F288" s="26">
        <f>+IF([1]DEPURADO!D282&gt;1,[1]DEPURADO!D282," ")</f>
        <v>44042</v>
      </c>
      <c r="G288" s="27">
        <f>[1]DEPURADO!F282</f>
        <v>928000</v>
      </c>
      <c r="H288" s="28">
        <v>0</v>
      </c>
      <c r="I288" s="28">
        <f>+[1]DEPURADO!M282+[1]DEPURADO!N282</f>
        <v>0</v>
      </c>
      <c r="J288" s="28">
        <f>+[1]DEPURADO!R282</f>
        <v>0</v>
      </c>
      <c r="K288" s="29">
        <f>+[1]DEPURADO!P282+[1]DEPURADO!Q282</f>
        <v>137600</v>
      </c>
      <c r="L288" s="28">
        <v>0</v>
      </c>
      <c r="M288" s="28">
        <v>0</v>
      </c>
      <c r="N288" s="28">
        <f t="shared" si="29"/>
        <v>137600</v>
      </c>
      <c r="O288" s="28">
        <f t="shared" si="30"/>
        <v>790400</v>
      </c>
      <c r="P288" s="24">
        <f>IF([1]DEPURADO!H282&gt;1,0,[1]DEPURADO!B282)</f>
        <v>11761</v>
      </c>
      <c r="Q288" s="30">
        <f t="shared" si="31"/>
        <v>928000</v>
      </c>
      <c r="R288" s="31">
        <f t="shared" si="32"/>
        <v>0</v>
      </c>
      <c r="S288" s="31">
        <f>+[1]DEPURADO!J282</f>
        <v>0</v>
      </c>
      <c r="T288" s="23" t="s">
        <v>45</v>
      </c>
      <c r="U288" s="31">
        <f>+[1]DEPURADO!I282</f>
        <v>0</v>
      </c>
      <c r="V288" s="30"/>
      <c r="W288" s="23" t="s">
        <v>45</v>
      </c>
      <c r="X288" s="31">
        <f>+[1]DEPURADO!K282+[1]DEPURADO!L282</f>
        <v>790400</v>
      </c>
      <c r="Y288" s="23" t="s">
        <v>45</v>
      </c>
      <c r="Z288" s="31">
        <f t="shared" si="33"/>
        <v>790400</v>
      </c>
      <c r="AA288" s="31"/>
      <c r="AB288" s="31">
        <v>0</v>
      </c>
      <c r="AC288" s="31">
        <v>0</v>
      </c>
      <c r="AD288" s="30"/>
      <c r="AE288" s="30">
        <f>+[1]DEPURADO!K282</f>
        <v>0</v>
      </c>
      <c r="AF288" s="30">
        <v>0</v>
      </c>
      <c r="AG288" s="30">
        <f t="shared" si="34"/>
        <v>0</v>
      </c>
      <c r="AH288" s="30">
        <v>0</v>
      </c>
      <c r="AI288" s="30" t="str">
        <f>+[1]DEPURADO!G282</f>
        <v>GLOSA LEGALIZADA Y CANCELADA</v>
      </c>
      <c r="AJ288" s="32"/>
      <c r="AK288" s="33"/>
    </row>
    <row r="289" spans="1:37" s="34" customFormat="1" ht="16.149999999999999" customHeight="1" x14ac:dyDescent="0.25">
      <c r="A289" s="23">
        <f t="shared" si="28"/>
        <v>281</v>
      </c>
      <c r="B289" s="24" t="s">
        <v>44</v>
      </c>
      <c r="C289" s="23">
        <f>+[1]DEPURADO!A283</f>
        <v>11768</v>
      </c>
      <c r="D289" s="23">
        <f>+[1]DEPURADO!B283</f>
        <v>11768</v>
      </c>
      <c r="E289" s="25">
        <f>+[1]DEPURADO!C283</f>
        <v>44043</v>
      </c>
      <c r="F289" s="26">
        <f>+IF([1]DEPURADO!D283&gt;1,[1]DEPURADO!D283," ")</f>
        <v>44043</v>
      </c>
      <c r="G289" s="27">
        <f>[1]DEPURADO!F283</f>
        <v>928000</v>
      </c>
      <c r="H289" s="28">
        <v>0</v>
      </c>
      <c r="I289" s="28">
        <f>+[1]DEPURADO!M283+[1]DEPURADO!N283</f>
        <v>0</v>
      </c>
      <c r="J289" s="28">
        <f>+[1]DEPURADO!R283</f>
        <v>0</v>
      </c>
      <c r="K289" s="29">
        <f>+[1]DEPURADO!P283+[1]DEPURADO!Q283</f>
        <v>57600</v>
      </c>
      <c r="L289" s="28">
        <v>0</v>
      </c>
      <c r="M289" s="28">
        <v>0</v>
      </c>
      <c r="N289" s="28">
        <f t="shared" si="29"/>
        <v>57600</v>
      </c>
      <c r="O289" s="28">
        <f t="shared" si="30"/>
        <v>870400</v>
      </c>
      <c r="P289" s="24">
        <f>IF([1]DEPURADO!H283&gt;1,0,[1]DEPURADO!B283)</f>
        <v>11768</v>
      </c>
      <c r="Q289" s="30">
        <f t="shared" si="31"/>
        <v>928000</v>
      </c>
      <c r="R289" s="31">
        <f t="shared" si="32"/>
        <v>0</v>
      </c>
      <c r="S289" s="31">
        <f>+[1]DEPURADO!J283</f>
        <v>0</v>
      </c>
      <c r="T289" s="23" t="s">
        <v>45</v>
      </c>
      <c r="U289" s="31">
        <f>+[1]DEPURADO!I283</f>
        <v>0</v>
      </c>
      <c r="V289" s="30"/>
      <c r="W289" s="23" t="s">
        <v>45</v>
      </c>
      <c r="X289" s="31">
        <f>+[1]DEPURADO!K283+[1]DEPURADO!L283</f>
        <v>870400</v>
      </c>
      <c r="Y289" s="23" t="s">
        <v>45</v>
      </c>
      <c r="Z289" s="31">
        <f t="shared" si="33"/>
        <v>870400</v>
      </c>
      <c r="AA289" s="31"/>
      <c r="AB289" s="31">
        <v>0</v>
      </c>
      <c r="AC289" s="31">
        <v>0</v>
      </c>
      <c r="AD289" s="30"/>
      <c r="AE289" s="30">
        <f>+[1]DEPURADO!K283</f>
        <v>0</v>
      </c>
      <c r="AF289" s="30">
        <v>0</v>
      </c>
      <c r="AG289" s="30">
        <f t="shared" si="34"/>
        <v>0</v>
      </c>
      <c r="AH289" s="30">
        <v>0</v>
      </c>
      <c r="AI289" s="30" t="str">
        <f>+[1]DEPURADO!G283</f>
        <v>GLOSA LEGALIZADA Y CANCELADA</v>
      </c>
      <c r="AJ289" s="32"/>
      <c r="AK289" s="33"/>
    </row>
    <row r="290" spans="1:37" s="34" customFormat="1" ht="16.149999999999999" customHeight="1" x14ac:dyDescent="0.25">
      <c r="A290" s="23">
        <f t="shared" si="28"/>
        <v>282</v>
      </c>
      <c r="B290" s="24" t="s">
        <v>44</v>
      </c>
      <c r="C290" s="23">
        <f>+[1]DEPURADO!A284</f>
        <v>11773</v>
      </c>
      <c r="D290" s="23">
        <f>+[1]DEPURADO!B284</f>
        <v>11773</v>
      </c>
      <c r="E290" s="25">
        <f>+[1]DEPURADO!C284</f>
        <v>44043</v>
      </c>
      <c r="F290" s="26">
        <f>+IF([1]DEPURADO!D284&gt;1,[1]DEPURADO!D284," ")</f>
        <v>44043</v>
      </c>
      <c r="G290" s="27">
        <f>[1]DEPURADO!F284</f>
        <v>928000</v>
      </c>
      <c r="H290" s="28">
        <v>0</v>
      </c>
      <c r="I290" s="28">
        <f>+[1]DEPURADO!M284+[1]DEPURADO!N284</f>
        <v>0</v>
      </c>
      <c r="J290" s="28">
        <f>+[1]DEPURADO!R284</f>
        <v>0</v>
      </c>
      <c r="K290" s="29">
        <f>+[1]DEPURADO!P284+[1]DEPURADO!Q284</f>
        <v>57600</v>
      </c>
      <c r="L290" s="28">
        <v>0</v>
      </c>
      <c r="M290" s="28">
        <v>0</v>
      </c>
      <c r="N290" s="28">
        <f t="shared" si="29"/>
        <v>57600</v>
      </c>
      <c r="O290" s="28">
        <f t="shared" si="30"/>
        <v>870400</v>
      </c>
      <c r="P290" s="24">
        <f>IF([1]DEPURADO!H284&gt;1,0,[1]DEPURADO!B284)</f>
        <v>11773</v>
      </c>
      <c r="Q290" s="30">
        <f t="shared" si="31"/>
        <v>928000</v>
      </c>
      <c r="R290" s="31">
        <f t="shared" si="32"/>
        <v>0</v>
      </c>
      <c r="S290" s="31">
        <f>+[1]DEPURADO!J284</f>
        <v>0</v>
      </c>
      <c r="T290" s="23" t="s">
        <v>45</v>
      </c>
      <c r="U290" s="31">
        <f>+[1]DEPURADO!I284</f>
        <v>0</v>
      </c>
      <c r="V290" s="30"/>
      <c r="W290" s="23" t="s">
        <v>45</v>
      </c>
      <c r="X290" s="31">
        <f>+[1]DEPURADO!K284+[1]DEPURADO!L284</f>
        <v>870400</v>
      </c>
      <c r="Y290" s="23" t="s">
        <v>45</v>
      </c>
      <c r="Z290" s="31">
        <f t="shared" si="33"/>
        <v>870400</v>
      </c>
      <c r="AA290" s="31"/>
      <c r="AB290" s="31">
        <v>0</v>
      </c>
      <c r="AC290" s="31">
        <v>0</v>
      </c>
      <c r="AD290" s="30"/>
      <c r="AE290" s="30">
        <f>+[1]DEPURADO!K284</f>
        <v>0</v>
      </c>
      <c r="AF290" s="30">
        <v>0</v>
      </c>
      <c r="AG290" s="30">
        <f t="shared" si="34"/>
        <v>0</v>
      </c>
      <c r="AH290" s="30">
        <v>0</v>
      </c>
      <c r="AI290" s="30" t="str">
        <f>+[1]DEPURADO!G284</f>
        <v>GLOSA LEGALIZADA Y CANCELADA</v>
      </c>
      <c r="AJ290" s="32"/>
      <c r="AK290" s="33"/>
    </row>
    <row r="291" spans="1:37" s="34" customFormat="1" ht="16.149999999999999" customHeight="1" x14ac:dyDescent="0.25">
      <c r="A291" s="23">
        <f t="shared" si="28"/>
        <v>283</v>
      </c>
      <c r="B291" s="24" t="s">
        <v>46</v>
      </c>
      <c r="C291" s="23">
        <f>+[1]DEPURADO!A285</f>
        <v>11815</v>
      </c>
      <c r="D291" s="23">
        <f>+[1]DEPURADO!B285</f>
        <v>11815</v>
      </c>
      <c r="E291" s="25">
        <f>+[1]DEPURADO!C285</f>
        <v>44053</v>
      </c>
      <c r="F291" s="26">
        <f>+IF([1]DEPURADO!D285&gt;1,[1]DEPURADO!D285," ")</f>
        <v>44053</v>
      </c>
      <c r="G291" s="27">
        <f>[1]DEPURADO!F285</f>
        <v>135934</v>
      </c>
      <c r="H291" s="28">
        <v>0</v>
      </c>
      <c r="I291" s="28">
        <f>+[1]DEPURADO!M285+[1]DEPURADO!N285</f>
        <v>0</v>
      </c>
      <c r="J291" s="28">
        <f>+[1]DEPURADO!R285</f>
        <v>0</v>
      </c>
      <c r="K291" s="29">
        <f>+[1]DEPURADO!P285+[1]DEPURADO!Q285</f>
        <v>135934</v>
      </c>
      <c r="L291" s="28">
        <v>0</v>
      </c>
      <c r="M291" s="28">
        <v>0</v>
      </c>
      <c r="N291" s="28">
        <f t="shared" si="29"/>
        <v>135934</v>
      </c>
      <c r="O291" s="28">
        <f t="shared" si="30"/>
        <v>0</v>
      </c>
      <c r="P291" s="24">
        <f>IF([1]DEPURADO!H285&gt;1,0,[1]DEPURADO!B285)</f>
        <v>11815</v>
      </c>
      <c r="Q291" s="30">
        <f t="shared" si="31"/>
        <v>135934</v>
      </c>
      <c r="R291" s="31">
        <f t="shared" si="32"/>
        <v>0</v>
      </c>
      <c r="S291" s="31">
        <f>+[1]DEPURADO!J285</f>
        <v>0</v>
      </c>
      <c r="T291" s="23" t="s">
        <v>45</v>
      </c>
      <c r="U291" s="31">
        <f>+[1]DEPURADO!I285</f>
        <v>0</v>
      </c>
      <c r="V291" s="30"/>
      <c r="W291" s="23" t="s">
        <v>45</v>
      </c>
      <c r="X291" s="31">
        <f>+[1]DEPURADO!K285+[1]DEPURADO!L285</f>
        <v>0</v>
      </c>
      <c r="Y291" s="23" t="s">
        <v>45</v>
      </c>
      <c r="Z291" s="31">
        <f t="shared" si="33"/>
        <v>0</v>
      </c>
      <c r="AA291" s="31"/>
      <c r="AB291" s="31">
        <v>0</v>
      </c>
      <c r="AC291" s="31">
        <v>0</v>
      </c>
      <c r="AD291" s="30"/>
      <c r="AE291" s="30">
        <f>+[1]DEPURADO!K285</f>
        <v>0</v>
      </c>
      <c r="AF291" s="30">
        <v>0</v>
      </c>
      <c r="AG291" s="30">
        <f t="shared" si="34"/>
        <v>0</v>
      </c>
      <c r="AH291" s="30">
        <v>0</v>
      </c>
      <c r="AI291" s="30" t="str">
        <f>+[1]DEPURADO!G285</f>
        <v>CANCELADA</v>
      </c>
      <c r="AJ291" s="32"/>
      <c r="AK291" s="33"/>
    </row>
    <row r="292" spans="1:37" s="34" customFormat="1" ht="16.149999999999999" customHeight="1" x14ac:dyDescent="0.25">
      <c r="A292" s="23">
        <f t="shared" si="28"/>
        <v>284</v>
      </c>
      <c r="B292" s="24" t="s">
        <v>44</v>
      </c>
      <c r="C292" s="23">
        <f>+[1]DEPURADO!A286</f>
        <v>11890</v>
      </c>
      <c r="D292" s="23">
        <f>+[1]DEPURADO!B286</f>
        <v>11890</v>
      </c>
      <c r="E292" s="25">
        <f>+[1]DEPURADO!C286</f>
        <v>44067</v>
      </c>
      <c r="F292" s="26">
        <f>+IF([1]DEPURADO!D286&gt;1,[1]DEPURADO!D286," ")</f>
        <v>44067</v>
      </c>
      <c r="G292" s="27">
        <f>[1]DEPURADO!F286</f>
        <v>928000</v>
      </c>
      <c r="H292" s="28">
        <v>0</v>
      </c>
      <c r="I292" s="28">
        <f>+[1]DEPURADO!M286+[1]DEPURADO!N286</f>
        <v>0</v>
      </c>
      <c r="J292" s="28">
        <f>+[1]DEPURADO!R286</f>
        <v>0</v>
      </c>
      <c r="K292" s="29">
        <f>+[1]DEPURADO!P286+[1]DEPURADO!Q286</f>
        <v>137600</v>
      </c>
      <c r="L292" s="28">
        <v>0</v>
      </c>
      <c r="M292" s="28">
        <v>0</v>
      </c>
      <c r="N292" s="28">
        <f t="shared" si="29"/>
        <v>137600</v>
      </c>
      <c r="O292" s="28">
        <f t="shared" si="30"/>
        <v>790400</v>
      </c>
      <c r="P292" s="24">
        <f>IF([1]DEPURADO!H286&gt;1,0,[1]DEPURADO!B286)</f>
        <v>11890</v>
      </c>
      <c r="Q292" s="30">
        <f t="shared" si="31"/>
        <v>928000</v>
      </c>
      <c r="R292" s="31">
        <f t="shared" si="32"/>
        <v>0</v>
      </c>
      <c r="S292" s="31">
        <f>+[1]DEPURADO!J286</f>
        <v>0</v>
      </c>
      <c r="T292" s="23" t="s">
        <v>45</v>
      </c>
      <c r="U292" s="31">
        <f>+[1]DEPURADO!I286</f>
        <v>0</v>
      </c>
      <c r="V292" s="30"/>
      <c r="W292" s="23" t="s">
        <v>45</v>
      </c>
      <c r="X292" s="31">
        <f>+[1]DEPURADO!K286+[1]DEPURADO!L286</f>
        <v>790400</v>
      </c>
      <c r="Y292" s="23" t="s">
        <v>45</v>
      </c>
      <c r="Z292" s="31">
        <f t="shared" si="33"/>
        <v>790400</v>
      </c>
      <c r="AA292" s="31"/>
      <c r="AB292" s="31">
        <v>0</v>
      </c>
      <c r="AC292" s="31">
        <v>0</v>
      </c>
      <c r="AD292" s="30"/>
      <c r="AE292" s="30">
        <f>+[1]DEPURADO!K286</f>
        <v>0</v>
      </c>
      <c r="AF292" s="30">
        <v>0</v>
      </c>
      <c r="AG292" s="30">
        <f t="shared" si="34"/>
        <v>0</v>
      </c>
      <c r="AH292" s="30">
        <v>0</v>
      </c>
      <c r="AI292" s="30" t="str">
        <f>+[1]DEPURADO!G286</f>
        <v>GLOSA LEGALIZADA Y CANCELADA</v>
      </c>
      <c r="AJ292" s="32"/>
      <c r="AK292" s="33"/>
    </row>
    <row r="293" spans="1:37" s="34" customFormat="1" ht="16.149999999999999" customHeight="1" x14ac:dyDescent="0.25">
      <c r="A293" s="23">
        <f t="shared" si="28"/>
        <v>285</v>
      </c>
      <c r="B293" s="24" t="s">
        <v>44</v>
      </c>
      <c r="C293" s="23">
        <f>+[1]DEPURADO!A287</f>
        <v>12057</v>
      </c>
      <c r="D293" s="23">
        <f>+[1]DEPURADO!B287</f>
        <v>12057</v>
      </c>
      <c r="E293" s="25">
        <f>+[1]DEPURADO!C287</f>
        <v>44097</v>
      </c>
      <c r="F293" s="26">
        <f>+IF([1]DEPURADO!D287&gt;1,[1]DEPURADO!D287," ")</f>
        <v>44097</v>
      </c>
      <c r="G293" s="27">
        <f>[1]DEPURADO!F287</f>
        <v>132369</v>
      </c>
      <c r="H293" s="28">
        <v>0</v>
      </c>
      <c r="I293" s="28">
        <f>+[1]DEPURADO!M287+[1]DEPURADO!N287</f>
        <v>0</v>
      </c>
      <c r="J293" s="28">
        <f>+[1]DEPURADO!R287</f>
        <v>0</v>
      </c>
      <c r="K293" s="29">
        <f>+[1]DEPURADO!P287+[1]DEPURADO!Q287</f>
        <v>132369</v>
      </c>
      <c r="L293" s="28">
        <v>0</v>
      </c>
      <c r="M293" s="28">
        <v>0</v>
      </c>
      <c r="N293" s="28">
        <f t="shared" si="29"/>
        <v>132369</v>
      </c>
      <c r="O293" s="28">
        <f t="shared" si="30"/>
        <v>0</v>
      </c>
      <c r="P293" s="24">
        <f>IF([1]DEPURADO!H287&gt;1,0,[1]DEPURADO!B287)</f>
        <v>12057</v>
      </c>
      <c r="Q293" s="30">
        <f t="shared" si="31"/>
        <v>132369</v>
      </c>
      <c r="R293" s="31">
        <f t="shared" si="32"/>
        <v>0</v>
      </c>
      <c r="S293" s="31">
        <f>+[1]DEPURADO!J287</f>
        <v>0</v>
      </c>
      <c r="T293" s="23" t="s">
        <v>45</v>
      </c>
      <c r="U293" s="31">
        <f>+[1]DEPURADO!I287</f>
        <v>0</v>
      </c>
      <c r="V293" s="30"/>
      <c r="W293" s="23" t="s">
        <v>45</v>
      </c>
      <c r="X293" s="31">
        <f>+[1]DEPURADO!K287+[1]DEPURADO!L287</f>
        <v>0</v>
      </c>
      <c r="Y293" s="23" t="s">
        <v>45</v>
      </c>
      <c r="Z293" s="31">
        <f t="shared" si="33"/>
        <v>0</v>
      </c>
      <c r="AA293" s="31"/>
      <c r="AB293" s="31">
        <v>0</v>
      </c>
      <c r="AC293" s="31">
        <v>0</v>
      </c>
      <c r="AD293" s="30"/>
      <c r="AE293" s="30">
        <f>+[1]DEPURADO!K287</f>
        <v>0</v>
      </c>
      <c r="AF293" s="30">
        <v>0</v>
      </c>
      <c r="AG293" s="30">
        <f t="shared" si="34"/>
        <v>0</v>
      </c>
      <c r="AH293" s="30">
        <v>0</v>
      </c>
      <c r="AI293" s="30" t="str">
        <f>+[1]DEPURADO!G287</f>
        <v>CANCELADA</v>
      </c>
      <c r="AJ293" s="32"/>
      <c r="AK293" s="33"/>
    </row>
    <row r="294" spans="1:37" s="34" customFormat="1" ht="16.149999999999999" customHeight="1" x14ac:dyDescent="0.25">
      <c r="A294" s="23">
        <f t="shared" si="28"/>
        <v>286</v>
      </c>
      <c r="B294" s="24" t="s">
        <v>44</v>
      </c>
      <c r="C294" s="23">
        <f>+[1]DEPURADO!A288</f>
        <v>12007</v>
      </c>
      <c r="D294" s="23">
        <f>+[1]DEPURADO!B288</f>
        <v>12007</v>
      </c>
      <c r="E294" s="25">
        <f>+[1]DEPURADO!C288</f>
        <v>44090</v>
      </c>
      <c r="F294" s="26">
        <f>+IF([1]DEPURADO!D288&gt;1,[1]DEPURADO!D288," ")</f>
        <v>44090</v>
      </c>
      <c r="G294" s="27">
        <f>[1]DEPURADO!F288</f>
        <v>139013</v>
      </c>
      <c r="H294" s="28">
        <v>0</v>
      </c>
      <c r="I294" s="28">
        <f>+[1]DEPURADO!M288+[1]DEPURADO!N288</f>
        <v>0</v>
      </c>
      <c r="J294" s="28">
        <f>+[1]DEPURADO!R288</f>
        <v>0</v>
      </c>
      <c r="K294" s="29">
        <f>+[1]DEPURADO!P288+[1]DEPURADO!Q288</f>
        <v>139013</v>
      </c>
      <c r="L294" s="28">
        <v>0</v>
      </c>
      <c r="M294" s="28">
        <v>0</v>
      </c>
      <c r="N294" s="28">
        <f t="shared" si="29"/>
        <v>139013</v>
      </c>
      <c r="O294" s="28">
        <f t="shared" si="30"/>
        <v>0</v>
      </c>
      <c r="P294" s="24">
        <f>IF([1]DEPURADO!H288&gt;1,0,[1]DEPURADO!B288)</f>
        <v>12007</v>
      </c>
      <c r="Q294" s="30">
        <f t="shared" si="31"/>
        <v>139013</v>
      </c>
      <c r="R294" s="31">
        <f t="shared" si="32"/>
        <v>0</v>
      </c>
      <c r="S294" s="31">
        <f>+[1]DEPURADO!J288</f>
        <v>0</v>
      </c>
      <c r="T294" s="23" t="s">
        <v>45</v>
      </c>
      <c r="U294" s="31">
        <f>+[1]DEPURADO!I288</f>
        <v>0</v>
      </c>
      <c r="V294" s="30"/>
      <c r="W294" s="23" t="s">
        <v>45</v>
      </c>
      <c r="X294" s="31">
        <f>+[1]DEPURADO!K288+[1]DEPURADO!L288</f>
        <v>0</v>
      </c>
      <c r="Y294" s="23" t="s">
        <v>45</v>
      </c>
      <c r="Z294" s="31">
        <f t="shared" si="33"/>
        <v>0</v>
      </c>
      <c r="AA294" s="31"/>
      <c r="AB294" s="31">
        <v>0</v>
      </c>
      <c r="AC294" s="31">
        <v>0</v>
      </c>
      <c r="AD294" s="30"/>
      <c r="AE294" s="30">
        <f>+[1]DEPURADO!K288</f>
        <v>0</v>
      </c>
      <c r="AF294" s="30">
        <v>0</v>
      </c>
      <c r="AG294" s="30">
        <f t="shared" si="34"/>
        <v>0</v>
      </c>
      <c r="AH294" s="30">
        <v>0</v>
      </c>
      <c r="AI294" s="30" t="str">
        <f>+[1]DEPURADO!G288</f>
        <v>CANCELADA</v>
      </c>
      <c r="AJ294" s="32"/>
      <c r="AK294" s="33"/>
    </row>
    <row r="295" spans="1:37" s="34" customFormat="1" ht="16.149999999999999" customHeight="1" x14ac:dyDescent="0.25">
      <c r="A295" s="23">
        <f t="shared" si="28"/>
        <v>287</v>
      </c>
      <c r="B295" s="24" t="s">
        <v>44</v>
      </c>
      <c r="C295" s="23">
        <f>+[1]DEPURADO!A289</f>
        <v>11998</v>
      </c>
      <c r="D295" s="23">
        <f>+[1]DEPURADO!B289</f>
        <v>11998</v>
      </c>
      <c r="E295" s="25">
        <f>+[1]DEPURADO!C289</f>
        <v>44089</v>
      </c>
      <c r="F295" s="26">
        <f>+IF([1]DEPURADO!D289&gt;1,[1]DEPURADO!D289," ")</f>
        <v>44089</v>
      </c>
      <c r="G295" s="27">
        <f>[1]DEPURADO!F289</f>
        <v>155016</v>
      </c>
      <c r="H295" s="28">
        <v>0</v>
      </c>
      <c r="I295" s="28">
        <f>+[1]DEPURADO!M289+[1]DEPURADO!N289</f>
        <v>0</v>
      </c>
      <c r="J295" s="28">
        <f>+[1]DEPURADO!R289</f>
        <v>155016</v>
      </c>
      <c r="K295" s="29">
        <f>+[1]DEPURADO!P289+[1]DEPURADO!Q289</f>
        <v>0</v>
      </c>
      <c r="L295" s="28">
        <v>0</v>
      </c>
      <c r="M295" s="28">
        <v>0</v>
      </c>
      <c r="N295" s="28">
        <f t="shared" si="29"/>
        <v>155016</v>
      </c>
      <c r="O295" s="28">
        <f t="shared" si="30"/>
        <v>0</v>
      </c>
      <c r="P295" s="24">
        <f>IF([1]DEPURADO!H289&gt;1,0,[1]DEPURADO!B289)</f>
        <v>11998</v>
      </c>
      <c r="Q295" s="30">
        <f t="shared" si="31"/>
        <v>155016</v>
      </c>
      <c r="R295" s="31">
        <f t="shared" si="32"/>
        <v>0</v>
      </c>
      <c r="S295" s="31">
        <f>+[1]DEPURADO!J289</f>
        <v>0</v>
      </c>
      <c r="T295" s="23" t="s">
        <v>45</v>
      </c>
      <c r="U295" s="31">
        <f>+[1]DEPURADO!I289</f>
        <v>0</v>
      </c>
      <c r="V295" s="30"/>
      <c r="W295" s="23" t="s">
        <v>45</v>
      </c>
      <c r="X295" s="31">
        <f>+[1]DEPURADO!K289+[1]DEPURADO!L289</f>
        <v>0</v>
      </c>
      <c r="Y295" s="23" t="s">
        <v>45</v>
      </c>
      <c r="Z295" s="31">
        <f t="shared" si="33"/>
        <v>0</v>
      </c>
      <c r="AA295" s="31"/>
      <c r="AB295" s="31">
        <v>0</v>
      </c>
      <c r="AC295" s="31">
        <v>0</v>
      </c>
      <c r="AD295" s="30"/>
      <c r="AE295" s="30">
        <f>+[1]DEPURADO!K289</f>
        <v>0</v>
      </c>
      <c r="AF295" s="30">
        <v>0</v>
      </c>
      <c r="AG295" s="30">
        <f t="shared" si="34"/>
        <v>0</v>
      </c>
      <c r="AH295" s="30">
        <v>0</v>
      </c>
      <c r="AI295" s="30" t="str">
        <f>+[1]DEPURADO!G289</f>
        <v>CANCELADA</v>
      </c>
      <c r="AJ295" s="32"/>
      <c r="AK295" s="33"/>
    </row>
    <row r="296" spans="1:37" s="34" customFormat="1" ht="16.149999999999999" customHeight="1" x14ac:dyDescent="0.25">
      <c r="A296" s="23">
        <f t="shared" si="28"/>
        <v>288</v>
      </c>
      <c r="B296" s="24" t="s">
        <v>44</v>
      </c>
      <c r="C296" s="23">
        <f>+[1]DEPURADO!A290</f>
        <v>12067</v>
      </c>
      <c r="D296" s="23">
        <f>+[1]DEPURADO!B290</f>
        <v>12067</v>
      </c>
      <c r="E296" s="25">
        <f>+[1]DEPURADO!C290</f>
        <v>44102</v>
      </c>
      <c r="F296" s="26">
        <f>+IF([1]DEPURADO!D290&gt;1,[1]DEPURADO!D290," ")</f>
        <v>44102</v>
      </c>
      <c r="G296" s="27">
        <f>[1]DEPURADO!F290</f>
        <v>173609</v>
      </c>
      <c r="H296" s="28">
        <v>0</v>
      </c>
      <c r="I296" s="28">
        <f>+[1]DEPURADO!M290+[1]DEPURADO!N290</f>
        <v>0</v>
      </c>
      <c r="J296" s="28">
        <f>+[1]DEPURADO!R290</f>
        <v>173609</v>
      </c>
      <c r="K296" s="29">
        <f>+[1]DEPURADO!P290+[1]DEPURADO!Q290</f>
        <v>0</v>
      </c>
      <c r="L296" s="28">
        <v>0</v>
      </c>
      <c r="M296" s="28">
        <v>0</v>
      </c>
      <c r="N296" s="28">
        <f t="shared" si="29"/>
        <v>173609</v>
      </c>
      <c r="O296" s="28">
        <f t="shared" si="30"/>
        <v>0</v>
      </c>
      <c r="P296" s="24">
        <f>IF([1]DEPURADO!H290&gt;1,0,[1]DEPURADO!B290)</f>
        <v>12067</v>
      </c>
      <c r="Q296" s="30">
        <f t="shared" si="31"/>
        <v>173609</v>
      </c>
      <c r="R296" s="31">
        <f t="shared" si="32"/>
        <v>0</v>
      </c>
      <c r="S296" s="31">
        <f>+[1]DEPURADO!J290</f>
        <v>0</v>
      </c>
      <c r="T296" s="23" t="s">
        <v>45</v>
      </c>
      <c r="U296" s="31">
        <f>+[1]DEPURADO!I290</f>
        <v>0</v>
      </c>
      <c r="V296" s="30"/>
      <c r="W296" s="23" t="s">
        <v>45</v>
      </c>
      <c r="X296" s="31">
        <f>+[1]DEPURADO!K290+[1]DEPURADO!L290</f>
        <v>0</v>
      </c>
      <c r="Y296" s="23" t="s">
        <v>45</v>
      </c>
      <c r="Z296" s="31">
        <f t="shared" si="33"/>
        <v>0</v>
      </c>
      <c r="AA296" s="31"/>
      <c r="AB296" s="31">
        <v>0</v>
      </c>
      <c r="AC296" s="31">
        <v>0</v>
      </c>
      <c r="AD296" s="30"/>
      <c r="AE296" s="30">
        <f>+[1]DEPURADO!K290</f>
        <v>0</v>
      </c>
      <c r="AF296" s="30">
        <v>0</v>
      </c>
      <c r="AG296" s="30">
        <f t="shared" si="34"/>
        <v>0</v>
      </c>
      <c r="AH296" s="30">
        <v>0</v>
      </c>
      <c r="AI296" s="30" t="str">
        <f>+[1]DEPURADO!G290</f>
        <v>CANCELADA</v>
      </c>
      <c r="AJ296" s="32"/>
      <c r="AK296" s="33"/>
    </row>
    <row r="297" spans="1:37" s="34" customFormat="1" ht="16.149999999999999" customHeight="1" x14ac:dyDescent="0.25">
      <c r="A297" s="23">
        <f t="shared" si="28"/>
        <v>289</v>
      </c>
      <c r="B297" s="24" t="s">
        <v>44</v>
      </c>
      <c r="C297" s="23">
        <f>+[1]DEPURADO!A291</f>
        <v>12008</v>
      </c>
      <c r="D297" s="23">
        <f>+[1]DEPURADO!B291</f>
        <v>12008</v>
      </c>
      <c r="E297" s="25">
        <f>+[1]DEPURADO!C291</f>
        <v>44090</v>
      </c>
      <c r="F297" s="26">
        <f>+IF([1]DEPURADO!D291&gt;1,[1]DEPURADO!D291," ")</f>
        <v>44090</v>
      </c>
      <c r="G297" s="27">
        <f>[1]DEPURADO!F291</f>
        <v>197022</v>
      </c>
      <c r="H297" s="28">
        <v>0</v>
      </c>
      <c r="I297" s="28">
        <f>+[1]DEPURADO!M291+[1]DEPURADO!N291</f>
        <v>0</v>
      </c>
      <c r="J297" s="28">
        <f>+[1]DEPURADO!R291</f>
        <v>197022</v>
      </c>
      <c r="K297" s="29">
        <f>+[1]DEPURADO!P291+[1]DEPURADO!Q291</f>
        <v>0</v>
      </c>
      <c r="L297" s="28">
        <v>0</v>
      </c>
      <c r="M297" s="28">
        <v>0</v>
      </c>
      <c r="N297" s="28">
        <f t="shared" si="29"/>
        <v>197022</v>
      </c>
      <c r="O297" s="28">
        <f t="shared" si="30"/>
        <v>0</v>
      </c>
      <c r="P297" s="24">
        <f>IF([1]DEPURADO!H291&gt;1,0,[1]DEPURADO!B291)</f>
        <v>12008</v>
      </c>
      <c r="Q297" s="30">
        <f t="shared" si="31"/>
        <v>197022</v>
      </c>
      <c r="R297" s="31">
        <f t="shared" si="32"/>
        <v>0</v>
      </c>
      <c r="S297" s="31">
        <f>+[1]DEPURADO!J291</f>
        <v>0</v>
      </c>
      <c r="T297" s="23" t="s">
        <v>45</v>
      </c>
      <c r="U297" s="31">
        <f>+[1]DEPURADO!I291</f>
        <v>0</v>
      </c>
      <c r="V297" s="30"/>
      <c r="W297" s="23" t="s">
        <v>45</v>
      </c>
      <c r="X297" s="31">
        <f>+[1]DEPURADO!K291+[1]DEPURADO!L291</f>
        <v>0</v>
      </c>
      <c r="Y297" s="23" t="s">
        <v>45</v>
      </c>
      <c r="Z297" s="31">
        <f t="shared" si="33"/>
        <v>0</v>
      </c>
      <c r="AA297" s="31"/>
      <c r="AB297" s="31">
        <v>0</v>
      </c>
      <c r="AC297" s="31">
        <v>0</v>
      </c>
      <c r="AD297" s="30"/>
      <c r="AE297" s="30">
        <f>+[1]DEPURADO!K291</f>
        <v>0</v>
      </c>
      <c r="AF297" s="30">
        <v>0</v>
      </c>
      <c r="AG297" s="30">
        <f t="shared" si="34"/>
        <v>0</v>
      </c>
      <c r="AH297" s="30">
        <v>0</v>
      </c>
      <c r="AI297" s="30" t="str">
        <f>+[1]DEPURADO!G291</f>
        <v>CANCELADA</v>
      </c>
      <c r="AJ297" s="32"/>
      <c r="AK297" s="33"/>
    </row>
    <row r="298" spans="1:37" s="34" customFormat="1" ht="16.149999999999999" customHeight="1" x14ac:dyDescent="0.25">
      <c r="A298" s="23">
        <f t="shared" si="28"/>
        <v>290</v>
      </c>
      <c r="B298" s="24" t="s">
        <v>44</v>
      </c>
      <c r="C298" s="23">
        <f>+[1]DEPURADO!A292</f>
        <v>12003</v>
      </c>
      <c r="D298" s="23">
        <f>+[1]DEPURADO!B292</f>
        <v>12003</v>
      </c>
      <c r="E298" s="25">
        <f>+[1]DEPURADO!C292</f>
        <v>44090</v>
      </c>
      <c r="F298" s="26">
        <f>+IF([1]DEPURADO!D292&gt;1,[1]DEPURADO!D292," ")</f>
        <v>44090</v>
      </c>
      <c r="G298" s="27">
        <f>[1]DEPURADO!F292</f>
        <v>342268</v>
      </c>
      <c r="H298" s="28">
        <v>0</v>
      </c>
      <c r="I298" s="28">
        <f>+[1]DEPURADO!M292+[1]DEPURADO!N292</f>
        <v>0</v>
      </c>
      <c r="J298" s="28">
        <f>+[1]DEPURADO!R292</f>
        <v>342268</v>
      </c>
      <c r="K298" s="29">
        <f>+[1]DEPURADO!P292+[1]DEPURADO!Q292</f>
        <v>0</v>
      </c>
      <c r="L298" s="28">
        <v>0</v>
      </c>
      <c r="M298" s="28">
        <v>0</v>
      </c>
      <c r="N298" s="28">
        <f t="shared" si="29"/>
        <v>342268</v>
      </c>
      <c r="O298" s="28">
        <f t="shared" si="30"/>
        <v>0</v>
      </c>
      <c r="P298" s="24">
        <f>IF([1]DEPURADO!H292&gt;1,0,[1]DEPURADO!B292)</f>
        <v>12003</v>
      </c>
      <c r="Q298" s="30">
        <f t="shared" si="31"/>
        <v>342268</v>
      </c>
      <c r="R298" s="31">
        <f t="shared" si="32"/>
        <v>0</v>
      </c>
      <c r="S298" s="31">
        <f>+[1]DEPURADO!J292</f>
        <v>0</v>
      </c>
      <c r="T298" s="23" t="s">
        <v>45</v>
      </c>
      <c r="U298" s="31">
        <f>+[1]DEPURADO!I292</f>
        <v>0</v>
      </c>
      <c r="V298" s="30"/>
      <c r="W298" s="23" t="s">
        <v>45</v>
      </c>
      <c r="X298" s="31">
        <f>+[1]DEPURADO!K292+[1]DEPURADO!L292</f>
        <v>0</v>
      </c>
      <c r="Y298" s="23" t="s">
        <v>45</v>
      </c>
      <c r="Z298" s="31">
        <f t="shared" si="33"/>
        <v>0</v>
      </c>
      <c r="AA298" s="31"/>
      <c r="AB298" s="31">
        <v>0</v>
      </c>
      <c r="AC298" s="31">
        <v>0</v>
      </c>
      <c r="AD298" s="30"/>
      <c r="AE298" s="30">
        <f>+[1]DEPURADO!K292</f>
        <v>0</v>
      </c>
      <c r="AF298" s="30">
        <v>0</v>
      </c>
      <c r="AG298" s="30">
        <f t="shared" si="34"/>
        <v>0</v>
      </c>
      <c r="AH298" s="30">
        <v>0</v>
      </c>
      <c r="AI298" s="30" t="str">
        <f>+[1]DEPURADO!G292</f>
        <v>CANCELADA</v>
      </c>
      <c r="AJ298" s="32"/>
      <c r="AK298" s="33"/>
    </row>
    <row r="299" spans="1:37" s="34" customFormat="1" ht="16.149999999999999" customHeight="1" x14ac:dyDescent="0.25">
      <c r="A299" s="23">
        <f t="shared" si="28"/>
        <v>291</v>
      </c>
      <c r="B299" s="24" t="s">
        <v>46</v>
      </c>
      <c r="C299" s="23">
        <f>+[1]DEPURADO!A293</f>
        <v>12086</v>
      </c>
      <c r="D299" s="23">
        <f>+[1]DEPURADO!B293</f>
        <v>12086</v>
      </c>
      <c r="E299" s="25">
        <f>+[1]DEPURADO!C293</f>
        <v>44104</v>
      </c>
      <c r="F299" s="26">
        <f>+IF([1]DEPURADO!D293&gt;1,[1]DEPURADO!D293," ")</f>
        <v>44104</v>
      </c>
      <c r="G299" s="27">
        <f>[1]DEPURADO!F293</f>
        <v>352739</v>
      </c>
      <c r="H299" s="28">
        <v>0</v>
      </c>
      <c r="I299" s="28">
        <f>+[1]DEPURADO!M293+[1]DEPURADO!N293</f>
        <v>0</v>
      </c>
      <c r="J299" s="28">
        <f>+[1]DEPURADO!R293</f>
        <v>215745</v>
      </c>
      <c r="K299" s="29">
        <f>+[1]DEPURADO!P293+[1]DEPURADO!Q293</f>
        <v>0</v>
      </c>
      <c r="L299" s="28">
        <v>0</v>
      </c>
      <c r="M299" s="28">
        <v>0</v>
      </c>
      <c r="N299" s="28">
        <f t="shared" si="29"/>
        <v>215745</v>
      </c>
      <c r="O299" s="28">
        <f t="shared" si="30"/>
        <v>136994</v>
      </c>
      <c r="P299" s="24">
        <f>IF([1]DEPURADO!H293&gt;1,0,[1]DEPURADO!B293)</f>
        <v>12086</v>
      </c>
      <c r="Q299" s="30">
        <f t="shared" si="31"/>
        <v>352739</v>
      </c>
      <c r="R299" s="31">
        <f t="shared" si="32"/>
        <v>0</v>
      </c>
      <c r="S299" s="31">
        <f>+[1]DEPURADO!J293</f>
        <v>0</v>
      </c>
      <c r="T299" s="23" t="s">
        <v>45</v>
      </c>
      <c r="U299" s="31">
        <f>+[1]DEPURADO!I293</f>
        <v>0</v>
      </c>
      <c r="V299" s="30"/>
      <c r="W299" s="23" t="s">
        <v>45</v>
      </c>
      <c r="X299" s="31">
        <f>+[1]DEPURADO!K293+[1]DEPURADO!L293</f>
        <v>136994</v>
      </c>
      <c r="Y299" s="23" t="s">
        <v>45</v>
      </c>
      <c r="Z299" s="31">
        <f t="shared" si="33"/>
        <v>136994</v>
      </c>
      <c r="AA299" s="31"/>
      <c r="AB299" s="31">
        <v>0</v>
      </c>
      <c r="AC299" s="31">
        <v>0</v>
      </c>
      <c r="AD299" s="30"/>
      <c r="AE299" s="30">
        <f>+[1]DEPURADO!K293</f>
        <v>0</v>
      </c>
      <c r="AF299" s="30">
        <v>0</v>
      </c>
      <c r="AG299" s="30">
        <f t="shared" si="34"/>
        <v>0</v>
      </c>
      <c r="AH299" s="30">
        <v>0</v>
      </c>
      <c r="AI299" s="30" t="str">
        <f>+[1]DEPURADO!G293</f>
        <v>GLOSA LEGALIZADA Y CANCELADA</v>
      </c>
      <c r="AJ299" s="32"/>
      <c r="AK299" s="33"/>
    </row>
    <row r="300" spans="1:37" s="34" customFormat="1" ht="16.149999999999999" customHeight="1" x14ac:dyDescent="0.25">
      <c r="A300" s="23">
        <f t="shared" si="28"/>
        <v>292</v>
      </c>
      <c r="B300" s="24" t="s">
        <v>44</v>
      </c>
      <c r="C300" s="23">
        <f>+[1]DEPURADO!A294</f>
        <v>12199</v>
      </c>
      <c r="D300" s="23">
        <f>+[1]DEPURADO!B294</f>
        <v>12199</v>
      </c>
      <c r="E300" s="25">
        <f>+[1]DEPURADO!C294</f>
        <v>44123</v>
      </c>
      <c r="F300" s="26">
        <f>+IF([1]DEPURADO!D294&gt;1,[1]DEPURADO!D294," ")</f>
        <v>44123</v>
      </c>
      <c r="G300" s="27">
        <f>[1]DEPURADO!F294</f>
        <v>127504</v>
      </c>
      <c r="H300" s="28">
        <v>0</v>
      </c>
      <c r="I300" s="28">
        <f>+[1]DEPURADO!M294+[1]DEPURADO!N294</f>
        <v>0</v>
      </c>
      <c r="J300" s="28">
        <f>+[1]DEPURADO!R294</f>
        <v>127504</v>
      </c>
      <c r="K300" s="29">
        <f>+[1]DEPURADO!P294+[1]DEPURADO!Q294</f>
        <v>0</v>
      </c>
      <c r="L300" s="28">
        <v>0</v>
      </c>
      <c r="M300" s="28">
        <v>0</v>
      </c>
      <c r="N300" s="28">
        <f t="shared" si="29"/>
        <v>127504</v>
      </c>
      <c r="O300" s="28">
        <f t="shared" si="30"/>
        <v>0</v>
      </c>
      <c r="P300" s="24">
        <f>IF([1]DEPURADO!H294&gt;1,0,[1]DEPURADO!B294)</f>
        <v>12199</v>
      </c>
      <c r="Q300" s="30">
        <f t="shared" si="31"/>
        <v>127504</v>
      </c>
      <c r="R300" s="31">
        <f t="shared" si="32"/>
        <v>0</v>
      </c>
      <c r="S300" s="31">
        <f>+[1]DEPURADO!J294</f>
        <v>0</v>
      </c>
      <c r="T300" s="23" t="s">
        <v>45</v>
      </c>
      <c r="U300" s="31">
        <f>+[1]DEPURADO!I294</f>
        <v>0</v>
      </c>
      <c r="V300" s="30"/>
      <c r="W300" s="23" t="s">
        <v>45</v>
      </c>
      <c r="X300" s="31">
        <f>+[1]DEPURADO!K294+[1]DEPURADO!L294</f>
        <v>0</v>
      </c>
      <c r="Y300" s="23" t="s">
        <v>45</v>
      </c>
      <c r="Z300" s="31">
        <f t="shared" si="33"/>
        <v>0</v>
      </c>
      <c r="AA300" s="31"/>
      <c r="AB300" s="31">
        <v>0</v>
      </c>
      <c r="AC300" s="31">
        <v>0</v>
      </c>
      <c r="AD300" s="30"/>
      <c r="AE300" s="30">
        <f>+[1]DEPURADO!K294</f>
        <v>0</v>
      </c>
      <c r="AF300" s="30">
        <v>0</v>
      </c>
      <c r="AG300" s="30">
        <f t="shared" si="34"/>
        <v>0</v>
      </c>
      <c r="AH300" s="30">
        <v>0</v>
      </c>
      <c r="AI300" s="30" t="str">
        <f>+[1]DEPURADO!G294</f>
        <v>CANCELADA</v>
      </c>
      <c r="AJ300" s="32"/>
      <c r="AK300" s="33"/>
    </row>
    <row r="301" spans="1:37" s="34" customFormat="1" ht="16.149999999999999" customHeight="1" x14ac:dyDescent="0.25">
      <c r="A301" s="23">
        <f t="shared" si="28"/>
        <v>293</v>
      </c>
      <c r="B301" s="24" t="s">
        <v>44</v>
      </c>
      <c r="C301" s="23">
        <f>+[1]DEPURADO!A295</f>
        <v>12202</v>
      </c>
      <c r="D301" s="23">
        <f>+[1]DEPURADO!B295</f>
        <v>12202</v>
      </c>
      <c r="E301" s="25">
        <f>+[1]DEPURADO!C295</f>
        <v>44123</v>
      </c>
      <c r="F301" s="26">
        <f>+IF([1]DEPURADO!D295&gt;1,[1]DEPURADO!D295," ")</f>
        <v>44123</v>
      </c>
      <c r="G301" s="27">
        <f>[1]DEPURADO!F295</f>
        <v>139169</v>
      </c>
      <c r="H301" s="28">
        <v>0</v>
      </c>
      <c r="I301" s="28">
        <f>+[1]DEPURADO!M295+[1]DEPURADO!N295</f>
        <v>0</v>
      </c>
      <c r="J301" s="28">
        <f>+[1]DEPURADO!R295</f>
        <v>139169</v>
      </c>
      <c r="K301" s="29">
        <f>+[1]DEPURADO!P295+[1]DEPURADO!Q295</f>
        <v>0</v>
      </c>
      <c r="L301" s="28">
        <v>0</v>
      </c>
      <c r="M301" s="28">
        <v>0</v>
      </c>
      <c r="N301" s="28">
        <f t="shared" si="29"/>
        <v>139169</v>
      </c>
      <c r="O301" s="28">
        <f t="shared" si="30"/>
        <v>0</v>
      </c>
      <c r="P301" s="24">
        <f>IF([1]DEPURADO!H295&gt;1,0,[1]DEPURADO!B295)</f>
        <v>12202</v>
      </c>
      <c r="Q301" s="30">
        <f t="shared" si="31"/>
        <v>139169</v>
      </c>
      <c r="R301" s="31">
        <f t="shared" si="32"/>
        <v>0</v>
      </c>
      <c r="S301" s="31">
        <f>+[1]DEPURADO!J295</f>
        <v>0</v>
      </c>
      <c r="T301" s="23" t="s">
        <v>45</v>
      </c>
      <c r="U301" s="31">
        <f>+[1]DEPURADO!I295</f>
        <v>0</v>
      </c>
      <c r="V301" s="30"/>
      <c r="W301" s="23" t="s">
        <v>45</v>
      </c>
      <c r="X301" s="31">
        <f>+[1]DEPURADO!K295+[1]DEPURADO!L295</f>
        <v>0</v>
      </c>
      <c r="Y301" s="23" t="s">
        <v>45</v>
      </c>
      <c r="Z301" s="31">
        <f t="shared" si="33"/>
        <v>0</v>
      </c>
      <c r="AA301" s="31"/>
      <c r="AB301" s="31">
        <v>0</v>
      </c>
      <c r="AC301" s="31">
        <v>0</v>
      </c>
      <c r="AD301" s="30"/>
      <c r="AE301" s="30">
        <f>+[1]DEPURADO!K295</f>
        <v>0</v>
      </c>
      <c r="AF301" s="30">
        <v>0</v>
      </c>
      <c r="AG301" s="30">
        <f t="shared" si="34"/>
        <v>0</v>
      </c>
      <c r="AH301" s="30">
        <v>0</v>
      </c>
      <c r="AI301" s="30" t="str">
        <f>+[1]DEPURADO!G295</f>
        <v>CANCELADA</v>
      </c>
      <c r="AJ301" s="32"/>
      <c r="AK301" s="33"/>
    </row>
    <row r="302" spans="1:37" s="34" customFormat="1" ht="16.149999999999999" customHeight="1" x14ac:dyDescent="0.25">
      <c r="A302" s="23">
        <f t="shared" si="28"/>
        <v>294</v>
      </c>
      <c r="B302" s="24" t="s">
        <v>44</v>
      </c>
      <c r="C302" s="23">
        <f>+[1]DEPURADO!A296</f>
        <v>12163</v>
      </c>
      <c r="D302" s="23">
        <f>+[1]DEPURADO!B296</f>
        <v>12163</v>
      </c>
      <c r="E302" s="25">
        <f>+[1]DEPURADO!C296</f>
        <v>44123</v>
      </c>
      <c r="F302" s="26">
        <f>+IF([1]DEPURADO!D296&gt;1,[1]DEPURADO!D296," ")</f>
        <v>44123</v>
      </c>
      <c r="G302" s="27">
        <f>[1]DEPURADO!F296</f>
        <v>180260</v>
      </c>
      <c r="H302" s="28">
        <v>0</v>
      </c>
      <c r="I302" s="28">
        <f>+[1]DEPURADO!M296+[1]DEPURADO!N296</f>
        <v>0</v>
      </c>
      <c r="J302" s="28">
        <f>+[1]DEPURADO!R296</f>
        <v>0</v>
      </c>
      <c r="K302" s="29">
        <f>+[1]DEPURADO!P296+[1]DEPURADO!Q296</f>
        <v>180260</v>
      </c>
      <c r="L302" s="28">
        <v>0</v>
      </c>
      <c r="M302" s="28">
        <v>0</v>
      </c>
      <c r="N302" s="28">
        <f t="shared" si="29"/>
        <v>180260</v>
      </c>
      <c r="O302" s="28">
        <f t="shared" si="30"/>
        <v>0</v>
      </c>
      <c r="P302" s="24">
        <f>IF([1]DEPURADO!H296&gt;1,0,[1]DEPURADO!B296)</f>
        <v>12163</v>
      </c>
      <c r="Q302" s="30">
        <f t="shared" si="31"/>
        <v>180260</v>
      </c>
      <c r="R302" s="31">
        <f t="shared" si="32"/>
        <v>0</v>
      </c>
      <c r="S302" s="31">
        <f>+[1]DEPURADO!J296</f>
        <v>0</v>
      </c>
      <c r="T302" s="23" t="s">
        <v>45</v>
      </c>
      <c r="U302" s="31">
        <f>+[1]DEPURADO!I296</f>
        <v>0</v>
      </c>
      <c r="V302" s="30"/>
      <c r="W302" s="23" t="s">
        <v>45</v>
      </c>
      <c r="X302" s="31">
        <f>+[1]DEPURADO!K296+[1]DEPURADO!L296</f>
        <v>0</v>
      </c>
      <c r="Y302" s="23" t="s">
        <v>45</v>
      </c>
      <c r="Z302" s="31">
        <f t="shared" si="33"/>
        <v>0</v>
      </c>
      <c r="AA302" s="31"/>
      <c r="AB302" s="31">
        <v>0</v>
      </c>
      <c r="AC302" s="31">
        <v>0</v>
      </c>
      <c r="AD302" s="30"/>
      <c r="AE302" s="30">
        <f>+[1]DEPURADO!K296</f>
        <v>0</v>
      </c>
      <c r="AF302" s="30">
        <v>0</v>
      </c>
      <c r="AG302" s="30">
        <f t="shared" si="34"/>
        <v>0</v>
      </c>
      <c r="AH302" s="30">
        <v>0</v>
      </c>
      <c r="AI302" s="30" t="str">
        <f>+[1]DEPURADO!G296</f>
        <v>CANCELADA</v>
      </c>
      <c r="AJ302" s="32"/>
      <c r="AK302" s="33"/>
    </row>
    <row r="303" spans="1:37" s="34" customFormat="1" ht="16.149999999999999" customHeight="1" x14ac:dyDescent="0.25">
      <c r="A303" s="23">
        <f t="shared" si="28"/>
        <v>295</v>
      </c>
      <c r="B303" s="24" t="s">
        <v>44</v>
      </c>
      <c r="C303" s="23">
        <f>+[1]DEPURADO!A297</f>
        <v>12181</v>
      </c>
      <c r="D303" s="23">
        <f>+[1]DEPURADO!B297</f>
        <v>12181</v>
      </c>
      <c r="E303" s="25">
        <f>+[1]DEPURADO!C297</f>
        <v>44123</v>
      </c>
      <c r="F303" s="26">
        <f>+IF([1]DEPURADO!D297&gt;1,[1]DEPURADO!D297," ")</f>
        <v>44123</v>
      </c>
      <c r="G303" s="27">
        <f>[1]DEPURADO!F297</f>
        <v>191615</v>
      </c>
      <c r="H303" s="28">
        <v>0</v>
      </c>
      <c r="I303" s="28">
        <f>+[1]DEPURADO!M297+[1]DEPURADO!N297</f>
        <v>0</v>
      </c>
      <c r="J303" s="28">
        <f>+[1]DEPURADO!R297</f>
        <v>191615</v>
      </c>
      <c r="K303" s="29">
        <f>+[1]DEPURADO!P297+[1]DEPURADO!Q297</f>
        <v>0</v>
      </c>
      <c r="L303" s="28">
        <v>0</v>
      </c>
      <c r="M303" s="28">
        <v>0</v>
      </c>
      <c r="N303" s="28">
        <f t="shared" si="29"/>
        <v>191615</v>
      </c>
      <c r="O303" s="28">
        <f t="shared" si="30"/>
        <v>0</v>
      </c>
      <c r="P303" s="24">
        <f>IF([1]DEPURADO!H297&gt;1,0,[1]DEPURADO!B297)</f>
        <v>12181</v>
      </c>
      <c r="Q303" s="30">
        <f t="shared" si="31"/>
        <v>191615</v>
      </c>
      <c r="R303" s="31">
        <f t="shared" si="32"/>
        <v>0</v>
      </c>
      <c r="S303" s="31">
        <f>+[1]DEPURADO!J297</f>
        <v>0</v>
      </c>
      <c r="T303" s="23" t="s">
        <v>45</v>
      </c>
      <c r="U303" s="31">
        <f>+[1]DEPURADO!I297</f>
        <v>0</v>
      </c>
      <c r="V303" s="30"/>
      <c r="W303" s="23" t="s">
        <v>45</v>
      </c>
      <c r="X303" s="31">
        <f>+[1]DEPURADO!K297+[1]DEPURADO!L297</f>
        <v>0</v>
      </c>
      <c r="Y303" s="23" t="s">
        <v>45</v>
      </c>
      <c r="Z303" s="31">
        <f t="shared" si="33"/>
        <v>0</v>
      </c>
      <c r="AA303" s="31"/>
      <c r="AB303" s="31">
        <v>0</v>
      </c>
      <c r="AC303" s="31">
        <v>0</v>
      </c>
      <c r="AD303" s="30"/>
      <c r="AE303" s="30">
        <f>+[1]DEPURADO!K297</f>
        <v>0</v>
      </c>
      <c r="AF303" s="30">
        <v>0</v>
      </c>
      <c r="AG303" s="30">
        <f t="shared" si="34"/>
        <v>0</v>
      </c>
      <c r="AH303" s="30">
        <v>0</v>
      </c>
      <c r="AI303" s="30" t="str">
        <f>+[1]DEPURADO!G297</f>
        <v>CANCELADA</v>
      </c>
      <c r="AJ303" s="32"/>
      <c r="AK303" s="33"/>
    </row>
    <row r="304" spans="1:37" s="34" customFormat="1" ht="16.149999999999999" customHeight="1" x14ac:dyDescent="0.25">
      <c r="A304" s="23">
        <f t="shared" si="28"/>
        <v>296</v>
      </c>
      <c r="B304" s="24" t="s">
        <v>44</v>
      </c>
      <c r="C304" s="23">
        <f>+[1]DEPURADO!A298</f>
        <v>12280</v>
      </c>
      <c r="D304" s="23">
        <f>+[1]DEPURADO!B298</f>
        <v>12280</v>
      </c>
      <c r="E304" s="25">
        <f>+[1]DEPURADO!C298</f>
        <v>44135</v>
      </c>
      <c r="F304" s="26">
        <f>+IF([1]DEPURADO!D298&gt;1,[1]DEPURADO!D298," ")</f>
        <v>44135</v>
      </c>
      <c r="G304" s="27">
        <f>[1]DEPURADO!F298</f>
        <v>274894</v>
      </c>
      <c r="H304" s="28">
        <v>0</v>
      </c>
      <c r="I304" s="28">
        <f>+[1]DEPURADO!M298+[1]DEPURADO!N298</f>
        <v>0</v>
      </c>
      <c r="J304" s="28">
        <f>+[1]DEPURADO!R298</f>
        <v>57900</v>
      </c>
      <c r="K304" s="29">
        <f>+[1]DEPURADO!P298+[1]DEPURADO!Q298</f>
        <v>0</v>
      </c>
      <c r="L304" s="28">
        <v>0</v>
      </c>
      <c r="M304" s="28">
        <v>0</v>
      </c>
      <c r="N304" s="28">
        <f t="shared" si="29"/>
        <v>57900</v>
      </c>
      <c r="O304" s="28">
        <f t="shared" si="30"/>
        <v>216994</v>
      </c>
      <c r="P304" s="24">
        <f>IF([1]DEPURADO!H298&gt;1,0,[1]DEPURADO!B298)</f>
        <v>12280</v>
      </c>
      <c r="Q304" s="30">
        <f t="shared" si="31"/>
        <v>274894</v>
      </c>
      <c r="R304" s="31">
        <f t="shared" si="32"/>
        <v>0</v>
      </c>
      <c r="S304" s="31">
        <f>+[1]DEPURADO!J298</f>
        <v>0</v>
      </c>
      <c r="T304" s="23" t="s">
        <v>45</v>
      </c>
      <c r="U304" s="31">
        <f>+[1]DEPURADO!I298</f>
        <v>0</v>
      </c>
      <c r="V304" s="30"/>
      <c r="W304" s="23" t="s">
        <v>45</v>
      </c>
      <c r="X304" s="31">
        <f>+[1]DEPURADO!K298+[1]DEPURADO!L298</f>
        <v>216994</v>
      </c>
      <c r="Y304" s="23" t="s">
        <v>45</v>
      </c>
      <c r="Z304" s="31">
        <f t="shared" si="33"/>
        <v>216994</v>
      </c>
      <c r="AA304" s="31"/>
      <c r="AB304" s="31">
        <v>0</v>
      </c>
      <c r="AC304" s="31">
        <v>0</v>
      </c>
      <c r="AD304" s="30"/>
      <c r="AE304" s="30">
        <f>+[1]DEPURADO!K298</f>
        <v>0</v>
      </c>
      <c r="AF304" s="30">
        <v>0</v>
      </c>
      <c r="AG304" s="30">
        <f t="shared" si="34"/>
        <v>0</v>
      </c>
      <c r="AH304" s="30">
        <v>0</v>
      </c>
      <c r="AI304" s="30" t="str">
        <f>+[1]DEPURADO!G298</f>
        <v>GLOSA LEGALIZADA Y CANCELADA</v>
      </c>
      <c r="AJ304" s="32"/>
      <c r="AK304" s="33"/>
    </row>
    <row r="305" spans="1:37" s="34" customFormat="1" ht="16.149999999999999" customHeight="1" x14ac:dyDescent="0.25">
      <c r="A305" s="23">
        <f t="shared" si="28"/>
        <v>297</v>
      </c>
      <c r="B305" s="24" t="s">
        <v>44</v>
      </c>
      <c r="C305" s="23">
        <f>+[1]DEPURADO!A299</f>
        <v>12282</v>
      </c>
      <c r="D305" s="23">
        <f>+[1]DEPURADO!B299</f>
        <v>12282</v>
      </c>
      <c r="E305" s="25">
        <f>+[1]DEPURADO!C299</f>
        <v>44135</v>
      </c>
      <c r="F305" s="26">
        <f>+IF([1]DEPURADO!D299&gt;1,[1]DEPURADO!D299," ")</f>
        <v>44135</v>
      </c>
      <c r="G305" s="27">
        <f>[1]DEPURADO!F299</f>
        <v>276305</v>
      </c>
      <c r="H305" s="28">
        <v>0</v>
      </c>
      <c r="I305" s="28">
        <f>+[1]DEPURADO!M299+[1]DEPURADO!N299</f>
        <v>0</v>
      </c>
      <c r="J305" s="28">
        <f>+[1]DEPURADO!R299</f>
        <v>59311</v>
      </c>
      <c r="K305" s="29">
        <f>+[1]DEPURADO!P299+[1]DEPURADO!Q299</f>
        <v>0</v>
      </c>
      <c r="L305" s="28">
        <v>0</v>
      </c>
      <c r="M305" s="28">
        <v>0</v>
      </c>
      <c r="N305" s="28">
        <f t="shared" si="29"/>
        <v>59311</v>
      </c>
      <c r="O305" s="28">
        <f t="shared" si="30"/>
        <v>216994</v>
      </c>
      <c r="P305" s="24">
        <f>IF([1]DEPURADO!H299&gt;1,0,[1]DEPURADO!B299)</f>
        <v>12282</v>
      </c>
      <c r="Q305" s="30">
        <f t="shared" si="31"/>
        <v>276305</v>
      </c>
      <c r="R305" s="31">
        <f t="shared" si="32"/>
        <v>0</v>
      </c>
      <c r="S305" s="31">
        <f>+[1]DEPURADO!J299</f>
        <v>0</v>
      </c>
      <c r="T305" s="23" t="s">
        <v>45</v>
      </c>
      <c r="U305" s="31">
        <f>+[1]DEPURADO!I299</f>
        <v>0</v>
      </c>
      <c r="V305" s="30"/>
      <c r="W305" s="23" t="s">
        <v>45</v>
      </c>
      <c r="X305" s="31">
        <f>+[1]DEPURADO!K299+[1]DEPURADO!L299</f>
        <v>216994</v>
      </c>
      <c r="Y305" s="23" t="s">
        <v>45</v>
      </c>
      <c r="Z305" s="31">
        <f t="shared" si="33"/>
        <v>216994</v>
      </c>
      <c r="AA305" s="31"/>
      <c r="AB305" s="31">
        <v>0</v>
      </c>
      <c r="AC305" s="31">
        <v>0</v>
      </c>
      <c r="AD305" s="30"/>
      <c r="AE305" s="30">
        <f>+[1]DEPURADO!K299</f>
        <v>0</v>
      </c>
      <c r="AF305" s="30">
        <v>0</v>
      </c>
      <c r="AG305" s="30">
        <f t="shared" si="34"/>
        <v>0</v>
      </c>
      <c r="AH305" s="30">
        <v>0</v>
      </c>
      <c r="AI305" s="30" t="str">
        <f>+[1]DEPURADO!G299</f>
        <v>GLOSA LEGALIZADA Y CANCELADA</v>
      </c>
      <c r="AJ305" s="32"/>
      <c r="AK305" s="33"/>
    </row>
    <row r="306" spans="1:37" s="34" customFormat="1" ht="16.149999999999999" customHeight="1" x14ac:dyDescent="0.25">
      <c r="A306" s="23">
        <f t="shared" si="28"/>
        <v>298</v>
      </c>
      <c r="B306" s="24" t="s">
        <v>44</v>
      </c>
      <c r="C306" s="23">
        <f>+[1]DEPURADO!A300</f>
        <v>12242</v>
      </c>
      <c r="D306" s="23">
        <f>+[1]DEPURADO!B300</f>
        <v>12242</v>
      </c>
      <c r="E306" s="25">
        <f>+[1]DEPURADO!C300</f>
        <v>44130</v>
      </c>
      <c r="F306" s="26">
        <f>+IF([1]DEPURADO!D300&gt;1,[1]DEPURADO!D300," ")</f>
        <v>44130</v>
      </c>
      <c r="G306" s="27">
        <f>[1]DEPURADO!F300</f>
        <v>311200</v>
      </c>
      <c r="H306" s="28">
        <v>0</v>
      </c>
      <c r="I306" s="28">
        <f>+[1]DEPURADO!M300+[1]DEPURADO!N300</f>
        <v>0</v>
      </c>
      <c r="J306" s="28">
        <f>+[1]DEPURADO!R300</f>
        <v>311200</v>
      </c>
      <c r="K306" s="29">
        <f>+[1]DEPURADO!P300+[1]DEPURADO!Q300</f>
        <v>0</v>
      </c>
      <c r="L306" s="28">
        <v>0</v>
      </c>
      <c r="M306" s="28">
        <v>0</v>
      </c>
      <c r="N306" s="28">
        <f t="shared" si="29"/>
        <v>311200</v>
      </c>
      <c r="O306" s="28">
        <f t="shared" si="30"/>
        <v>0</v>
      </c>
      <c r="P306" s="24">
        <f>IF([1]DEPURADO!H300&gt;1,0,[1]DEPURADO!B300)</f>
        <v>12242</v>
      </c>
      <c r="Q306" s="30">
        <f t="shared" si="31"/>
        <v>311200</v>
      </c>
      <c r="R306" s="31">
        <f t="shared" si="32"/>
        <v>0</v>
      </c>
      <c r="S306" s="31">
        <f>+[1]DEPURADO!J300</f>
        <v>0</v>
      </c>
      <c r="T306" s="23" t="s">
        <v>45</v>
      </c>
      <c r="U306" s="31">
        <f>+[1]DEPURADO!I300</f>
        <v>0</v>
      </c>
      <c r="V306" s="30"/>
      <c r="W306" s="23" t="s">
        <v>45</v>
      </c>
      <c r="X306" s="31">
        <f>+[1]DEPURADO!K300+[1]DEPURADO!L300</f>
        <v>0</v>
      </c>
      <c r="Y306" s="23" t="s">
        <v>45</v>
      </c>
      <c r="Z306" s="31">
        <f t="shared" si="33"/>
        <v>0</v>
      </c>
      <c r="AA306" s="31"/>
      <c r="AB306" s="31">
        <v>0</v>
      </c>
      <c r="AC306" s="31">
        <v>0</v>
      </c>
      <c r="AD306" s="30"/>
      <c r="AE306" s="30">
        <f>+[1]DEPURADO!K300</f>
        <v>0</v>
      </c>
      <c r="AF306" s="30">
        <v>0</v>
      </c>
      <c r="AG306" s="30">
        <f t="shared" si="34"/>
        <v>0</v>
      </c>
      <c r="AH306" s="30">
        <v>0</v>
      </c>
      <c r="AI306" s="30" t="str">
        <f>+[1]DEPURADO!G300</f>
        <v>CANCELADA</v>
      </c>
      <c r="AJ306" s="32"/>
      <c r="AK306" s="33"/>
    </row>
    <row r="307" spans="1:37" s="34" customFormat="1" ht="16.149999999999999" customHeight="1" x14ac:dyDescent="0.25">
      <c r="A307" s="23">
        <f t="shared" si="28"/>
        <v>299</v>
      </c>
      <c r="B307" s="24" t="s">
        <v>44</v>
      </c>
      <c r="C307" s="23">
        <f>+[1]DEPURADO!A301</f>
        <v>12270</v>
      </c>
      <c r="D307" s="23">
        <f>+[1]DEPURADO!B301</f>
        <v>12270</v>
      </c>
      <c r="E307" s="25">
        <f>+[1]DEPURADO!C301</f>
        <v>44135</v>
      </c>
      <c r="F307" s="26">
        <f>+IF([1]DEPURADO!D301&gt;1,[1]DEPURADO!D301," ")</f>
        <v>44135</v>
      </c>
      <c r="G307" s="27">
        <f>[1]DEPURADO!F301</f>
        <v>354287</v>
      </c>
      <c r="H307" s="28">
        <v>0</v>
      </c>
      <c r="I307" s="28">
        <f>+[1]DEPURADO!M301+[1]DEPURADO!N301</f>
        <v>0</v>
      </c>
      <c r="J307" s="28">
        <f>+[1]DEPURADO!R301</f>
        <v>354287</v>
      </c>
      <c r="K307" s="29">
        <f>+[1]DEPURADO!P301+[1]DEPURADO!Q301</f>
        <v>0</v>
      </c>
      <c r="L307" s="28">
        <v>0</v>
      </c>
      <c r="M307" s="28">
        <v>0</v>
      </c>
      <c r="N307" s="28">
        <f t="shared" si="29"/>
        <v>354287</v>
      </c>
      <c r="O307" s="28">
        <f t="shared" si="30"/>
        <v>0</v>
      </c>
      <c r="P307" s="24">
        <f>IF([1]DEPURADO!H301&gt;1,0,[1]DEPURADO!B301)</f>
        <v>12270</v>
      </c>
      <c r="Q307" s="30">
        <f t="shared" si="31"/>
        <v>354287</v>
      </c>
      <c r="R307" s="31">
        <f t="shared" si="32"/>
        <v>0</v>
      </c>
      <c r="S307" s="31">
        <f>+[1]DEPURADO!J301</f>
        <v>0</v>
      </c>
      <c r="T307" s="23" t="s">
        <v>45</v>
      </c>
      <c r="U307" s="31">
        <f>+[1]DEPURADO!I301</f>
        <v>0</v>
      </c>
      <c r="V307" s="30"/>
      <c r="W307" s="23" t="s">
        <v>45</v>
      </c>
      <c r="X307" s="31">
        <f>+[1]DEPURADO!K301+[1]DEPURADO!L301</f>
        <v>0</v>
      </c>
      <c r="Y307" s="23" t="s">
        <v>45</v>
      </c>
      <c r="Z307" s="31">
        <f t="shared" si="33"/>
        <v>0</v>
      </c>
      <c r="AA307" s="31"/>
      <c r="AB307" s="31">
        <v>0</v>
      </c>
      <c r="AC307" s="31">
        <v>0</v>
      </c>
      <c r="AD307" s="30"/>
      <c r="AE307" s="30">
        <f>+[1]DEPURADO!K301</f>
        <v>0</v>
      </c>
      <c r="AF307" s="30">
        <v>0</v>
      </c>
      <c r="AG307" s="30">
        <f t="shared" si="34"/>
        <v>0</v>
      </c>
      <c r="AH307" s="30">
        <v>0</v>
      </c>
      <c r="AI307" s="30" t="str">
        <f>+[1]DEPURADO!G301</f>
        <v>CANCELADA</v>
      </c>
      <c r="AJ307" s="32"/>
      <c r="AK307" s="33"/>
    </row>
    <row r="308" spans="1:37" s="34" customFormat="1" ht="16.149999999999999" customHeight="1" x14ac:dyDescent="0.25">
      <c r="A308" s="23">
        <f t="shared" si="28"/>
        <v>300</v>
      </c>
      <c r="B308" s="24" t="s">
        <v>44</v>
      </c>
      <c r="C308" s="23">
        <f>+[1]DEPURADO!A302</f>
        <v>12275</v>
      </c>
      <c r="D308" s="23">
        <f>+[1]DEPURADO!B302</f>
        <v>12275</v>
      </c>
      <c r="E308" s="25">
        <f>+[1]DEPURADO!C302</f>
        <v>44135</v>
      </c>
      <c r="F308" s="26">
        <f>+IF([1]DEPURADO!D302&gt;1,[1]DEPURADO!D302," ")</f>
        <v>44135</v>
      </c>
      <c r="G308" s="27">
        <f>[1]DEPURADO!F302</f>
        <v>437717</v>
      </c>
      <c r="H308" s="28">
        <v>0</v>
      </c>
      <c r="I308" s="28">
        <f>+[1]DEPURADO!M302+[1]DEPURADO!N302</f>
        <v>0</v>
      </c>
      <c r="J308" s="28">
        <f>+[1]DEPURADO!R302</f>
        <v>220723</v>
      </c>
      <c r="K308" s="29">
        <f>+[1]DEPURADO!P302+[1]DEPURADO!Q302</f>
        <v>0</v>
      </c>
      <c r="L308" s="28">
        <v>0</v>
      </c>
      <c r="M308" s="28">
        <v>0</v>
      </c>
      <c r="N308" s="28">
        <f t="shared" si="29"/>
        <v>220723</v>
      </c>
      <c r="O308" s="28">
        <f t="shared" si="30"/>
        <v>216994</v>
      </c>
      <c r="P308" s="24">
        <f>IF([1]DEPURADO!H302&gt;1,0,[1]DEPURADO!B302)</f>
        <v>12275</v>
      </c>
      <c r="Q308" s="30">
        <f t="shared" si="31"/>
        <v>437717</v>
      </c>
      <c r="R308" s="31">
        <f t="shared" si="32"/>
        <v>0</v>
      </c>
      <c r="S308" s="31">
        <f>+[1]DEPURADO!J302</f>
        <v>0</v>
      </c>
      <c r="T308" s="23" t="s">
        <v>45</v>
      </c>
      <c r="U308" s="31">
        <f>+[1]DEPURADO!I302</f>
        <v>0</v>
      </c>
      <c r="V308" s="30"/>
      <c r="W308" s="23" t="s">
        <v>45</v>
      </c>
      <c r="X308" s="31">
        <f>+[1]DEPURADO!K302+[1]DEPURADO!L302</f>
        <v>216994</v>
      </c>
      <c r="Y308" s="23" t="s">
        <v>45</v>
      </c>
      <c r="Z308" s="31">
        <f t="shared" si="33"/>
        <v>216994</v>
      </c>
      <c r="AA308" s="31"/>
      <c r="AB308" s="31">
        <v>0</v>
      </c>
      <c r="AC308" s="31">
        <v>0</v>
      </c>
      <c r="AD308" s="30"/>
      <c r="AE308" s="30">
        <f>+[1]DEPURADO!K302</f>
        <v>0</v>
      </c>
      <c r="AF308" s="30">
        <v>0</v>
      </c>
      <c r="AG308" s="30">
        <f t="shared" si="34"/>
        <v>0</v>
      </c>
      <c r="AH308" s="30">
        <v>0</v>
      </c>
      <c r="AI308" s="30" t="str">
        <f>+[1]DEPURADO!G302</f>
        <v>GLOSA LEGALIZADA Y CANCELADA</v>
      </c>
      <c r="AJ308" s="32"/>
      <c r="AK308" s="33"/>
    </row>
    <row r="309" spans="1:37" s="34" customFormat="1" ht="16.149999999999999" customHeight="1" x14ac:dyDescent="0.25">
      <c r="A309" s="23">
        <f t="shared" si="28"/>
        <v>301</v>
      </c>
      <c r="B309" s="24" t="s">
        <v>44</v>
      </c>
      <c r="C309" s="23">
        <f>+[1]DEPURADO!A303</f>
        <v>12244</v>
      </c>
      <c r="D309" s="23">
        <f>+[1]DEPURADO!B303</f>
        <v>12244</v>
      </c>
      <c r="E309" s="25">
        <f>+[1]DEPURADO!C303</f>
        <v>44130</v>
      </c>
      <c r="F309" s="26">
        <f>+IF([1]DEPURADO!D303&gt;1,[1]DEPURADO!D303," ")</f>
        <v>44130</v>
      </c>
      <c r="G309" s="27">
        <f>[1]DEPURADO!F303</f>
        <v>480423</v>
      </c>
      <c r="H309" s="28">
        <v>0</v>
      </c>
      <c r="I309" s="28">
        <f>+[1]DEPURADO!M303+[1]DEPURADO!N303</f>
        <v>0</v>
      </c>
      <c r="J309" s="28">
        <f>+[1]DEPURADO!R303</f>
        <v>480423</v>
      </c>
      <c r="K309" s="29">
        <f>+[1]DEPURADO!P303+[1]DEPURADO!Q303</f>
        <v>0</v>
      </c>
      <c r="L309" s="28">
        <v>0</v>
      </c>
      <c r="M309" s="28">
        <v>0</v>
      </c>
      <c r="N309" s="28">
        <f t="shared" si="29"/>
        <v>480423</v>
      </c>
      <c r="O309" s="28">
        <f t="shared" si="30"/>
        <v>0</v>
      </c>
      <c r="P309" s="24">
        <f>IF([1]DEPURADO!H303&gt;1,0,[1]DEPURADO!B303)</f>
        <v>12244</v>
      </c>
      <c r="Q309" s="30">
        <f t="shared" si="31"/>
        <v>480423</v>
      </c>
      <c r="R309" s="31">
        <f t="shared" si="32"/>
        <v>0</v>
      </c>
      <c r="S309" s="31">
        <f>+[1]DEPURADO!J303</f>
        <v>0</v>
      </c>
      <c r="T309" s="23" t="s">
        <v>45</v>
      </c>
      <c r="U309" s="31">
        <f>+[1]DEPURADO!I303</f>
        <v>0</v>
      </c>
      <c r="V309" s="30"/>
      <c r="W309" s="23" t="s">
        <v>45</v>
      </c>
      <c r="X309" s="31">
        <f>+[1]DEPURADO!K303+[1]DEPURADO!L303</f>
        <v>0</v>
      </c>
      <c r="Y309" s="23" t="s">
        <v>45</v>
      </c>
      <c r="Z309" s="31">
        <f t="shared" si="33"/>
        <v>0</v>
      </c>
      <c r="AA309" s="31"/>
      <c r="AB309" s="31">
        <v>0</v>
      </c>
      <c r="AC309" s="31">
        <v>0</v>
      </c>
      <c r="AD309" s="30"/>
      <c r="AE309" s="30">
        <f>+[1]DEPURADO!K303</f>
        <v>0</v>
      </c>
      <c r="AF309" s="30">
        <v>0</v>
      </c>
      <c r="AG309" s="30">
        <f t="shared" si="34"/>
        <v>0</v>
      </c>
      <c r="AH309" s="30">
        <v>0</v>
      </c>
      <c r="AI309" s="30" t="str">
        <f>+[1]DEPURADO!G303</f>
        <v>CANCELADA</v>
      </c>
      <c r="AJ309" s="32"/>
      <c r="AK309" s="33"/>
    </row>
    <row r="310" spans="1:37" s="34" customFormat="1" ht="16.149999999999999" customHeight="1" x14ac:dyDescent="0.25">
      <c r="A310" s="23">
        <f t="shared" si="28"/>
        <v>302</v>
      </c>
      <c r="B310" s="24" t="s">
        <v>44</v>
      </c>
      <c r="C310" s="23">
        <f>+[1]DEPURADO!A304</f>
        <v>12197</v>
      </c>
      <c r="D310" s="23">
        <f>+[1]DEPURADO!B304</f>
        <v>12197</v>
      </c>
      <c r="E310" s="25">
        <f>+[1]DEPURADO!C304</f>
        <v>44123</v>
      </c>
      <c r="F310" s="26">
        <f>+IF([1]DEPURADO!D304&gt;1,[1]DEPURADO!D304," ")</f>
        <v>44123</v>
      </c>
      <c r="G310" s="27">
        <f>[1]DEPURADO!F304</f>
        <v>58508</v>
      </c>
      <c r="H310" s="28">
        <v>0</v>
      </c>
      <c r="I310" s="28">
        <f>+[1]DEPURADO!M304+[1]DEPURADO!N304</f>
        <v>0</v>
      </c>
      <c r="J310" s="28">
        <f>+[1]DEPURADO!R304</f>
        <v>58508</v>
      </c>
      <c r="K310" s="29">
        <f>+[1]DEPURADO!P304+[1]DEPURADO!Q304</f>
        <v>0</v>
      </c>
      <c r="L310" s="28">
        <v>0</v>
      </c>
      <c r="M310" s="28">
        <v>0</v>
      </c>
      <c r="N310" s="28">
        <f t="shared" si="29"/>
        <v>58508</v>
      </c>
      <c r="O310" s="28">
        <f t="shared" si="30"/>
        <v>0</v>
      </c>
      <c r="P310" s="24">
        <f>IF([1]DEPURADO!H304&gt;1,0,[1]DEPURADO!B304)</f>
        <v>12197</v>
      </c>
      <c r="Q310" s="30">
        <f t="shared" si="31"/>
        <v>58508</v>
      </c>
      <c r="R310" s="31">
        <f t="shared" si="32"/>
        <v>0</v>
      </c>
      <c r="S310" s="31">
        <f>+[1]DEPURADO!J304</f>
        <v>0</v>
      </c>
      <c r="T310" s="23" t="s">
        <v>45</v>
      </c>
      <c r="U310" s="31">
        <f>+[1]DEPURADO!I304</f>
        <v>0</v>
      </c>
      <c r="V310" s="30"/>
      <c r="W310" s="23" t="s">
        <v>45</v>
      </c>
      <c r="X310" s="31">
        <f>+[1]DEPURADO!K304+[1]DEPURADO!L304</f>
        <v>0</v>
      </c>
      <c r="Y310" s="23" t="s">
        <v>45</v>
      </c>
      <c r="Z310" s="31">
        <f t="shared" si="33"/>
        <v>0</v>
      </c>
      <c r="AA310" s="31"/>
      <c r="AB310" s="31">
        <v>0</v>
      </c>
      <c r="AC310" s="31">
        <v>0</v>
      </c>
      <c r="AD310" s="30"/>
      <c r="AE310" s="30">
        <f>+[1]DEPURADO!K304</f>
        <v>0</v>
      </c>
      <c r="AF310" s="30">
        <v>0</v>
      </c>
      <c r="AG310" s="30">
        <f t="shared" si="34"/>
        <v>0</v>
      </c>
      <c r="AH310" s="30">
        <v>0</v>
      </c>
      <c r="AI310" s="30" t="str">
        <f>+[1]DEPURADO!G304</f>
        <v>CANCELADA</v>
      </c>
      <c r="AJ310" s="32"/>
      <c r="AK310" s="33"/>
    </row>
    <row r="311" spans="1:37" s="34" customFormat="1" ht="16.149999999999999" customHeight="1" x14ac:dyDescent="0.25">
      <c r="A311" s="23">
        <f t="shared" si="28"/>
        <v>303</v>
      </c>
      <c r="B311" s="24" t="s">
        <v>44</v>
      </c>
      <c r="C311" s="23">
        <f>+[1]DEPURADO!A305</f>
        <v>12268</v>
      </c>
      <c r="D311" s="23">
        <f>+[1]DEPURADO!B305</f>
        <v>12268</v>
      </c>
      <c r="E311" s="25">
        <f>+[1]DEPURADO!C305</f>
        <v>44135</v>
      </c>
      <c r="F311" s="26">
        <f>+IF([1]DEPURADO!D305&gt;1,[1]DEPURADO!D305," ")</f>
        <v>44135</v>
      </c>
      <c r="G311" s="27">
        <f>[1]DEPURADO!F305</f>
        <v>59899</v>
      </c>
      <c r="H311" s="28">
        <v>0</v>
      </c>
      <c r="I311" s="28">
        <f>+[1]DEPURADO!M305+[1]DEPURADO!N305</f>
        <v>0</v>
      </c>
      <c r="J311" s="28">
        <f>+[1]DEPURADO!R305</f>
        <v>59899</v>
      </c>
      <c r="K311" s="29">
        <f>+[1]DEPURADO!P305+[1]DEPURADO!Q305</f>
        <v>0</v>
      </c>
      <c r="L311" s="28">
        <v>0</v>
      </c>
      <c r="M311" s="28">
        <v>0</v>
      </c>
      <c r="N311" s="28">
        <f t="shared" si="29"/>
        <v>59899</v>
      </c>
      <c r="O311" s="28">
        <f t="shared" si="30"/>
        <v>0</v>
      </c>
      <c r="P311" s="24">
        <f>IF([1]DEPURADO!H305&gt;1,0,[1]DEPURADO!B305)</f>
        <v>12268</v>
      </c>
      <c r="Q311" s="30">
        <f t="shared" si="31"/>
        <v>59899</v>
      </c>
      <c r="R311" s="31">
        <f t="shared" si="32"/>
        <v>0</v>
      </c>
      <c r="S311" s="31">
        <f>+[1]DEPURADO!J305</f>
        <v>0</v>
      </c>
      <c r="T311" s="23" t="s">
        <v>45</v>
      </c>
      <c r="U311" s="31">
        <f>+[1]DEPURADO!I305</f>
        <v>0</v>
      </c>
      <c r="V311" s="30"/>
      <c r="W311" s="23" t="s">
        <v>45</v>
      </c>
      <c r="X311" s="31">
        <f>+[1]DEPURADO!K305+[1]DEPURADO!L305</f>
        <v>0</v>
      </c>
      <c r="Y311" s="23" t="s">
        <v>45</v>
      </c>
      <c r="Z311" s="31">
        <f t="shared" si="33"/>
        <v>0</v>
      </c>
      <c r="AA311" s="31"/>
      <c r="AB311" s="31">
        <v>0</v>
      </c>
      <c r="AC311" s="31">
        <v>0</v>
      </c>
      <c r="AD311" s="30"/>
      <c r="AE311" s="30">
        <f>+[1]DEPURADO!K305</f>
        <v>0</v>
      </c>
      <c r="AF311" s="30">
        <v>0</v>
      </c>
      <c r="AG311" s="30">
        <f t="shared" si="34"/>
        <v>0</v>
      </c>
      <c r="AH311" s="30">
        <v>0</v>
      </c>
      <c r="AI311" s="30" t="str">
        <f>+[1]DEPURADO!G305</f>
        <v>CANCELADA</v>
      </c>
      <c r="AJ311" s="32"/>
      <c r="AK311" s="33"/>
    </row>
    <row r="312" spans="1:37" s="34" customFormat="1" ht="16.149999999999999" customHeight="1" x14ac:dyDescent="0.25">
      <c r="A312" s="23">
        <f t="shared" si="28"/>
        <v>304</v>
      </c>
      <c r="B312" s="24" t="s">
        <v>44</v>
      </c>
      <c r="C312" s="23">
        <f>+[1]DEPURADO!A306</f>
        <v>12443</v>
      </c>
      <c r="D312" s="23">
        <f>+[1]DEPURADO!B306</f>
        <v>12443</v>
      </c>
      <c r="E312" s="25">
        <f>+[1]DEPURADO!C306</f>
        <v>44165</v>
      </c>
      <c r="F312" s="26">
        <f>+IF([1]DEPURADO!D306&gt;1,[1]DEPURADO!D306," ")</f>
        <v>44165</v>
      </c>
      <c r="G312" s="27">
        <f>[1]DEPURADO!F306</f>
        <v>130993</v>
      </c>
      <c r="H312" s="28">
        <v>0</v>
      </c>
      <c r="I312" s="28">
        <f>+[1]DEPURADO!M306+[1]DEPURADO!N306</f>
        <v>0</v>
      </c>
      <c r="J312" s="28">
        <f>+[1]DEPURADO!R306</f>
        <v>130993</v>
      </c>
      <c r="K312" s="29">
        <f>+[1]DEPURADO!P306+[1]DEPURADO!Q306</f>
        <v>0</v>
      </c>
      <c r="L312" s="28">
        <v>0</v>
      </c>
      <c r="M312" s="28">
        <v>0</v>
      </c>
      <c r="N312" s="28">
        <f t="shared" si="29"/>
        <v>130993</v>
      </c>
      <c r="O312" s="28">
        <f t="shared" si="30"/>
        <v>0</v>
      </c>
      <c r="P312" s="24">
        <f>IF([1]DEPURADO!H306&gt;1,0,[1]DEPURADO!B306)</f>
        <v>12443</v>
      </c>
      <c r="Q312" s="30">
        <f t="shared" si="31"/>
        <v>130993</v>
      </c>
      <c r="R312" s="31">
        <f t="shared" si="32"/>
        <v>0</v>
      </c>
      <c r="S312" s="31">
        <f>+[1]DEPURADO!J306</f>
        <v>0</v>
      </c>
      <c r="T312" s="23" t="s">
        <v>45</v>
      </c>
      <c r="U312" s="31">
        <f>+[1]DEPURADO!I306</f>
        <v>0</v>
      </c>
      <c r="V312" s="30"/>
      <c r="W312" s="23" t="s">
        <v>45</v>
      </c>
      <c r="X312" s="31">
        <f>+[1]DEPURADO!K306+[1]DEPURADO!L306</f>
        <v>0</v>
      </c>
      <c r="Y312" s="23" t="s">
        <v>45</v>
      </c>
      <c r="Z312" s="31">
        <f t="shared" si="33"/>
        <v>0</v>
      </c>
      <c r="AA312" s="31"/>
      <c r="AB312" s="31">
        <v>0</v>
      </c>
      <c r="AC312" s="31">
        <v>0</v>
      </c>
      <c r="AD312" s="30"/>
      <c r="AE312" s="30">
        <f>+[1]DEPURADO!K306</f>
        <v>0</v>
      </c>
      <c r="AF312" s="30">
        <v>0</v>
      </c>
      <c r="AG312" s="30">
        <f t="shared" si="34"/>
        <v>0</v>
      </c>
      <c r="AH312" s="30">
        <v>0</v>
      </c>
      <c r="AI312" s="30" t="str">
        <f>+[1]DEPURADO!G306</f>
        <v>CANCELADA</v>
      </c>
      <c r="AJ312" s="32"/>
      <c r="AK312" s="33"/>
    </row>
    <row r="313" spans="1:37" s="34" customFormat="1" ht="16.149999999999999" customHeight="1" x14ac:dyDescent="0.25">
      <c r="A313" s="23">
        <f t="shared" si="28"/>
        <v>305</v>
      </c>
      <c r="B313" s="24" t="s">
        <v>44</v>
      </c>
      <c r="C313" s="23">
        <f>+[1]DEPURADO!A307</f>
        <v>12444</v>
      </c>
      <c r="D313" s="23">
        <f>+[1]DEPURADO!B307</f>
        <v>12444</v>
      </c>
      <c r="E313" s="25">
        <f>+[1]DEPURADO!C307</f>
        <v>44165</v>
      </c>
      <c r="F313" s="26">
        <f>+IF([1]DEPURADO!D307&gt;1,[1]DEPURADO!D307," ")</f>
        <v>44165</v>
      </c>
      <c r="G313" s="27">
        <f>[1]DEPURADO!F307</f>
        <v>140413</v>
      </c>
      <c r="H313" s="28">
        <v>0</v>
      </c>
      <c r="I313" s="28">
        <f>+[1]DEPURADO!M307+[1]DEPURADO!N307</f>
        <v>0</v>
      </c>
      <c r="J313" s="28">
        <f>+[1]DEPURADO!R307</f>
        <v>140413</v>
      </c>
      <c r="K313" s="29">
        <f>+[1]DEPURADO!P307+[1]DEPURADO!Q307</f>
        <v>0</v>
      </c>
      <c r="L313" s="28">
        <v>0</v>
      </c>
      <c r="M313" s="28">
        <v>0</v>
      </c>
      <c r="N313" s="28">
        <f t="shared" si="29"/>
        <v>140413</v>
      </c>
      <c r="O313" s="28">
        <f t="shared" si="30"/>
        <v>0</v>
      </c>
      <c r="P313" s="24">
        <f>IF([1]DEPURADO!H307&gt;1,0,[1]DEPURADO!B307)</f>
        <v>12444</v>
      </c>
      <c r="Q313" s="30">
        <f t="shared" si="31"/>
        <v>140413</v>
      </c>
      <c r="R313" s="31">
        <f t="shared" si="32"/>
        <v>0</v>
      </c>
      <c r="S313" s="31">
        <f>+[1]DEPURADO!J307</f>
        <v>0</v>
      </c>
      <c r="T313" s="23" t="s">
        <v>45</v>
      </c>
      <c r="U313" s="31">
        <f>+[1]DEPURADO!I307</f>
        <v>0</v>
      </c>
      <c r="V313" s="30"/>
      <c r="W313" s="23" t="s">
        <v>45</v>
      </c>
      <c r="X313" s="31">
        <f>+[1]DEPURADO!K307+[1]DEPURADO!L307</f>
        <v>0</v>
      </c>
      <c r="Y313" s="23" t="s">
        <v>45</v>
      </c>
      <c r="Z313" s="31">
        <f t="shared" si="33"/>
        <v>0</v>
      </c>
      <c r="AA313" s="31"/>
      <c r="AB313" s="31">
        <v>0</v>
      </c>
      <c r="AC313" s="31">
        <v>0</v>
      </c>
      <c r="AD313" s="30"/>
      <c r="AE313" s="30">
        <f>+[1]DEPURADO!K307</f>
        <v>0</v>
      </c>
      <c r="AF313" s="30">
        <v>0</v>
      </c>
      <c r="AG313" s="30">
        <f t="shared" si="34"/>
        <v>0</v>
      </c>
      <c r="AH313" s="30">
        <v>0</v>
      </c>
      <c r="AI313" s="30" t="str">
        <f>+[1]DEPURADO!G307</f>
        <v>CANCELADA</v>
      </c>
      <c r="AJ313" s="32"/>
      <c r="AK313" s="33"/>
    </row>
    <row r="314" spans="1:37" s="34" customFormat="1" ht="16.149999999999999" customHeight="1" x14ac:dyDescent="0.25">
      <c r="A314" s="23">
        <f t="shared" si="28"/>
        <v>306</v>
      </c>
      <c r="B314" s="24" t="s">
        <v>44</v>
      </c>
      <c r="C314" s="23">
        <f>+[1]DEPURADO!A308</f>
        <v>12372</v>
      </c>
      <c r="D314" s="23">
        <f>+[1]DEPURADO!B308</f>
        <v>12372</v>
      </c>
      <c r="E314" s="25">
        <f>+[1]DEPURADO!C308</f>
        <v>44154</v>
      </c>
      <c r="F314" s="26">
        <f>+IF([1]DEPURADO!D308&gt;1,[1]DEPURADO!D308," ")</f>
        <v>44154</v>
      </c>
      <c r="G314" s="27">
        <f>[1]DEPURADO!F308</f>
        <v>275731</v>
      </c>
      <c r="H314" s="28">
        <v>0</v>
      </c>
      <c r="I314" s="28">
        <f>+[1]DEPURADO!M308+[1]DEPURADO!N308</f>
        <v>0</v>
      </c>
      <c r="J314" s="28">
        <f>+[1]DEPURADO!R308</f>
        <v>275731</v>
      </c>
      <c r="K314" s="29">
        <f>+[1]DEPURADO!P308+[1]DEPURADO!Q308</f>
        <v>0</v>
      </c>
      <c r="L314" s="28">
        <v>0</v>
      </c>
      <c r="M314" s="28">
        <v>0</v>
      </c>
      <c r="N314" s="28">
        <f t="shared" si="29"/>
        <v>275731</v>
      </c>
      <c r="O314" s="28">
        <f t="shared" si="30"/>
        <v>0</v>
      </c>
      <c r="P314" s="24">
        <f>IF([1]DEPURADO!H308&gt;1,0,[1]DEPURADO!B308)</f>
        <v>12372</v>
      </c>
      <c r="Q314" s="30">
        <f t="shared" si="31"/>
        <v>275731</v>
      </c>
      <c r="R314" s="31">
        <f t="shared" si="32"/>
        <v>0</v>
      </c>
      <c r="S314" s="31">
        <f>+[1]DEPURADO!J308</f>
        <v>0</v>
      </c>
      <c r="T314" s="23" t="s">
        <v>45</v>
      </c>
      <c r="U314" s="31">
        <f>+[1]DEPURADO!I308</f>
        <v>0</v>
      </c>
      <c r="V314" s="30"/>
      <c r="W314" s="23" t="s">
        <v>45</v>
      </c>
      <c r="X314" s="31">
        <f>+[1]DEPURADO!K308+[1]DEPURADO!L308</f>
        <v>0</v>
      </c>
      <c r="Y314" s="23" t="s">
        <v>45</v>
      </c>
      <c r="Z314" s="31">
        <f t="shared" si="33"/>
        <v>0</v>
      </c>
      <c r="AA314" s="31"/>
      <c r="AB314" s="31">
        <v>0</v>
      </c>
      <c r="AC314" s="31">
        <v>0</v>
      </c>
      <c r="AD314" s="30"/>
      <c r="AE314" s="30">
        <f>+[1]DEPURADO!K308</f>
        <v>0</v>
      </c>
      <c r="AF314" s="30">
        <v>0</v>
      </c>
      <c r="AG314" s="30">
        <f t="shared" si="34"/>
        <v>0</v>
      </c>
      <c r="AH314" s="30">
        <v>0</v>
      </c>
      <c r="AI314" s="30" t="str">
        <f>+[1]DEPURADO!G308</f>
        <v>CANCELADA</v>
      </c>
      <c r="AJ314" s="32"/>
      <c r="AK314" s="33"/>
    </row>
    <row r="315" spans="1:37" s="34" customFormat="1" ht="16.149999999999999" customHeight="1" x14ac:dyDescent="0.25">
      <c r="A315" s="23">
        <f t="shared" si="28"/>
        <v>307</v>
      </c>
      <c r="B315" s="24" t="s">
        <v>44</v>
      </c>
      <c r="C315" s="23">
        <f>+[1]DEPURADO!A309</f>
        <v>12441</v>
      </c>
      <c r="D315" s="23">
        <f>+[1]DEPURADO!B309</f>
        <v>12441</v>
      </c>
      <c r="E315" s="25">
        <f>+[1]DEPURADO!C309</f>
        <v>44165</v>
      </c>
      <c r="F315" s="26">
        <f>+IF([1]DEPURADO!D309&gt;1,[1]DEPURADO!D309," ")</f>
        <v>44165</v>
      </c>
      <c r="G315" s="27">
        <f>[1]DEPURADO!F309</f>
        <v>66062</v>
      </c>
      <c r="H315" s="28">
        <v>0</v>
      </c>
      <c r="I315" s="28">
        <f>+[1]DEPURADO!M309+[1]DEPURADO!N309</f>
        <v>0</v>
      </c>
      <c r="J315" s="28">
        <f>+[1]DEPURADO!R309</f>
        <v>0</v>
      </c>
      <c r="K315" s="29">
        <f>+[1]DEPURADO!P309+[1]DEPURADO!Q309</f>
        <v>66062</v>
      </c>
      <c r="L315" s="28">
        <v>0</v>
      </c>
      <c r="M315" s="28">
        <v>0</v>
      </c>
      <c r="N315" s="28">
        <f t="shared" si="29"/>
        <v>66062</v>
      </c>
      <c r="O315" s="28">
        <f t="shared" si="30"/>
        <v>0</v>
      </c>
      <c r="P315" s="24">
        <f>IF([1]DEPURADO!H309&gt;1,0,[1]DEPURADO!B309)</f>
        <v>12441</v>
      </c>
      <c r="Q315" s="30">
        <f t="shared" si="31"/>
        <v>66062</v>
      </c>
      <c r="R315" s="31">
        <f t="shared" si="32"/>
        <v>0</v>
      </c>
      <c r="S315" s="31">
        <f>+[1]DEPURADO!J309</f>
        <v>0</v>
      </c>
      <c r="T315" s="23" t="s">
        <v>45</v>
      </c>
      <c r="U315" s="31">
        <f>+[1]DEPURADO!I309</f>
        <v>0</v>
      </c>
      <c r="V315" s="30"/>
      <c r="W315" s="23" t="s">
        <v>45</v>
      </c>
      <c r="X315" s="31">
        <f>+[1]DEPURADO!K309+[1]DEPURADO!L309</f>
        <v>0</v>
      </c>
      <c r="Y315" s="23" t="s">
        <v>45</v>
      </c>
      <c r="Z315" s="31">
        <f t="shared" si="33"/>
        <v>0</v>
      </c>
      <c r="AA315" s="31"/>
      <c r="AB315" s="31">
        <v>0</v>
      </c>
      <c r="AC315" s="31">
        <v>0</v>
      </c>
      <c r="AD315" s="30"/>
      <c r="AE315" s="30">
        <f>+[1]DEPURADO!K309</f>
        <v>0</v>
      </c>
      <c r="AF315" s="30">
        <v>0</v>
      </c>
      <c r="AG315" s="30">
        <f t="shared" si="34"/>
        <v>0</v>
      </c>
      <c r="AH315" s="30">
        <v>0</v>
      </c>
      <c r="AI315" s="30" t="str">
        <f>+[1]DEPURADO!G309</f>
        <v>CANCELADA</v>
      </c>
      <c r="AJ315" s="32"/>
      <c r="AK315" s="33"/>
    </row>
    <row r="316" spans="1:37" s="34" customFormat="1" ht="16.149999999999999" customHeight="1" x14ac:dyDescent="0.25">
      <c r="A316" s="23">
        <f t="shared" si="28"/>
        <v>308</v>
      </c>
      <c r="B316" s="24" t="s">
        <v>44</v>
      </c>
      <c r="C316" s="23">
        <f>+[1]DEPURADO!A310</f>
        <v>12328</v>
      </c>
      <c r="D316" s="23">
        <f>+[1]DEPURADO!B310</f>
        <v>12328</v>
      </c>
      <c r="E316" s="25">
        <f>+[1]DEPURADO!C310</f>
        <v>44148</v>
      </c>
      <c r="F316" s="26">
        <f>+IF([1]DEPURADO!D310&gt;1,[1]DEPURADO!D310," ")</f>
        <v>44148</v>
      </c>
      <c r="G316" s="27">
        <f>[1]DEPURADO!F310</f>
        <v>67215</v>
      </c>
      <c r="H316" s="28">
        <v>0</v>
      </c>
      <c r="I316" s="28">
        <f>+[1]DEPURADO!M310+[1]DEPURADO!N310</f>
        <v>0</v>
      </c>
      <c r="J316" s="28">
        <f>+[1]DEPURADO!R310</f>
        <v>0</v>
      </c>
      <c r="K316" s="29">
        <f>+[1]DEPURADO!P310+[1]DEPURADO!Q310</f>
        <v>67215</v>
      </c>
      <c r="L316" s="28">
        <v>0</v>
      </c>
      <c r="M316" s="28">
        <v>0</v>
      </c>
      <c r="N316" s="28">
        <f t="shared" si="29"/>
        <v>67215</v>
      </c>
      <c r="O316" s="28">
        <f t="shared" si="30"/>
        <v>0</v>
      </c>
      <c r="P316" s="24">
        <f>IF([1]DEPURADO!H310&gt;1,0,[1]DEPURADO!B310)</f>
        <v>12328</v>
      </c>
      <c r="Q316" s="30">
        <f t="shared" si="31"/>
        <v>67215</v>
      </c>
      <c r="R316" s="31">
        <f t="shared" si="32"/>
        <v>0</v>
      </c>
      <c r="S316" s="31">
        <f>+[1]DEPURADO!J310</f>
        <v>0</v>
      </c>
      <c r="T316" s="23" t="s">
        <v>45</v>
      </c>
      <c r="U316" s="31">
        <f>+[1]DEPURADO!I310</f>
        <v>0</v>
      </c>
      <c r="V316" s="30"/>
      <c r="W316" s="23" t="s">
        <v>45</v>
      </c>
      <c r="X316" s="31">
        <f>+[1]DEPURADO!K310+[1]DEPURADO!L310</f>
        <v>0</v>
      </c>
      <c r="Y316" s="23" t="s">
        <v>45</v>
      </c>
      <c r="Z316" s="31">
        <f t="shared" si="33"/>
        <v>0</v>
      </c>
      <c r="AA316" s="31"/>
      <c r="AB316" s="31">
        <v>0</v>
      </c>
      <c r="AC316" s="31">
        <v>0</v>
      </c>
      <c r="AD316" s="30"/>
      <c r="AE316" s="30">
        <f>+[1]DEPURADO!K310</f>
        <v>0</v>
      </c>
      <c r="AF316" s="30">
        <v>0</v>
      </c>
      <c r="AG316" s="30">
        <f t="shared" si="34"/>
        <v>0</v>
      </c>
      <c r="AH316" s="30">
        <v>0</v>
      </c>
      <c r="AI316" s="30" t="str">
        <f>+[1]DEPURADO!G310</f>
        <v>CANCELADA</v>
      </c>
      <c r="AJ316" s="32"/>
      <c r="AK316" s="33"/>
    </row>
    <row r="317" spans="1:37" s="34" customFormat="1" ht="16.149999999999999" customHeight="1" x14ac:dyDescent="0.25">
      <c r="A317" s="23">
        <f t="shared" si="28"/>
        <v>309</v>
      </c>
      <c r="B317" s="24" t="s">
        <v>44</v>
      </c>
      <c r="C317" s="23">
        <f>+[1]DEPURADO!A311</f>
        <v>12341</v>
      </c>
      <c r="D317" s="23">
        <f>+[1]DEPURADO!B311</f>
        <v>12341</v>
      </c>
      <c r="E317" s="25">
        <f>+[1]DEPURADO!C311</f>
        <v>44148</v>
      </c>
      <c r="F317" s="26">
        <f>+IF([1]DEPURADO!D311&gt;1,[1]DEPURADO!D311," ")</f>
        <v>44148</v>
      </c>
      <c r="G317" s="27">
        <f>[1]DEPURADO!F311</f>
        <v>85885</v>
      </c>
      <c r="H317" s="28">
        <v>0</v>
      </c>
      <c r="I317" s="28">
        <f>+[1]DEPURADO!M311+[1]DEPURADO!N311</f>
        <v>0</v>
      </c>
      <c r="J317" s="28">
        <f>+[1]DEPURADO!R311</f>
        <v>85885</v>
      </c>
      <c r="K317" s="29">
        <f>+[1]DEPURADO!P311+[1]DEPURADO!Q311</f>
        <v>0</v>
      </c>
      <c r="L317" s="28">
        <v>0</v>
      </c>
      <c r="M317" s="28">
        <v>0</v>
      </c>
      <c r="N317" s="28">
        <f t="shared" si="29"/>
        <v>85885</v>
      </c>
      <c r="O317" s="28">
        <f t="shared" si="30"/>
        <v>0</v>
      </c>
      <c r="P317" s="24">
        <f>IF([1]DEPURADO!H311&gt;1,0,[1]DEPURADO!B311)</f>
        <v>12341</v>
      </c>
      <c r="Q317" s="30">
        <f t="shared" si="31"/>
        <v>85885</v>
      </c>
      <c r="R317" s="31">
        <f t="shared" si="32"/>
        <v>0</v>
      </c>
      <c r="S317" s="31">
        <f>+[1]DEPURADO!J311</f>
        <v>0</v>
      </c>
      <c r="T317" s="23" t="s">
        <v>45</v>
      </c>
      <c r="U317" s="31">
        <f>+[1]DEPURADO!I311</f>
        <v>0</v>
      </c>
      <c r="V317" s="30"/>
      <c r="W317" s="23" t="s">
        <v>45</v>
      </c>
      <c r="X317" s="31">
        <f>+[1]DEPURADO!K311+[1]DEPURADO!L311</f>
        <v>0</v>
      </c>
      <c r="Y317" s="23" t="s">
        <v>45</v>
      </c>
      <c r="Z317" s="31">
        <f t="shared" si="33"/>
        <v>0</v>
      </c>
      <c r="AA317" s="31"/>
      <c r="AB317" s="31">
        <v>0</v>
      </c>
      <c r="AC317" s="31">
        <v>0</v>
      </c>
      <c r="AD317" s="30"/>
      <c r="AE317" s="30">
        <f>+[1]DEPURADO!K311</f>
        <v>0</v>
      </c>
      <c r="AF317" s="30">
        <v>0</v>
      </c>
      <c r="AG317" s="30">
        <f t="shared" si="34"/>
        <v>0</v>
      </c>
      <c r="AH317" s="30">
        <v>0</v>
      </c>
      <c r="AI317" s="30" t="str">
        <f>+[1]DEPURADO!G311</f>
        <v>CANCELADA</v>
      </c>
      <c r="AJ317" s="32"/>
      <c r="AK317" s="33"/>
    </row>
    <row r="318" spans="1:37" s="34" customFormat="1" ht="16.149999999999999" customHeight="1" x14ac:dyDescent="0.25">
      <c r="A318" s="23">
        <f t="shared" si="28"/>
        <v>310</v>
      </c>
      <c r="B318" s="24" t="s">
        <v>44</v>
      </c>
      <c r="C318" s="23">
        <f>+[1]DEPURADO!A312</f>
        <v>12523</v>
      </c>
      <c r="D318" s="23">
        <f>+[1]DEPURADO!B312</f>
        <v>12523</v>
      </c>
      <c r="E318" s="25">
        <f>+[1]DEPURADO!C312</f>
        <v>44189</v>
      </c>
      <c r="F318" s="26">
        <f>+IF([1]DEPURADO!D312&gt;1,[1]DEPURADO!D312," ")</f>
        <v>44189</v>
      </c>
      <c r="G318" s="27">
        <f>[1]DEPURADO!F312</f>
        <v>112976</v>
      </c>
      <c r="H318" s="28">
        <v>0</v>
      </c>
      <c r="I318" s="28">
        <f>+[1]DEPURADO!M312+[1]DEPURADO!N312</f>
        <v>0</v>
      </c>
      <c r="J318" s="28">
        <f>+[1]DEPURADO!R312</f>
        <v>0</v>
      </c>
      <c r="K318" s="29">
        <f>+[1]DEPURADO!P312+[1]DEPURADO!Q312</f>
        <v>0</v>
      </c>
      <c r="L318" s="28">
        <v>0</v>
      </c>
      <c r="M318" s="28">
        <v>0</v>
      </c>
      <c r="N318" s="28">
        <f t="shared" si="29"/>
        <v>0</v>
      </c>
      <c r="O318" s="28">
        <f t="shared" si="30"/>
        <v>112976</v>
      </c>
      <c r="P318" s="24">
        <f>IF([1]DEPURADO!H312&gt;1,0,[1]DEPURADO!B312)</f>
        <v>0</v>
      </c>
      <c r="Q318" s="30">
        <f t="shared" si="31"/>
        <v>0</v>
      </c>
      <c r="R318" s="31">
        <f t="shared" si="32"/>
        <v>112976</v>
      </c>
      <c r="S318" s="31">
        <f>+[1]DEPURADO!J312</f>
        <v>0</v>
      </c>
      <c r="T318" s="23" t="s">
        <v>45</v>
      </c>
      <c r="U318" s="31">
        <f>+[1]DEPURADO!I312</f>
        <v>0</v>
      </c>
      <c r="V318" s="30"/>
      <c r="W318" s="23" t="s">
        <v>45</v>
      </c>
      <c r="X318" s="31">
        <f>+[1]DEPURADO!K312+[1]DEPURADO!L312</f>
        <v>0</v>
      </c>
      <c r="Y318" s="23" t="s">
        <v>45</v>
      </c>
      <c r="Z318" s="31">
        <f t="shared" si="33"/>
        <v>0</v>
      </c>
      <c r="AA318" s="31"/>
      <c r="AB318" s="31">
        <v>0</v>
      </c>
      <c r="AC318" s="31">
        <v>0</v>
      </c>
      <c r="AD318" s="30"/>
      <c r="AE318" s="30">
        <f>+[1]DEPURADO!K312</f>
        <v>0</v>
      </c>
      <c r="AF318" s="30">
        <v>0</v>
      </c>
      <c r="AG318" s="30">
        <f t="shared" si="34"/>
        <v>0</v>
      </c>
      <c r="AH318" s="30">
        <v>0</v>
      </c>
      <c r="AI318" s="30" t="str">
        <f>+[1]DEPURADO!G312</f>
        <v>NO RADICADA</v>
      </c>
      <c r="AJ318" s="32"/>
      <c r="AK318" s="33"/>
    </row>
    <row r="319" spans="1:37" s="34" customFormat="1" ht="16.149999999999999" customHeight="1" x14ac:dyDescent="0.25">
      <c r="A319" s="23">
        <f t="shared" si="28"/>
        <v>311</v>
      </c>
      <c r="B319" s="24" t="s">
        <v>44</v>
      </c>
      <c r="C319" s="23">
        <f>+[1]DEPURADO!A313</f>
        <v>12506</v>
      </c>
      <c r="D319" s="23">
        <f>+[1]DEPURADO!B313</f>
        <v>12506</v>
      </c>
      <c r="E319" s="25">
        <f>+[1]DEPURADO!C313</f>
        <v>44189</v>
      </c>
      <c r="F319" s="26">
        <f>+IF([1]DEPURADO!D313&gt;1,[1]DEPURADO!D313," ")</f>
        <v>44189</v>
      </c>
      <c r="G319" s="27">
        <f>[1]DEPURADO!F313</f>
        <v>124996</v>
      </c>
      <c r="H319" s="28">
        <v>0</v>
      </c>
      <c r="I319" s="28">
        <f>+[1]DEPURADO!M313+[1]DEPURADO!N313</f>
        <v>0</v>
      </c>
      <c r="J319" s="28">
        <f>+[1]DEPURADO!R313</f>
        <v>0</v>
      </c>
      <c r="K319" s="29">
        <f>+[1]DEPURADO!P313+[1]DEPURADO!Q313</f>
        <v>0</v>
      </c>
      <c r="L319" s="28">
        <v>0</v>
      </c>
      <c r="M319" s="28">
        <v>0</v>
      </c>
      <c r="N319" s="28">
        <f t="shared" si="29"/>
        <v>0</v>
      </c>
      <c r="O319" s="28">
        <f t="shared" si="30"/>
        <v>124996</v>
      </c>
      <c r="P319" s="24">
        <f>IF([1]DEPURADO!H313&gt;1,0,[1]DEPURADO!B313)</f>
        <v>0</v>
      </c>
      <c r="Q319" s="30">
        <f t="shared" si="31"/>
        <v>0</v>
      </c>
      <c r="R319" s="31">
        <f t="shared" si="32"/>
        <v>124996</v>
      </c>
      <c r="S319" s="31">
        <f>+[1]DEPURADO!J313</f>
        <v>0</v>
      </c>
      <c r="T319" s="23" t="s">
        <v>45</v>
      </c>
      <c r="U319" s="31">
        <f>+[1]DEPURADO!I313</f>
        <v>0</v>
      </c>
      <c r="V319" s="30"/>
      <c r="W319" s="23" t="s">
        <v>45</v>
      </c>
      <c r="X319" s="31">
        <f>+[1]DEPURADO!K313+[1]DEPURADO!L313</f>
        <v>0</v>
      </c>
      <c r="Y319" s="23" t="s">
        <v>45</v>
      </c>
      <c r="Z319" s="31">
        <f t="shared" si="33"/>
        <v>0</v>
      </c>
      <c r="AA319" s="31"/>
      <c r="AB319" s="31">
        <v>0</v>
      </c>
      <c r="AC319" s="31">
        <v>0</v>
      </c>
      <c r="AD319" s="30"/>
      <c r="AE319" s="30">
        <f>+[1]DEPURADO!K313</f>
        <v>0</v>
      </c>
      <c r="AF319" s="30">
        <v>0</v>
      </c>
      <c r="AG319" s="30">
        <f t="shared" si="34"/>
        <v>0</v>
      </c>
      <c r="AH319" s="30">
        <v>0</v>
      </c>
      <c r="AI319" s="30" t="str">
        <f>+[1]DEPURADO!G313</f>
        <v>NO RADICADA</v>
      </c>
      <c r="AJ319" s="32"/>
      <c r="AK319" s="33"/>
    </row>
    <row r="320" spans="1:37" s="34" customFormat="1" ht="16.149999999999999" customHeight="1" x14ac:dyDescent="0.25">
      <c r="A320" s="23">
        <f t="shared" si="28"/>
        <v>312</v>
      </c>
      <c r="B320" s="24" t="s">
        <v>44</v>
      </c>
      <c r="C320" s="23">
        <f>+[1]DEPURADO!A314</f>
        <v>12510</v>
      </c>
      <c r="D320" s="23">
        <f>+[1]DEPURADO!B314</f>
        <v>12510</v>
      </c>
      <c r="E320" s="25">
        <f>+[1]DEPURADO!C314</f>
        <v>44189</v>
      </c>
      <c r="F320" s="26">
        <f>+IF([1]DEPURADO!D314&gt;1,[1]DEPURADO!D314," ")</f>
        <v>44189</v>
      </c>
      <c r="G320" s="27">
        <f>[1]DEPURADO!F314</f>
        <v>125455</v>
      </c>
      <c r="H320" s="28">
        <v>0</v>
      </c>
      <c r="I320" s="28">
        <f>+[1]DEPURADO!M314+[1]DEPURADO!N314</f>
        <v>0</v>
      </c>
      <c r="J320" s="28">
        <f>+[1]DEPURADO!R314</f>
        <v>0</v>
      </c>
      <c r="K320" s="29">
        <f>+[1]DEPURADO!P314+[1]DEPURADO!Q314</f>
        <v>0</v>
      </c>
      <c r="L320" s="28">
        <v>0</v>
      </c>
      <c r="M320" s="28">
        <v>0</v>
      </c>
      <c r="N320" s="28">
        <f t="shared" si="29"/>
        <v>0</v>
      </c>
      <c r="O320" s="28">
        <f t="shared" si="30"/>
        <v>125455</v>
      </c>
      <c r="P320" s="24">
        <f>IF([1]DEPURADO!H314&gt;1,0,[1]DEPURADO!B314)</f>
        <v>0</v>
      </c>
      <c r="Q320" s="30">
        <f t="shared" si="31"/>
        <v>0</v>
      </c>
      <c r="R320" s="31">
        <f t="shared" si="32"/>
        <v>125455</v>
      </c>
      <c r="S320" s="31">
        <f>+[1]DEPURADO!J314</f>
        <v>0</v>
      </c>
      <c r="T320" s="23" t="s">
        <v>45</v>
      </c>
      <c r="U320" s="31">
        <f>+[1]DEPURADO!I314</f>
        <v>0</v>
      </c>
      <c r="V320" s="30"/>
      <c r="W320" s="23" t="s">
        <v>45</v>
      </c>
      <c r="X320" s="31">
        <f>+[1]DEPURADO!K314+[1]DEPURADO!L314</f>
        <v>0</v>
      </c>
      <c r="Y320" s="23" t="s">
        <v>45</v>
      </c>
      <c r="Z320" s="31">
        <f t="shared" si="33"/>
        <v>0</v>
      </c>
      <c r="AA320" s="31"/>
      <c r="AB320" s="31">
        <v>0</v>
      </c>
      <c r="AC320" s="31">
        <v>0</v>
      </c>
      <c r="AD320" s="30"/>
      <c r="AE320" s="30">
        <f>+[1]DEPURADO!K314</f>
        <v>0</v>
      </c>
      <c r="AF320" s="30">
        <v>0</v>
      </c>
      <c r="AG320" s="30">
        <f t="shared" si="34"/>
        <v>0</v>
      </c>
      <c r="AH320" s="30">
        <v>0</v>
      </c>
      <c r="AI320" s="30" t="str">
        <f>+[1]DEPURADO!G314</f>
        <v>NO RADICADA</v>
      </c>
      <c r="AJ320" s="32"/>
      <c r="AK320" s="33"/>
    </row>
    <row r="321" spans="1:37" s="34" customFormat="1" ht="16.149999999999999" customHeight="1" x14ac:dyDescent="0.25">
      <c r="A321" s="23">
        <f t="shared" si="28"/>
        <v>313</v>
      </c>
      <c r="B321" s="24" t="s">
        <v>44</v>
      </c>
      <c r="C321" s="23">
        <f>+[1]DEPURADO!A315</f>
        <v>12539</v>
      </c>
      <c r="D321" s="23">
        <f>+[1]DEPURADO!B315</f>
        <v>12539</v>
      </c>
      <c r="E321" s="25">
        <f>+[1]DEPURADO!C315</f>
        <v>44193</v>
      </c>
      <c r="F321" s="26">
        <f>+IF([1]DEPURADO!D315&gt;1,[1]DEPURADO!D315," ")</f>
        <v>44193</v>
      </c>
      <c r="G321" s="27">
        <f>[1]DEPURADO!F315</f>
        <v>131885</v>
      </c>
      <c r="H321" s="28">
        <v>0</v>
      </c>
      <c r="I321" s="28">
        <f>+[1]DEPURADO!M315+[1]DEPURADO!N315</f>
        <v>0</v>
      </c>
      <c r="J321" s="28">
        <f>+[1]DEPURADO!R315</f>
        <v>0</v>
      </c>
      <c r="K321" s="29">
        <f>+[1]DEPURADO!P315+[1]DEPURADO!Q315</f>
        <v>0</v>
      </c>
      <c r="L321" s="28">
        <v>0</v>
      </c>
      <c r="M321" s="28">
        <v>0</v>
      </c>
      <c r="N321" s="28">
        <f t="shared" si="29"/>
        <v>0</v>
      </c>
      <c r="O321" s="28">
        <f t="shared" si="30"/>
        <v>131885</v>
      </c>
      <c r="P321" s="24">
        <f>IF([1]DEPURADO!H315&gt;1,0,[1]DEPURADO!B315)</f>
        <v>0</v>
      </c>
      <c r="Q321" s="30">
        <f t="shared" si="31"/>
        <v>0</v>
      </c>
      <c r="R321" s="31">
        <f t="shared" si="32"/>
        <v>131885</v>
      </c>
      <c r="S321" s="31">
        <f>+[1]DEPURADO!J315</f>
        <v>0</v>
      </c>
      <c r="T321" s="23" t="s">
        <v>45</v>
      </c>
      <c r="U321" s="31">
        <f>+[1]DEPURADO!I315</f>
        <v>0</v>
      </c>
      <c r="V321" s="30"/>
      <c r="W321" s="23" t="s">
        <v>45</v>
      </c>
      <c r="X321" s="31">
        <f>+[1]DEPURADO!K315+[1]DEPURADO!L315</f>
        <v>0</v>
      </c>
      <c r="Y321" s="23" t="s">
        <v>45</v>
      </c>
      <c r="Z321" s="31">
        <f t="shared" si="33"/>
        <v>0</v>
      </c>
      <c r="AA321" s="31"/>
      <c r="AB321" s="31">
        <v>0</v>
      </c>
      <c r="AC321" s="31">
        <v>0</v>
      </c>
      <c r="AD321" s="30"/>
      <c r="AE321" s="30">
        <f>+[1]DEPURADO!K315</f>
        <v>0</v>
      </c>
      <c r="AF321" s="30">
        <v>0</v>
      </c>
      <c r="AG321" s="30">
        <f t="shared" si="34"/>
        <v>0</v>
      </c>
      <c r="AH321" s="30">
        <v>0</v>
      </c>
      <c r="AI321" s="30" t="str">
        <f>+[1]DEPURADO!G315</f>
        <v>NO RADICADA</v>
      </c>
      <c r="AJ321" s="32"/>
      <c r="AK321" s="33"/>
    </row>
    <row r="322" spans="1:37" s="34" customFormat="1" ht="16.149999999999999" customHeight="1" x14ac:dyDescent="0.25">
      <c r="A322" s="23">
        <f t="shared" si="28"/>
        <v>314</v>
      </c>
      <c r="B322" s="24" t="s">
        <v>44</v>
      </c>
      <c r="C322" s="23">
        <f>+[1]DEPURADO!A316</f>
        <v>12498</v>
      </c>
      <c r="D322" s="23">
        <f>+[1]DEPURADO!B316</f>
        <v>12498</v>
      </c>
      <c r="E322" s="25">
        <f>+[1]DEPURADO!C316</f>
        <v>44188</v>
      </c>
      <c r="F322" s="26">
        <f>+IF([1]DEPURADO!D316&gt;1,[1]DEPURADO!D316," ")</f>
        <v>44188</v>
      </c>
      <c r="G322" s="27">
        <f>[1]DEPURADO!F316</f>
        <v>147722</v>
      </c>
      <c r="H322" s="28">
        <v>0</v>
      </c>
      <c r="I322" s="28">
        <f>+[1]DEPURADO!M316+[1]DEPURADO!N316</f>
        <v>0</v>
      </c>
      <c r="J322" s="28">
        <f>+[1]DEPURADO!R316</f>
        <v>0</v>
      </c>
      <c r="K322" s="29">
        <f>+[1]DEPURADO!P316+[1]DEPURADO!Q316</f>
        <v>0</v>
      </c>
      <c r="L322" s="28">
        <v>0</v>
      </c>
      <c r="M322" s="28">
        <v>0</v>
      </c>
      <c r="N322" s="28">
        <f t="shared" si="29"/>
        <v>0</v>
      </c>
      <c r="O322" s="28">
        <f t="shared" si="30"/>
        <v>147722</v>
      </c>
      <c r="P322" s="24">
        <f>IF([1]DEPURADO!H316&gt;1,0,[1]DEPURADO!B316)</f>
        <v>0</v>
      </c>
      <c r="Q322" s="30">
        <f t="shared" si="31"/>
        <v>0</v>
      </c>
      <c r="R322" s="31">
        <f t="shared" si="32"/>
        <v>147722</v>
      </c>
      <c r="S322" s="31">
        <f>+[1]DEPURADO!J316</f>
        <v>0</v>
      </c>
      <c r="T322" s="23" t="s">
        <v>45</v>
      </c>
      <c r="U322" s="31">
        <f>+[1]DEPURADO!I316</f>
        <v>0</v>
      </c>
      <c r="V322" s="30"/>
      <c r="W322" s="23" t="s">
        <v>45</v>
      </c>
      <c r="X322" s="31">
        <f>+[1]DEPURADO!K316+[1]DEPURADO!L316</f>
        <v>0</v>
      </c>
      <c r="Y322" s="23" t="s">
        <v>45</v>
      </c>
      <c r="Z322" s="31">
        <f t="shared" si="33"/>
        <v>0</v>
      </c>
      <c r="AA322" s="31"/>
      <c r="AB322" s="31">
        <v>0</v>
      </c>
      <c r="AC322" s="31">
        <v>0</v>
      </c>
      <c r="AD322" s="30"/>
      <c r="AE322" s="30">
        <f>+[1]DEPURADO!K316</f>
        <v>0</v>
      </c>
      <c r="AF322" s="30">
        <v>0</v>
      </c>
      <c r="AG322" s="30">
        <f t="shared" si="34"/>
        <v>0</v>
      </c>
      <c r="AH322" s="30">
        <v>0</v>
      </c>
      <c r="AI322" s="30" t="str">
        <f>+[1]DEPURADO!G316</f>
        <v>NO RADICADA</v>
      </c>
      <c r="AJ322" s="32"/>
      <c r="AK322" s="33"/>
    </row>
    <row r="323" spans="1:37" s="34" customFormat="1" ht="16.149999999999999" customHeight="1" x14ac:dyDescent="0.25">
      <c r="A323" s="23">
        <f t="shared" si="28"/>
        <v>315</v>
      </c>
      <c r="B323" s="24" t="s">
        <v>44</v>
      </c>
      <c r="C323" s="23">
        <f>+[1]DEPURADO!A317</f>
        <v>12497</v>
      </c>
      <c r="D323" s="23">
        <f>+[1]DEPURADO!B317</f>
        <v>12497</v>
      </c>
      <c r="E323" s="25">
        <f>+[1]DEPURADO!C317</f>
        <v>44188</v>
      </c>
      <c r="F323" s="26">
        <f>+IF([1]DEPURADO!D317&gt;1,[1]DEPURADO!D317," ")</f>
        <v>44188</v>
      </c>
      <c r="G323" s="27">
        <f>[1]DEPURADO!F317</f>
        <v>236972</v>
      </c>
      <c r="H323" s="28">
        <v>0</v>
      </c>
      <c r="I323" s="28">
        <f>+[1]DEPURADO!M317+[1]DEPURADO!N317</f>
        <v>0</v>
      </c>
      <c r="J323" s="28">
        <f>+[1]DEPURADO!R317</f>
        <v>0</v>
      </c>
      <c r="K323" s="29">
        <f>+[1]DEPURADO!P317+[1]DEPURADO!Q317</f>
        <v>0</v>
      </c>
      <c r="L323" s="28">
        <v>0</v>
      </c>
      <c r="M323" s="28">
        <v>0</v>
      </c>
      <c r="N323" s="28">
        <f t="shared" si="29"/>
        <v>0</v>
      </c>
      <c r="O323" s="28">
        <f t="shared" si="30"/>
        <v>236972</v>
      </c>
      <c r="P323" s="24">
        <f>IF([1]DEPURADO!H317&gt;1,0,[1]DEPURADO!B317)</f>
        <v>0</v>
      </c>
      <c r="Q323" s="30">
        <f t="shared" si="31"/>
        <v>0</v>
      </c>
      <c r="R323" s="31">
        <f t="shared" si="32"/>
        <v>236972</v>
      </c>
      <c r="S323" s="31">
        <f>+[1]DEPURADO!J317</f>
        <v>0</v>
      </c>
      <c r="T323" s="23" t="s">
        <v>45</v>
      </c>
      <c r="U323" s="31">
        <f>+[1]DEPURADO!I317</f>
        <v>0</v>
      </c>
      <c r="V323" s="30"/>
      <c r="W323" s="23" t="s">
        <v>45</v>
      </c>
      <c r="X323" s="31">
        <f>+[1]DEPURADO!K317+[1]DEPURADO!L317</f>
        <v>0</v>
      </c>
      <c r="Y323" s="23" t="s">
        <v>45</v>
      </c>
      <c r="Z323" s="31">
        <f t="shared" si="33"/>
        <v>0</v>
      </c>
      <c r="AA323" s="31"/>
      <c r="AB323" s="31">
        <v>0</v>
      </c>
      <c r="AC323" s="31">
        <v>0</v>
      </c>
      <c r="AD323" s="30"/>
      <c r="AE323" s="30">
        <f>+[1]DEPURADO!K317</f>
        <v>0</v>
      </c>
      <c r="AF323" s="30">
        <v>0</v>
      </c>
      <c r="AG323" s="30">
        <f t="shared" si="34"/>
        <v>0</v>
      </c>
      <c r="AH323" s="30">
        <v>0</v>
      </c>
      <c r="AI323" s="30" t="str">
        <f>+[1]DEPURADO!G317</f>
        <v>NO RADICADA</v>
      </c>
      <c r="AJ323" s="32"/>
      <c r="AK323" s="33"/>
    </row>
    <row r="324" spans="1:37" s="34" customFormat="1" ht="16.149999999999999" customHeight="1" x14ac:dyDescent="0.25">
      <c r="A324" s="23">
        <f t="shared" si="28"/>
        <v>316</v>
      </c>
      <c r="B324" s="24" t="s">
        <v>44</v>
      </c>
      <c r="C324" s="23">
        <f>+[1]DEPURADO!A318</f>
        <v>12557</v>
      </c>
      <c r="D324" s="23">
        <f>+[1]DEPURADO!B318</f>
        <v>12557</v>
      </c>
      <c r="E324" s="25">
        <f>+[1]DEPURADO!C318</f>
        <v>44193</v>
      </c>
      <c r="F324" s="26">
        <f>+IF([1]DEPURADO!D318&gt;1,[1]DEPURADO!D318," ")</f>
        <v>44193</v>
      </c>
      <c r="G324" s="27">
        <f>[1]DEPURADO!F318</f>
        <v>274894</v>
      </c>
      <c r="H324" s="28">
        <v>0</v>
      </c>
      <c r="I324" s="28">
        <f>+[1]DEPURADO!M318+[1]DEPURADO!N318</f>
        <v>0</v>
      </c>
      <c r="J324" s="28">
        <f>+[1]DEPURADO!R318</f>
        <v>0</v>
      </c>
      <c r="K324" s="29">
        <f>+[1]DEPURADO!P318+[1]DEPURADO!Q318</f>
        <v>0</v>
      </c>
      <c r="L324" s="28">
        <v>0</v>
      </c>
      <c r="M324" s="28">
        <v>0</v>
      </c>
      <c r="N324" s="28">
        <f t="shared" si="29"/>
        <v>0</v>
      </c>
      <c r="O324" s="28">
        <f t="shared" si="30"/>
        <v>274894</v>
      </c>
      <c r="P324" s="24">
        <f>IF([1]DEPURADO!H318&gt;1,0,[1]DEPURADO!B318)</f>
        <v>0</v>
      </c>
      <c r="Q324" s="30">
        <f t="shared" si="31"/>
        <v>0</v>
      </c>
      <c r="R324" s="31">
        <f t="shared" si="32"/>
        <v>274894</v>
      </c>
      <c r="S324" s="31">
        <f>+[1]DEPURADO!J318</f>
        <v>0</v>
      </c>
      <c r="T324" s="23" t="s">
        <v>45</v>
      </c>
      <c r="U324" s="31">
        <f>+[1]DEPURADO!I318</f>
        <v>0</v>
      </c>
      <c r="V324" s="30"/>
      <c r="W324" s="23" t="s">
        <v>45</v>
      </c>
      <c r="X324" s="31">
        <f>+[1]DEPURADO!K318+[1]DEPURADO!L318</f>
        <v>0</v>
      </c>
      <c r="Y324" s="23" t="s">
        <v>45</v>
      </c>
      <c r="Z324" s="31">
        <f t="shared" si="33"/>
        <v>0</v>
      </c>
      <c r="AA324" s="31"/>
      <c r="AB324" s="31">
        <v>0</v>
      </c>
      <c r="AC324" s="31">
        <v>0</v>
      </c>
      <c r="AD324" s="30"/>
      <c r="AE324" s="30">
        <f>+[1]DEPURADO!K318</f>
        <v>0</v>
      </c>
      <c r="AF324" s="30">
        <v>0</v>
      </c>
      <c r="AG324" s="30">
        <f t="shared" si="34"/>
        <v>0</v>
      </c>
      <c r="AH324" s="30">
        <v>0</v>
      </c>
      <c r="AI324" s="30" t="str">
        <f>+[1]DEPURADO!G318</f>
        <v>NO RADICADA</v>
      </c>
      <c r="AJ324" s="32"/>
      <c r="AK324" s="33"/>
    </row>
    <row r="325" spans="1:37" x14ac:dyDescent="0.25">
      <c r="A325" s="35" t="s">
        <v>47</v>
      </c>
      <c r="B325" s="35"/>
      <c r="C325" s="35"/>
      <c r="D325" s="35"/>
      <c r="E325" s="35"/>
      <c r="F325" s="35"/>
      <c r="G325" s="36">
        <f>SUM(G9:G324)</f>
        <v>46592755</v>
      </c>
      <c r="H325" s="36">
        <f>SUM(H9:H324)</f>
        <v>0</v>
      </c>
      <c r="I325" s="36">
        <f>SUM(I9:I324)</f>
        <v>0</v>
      </c>
      <c r="J325" s="36">
        <f>SUM(J9:J324)</f>
        <v>20103134</v>
      </c>
      <c r="K325" s="36">
        <f>SUM(K9:K324)</f>
        <v>10239341</v>
      </c>
      <c r="L325" s="36">
        <f>SUM(L9:L324)</f>
        <v>0</v>
      </c>
      <c r="M325" s="36">
        <f>SUM(M9:M324)</f>
        <v>0</v>
      </c>
      <c r="N325" s="36">
        <f>SUM(N9:N324)</f>
        <v>30342475</v>
      </c>
      <c r="O325" s="36">
        <f>SUM(O9:O324)</f>
        <v>16250280</v>
      </c>
      <c r="P325" s="36"/>
      <c r="Q325" s="36">
        <f>SUM(Q9:Q324)</f>
        <v>37607916</v>
      </c>
      <c r="R325" s="36">
        <f>SUM(R9:R324)</f>
        <v>8984839</v>
      </c>
      <c r="S325" s="36">
        <f>SUM(S9:S324)</f>
        <v>0</v>
      </c>
      <c r="T325" s="37"/>
      <c r="U325" s="36">
        <f>SUM(U9:U324)</f>
        <v>0</v>
      </c>
      <c r="V325" s="37"/>
      <c r="W325" s="37"/>
      <c r="X325" s="36">
        <f>SUM(X9:X324)</f>
        <v>7265441</v>
      </c>
      <c r="Y325" s="37"/>
      <c r="Z325" s="36">
        <f>SUM(Z9:Z324)</f>
        <v>7265441</v>
      </c>
      <c r="AA325" s="36">
        <f>SUM(AA9:AA324)</f>
        <v>0</v>
      </c>
      <c r="AB325" s="36">
        <f>SUM(AB9:AB324)</f>
        <v>0</v>
      </c>
      <c r="AC325" s="36">
        <f>SUM(AC9:AC324)</f>
        <v>0</v>
      </c>
      <c r="AD325" s="36">
        <f>SUM(AD9:AD324)</f>
        <v>0</v>
      </c>
      <c r="AE325" s="36">
        <f>SUM(AE9:AE324)</f>
        <v>0</v>
      </c>
      <c r="AF325" s="36">
        <f>SUM(AF9:AF324)</f>
        <v>0</v>
      </c>
      <c r="AG325" s="36">
        <f>SUM(AG9:AG324)</f>
        <v>0</v>
      </c>
      <c r="AH325" s="38"/>
    </row>
    <row r="328" spans="1:37" x14ac:dyDescent="0.25">
      <c r="B328" s="39" t="s">
        <v>48</v>
      </c>
      <c r="C328" s="40"/>
      <c r="D328" s="41"/>
      <c r="E328" s="40"/>
    </row>
    <row r="329" spans="1:37" x14ac:dyDescent="0.25">
      <c r="B329" s="40"/>
      <c r="C329" s="41"/>
      <c r="D329" s="40"/>
      <c r="E329" s="40"/>
    </row>
    <row r="330" spans="1:37" x14ac:dyDescent="0.25">
      <c r="B330" s="39" t="s">
        <v>49</v>
      </c>
      <c r="C330" s="40"/>
      <c r="D330" s="42" t="str">
        <f>+'[1]ACTA ANA'!C9</f>
        <v>LUISA MATUTE ROMERO</v>
      </c>
      <c r="E330" s="40"/>
    </row>
    <row r="331" spans="1:37" x14ac:dyDescent="0.25">
      <c r="B331" s="39" t="s">
        <v>50</v>
      </c>
      <c r="C331" s="40"/>
      <c r="D331" s="43">
        <f ca="1">+E5</f>
        <v>45064</v>
      </c>
      <c r="E331" s="40"/>
    </row>
    <row r="333" spans="1:37" x14ac:dyDescent="0.25">
      <c r="B333" s="39" t="s">
        <v>51</v>
      </c>
      <c r="D333" t="str">
        <f>+'[1]ACTA ANA'!H9</f>
        <v>ROSA IRENE ROSADO HERNANDEZ</v>
      </c>
    </row>
  </sheetData>
  <autoFilter ref="A8:AK324" xr:uid="{F00F8345-CECE-4655-A167-C5B8BC796591}"/>
  <mergeCells count="3">
    <mergeCell ref="A7:O7"/>
    <mergeCell ref="P7:AG7"/>
    <mergeCell ref="A325:F325"/>
  </mergeCells>
  <dataValidations count="2">
    <dataValidation type="custom" allowBlank="1" showInputMessage="1" showErrorMessage="1" sqref="AG9:AG324 F9:F324 L9:O324 X9:X324 AE9:AE324 AI9:AI324 Z9:Z324 Q9:Q324" xr:uid="{8EDF8EBC-03E1-4CAD-A03B-8277CFE0F4DA}">
      <formula1>0</formula1>
    </dataValidation>
    <dataValidation type="custom" allowBlank="1" showInputMessage="1" showErrorMessage="1" sqref="M6" xr:uid="{E26C6261-3202-447F-B09D-39A47A0A5DFD}">
      <formula1>L8</formula1>
    </dataValidation>
  </dataValidations>
  <printOptions horizontalCentered="1" verticalCentered="1"/>
  <pageMargins left="0.70866141732283472" right="0.70866141732283472" top="1.5748031496062993" bottom="1.5748031496062993" header="0" footer="0.11811023622047245"/>
  <pageSetup paperSize="5" scale="30" orientation="landscape" r:id="rId1"/>
  <headerFooter>
    <oddHeader>&amp;L&amp;G&amp;C
&amp;G</oddHeader>
    <oddFooter>&amp;L&amp;G&amp;R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2C047-B673-4288-A16E-A25C76F7CD55}">
  <dimension ref="A1:O326"/>
  <sheetViews>
    <sheetView tabSelected="1" workbookViewId="0">
      <pane ySplit="1" topLeftCell="A302" activePane="bottomLeft" state="frozen"/>
      <selection pane="bottomLeft" activeCell="A318" sqref="A318"/>
    </sheetView>
  </sheetViews>
  <sheetFormatPr baseColWidth="10" defaultRowHeight="15" x14ac:dyDescent="0.25"/>
  <cols>
    <col min="1" max="1" width="6.140625" customWidth="1"/>
    <col min="2" max="2" width="11.85546875" style="4" bestFit="1" customWidth="1"/>
    <col min="3" max="3" width="11.42578125" style="4"/>
    <col min="4" max="4" width="15.28515625" style="63" customWidth="1"/>
    <col min="5" max="5" width="17" style="63" customWidth="1"/>
    <col min="6" max="6" width="30.28515625" customWidth="1"/>
    <col min="7" max="7" width="19.5703125" style="4" customWidth="1"/>
    <col min="8" max="8" width="13.85546875" style="4" customWidth="1"/>
    <col min="9" max="9" width="16.28515625" customWidth="1"/>
    <col min="10" max="10" width="16.28515625" style="63" customWidth="1"/>
    <col min="11" max="13" width="14.85546875" style="63" customWidth="1"/>
    <col min="14" max="15" width="11.5703125" bestFit="1" customWidth="1"/>
  </cols>
  <sheetData>
    <row r="1" spans="1:15" s="50" customFormat="1" ht="32.25" x14ac:dyDescent="0.2">
      <c r="A1" s="44" t="s">
        <v>52</v>
      </c>
      <c r="B1" s="45" t="s">
        <v>53</v>
      </c>
      <c r="C1" s="45" t="s">
        <v>54</v>
      </c>
      <c r="D1" s="46" t="s">
        <v>55</v>
      </c>
      <c r="E1" s="46" t="s">
        <v>56</v>
      </c>
      <c r="F1" s="47" t="s">
        <v>57</v>
      </c>
      <c r="G1" s="48" t="s">
        <v>58</v>
      </c>
      <c r="H1" s="48" t="s">
        <v>59</v>
      </c>
      <c r="I1" s="47" t="s">
        <v>60</v>
      </c>
      <c r="J1" s="49" t="s">
        <v>61</v>
      </c>
      <c r="K1" s="49" t="s">
        <v>62</v>
      </c>
      <c r="L1" s="49" t="s">
        <v>63</v>
      </c>
      <c r="M1" s="49" t="s">
        <v>64</v>
      </c>
      <c r="N1" s="47" t="s">
        <v>65</v>
      </c>
      <c r="O1" s="47" t="s">
        <v>66</v>
      </c>
    </row>
    <row r="2" spans="1:15" x14ac:dyDescent="0.25">
      <c r="A2" s="51">
        <v>3400</v>
      </c>
      <c r="B2" s="52">
        <v>41273</v>
      </c>
      <c r="C2" s="52">
        <v>41273</v>
      </c>
      <c r="D2" s="53">
        <v>48900</v>
      </c>
      <c r="E2" s="53">
        <v>48900</v>
      </c>
      <c r="F2" s="54" t="s">
        <v>67</v>
      </c>
      <c r="G2" s="55">
        <v>0</v>
      </c>
      <c r="H2" s="55">
        <v>0</v>
      </c>
      <c r="I2" s="55">
        <v>0</v>
      </c>
      <c r="J2" s="54">
        <f>+E2</f>
        <v>48900</v>
      </c>
      <c r="K2" s="55">
        <v>0</v>
      </c>
      <c r="L2" s="55">
        <v>0</v>
      </c>
      <c r="M2" s="55">
        <v>0</v>
      </c>
      <c r="N2" s="55">
        <v>0</v>
      </c>
      <c r="O2" s="55">
        <v>0</v>
      </c>
    </row>
    <row r="3" spans="1:15" x14ac:dyDescent="0.25">
      <c r="A3" s="51">
        <v>3411</v>
      </c>
      <c r="B3" s="52">
        <v>41430</v>
      </c>
      <c r="C3" s="52">
        <v>41430</v>
      </c>
      <c r="D3" s="53">
        <v>121400</v>
      </c>
      <c r="E3" s="53">
        <v>121400</v>
      </c>
      <c r="F3" s="54" t="s">
        <v>67</v>
      </c>
      <c r="G3" s="55">
        <v>0</v>
      </c>
      <c r="H3" s="55">
        <v>0</v>
      </c>
      <c r="I3" s="55">
        <v>0</v>
      </c>
      <c r="J3" s="54">
        <f>+E3</f>
        <v>121400</v>
      </c>
      <c r="K3" s="55">
        <v>0</v>
      </c>
      <c r="L3" s="55">
        <v>0</v>
      </c>
      <c r="M3" s="55">
        <v>0</v>
      </c>
      <c r="N3" s="55">
        <v>0</v>
      </c>
      <c r="O3" s="55">
        <v>0</v>
      </c>
    </row>
    <row r="4" spans="1:15" x14ac:dyDescent="0.25">
      <c r="A4" s="51">
        <v>3953</v>
      </c>
      <c r="B4" s="52">
        <v>41485</v>
      </c>
      <c r="C4" s="52">
        <v>41485</v>
      </c>
      <c r="D4" s="53">
        <v>127083</v>
      </c>
      <c r="E4" s="53">
        <v>127083</v>
      </c>
      <c r="F4" s="54" t="s">
        <v>67</v>
      </c>
      <c r="G4" s="55">
        <v>0</v>
      </c>
      <c r="H4" s="55">
        <v>0</v>
      </c>
      <c r="I4" s="55">
        <v>0</v>
      </c>
      <c r="J4" s="54">
        <f>+E4</f>
        <v>127083</v>
      </c>
      <c r="K4" s="55">
        <v>0</v>
      </c>
      <c r="L4" s="55">
        <v>0</v>
      </c>
      <c r="M4" s="55">
        <v>0</v>
      </c>
      <c r="N4" s="55">
        <v>0</v>
      </c>
      <c r="O4" s="55">
        <v>0</v>
      </c>
    </row>
    <row r="5" spans="1:15" x14ac:dyDescent="0.25">
      <c r="A5" s="51">
        <v>3974</v>
      </c>
      <c r="B5" s="52">
        <v>41485</v>
      </c>
      <c r="C5" s="52">
        <v>41485</v>
      </c>
      <c r="D5" s="53">
        <v>49900</v>
      </c>
      <c r="E5" s="53">
        <v>49900</v>
      </c>
      <c r="F5" s="54" t="s">
        <v>67</v>
      </c>
      <c r="G5" s="55">
        <v>0</v>
      </c>
      <c r="H5" s="55">
        <v>0</v>
      </c>
      <c r="I5" s="55">
        <v>0</v>
      </c>
      <c r="J5" s="54">
        <f>+E5</f>
        <v>49900</v>
      </c>
      <c r="K5" s="55">
        <v>0</v>
      </c>
      <c r="L5" s="55">
        <v>0</v>
      </c>
      <c r="M5" s="55">
        <v>0</v>
      </c>
      <c r="N5" s="55">
        <v>0</v>
      </c>
      <c r="O5" s="55">
        <v>0</v>
      </c>
    </row>
    <row r="6" spans="1:15" x14ac:dyDescent="0.25">
      <c r="A6" s="51">
        <v>4094</v>
      </c>
      <c r="B6" s="52">
        <v>41516</v>
      </c>
      <c r="C6" s="52">
        <v>41516</v>
      </c>
      <c r="D6" s="53">
        <v>118700</v>
      </c>
      <c r="E6" s="53">
        <v>118700</v>
      </c>
      <c r="F6" s="54" t="s">
        <v>67</v>
      </c>
      <c r="G6" s="55">
        <v>0</v>
      </c>
      <c r="H6" s="55">
        <v>0</v>
      </c>
      <c r="I6" s="55">
        <v>0</v>
      </c>
      <c r="J6" s="54">
        <f>+E6</f>
        <v>118700</v>
      </c>
      <c r="K6" s="55">
        <v>0</v>
      </c>
      <c r="L6" s="55">
        <v>0</v>
      </c>
      <c r="M6" s="55">
        <v>0</v>
      </c>
      <c r="N6" s="55">
        <v>0</v>
      </c>
      <c r="O6" s="55">
        <v>0</v>
      </c>
    </row>
    <row r="7" spans="1:15" x14ac:dyDescent="0.25">
      <c r="A7" s="51">
        <v>4051</v>
      </c>
      <c r="B7" s="52">
        <v>41516</v>
      </c>
      <c r="C7" s="52">
        <v>41516</v>
      </c>
      <c r="D7" s="53">
        <v>148100</v>
      </c>
      <c r="E7" s="53">
        <v>148100</v>
      </c>
      <c r="F7" s="54" t="s">
        <v>67</v>
      </c>
      <c r="G7" s="55">
        <v>0</v>
      </c>
      <c r="H7" s="55">
        <v>0</v>
      </c>
      <c r="I7" s="55">
        <v>0</v>
      </c>
      <c r="J7" s="54">
        <f>+E7</f>
        <v>148100</v>
      </c>
      <c r="K7" s="55">
        <v>0</v>
      </c>
      <c r="L7" s="55">
        <v>0</v>
      </c>
      <c r="M7" s="55">
        <v>0</v>
      </c>
      <c r="N7" s="55">
        <v>0</v>
      </c>
      <c r="O7" s="55">
        <v>0</v>
      </c>
    </row>
    <row r="8" spans="1:15" x14ac:dyDescent="0.25">
      <c r="A8" s="51">
        <v>4140</v>
      </c>
      <c r="B8" s="52">
        <v>41516</v>
      </c>
      <c r="C8" s="52">
        <v>41516</v>
      </c>
      <c r="D8" s="53">
        <v>190500</v>
      </c>
      <c r="E8" s="53">
        <v>190500</v>
      </c>
      <c r="F8" s="54" t="s">
        <v>67</v>
      </c>
      <c r="G8" s="55">
        <v>0</v>
      </c>
      <c r="H8" s="55">
        <v>0</v>
      </c>
      <c r="I8" s="55">
        <v>0</v>
      </c>
      <c r="J8" s="54">
        <f>+E8</f>
        <v>190500</v>
      </c>
      <c r="K8" s="55">
        <v>0</v>
      </c>
      <c r="L8" s="55">
        <v>0</v>
      </c>
      <c r="M8" s="55">
        <v>0</v>
      </c>
      <c r="N8" s="55">
        <v>0</v>
      </c>
      <c r="O8" s="55">
        <v>0</v>
      </c>
    </row>
    <row r="9" spans="1:15" x14ac:dyDescent="0.25">
      <c r="A9" s="51">
        <v>4135</v>
      </c>
      <c r="B9" s="52">
        <v>41516</v>
      </c>
      <c r="C9" s="52">
        <v>41516</v>
      </c>
      <c r="D9" s="53">
        <v>222000</v>
      </c>
      <c r="E9" s="53">
        <v>222000</v>
      </c>
      <c r="F9" s="54" t="s">
        <v>67</v>
      </c>
      <c r="G9" s="55">
        <v>0</v>
      </c>
      <c r="H9" s="55">
        <v>0</v>
      </c>
      <c r="I9" s="55">
        <v>0</v>
      </c>
      <c r="J9" s="54">
        <f>+E9</f>
        <v>222000</v>
      </c>
      <c r="K9" s="55">
        <v>0</v>
      </c>
      <c r="L9" s="55">
        <v>0</v>
      </c>
      <c r="M9" s="55">
        <v>0</v>
      </c>
      <c r="N9" s="55">
        <v>0</v>
      </c>
      <c r="O9" s="55">
        <v>0</v>
      </c>
    </row>
    <row r="10" spans="1:15" x14ac:dyDescent="0.25">
      <c r="A10" s="51">
        <v>4072</v>
      </c>
      <c r="B10" s="52">
        <v>41516</v>
      </c>
      <c r="C10" s="52">
        <v>41516</v>
      </c>
      <c r="D10" s="53">
        <v>226350</v>
      </c>
      <c r="E10" s="53">
        <v>226350</v>
      </c>
      <c r="F10" s="54" t="s">
        <v>67</v>
      </c>
      <c r="G10" s="55">
        <v>0</v>
      </c>
      <c r="H10" s="55">
        <v>0</v>
      </c>
      <c r="I10" s="55">
        <v>0</v>
      </c>
      <c r="J10" s="54">
        <f>+E10</f>
        <v>226350</v>
      </c>
      <c r="K10" s="55">
        <v>0</v>
      </c>
      <c r="L10" s="55">
        <v>0</v>
      </c>
      <c r="M10" s="55">
        <v>0</v>
      </c>
      <c r="N10" s="55">
        <v>0</v>
      </c>
      <c r="O10" s="55">
        <v>0</v>
      </c>
    </row>
    <row r="11" spans="1:15" x14ac:dyDescent="0.25">
      <c r="A11" s="51">
        <v>4069</v>
      </c>
      <c r="B11" s="52">
        <v>41516</v>
      </c>
      <c r="C11" s="52">
        <v>41516</v>
      </c>
      <c r="D11" s="53">
        <v>86750</v>
      </c>
      <c r="E11" s="53">
        <v>86750</v>
      </c>
      <c r="F11" s="54" t="s">
        <v>67</v>
      </c>
      <c r="G11" s="55">
        <v>0</v>
      </c>
      <c r="H11" s="55">
        <v>0</v>
      </c>
      <c r="I11" s="55">
        <v>0</v>
      </c>
      <c r="J11" s="54">
        <f>+E11</f>
        <v>86750</v>
      </c>
      <c r="K11" s="55">
        <v>0</v>
      </c>
      <c r="L11" s="55">
        <v>0</v>
      </c>
      <c r="M11" s="55">
        <v>0</v>
      </c>
      <c r="N11" s="55">
        <v>0</v>
      </c>
      <c r="O11" s="55">
        <v>0</v>
      </c>
    </row>
    <row r="12" spans="1:15" x14ac:dyDescent="0.25">
      <c r="A12" s="51">
        <v>4158</v>
      </c>
      <c r="B12" s="52">
        <v>41547</v>
      </c>
      <c r="C12" s="52">
        <v>41547</v>
      </c>
      <c r="D12" s="53">
        <v>149600</v>
      </c>
      <c r="E12" s="53">
        <v>149600</v>
      </c>
      <c r="F12" s="54" t="s">
        <v>67</v>
      </c>
      <c r="G12" s="55">
        <v>0</v>
      </c>
      <c r="H12" s="55">
        <v>0</v>
      </c>
      <c r="I12" s="55">
        <v>0</v>
      </c>
      <c r="J12" s="54">
        <f>+E12</f>
        <v>149600</v>
      </c>
      <c r="K12" s="55">
        <v>0</v>
      </c>
      <c r="L12" s="55">
        <v>0</v>
      </c>
      <c r="M12" s="55">
        <v>0</v>
      </c>
      <c r="N12" s="55">
        <v>0</v>
      </c>
      <c r="O12" s="55">
        <v>0</v>
      </c>
    </row>
    <row r="13" spans="1:15" x14ac:dyDescent="0.25">
      <c r="A13" s="51">
        <v>4317</v>
      </c>
      <c r="B13" s="52">
        <v>41577</v>
      </c>
      <c r="C13" s="52">
        <v>41577</v>
      </c>
      <c r="D13" s="53">
        <v>133900</v>
      </c>
      <c r="E13" s="53">
        <v>133900</v>
      </c>
      <c r="F13" s="54" t="s">
        <v>67</v>
      </c>
      <c r="G13" s="55">
        <v>0</v>
      </c>
      <c r="H13" s="55">
        <v>0</v>
      </c>
      <c r="I13" s="55">
        <v>0</v>
      </c>
      <c r="J13" s="54">
        <f>+E13</f>
        <v>133900</v>
      </c>
      <c r="K13" s="55">
        <v>0</v>
      </c>
      <c r="L13" s="55">
        <v>0</v>
      </c>
      <c r="M13" s="55">
        <v>0</v>
      </c>
      <c r="N13" s="55">
        <v>0</v>
      </c>
      <c r="O13" s="55">
        <v>0</v>
      </c>
    </row>
    <row r="14" spans="1:15" x14ac:dyDescent="0.25">
      <c r="A14" s="51">
        <v>4227</v>
      </c>
      <c r="B14" s="52">
        <v>41577</v>
      </c>
      <c r="C14" s="52">
        <v>41577</v>
      </c>
      <c r="D14" s="53">
        <v>152300</v>
      </c>
      <c r="E14" s="53">
        <v>152300</v>
      </c>
      <c r="F14" s="54" t="s">
        <v>67</v>
      </c>
      <c r="G14" s="55">
        <v>0</v>
      </c>
      <c r="H14" s="55">
        <v>0</v>
      </c>
      <c r="I14" s="55">
        <v>0</v>
      </c>
      <c r="J14" s="54">
        <f>+E14</f>
        <v>152300</v>
      </c>
      <c r="K14" s="55">
        <v>0</v>
      </c>
      <c r="L14" s="55">
        <v>0</v>
      </c>
      <c r="M14" s="55">
        <v>0</v>
      </c>
      <c r="N14" s="55">
        <v>0</v>
      </c>
      <c r="O14" s="55">
        <v>0</v>
      </c>
    </row>
    <row r="15" spans="1:15" x14ac:dyDescent="0.25">
      <c r="A15" s="51">
        <v>4357</v>
      </c>
      <c r="B15" s="52">
        <v>41577</v>
      </c>
      <c r="C15" s="52">
        <v>41577</v>
      </c>
      <c r="D15" s="53">
        <v>45400</v>
      </c>
      <c r="E15" s="53">
        <v>45400</v>
      </c>
      <c r="F15" s="54" t="s">
        <v>67</v>
      </c>
      <c r="G15" s="55">
        <v>0</v>
      </c>
      <c r="H15" s="55">
        <v>0</v>
      </c>
      <c r="I15" s="55">
        <v>0</v>
      </c>
      <c r="J15" s="54">
        <f>+E15</f>
        <v>45400</v>
      </c>
      <c r="K15" s="55">
        <v>0</v>
      </c>
      <c r="L15" s="55">
        <v>0</v>
      </c>
      <c r="M15" s="55">
        <v>0</v>
      </c>
      <c r="N15" s="55">
        <v>0</v>
      </c>
      <c r="O15" s="55">
        <v>0</v>
      </c>
    </row>
    <row r="16" spans="1:15" x14ac:dyDescent="0.25">
      <c r="A16" s="51">
        <v>4330</v>
      </c>
      <c r="B16" s="52">
        <v>41577</v>
      </c>
      <c r="C16" s="52">
        <v>41577</v>
      </c>
      <c r="D16" s="53">
        <v>47200</v>
      </c>
      <c r="E16" s="53">
        <v>47200</v>
      </c>
      <c r="F16" s="54" t="s">
        <v>67</v>
      </c>
      <c r="G16" s="55">
        <v>0</v>
      </c>
      <c r="H16" s="55">
        <v>0</v>
      </c>
      <c r="I16" s="55">
        <v>0</v>
      </c>
      <c r="J16" s="54">
        <f>+E16</f>
        <v>47200</v>
      </c>
      <c r="K16" s="55">
        <v>0</v>
      </c>
      <c r="L16" s="55">
        <v>0</v>
      </c>
      <c r="M16" s="55">
        <v>0</v>
      </c>
      <c r="N16" s="55">
        <v>0</v>
      </c>
      <c r="O16" s="55">
        <v>0</v>
      </c>
    </row>
    <row r="17" spans="1:15" x14ac:dyDescent="0.25">
      <c r="A17" s="51">
        <v>4356</v>
      </c>
      <c r="B17" s="52">
        <v>41577</v>
      </c>
      <c r="C17" s="52">
        <v>41577</v>
      </c>
      <c r="D17" s="53">
        <v>58200</v>
      </c>
      <c r="E17" s="53">
        <v>58200</v>
      </c>
      <c r="F17" s="54" t="s">
        <v>67</v>
      </c>
      <c r="G17" s="55">
        <v>0</v>
      </c>
      <c r="H17" s="55">
        <v>0</v>
      </c>
      <c r="I17" s="55">
        <v>0</v>
      </c>
      <c r="J17" s="54">
        <f>+E17</f>
        <v>58200</v>
      </c>
      <c r="K17" s="55">
        <v>0</v>
      </c>
      <c r="L17" s="55">
        <v>0</v>
      </c>
      <c r="M17" s="55">
        <v>0</v>
      </c>
      <c r="N17" s="55">
        <v>0</v>
      </c>
      <c r="O17" s="55">
        <v>0</v>
      </c>
    </row>
    <row r="18" spans="1:15" x14ac:dyDescent="0.25">
      <c r="A18" s="51">
        <v>4333</v>
      </c>
      <c r="B18" s="52">
        <v>41577</v>
      </c>
      <c r="C18" s="52">
        <v>41577</v>
      </c>
      <c r="D18" s="53">
        <v>92450</v>
      </c>
      <c r="E18" s="53">
        <v>92450</v>
      </c>
      <c r="F18" s="54" t="s">
        <v>67</v>
      </c>
      <c r="G18" s="55">
        <v>0</v>
      </c>
      <c r="H18" s="55">
        <v>0</v>
      </c>
      <c r="I18" s="55">
        <v>0</v>
      </c>
      <c r="J18" s="54">
        <f>+E18</f>
        <v>92450</v>
      </c>
      <c r="K18" s="55">
        <v>0</v>
      </c>
      <c r="L18" s="55">
        <v>0</v>
      </c>
      <c r="M18" s="55">
        <v>0</v>
      </c>
      <c r="N18" s="55">
        <v>0</v>
      </c>
      <c r="O18" s="55">
        <v>0</v>
      </c>
    </row>
    <row r="19" spans="1:15" x14ac:dyDescent="0.25">
      <c r="A19" s="51">
        <v>4311</v>
      </c>
      <c r="B19" s="52">
        <v>41577</v>
      </c>
      <c r="C19" s="52">
        <v>41577</v>
      </c>
      <c r="D19" s="53">
        <v>94800</v>
      </c>
      <c r="E19" s="53">
        <v>94800</v>
      </c>
      <c r="F19" s="54" t="s">
        <v>67</v>
      </c>
      <c r="G19" s="55">
        <v>0</v>
      </c>
      <c r="H19" s="55">
        <v>0</v>
      </c>
      <c r="I19" s="55">
        <v>0</v>
      </c>
      <c r="J19" s="54">
        <f>+E19</f>
        <v>94800</v>
      </c>
      <c r="K19" s="55">
        <v>0</v>
      </c>
      <c r="L19" s="55">
        <v>0</v>
      </c>
      <c r="M19" s="55">
        <v>0</v>
      </c>
      <c r="N19" s="55">
        <v>0</v>
      </c>
      <c r="O19" s="55">
        <v>0</v>
      </c>
    </row>
    <row r="20" spans="1:15" x14ac:dyDescent="0.25">
      <c r="A20" s="51">
        <v>4513</v>
      </c>
      <c r="B20" s="52">
        <v>41728</v>
      </c>
      <c r="C20" s="52">
        <v>41728</v>
      </c>
      <c r="D20" s="53">
        <v>87828</v>
      </c>
      <c r="E20" s="53">
        <v>87828</v>
      </c>
      <c r="F20" s="54" t="s">
        <v>67</v>
      </c>
      <c r="G20" s="55">
        <v>0</v>
      </c>
      <c r="H20" s="55">
        <v>0</v>
      </c>
      <c r="I20" s="55">
        <v>0</v>
      </c>
      <c r="J20" s="54">
        <f>+E20</f>
        <v>87828</v>
      </c>
      <c r="K20" s="55">
        <v>0</v>
      </c>
      <c r="L20" s="55">
        <v>0</v>
      </c>
      <c r="M20" s="55">
        <v>0</v>
      </c>
      <c r="N20" s="55">
        <v>0</v>
      </c>
      <c r="O20" s="55">
        <v>0</v>
      </c>
    </row>
    <row r="21" spans="1:15" x14ac:dyDescent="0.25">
      <c r="A21" s="51">
        <v>4581</v>
      </c>
      <c r="B21" s="52">
        <v>41759</v>
      </c>
      <c r="C21" s="52">
        <v>41759</v>
      </c>
      <c r="D21" s="53">
        <v>128273</v>
      </c>
      <c r="E21" s="53">
        <v>128273</v>
      </c>
      <c r="F21" s="54" t="s">
        <v>67</v>
      </c>
      <c r="G21" s="55">
        <v>0</v>
      </c>
      <c r="H21" s="55">
        <v>0</v>
      </c>
      <c r="I21" s="55">
        <v>0</v>
      </c>
      <c r="J21" s="54">
        <f>+E21</f>
        <v>128273</v>
      </c>
      <c r="K21" s="55">
        <v>0</v>
      </c>
      <c r="L21" s="55">
        <v>0</v>
      </c>
      <c r="M21" s="55">
        <v>0</v>
      </c>
      <c r="N21" s="55">
        <v>0</v>
      </c>
      <c r="O21" s="55">
        <v>0</v>
      </c>
    </row>
    <row r="22" spans="1:15" x14ac:dyDescent="0.25">
      <c r="A22" s="51">
        <v>4571</v>
      </c>
      <c r="B22" s="52">
        <v>41759</v>
      </c>
      <c r="C22" s="52">
        <v>41759</v>
      </c>
      <c r="D22" s="53">
        <v>44900</v>
      </c>
      <c r="E22" s="53">
        <v>44900</v>
      </c>
      <c r="F22" s="54" t="s">
        <v>67</v>
      </c>
      <c r="G22" s="55">
        <v>0</v>
      </c>
      <c r="H22" s="55">
        <v>0</v>
      </c>
      <c r="I22" s="55">
        <v>0</v>
      </c>
      <c r="J22" s="54">
        <f>+E22</f>
        <v>44900</v>
      </c>
      <c r="K22" s="55">
        <v>0</v>
      </c>
      <c r="L22" s="55">
        <v>0</v>
      </c>
      <c r="M22" s="55">
        <v>0</v>
      </c>
      <c r="N22" s="55">
        <v>0</v>
      </c>
      <c r="O22" s="55">
        <v>0</v>
      </c>
    </row>
    <row r="23" spans="1:15" x14ac:dyDescent="0.25">
      <c r="A23" s="51">
        <v>4597</v>
      </c>
      <c r="B23" s="52">
        <v>41759</v>
      </c>
      <c r="C23" s="52">
        <v>41759</v>
      </c>
      <c r="D23" s="53">
        <v>93100</v>
      </c>
      <c r="E23" s="53">
        <v>93100</v>
      </c>
      <c r="F23" s="54" t="s">
        <v>67</v>
      </c>
      <c r="G23" s="55">
        <v>0</v>
      </c>
      <c r="H23" s="55">
        <v>0</v>
      </c>
      <c r="I23" s="55">
        <v>0</v>
      </c>
      <c r="J23" s="54">
        <f>+E23</f>
        <v>93100</v>
      </c>
      <c r="K23" s="55">
        <v>0</v>
      </c>
      <c r="L23" s="55">
        <v>0</v>
      </c>
      <c r="M23" s="55">
        <v>0</v>
      </c>
      <c r="N23" s="55">
        <v>0</v>
      </c>
      <c r="O23" s="55">
        <v>0</v>
      </c>
    </row>
    <row r="24" spans="1:15" x14ac:dyDescent="0.25">
      <c r="A24" s="51">
        <v>4742</v>
      </c>
      <c r="B24" s="52">
        <v>41820</v>
      </c>
      <c r="C24" s="52">
        <v>41820</v>
      </c>
      <c r="D24" s="53">
        <v>39000</v>
      </c>
      <c r="E24" s="53">
        <v>39000</v>
      </c>
      <c r="F24" s="54" t="s">
        <v>67</v>
      </c>
      <c r="G24" s="55">
        <v>0</v>
      </c>
      <c r="H24" s="55">
        <v>0</v>
      </c>
      <c r="I24" s="55">
        <v>0</v>
      </c>
      <c r="J24" s="54">
        <f>+E24</f>
        <v>39000</v>
      </c>
      <c r="K24" s="55">
        <v>0</v>
      </c>
      <c r="L24" s="55">
        <v>0</v>
      </c>
      <c r="M24" s="55">
        <v>0</v>
      </c>
      <c r="N24" s="55">
        <v>0</v>
      </c>
      <c r="O24" s="55">
        <v>0</v>
      </c>
    </row>
    <row r="25" spans="1:15" x14ac:dyDescent="0.25">
      <c r="A25" s="51">
        <v>4699</v>
      </c>
      <c r="B25" s="52">
        <v>41820</v>
      </c>
      <c r="C25" s="52">
        <v>41820</v>
      </c>
      <c r="D25" s="53">
        <v>73636</v>
      </c>
      <c r="E25" s="53">
        <v>73636</v>
      </c>
      <c r="F25" s="54" t="s">
        <v>67</v>
      </c>
      <c r="G25" s="55">
        <v>0</v>
      </c>
      <c r="H25" s="55">
        <v>0</v>
      </c>
      <c r="I25" s="55">
        <v>0</v>
      </c>
      <c r="J25" s="54">
        <f>+E25</f>
        <v>73636</v>
      </c>
      <c r="K25" s="55">
        <v>0</v>
      </c>
      <c r="L25" s="55">
        <v>0</v>
      </c>
      <c r="M25" s="55">
        <v>0</v>
      </c>
      <c r="N25" s="55">
        <v>0</v>
      </c>
      <c r="O25" s="55">
        <v>0</v>
      </c>
    </row>
    <row r="26" spans="1:15" x14ac:dyDescent="0.25">
      <c r="A26" s="51">
        <v>4890</v>
      </c>
      <c r="B26" s="52">
        <v>41912</v>
      </c>
      <c r="C26" s="52">
        <v>41912</v>
      </c>
      <c r="D26" s="53">
        <v>118964</v>
      </c>
      <c r="E26" s="53">
        <v>118964</v>
      </c>
      <c r="F26" s="54" t="s">
        <v>67</v>
      </c>
      <c r="G26" s="55">
        <v>0</v>
      </c>
      <c r="H26" s="55">
        <v>0</v>
      </c>
      <c r="I26" s="55">
        <v>0</v>
      </c>
      <c r="J26" s="54">
        <f>+E26</f>
        <v>118964</v>
      </c>
      <c r="K26" s="55">
        <v>0</v>
      </c>
      <c r="L26" s="55">
        <v>0</v>
      </c>
      <c r="M26" s="55">
        <v>0</v>
      </c>
      <c r="N26" s="55">
        <v>0</v>
      </c>
      <c r="O26" s="55">
        <v>0</v>
      </c>
    </row>
    <row r="27" spans="1:15" x14ac:dyDescent="0.25">
      <c r="A27" s="51">
        <v>4914</v>
      </c>
      <c r="B27" s="52">
        <v>41912</v>
      </c>
      <c r="C27" s="52">
        <v>41912</v>
      </c>
      <c r="D27" s="53">
        <v>149600</v>
      </c>
      <c r="E27" s="53">
        <v>149600</v>
      </c>
      <c r="F27" s="54" t="s">
        <v>67</v>
      </c>
      <c r="G27" s="55">
        <v>0</v>
      </c>
      <c r="H27" s="55">
        <v>0</v>
      </c>
      <c r="I27" s="55">
        <v>0</v>
      </c>
      <c r="J27" s="54">
        <f>+E27</f>
        <v>149600</v>
      </c>
      <c r="K27" s="55">
        <v>0</v>
      </c>
      <c r="L27" s="55">
        <v>0</v>
      </c>
      <c r="M27" s="55">
        <v>0</v>
      </c>
      <c r="N27" s="55">
        <v>0</v>
      </c>
      <c r="O27" s="55">
        <v>0</v>
      </c>
    </row>
    <row r="28" spans="1:15" x14ac:dyDescent="0.25">
      <c r="A28" s="51">
        <v>4915</v>
      </c>
      <c r="B28" s="52">
        <v>41912</v>
      </c>
      <c r="C28" s="52">
        <v>41912</v>
      </c>
      <c r="D28" s="53">
        <v>53728</v>
      </c>
      <c r="E28" s="53">
        <v>53728</v>
      </c>
      <c r="F28" s="54" t="s">
        <v>67</v>
      </c>
      <c r="G28" s="55">
        <v>0</v>
      </c>
      <c r="H28" s="55">
        <v>0</v>
      </c>
      <c r="I28" s="55">
        <v>0</v>
      </c>
      <c r="J28" s="54">
        <f>+E28</f>
        <v>53728</v>
      </c>
      <c r="K28" s="55">
        <v>0</v>
      </c>
      <c r="L28" s="55">
        <v>0</v>
      </c>
      <c r="M28" s="55">
        <v>0</v>
      </c>
      <c r="N28" s="55">
        <v>0</v>
      </c>
      <c r="O28" s="55">
        <v>0</v>
      </c>
    </row>
    <row r="29" spans="1:15" x14ac:dyDescent="0.25">
      <c r="A29" s="51">
        <v>4913</v>
      </c>
      <c r="B29" s="52">
        <v>41912</v>
      </c>
      <c r="C29" s="52">
        <v>41912</v>
      </c>
      <c r="D29" s="53">
        <v>99746</v>
      </c>
      <c r="E29" s="53">
        <v>99746</v>
      </c>
      <c r="F29" s="54" t="s">
        <v>67</v>
      </c>
      <c r="G29" s="55">
        <v>0</v>
      </c>
      <c r="H29" s="55">
        <v>0</v>
      </c>
      <c r="I29" s="55">
        <v>0</v>
      </c>
      <c r="J29" s="54">
        <f>+E29</f>
        <v>99746</v>
      </c>
      <c r="K29" s="55">
        <v>0</v>
      </c>
      <c r="L29" s="55">
        <v>0</v>
      </c>
      <c r="M29" s="55">
        <v>0</v>
      </c>
      <c r="N29" s="55">
        <v>0</v>
      </c>
      <c r="O29" s="55">
        <v>0</v>
      </c>
    </row>
    <row r="30" spans="1:15" x14ac:dyDescent="0.25">
      <c r="A30" s="51">
        <v>4965</v>
      </c>
      <c r="B30" s="52">
        <v>41943</v>
      </c>
      <c r="C30" s="52">
        <v>41943</v>
      </c>
      <c r="D30" s="53">
        <v>193300</v>
      </c>
      <c r="E30" s="53">
        <v>193300</v>
      </c>
      <c r="F30" s="54" t="s">
        <v>67</v>
      </c>
      <c r="G30" s="55">
        <v>0</v>
      </c>
      <c r="H30" s="55">
        <v>0</v>
      </c>
      <c r="I30" s="55">
        <v>0</v>
      </c>
      <c r="J30" s="54">
        <f>+E30</f>
        <v>193300</v>
      </c>
      <c r="K30" s="55">
        <v>0</v>
      </c>
      <c r="L30" s="55">
        <v>0</v>
      </c>
      <c r="M30" s="55">
        <v>0</v>
      </c>
      <c r="N30" s="55">
        <v>0</v>
      </c>
      <c r="O30" s="55">
        <v>0</v>
      </c>
    </row>
    <row r="31" spans="1:15" x14ac:dyDescent="0.25">
      <c r="A31" s="51">
        <v>4985</v>
      </c>
      <c r="B31" s="52">
        <v>41973</v>
      </c>
      <c r="C31" s="52">
        <v>41973</v>
      </c>
      <c r="D31" s="53">
        <v>48300</v>
      </c>
      <c r="E31" s="53">
        <v>48300</v>
      </c>
      <c r="F31" s="54" t="s">
        <v>67</v>
      </c>
      <c r="G31" s="55">
        <v>0</v>
      </c>
      <c r="H31" s="55">
        <v>0</v>
      </c>
      <c r="I31" s="55">
        <v>0</v>
      </c>
      <c r="J31" s="54">
        <f>+E31</f>
        <v>48300</v>
      </c>
      <c r="K31" s="55">
        <v>0</v>
      </c>
      <c r="L31" s="55">
        <v>0</v>
      </c>
      <c r="M31" s="55">
        <v>0</v>
      </c>
      <c r="N31" s="55">
        <v>0</v>
      </c>
      <c r="O31" s="55">
        <v>0</v>
      </c>
    </row>
    <row r="32" spans="1:15" x14ac:dyDescent="0.25">
      <c r="A32" s="51">
        <v>4993</v>
      </c>
      <c r="B32" s="52">
        <v>41973</v>
      </c>
      <c r="C32" s="52">
        <v>41973</v>
      </c>
      <c r="D32" s="53">
        <v>90500</v>
      </c>
      <c r="E32" s="53">
        <v>90500</v>
      </c>
      <c r="F32" s="54" t="s">
        <v>67</v>
      </c>
      <c r="G32" s="55">
        <v>0</v>
      </c>
      <c r="H32" s="55">
        <v>0</v>
      </c>
      <c r="I32" s="55">
        <v>0</v>
      </c>
      <c r="J32" s="54">
        <f>+E32</f>
        <v>90500</v>
      </c>
      <c r="K32" s="55">
        <v>0</v>
      </c>
      <c r="L32" s="55">
        <v>0</v>
      </c>
      <c r="M32" s="55">
        <v>0</v>
      </c>
      <c r="N32" s="55">
        <v>0</v>
      </c>
      <c r="O32" s="55">
        <v>0</v>
      </c>
    </row>
    <row r="33" spans="1:15" x14ac:dyDescent="0.25">
      <c r="A33" s="51">
        <v>5165</v>
      </c>
      <c r="B33" s="52">
        <v>42063</v>
      </c>
      <c r="C33" s="52">
        <v>42063</v>
      </c>
      <c r="D33" s="53">
        <v>90800</v>
      </c>
      <c r="E33" s="53">
        <v>90800</v>
      </c>
      <c r="F33" s="54" t="s">
        <v>67</v>
      </c>
      <c r="G33" s="55">
        <v>0</v>
      </c>
      <c r="H33" s="55">
        <v>0</v>
      </c>
      <c r="I33" s="55">
        <v>0</v>
      </c>
      <c r="J33" s="54">
        <f>+E33</f>
        <v>90800</v>
      </c>
      <c r="K33" s="55">
        <v>0</v>
      </c>
      <c r="L33" s="55">
        <v>0</v>
      </c>
      <c r="M33" s="55">
        <v>0</v>
      </c>
      <c r="N33" s="55">
        <v>0</v>
      </c>
      <c r="O33" s="55">
        <v>0</v>
      </c>
    </row>
    <row r="34" spans="1:15" x14ac:dyDescent="0.25">
      <c r="A34" s="51">
        <v>5228</v>
      </c>
      <c r="B34" s="52">
        <v>42093</v>
      </c>
      <c r="C34" s="52">
        <v>42093</v>
      </c>
      <c r="D34" s="53">
        <v>120706</v>
      </c>
      <c r="E34" s="53">
        <v>120706</v>
      </c>
      <c r="F34" s="54" t="s">
        <v>68</v>
      </c>
      <c r="G34" s="56">
        <f>+VLOOKUP(A34,[2]ERRF!G:AZ,12,0)</f>
        <v>42167</v>
      </c>
      <c r="H34" s="56" t="str">
        <f>+VLOOKUP(A34,[2]ERRF!G:AZ,5,0)</f>
        <v>CC-32610035</v>
      </c>
      <c r="I34" s="57">
        <f>+VLOOKUP(A34,[2]ERRF!G:AZ,17,0)</f>
        <v>120706</v>
      </c>
      <c r="J34" s="58">
        <v>0</v>
      </c>
      <c r="K34" s="58">
        <v>0</v>
      </c>
      <c r="L34" s="58">
        <f>+VLOOKUP(A34,[2]ERRF!G:AZ,24,0)</f>
        <v>120706</v>
      </c>
      <c r="M34" s="58">
        <f>+VLOOKUP(A34,[2]ERRF!G:AZ,39,0)</f>
        <v>0</v>
      </c>
      <c r="N34" s="55" t="str">
        <f>+VLOOKUP(A34,[2]ERRF!G:AZ,44,0)</f>
        <v>0</v>
      </c>
      <c r="O34" s="55" t="str">
        <f>+VLOOKUP(A34,[2]ERRF!G:AZ,46,0)</f>
        <v>0</v>
      </c>
    </row>
    <row r="35" spans="1:15" x14ac:dyDescent="0.25">
      <c r="A35" s="51">
        <v>5202</v>
      </c>
      <c r="B35" s="52">
        <v>42093</v>
      </c>
      <c r="C35" s="52">
        <v>42093</v>
      </c>
      <c r="D35" s="53">
        <v>80200</v>
      </c>
      <c r="E35" s="53">
        <v>80200</v>
      </c>
      <c r="F35" s="54" t="s">
        <v>68</v>
      </c>
      <c r="G35" s="56">
        <f>+VLOOKUP(A35,[2]ERRF!G:AZ,12,0)</f>
        <v>42167</v>
      </c>
      <c r="H35" s="56" t="str">
        <f>+VLOOKUP(A35,[2]ERRF!G:AZ,5,0)</f>
        <v>CC-40976940</v>
      </c>
      <c r="I35" s="57">
        <f>+VLOOKUP(A35,[2]ERRF!G:AZ,17,0)</f>
        <v>80200</v>
      </c>
      <c r="J35" s="58">
        <v>0</v>
      </c>
      <c r="K35" s="58">
        <v>0</v>
      </c>
      <c r="L35" s="58">
        <f>+VLOOKUP(A35,[2]ERRF!G:AZ,24,0)</f>
        <v>80200</v>
      </c>
      <c r="M35" s="58">
        <f>+VLOOKUP(A35,[2]ERRF!G:AZ,39,0)</f>
        <v>0</v>
      </c>
      <c r="N35" s="55" t="str">
        <f>+VLOOKUP(A35,[2]ERRF!G:AZ,44,0)</f>
        <v>0</v>
      </c>
      <c r="O35" s="55" t="str">
        <f>+VLOOKUP(A35,[2]ERRF!G:AZ,46,0)</f>
        <v>0</v>
      </c>
    </row>
    <row r="36" spans="1:15" x14ac:dyDescent="0.25">
      <c r="A36" s="51">
        <v>5302</v>
      </c>
      <c r="B36" s="52">
        <v>42124</v>
      </c>
      <c r="C36" s="52">
        <v>42124</v>
      </c>
      <c r="D36" s="53">
        <v>148100</v>
      </c>
      <c r="E36" s="53">
        <v>148100</v>
      </c>
      <c r="F36" s="54" t="s">
        <v>67</v>
      </c>
      <c r="G36" s="55">
        <v>0</v>
      </c>
      <c r="H36" s="55">
        <v>0</v>
      </c>
      <c r="I36" s="55">
        <v>0</v>
      </c>
      <c r="J36" s="54">
        <f>+E36</f>
        <v>148100</v>
      </c>
      <c r="K36" s="55">
        <v>0</v>
      </c>
      <c r="L36" s="55">
        <v>0</v>
      </c>
      <c r="M36" s="55">
        <v>0</v>
      </c>
      <c r="N36" s="55">
        <v>0</v>
      </c>
      <c r="O36" s="55">
        <v>0</v>
      </c>
    </row>
    <row r="37" spans="1:15" x14ac:dyDescent="0.25">
      <c r="A37" s="51">
        <v>5293</v>
      </c>
      <c r="B37" s="52">
        <v>42124</v>
      </c>
      <c r="C37" s="52">
        <v>42124</v>
      </c>
      <c r="D37" s="53">
        <v>45180</v>
      </c>
      <c r="E37" s="53">
        <v>45180</v>
      </c>
      <c r="F37" s="54" t="s">
        <v>67</v>
      </c>
      <c r="G37" s="55">
        <v>0</v>
      </c>
      <c r="H37" s="55">
        <v>0</v>
      </c>
      <c r="I37" s="55">
        <v>0</v>
      </c>
      <c r="J37" s="54">
        <f>+E37</f>
        <v>45180</v>
      </c>
      <c r="K37" s="55">
        <v>0</v>
      </c>
      <c r="L37" s="55">
        <v>0</v>
      </c>
      <c r="M37" s="55">
        <v>0</v>
      </c>
      <c r="N37" s="55">
        <v>0</v>
      </c>
      <c r="O37" s="55">
        <v>0</v>
      </c>
    </row>
    <row r="38" spans="1:15" x14ac:dyDescent="0.25">
      <c r="A38" s="51">
        <v>5335</v>
      </c>
      <c r="B38" s="52">
        <v>42124</v>
      </c>
      <c r="C38" s="52">
        <v>42124</v>
      </c>
      <c r="D38" s="53">
        <v>47080</v>
      </c>
      <c r="E38" s="53">
        <v>47080</v>
      </c>
      <c r="F38" s="54" t="s">
        <v>67</v>
      </c>
      <c r="G38" s="55">
        <v>0</v>
      </c>
      <c r="H38" s="55">
        <v>0</v>
      </c>
      <c r="I38" s="55">
        <v>0</v>
      </c>
      <c r="J38" s="54">
        <f>+E38</f>
        <v>47080</v>
      </c>
      <c r="K38" s="55">
        <v>0</v>
      </c>
      <c r="L38" s="55">
        <v>0</v>
      </c>
      <c r="M38" s="55">
        <v>0</v>
      </c>
      <c r="N38" s="55">
        <v>0</v>
      </c>
      <c r="O38" s="55">
        <v>0</v>
      </c>
    </row>
    <row r="39" spans="1:15" x14ac:dyDescent="0.25">
      <c r="A39" s="51">
        <v>5428</v>
      </c>
      <c r="B39" s="52">
        <v>42154</v>
      </c>
      <c r="C39" s="52">
        <v>42154</v>
      </c>
      <c r="D39" s="53">
        <v>112600</v>
      </c>
      <c r="E39" s="53">
        <v>112600</v>
      </c>
      <c r="F39" s="54" t="s">
        <v>67</v>
      </c>
      <c r="G39" s="55">
        <v>0</v>
      </c>
      <c r="H39" s="55">
        <v>0</v>
      </c>
      <c r="I39" s="55">
        <v>0</v>
      </c>
      <c r="J39" s="54">
        <f>+E39</f>
        <v>112600</v>
      </c>
      <c r="K39" s="55">
        <v>0</v>
      </c>
      <c r="L39" s="55">
        <v>0</v>
      </c>
      <c r="M39" s="55">
        <v>0</v>
      </c>
      <c r="N39" s="55">
        <v>0</v>
      </c>
      <c r="O39" s="55">
        <v>0</v>
      </c>
    </row>
    <row r="40" spans="1:15" x14ac:dyDescent="0.25">
      <c r="A40" s="51">
        <v>5410</v>
      </c>
      <c r="B40" s="52">
        <v>42154</v>
      </c>
      <c r="C40" s="52">
        <v>42154</v>
      </c>
      <c r="D40" s="53">
        <v>117300</v>
      </c>
      <c r="E40" s="53">
        <v>117300</v>
      </c>
      <c r="F40" s="54" t="s">
        <v>67</v>
      </c>
      <c r="G40" s="55">
        <v>0</v>
      </c>
      <c r="H40" s="55">
        <v>0</v>
      </c>
      <c r="I40" s="55">
        <v>0</v>
      </c>
      <c r="J40" s="54">
        <f>+E40</f>
        <v>117300</v>
      </c>
      <c r="K40" s="55">
        <v>0</v>
      </c>
      <c r="L40" s="55">
        <v>0</v>
      </c>
      <c r="M40" s="55">
        <v>0</v>
      </c>
      <c r="N40" s="55">
        <v>0</v>
      </c>
      <c r="O40" s="55">
        <v>0</v>
      </c>
    </row>
    <row r="41" spans="1:15" x14ac:dyDescent="0.25">
      <c r="A41" s="51">
        <v>5429</v>
      </c>
      <c r="B41" s="52">
        <v>42154</v>
      </c>
      <c r="C41" s="52">
        <v>42154</v>
      </c>
      <c r="D41" s="53">
        <v>124900</v>
      </c>
      <c r="E41" s="53">
        <v>124900</v>
      </c>
      <c r="F41" s="54" t="s">
        <v>67</v>
      </c>
      <c r="G41" s="55">
        <v>0</v>
      </c>
      <c r="H41" s="55">
        <v>0</v>
      </c>
      <c r="I41" s="55">
        <v>0</v>
      </c>
      <c r="J41" s="54">
        <f>+E41</f>
        <v>124900</v>
      </c>
      <c r="K41" s="55">
        <v>0</v>
      </c>
      <c r="L41" s="55">
        <v>0</v>
      </c>
      <c r="M41" s="55">
        <v>0</v>
      </c>
      <c r="N41" s="55">
        <v>0</v>
      </c>
      <c r="O41" s="55">
        <v>0</v>
      </c>
    </row>
    <row r="42" spans="1:15" x14ac:dyDescent="0.25">
      <c r="A42" s="51">
        <v>5398</v>
      </c>
      <c r="B42" s="52">
        <v>42154</v>
      </c>
      <c r="C42" s="52">
        <v>42154</v>
      </c>
      <c r="D42" s="53">
        <v>56400</v>
      </c>
      <c r="E42" s="53">
        <v>56400</v>
      </c>
      <c r="F42" s="54" t="s">
        <v>67</v>
      </c>
      <c r="G42" s="55">
        <v>0</v>
      </c>
      <c r="H42" s="55">
        <v>0</v>
      </c>
      <c r="I42" s="55">
        <v>0</v>
      </c>
      <c r="J42" s="54">
        <f>+E42</f>
        <v>56400</v>
      </c>
      <c r="K42" s="55">
        <v>0</v>
      </c>
      <c r="L42" s="55">
        <v>0</v>
      </c>
      <c r="M42" s="55">
        <v>0</v>
      </c>
      <c r="N42" s="55">
        <v>0</v>
      </c>
      <c r="O42" s="55">
        <v>0</v>
      </c>
    </row>
    <row r="43" spans="1:15" x14ac:dyDescent="0.25">
      <c r="A43" s="51">
        <v>5445</v>
      </c>
      <c r="B43" s="52">
        <v>42185</v>
      </c>
      <c r="C43" s="52">
        <v>42185</v>
      </c>
      <c r="D43" s="53">
        <v>128400</v>
      </c>
      <c r="E43" s="53">
        <v>128400</v>
      </c>
      <c r="F43" s="54" t="s">
        <v>67</v>
      </c>
      <c r="G43" s="55">
        <v>0</v>
      </c>
      <c r="H43" s="55">
        <v>0</v>
      </c>
      <c r="I43" s="55">
        <v>0</v>
      </c>
      <c r="J43" s="54">
        <f>+E43</f>
        <v>128400</v>
      </c>
      <c r="K43" s="55">
        <v>0</v>
      </c>
      <c r="L43" s="55">
        <v>0</v>
      </c>
      <c r="M43" s="55">
        <v>0</v>
      </c>
      <c r="N43" s="55">
        <v>0</v>
      </c>
      <c r="O43" s="55">
        <v>0</v>
      </c>
    </row>
    <row r="44" spans="1:15" x14ac:dyDescent="0.25">
      <c r="A44" s="51">
        <v>5478</v>
      </c>
      <c r="B44" s="52">
        <v>42185</v>
      </c>
      <c r="C44" s="52">
        <v>42185</v>
      </c>
      <c r="D44" s="53">
        <v>50132</v>
      </c>
      <c r="E44" s="53">
        <v>50132</v>
      </c>
      <c r="F44" s="54" t="s">
        <v>67</v>
      </c>
      <c r="G44" s="55">
        <v>0</v>
      </c>
      <c r="H44" s="55">
        <v>0</v>
      </c>
      <c r="I44" s="55">
        <v>0</v>
      </c>
      <c r="J44" s="54">
        <f>+E44</f>
        <v>50132</v>
      </c>
      <c r="K44" s="55">
        <v>0</v>
      </c>
      <c r="L44" s="55">
        <v>0</v>
      </c>
      <c r="M44" s="55">
        <v>0</v>
      </c>
      <c r="N44" s="55">
        <v>0</v>
      </c>
      <c r="O44" s="55">
        <v>0</v>
      </c>
    </row>
    <row r="45" spans="1:15" x14ac:dyDescent="0.25">
      <c r="A45" s="51">
        <v>5471</v>
      </c>
      <c r="B45" s="52">
        <v>42185</v>
      </c>
      <c r="C45" s="52">
        <v>42185</v>
      </c>
      <c r="D45" s="53">
        <v>51200</v>
      </c>
      <c r="E45" s="53">
        <v>51200</v>
      </c>
      <c r="F45" s="54" t="s">
        <v>67</v>
      </c>
      <c r="G45" s="55">
        <v>0</v>
      </c>
      <c r="H45" s="55">
        <v>0</v>
      </c>
      <c r="I45" s="55">
        <v>0</v>
      </c>
      <c r="J45" s="54">
        <f>+E45</f>
        <v>51200</v>
      </c>
      <c r="K45" s="55">
        <v>0</v>
      </c>
      <c r="L45" s="55">
        <v>0</v>
      </c>
      <c r="M45" s="55">
        <v>0</v>
      </c>
      <c r="N45" s="55">
        <v>0</v>
      </c>
      <c r="O45" s="55">
        <v>0</v>
      </c>
    </row>
    <row r="46" spans="1:15" x14ac:dyDescent="0.25">
      <c r="A46" s="51">
        <v>5535</v>
      </c>
      <c r="B46" s="52">
        <v>42215</v>
      </c>
      <c r="C46" s="52">
        <v>42215</v>
      </c>
      <c r="D46" s="53">
        <v>121064</v>
      </c>
      <c r="E46" s="53">
        <v>121064</v>
      </c>
      <c r="F46" s="54" t="s">
        <v>67</v>
      </c>
      <c r="G46" s="55">
        <v>0</v>
      </c>
      <c r="H46" s="55">
        <v>0</v>
      </c>
      <c r="I46" s="55">
        <v>0</v>
      </c>
      <c r="J46" s="54">
        <f>+E46</f>
        <v>121064</v>
      </c>
      <c r="K46" s="55">
        <v>0</v>
      </c>
      <c r="L46" s="55">
        <v>0</v>
      </c>
      <c r="M46" s="55">
        <v>0</v>
      </c>
      <c r="N46" s="55">
        <v>0</v>
      </c>
      <c r="O46" s="55">
        <v>0</v>
      </c>
    </row>
    <row r="47" spans="1:15" x14ac:dyDescent="0.25">
      <c r="A47" s="51">
        <v>5548</v>
      </c>
      <c r="B47" s="52">
        <v>42215</v>
      </c>
      <c r="C47" s="52">
        <v>42215</v>
      </c>
      <c r="D47" s="53">
        <v>136500</v>
      </c>
      <c r="E47" s="53">
        <v>136500</v>
      </c>
      <c r="F47" s="54" t="s">
        <v>67</v>
      </c>
      <c r="G47" s="55">
        <v>0</v>
      </c>
      <c r="H47" s="55">
        <v>0</v>
      </c>
      <c r="I47" s="55">
        <v>0</v>
      </c>
      <c r="J47" s="54">
        <f>+E47</f>
        <v>136500</v>
      </c>
      <c r="K47" s="55">
        <v>0</v>
      </c>
      <c r="L47" s="55">
        <v>0</v>
      </c>
      <c r="M47" s="55">
        <v>0</v>
      </c>
      <c r="N47" s="55">
        <v>0</v>
      </c>
      <c r="O47" s="55">
        <v>0</v>
      </c>
    </row>
    <row r="48" spans="1:15" x14ac:dyDescent="0.25">
      <c r="A48" s="51">
        <v>5679</v>
      </c>
      <c r="B48" s="52">
        <v>42246</v>
      </c>
      <c r="C48" s="52">
        <v>42246</v>
      </c>
      <c r="D48" s="53">
        <v>199024</v>
      </c>
      <c r="E48" s="53">
        <v>199024</v>
      </c>
      <c r="F48" s="54" t="s">
        <v>67</v>
      </c>
      <c r="G48" s="55">
        <v>0</v>
      </c>
      <c r="H48" s="55">
        <v>0</v>
      </c>
      <c r="I48" s="55">
        <v>0</v>
      </c>
      <c r="J48" s="54">
        <f>+E48</f>
        <v>199024</v>
      </c>
      <c r="K48" s="55">
        <v>0</v>
      </c>
      <c r="L48" s="55">
        <v>0</v>
      </c>
      <c r="M48" s="55">
        <v>0</v>
      </c>
      <c r="N48" s="55">
        <v>0</v>
      </c>
      <c r="O48" s="55">
        <v>0</v>
      </c>
    </row>
    <row r="49" spans="1:15" x14ac:dyDescent="0.25">
      <c r="A49" s="51">
        <v>5654</v>
      </c>
      <c r="B49" s="52">
        <v>42246</v>
      </c>
      <c r="C49" s="52">
        <v>42246</v>
      </c>
      <c r="D49" s="53">
        <v>52197</v>
      </c>
      <c r="E49" s="53">
        <v>52197</v>
      </c>
      <c r="F49" s="54" t="s">
        <v>67</v>
      </c>
      <c r="G49" s="55">
        <v>0</v>
      </c>
      <c r="H49" s="55">
        <v>0</v>
      </c>
      <c r="I49" s="55">
        <v>0</v>
      </c>
      <c r="J49" s="54">
        <f>+E49</f>
        <v>52197</v>
      </c>
      <c r="K49" s="55">
        <v>0</v>
      </c>
      <c r="L49" s="55">
        <v>0</v>
      </c>
      <c r="M49" s="55">
        <v>0</v>
      </c>
      <c r="N49" s="55">
        <v>0</v>
      </c>
      <c r="O49" s="55">
        <v>0</v>
      </c>
    </row>
    <row r="50" spans="1:15" x14ac:dyDescent="0.25">
      <c r="A50" s="51">
        <v>5614</v>
      </c>
      <c r="B50" s="52">
        <v>42246</v>
      </c>
      <c r="C50" s="52">
        <v>42246</v>
      </c>
      <c r="D50" s="53">
        <v>78017</v>
      </c>
      <c r="E50" s="53">
        <v>78017</v>
      </c>
      <c r="F50" s="54" t="s">
        <v>67</v>
      </c>
      <c r="G50" s="55">
        <v>0</v>
      </c>
      <c r="H50" s="55">
        <v>0</v>
      </c>
      <c r="I50" s="55">
        <v>0</v>
      </c>
      <c r="J50" s="54">
        <f>+E50</f>
        <v>78017</v>
      </c>
      <c r="K50" s="55">
        <v>0</v>
      </c>
      <c r="L50" s="55">
        <v>0</v>
      </c>
      <c r="M50" s="55">
        <v>0</v>
      </c>
      <c r="N50" s="55">
        <v>0</v>
      </c>
      <c r="O50" s="55">
        <v>0</v>
      </c>
    </row>
    <row r="51" spans="1:15" x14ac:dyDescent="0.25">
      <c r="A51" s="51">
        <v>5616</v>
      </c>
      <c r="B51" s="52">
        <v>42246</v>
      </c>
      <c r="C51" s="52">
        <v>42246</v>
      </c>
      <c r="D51" s="53">
        <v>90908</v>
      </c>
      <c r="E51" s="53">
        <v>90908</v>
      </c>
      <c r="F51" s="54" t="s">
        <v>67</v>
      </c>
      <c r="G51" s="55">
        <v>0</v>
      </c>
      <c r="H51" s="55">
        <v>0</v>
      </c>
      <c r="I51" s="55">
        <v>0</v>
      </c>
      <c r="J51" s="54">
        <f>+E51</f>
        <v>90908</v>
      </c>
      <c r="K51" s="55">
        <v>0</v>
      </c>
      <c r="L51" s="55">
        <v>0</v>
      </c>
      <c r="M51" s="55">
        <v>0</v>
      </c>
      <c r="N51" s="55">
        <v>0</v>
      </c>
      <c r="O51" s="55">
        <v>0</v>
      </c>
    </row>
    <row r="52" spans="1:15" x14ac:dyDescent="0.25">
      <c r="A52" s="51">
        <v>5595</v>
      </c>
      <c r="B52" s="52">
        <v>42246</v>
      </c>
      <c r="C52" s="52">
        <v>42246</v>
      </c>
      <c r="D52" s="53">
        <v>91138</v>
      </c>
      <c r="E52" s="53">
        <v>91138</v>
      </c>
      <c r="F52" s="54" t="s">
        <v>67</v>
      </c>
      <c r="G52" s="55">
        <v>0</v>
      </c>
      <c r="H52" s="55">
        <v>0</v>
      </c>
      <c r="I52" s="55">
        <v>0</v>
      </c>
      <c r="J52" s="54">
        <f>+E52</f>
        <v>91138</v>
      </c>
      <c r="K52" s="55">
        <v>0</v>
      </c>
      <c r="L52" s="55">
        <v>0</v>
      </c>
      <c r="M52" s="55">
        <v>0</v>
      </c>
      <c r="N52" s="55">
        <v>0</v>
      </c>
      <c r="O52" s="55">
        <v>0</v>
      </c>
    </row>
    <row r="53" spans="1:15" x14ac:dyDescent="0.25">
      <c r="A53" s="51">
        <v>5650</v>
      </c>
      <c r="B53" s="52">
        <v>42246</v>
      </c>
      <c r="C53" s="52">
        <v>42246</v>
      </c>
      <c r="D53" s="53">
        <v>97409</v>
      </c>
      <c r="E53" s="53">
        <v>97409</v>
      </c>
      <c r="F53" s="54" t="s">
        <v>67</v>
      </c>
      <c r="G53" s="55">
        <v>0</v>
      </c>
      <c r="H53" s="55">
        <v>0</v>
      </c>
      <c r="I53" s="55">
        <v>0</v>
      </c>
      <c r="J53" s="54">
        <f>+E53</f>
        <v>97409</v>
      </c>
      <c r="K53" s="55">
        <v>0</v>
      </c>
      <c r="L53" s="55">
        <v>0</v>
      </c>
      <c r="M53" s="55">
        <v>0</v>
      </c>
      <c r="N53" s="55">
        <v>0</v>
      </c>
      <c r="O53" s="55">
        <v>0</v>
      </c>
    </row>
    <row r="54" spans="1:15" x14ac:dyDescent="0.25">
      <c r="A54" s="51">
        <v>5688</v>
      </c>
      <c r="B54" s="52">
        <v>42277</v>
      </c>
      <c r="C54" s="52">
        <v>42277</v>
      </c>
      <c r="D54" s="53">
        <v>107050</v>
      </c>
      <c r="E54" s="53">
        <v>107050</v>
      </c>
      <c r="F54" s="54" t="s">
        <v>67</v>
      </c>
      <c r="G54" s="55">
        <v>0</v>
      </c>
      <c r="H54" s="55">
        <v>0</v>
      </c>
      <c r="I54" s="55">
        <v>0</v>
      </c>
      <c r="J54" s="54">
        <f>+E54</f>
        <v>107050</v>
      </c>
      <c r="K54" s="55">
        <v>0</v>
      </c>
      <c r="L54" s="55">
        <v>0</v>
      </c>
      <c r="M54" s="55">
        <v>0</v>
      </c>
      <c r="N54" s="55">
        <v>0</v>
      </c>
      <c r="O54" s="55">
        <v>0</v>
      </c>
    </row>
    <row r="55" spans="1:15" x14ac:dyDescent="0.25">
      <c r="A55" s="51">
        <v>5720</v>
      </c>
      <c r="B55" s="52">
        <v>42277</v>
      </c>
      <c r="C55" s="52">
        <v>42277</v>
      </c>
      <c r="D55" s="53">
        <v>109040</v>
      </c>
      <c r="E55" s="53">
        <v>109040</v>
      </c>
      <c r="F55" s="54" t="s">
        <v>67</v>
      </c>
      <c r="G55" s="55">
        <v>0</v>
      </c>
      <c r="H55" s="55">
        <v>0</v>
      </c>
      <c r="I55" s="55">
        <v>0</v>
      </c>
      <c r="J55" s="54">
        <f>+E55</f>
        <v>109040</v>
      </c>
      <c r="K55" s="55">
        <v>0</v>
      </c>
      <c r="L55" s="55">
        <v>0</v>
      </c>
      <c r="M55" s="55">
        <v>0</v>
      </c>
      <c r="N55" s="55">
        <v>0</v>
      </c>
      <c r="O55" s="55">
        <v>0</v>
      </c>
    </row>
    <row r="56" spans="1:15" x14ac:dyDescent="0.25">
      <c r="A56" s="51">
        <v>5779</v>
      </c>
      <c r="B56" s="52">
        <v>42277</v>
      </c>
      <c r="C56" s="52">
        <v>42277</v>
      </c>
      <c r="D56" s="53">
        <v>170145</v>
      </c>
      <c r="E56" s="53">
        <v>170145</v>
      </c>
      <c r="F56" s="54" t="s">
        <v>67</v>
      </c>
      <c r="G56" s="55">
        <v>0</v>
      </c>
      <c r="H56" s="55">
        <v>0</v>
      </c>
      <c r="I56" s="55">
        <v>0</v>
      </c>
      <c r="J56" s="54">
        <f>+E56</f>
        <v>170145</v>
      </c>
      <c r="K56" s="55">
        <v>0</v>
      </c>
      <c r="L56" s="55">
        <v>0</v>
      </c>
      <c r="M56" s="55">
        <v>0</v>
      </c>
      <c r="N56" s="55">
        <v>0</v>
      </c>
      <c r="O56" s="55">
        <v>0</v>
      </c>
    </row>
    <row r="57" spans="1:15" x14ac:dyDescent="0.25">
      <c r="A57" s="51">
        <v>5771</v>
      </c>
      <c r="B57" s="52">
        <v>42277</v>
      </c>
      <c r="C57" s="52">
        <v>42277</v>
      </c>
      <c r="D57" s="53">
        <v>78118</v>
      </c>
      <c r="E57" s="53">
        <v>78118</v>
      </c>
      <c r="F57" s="54" t="s">
        <v>67</v>
      </c>
      <c r="G57" s="55">
        <v>0</v>
      </c>
      <c r="H57" s="55">
        <v>0</v>
      </c>
      <c r="I57" s="55">
        <v>0</v>
      </c>
      <c r="J57" s="54">
        <f>+E57</f>
        <v>78118</v>
      </c>
      <c r="K57" s="55">
        <v>0</v>
      </c>
      <c r="L57" s="55">
        <v>0</v>
      </c>
      <c r="M57" s="55">
        <v>0</v>
      </c>
      <c r="N57" s="55">
        <v>0</v>
      </c>
      <c r="O57" s="55">
        <v>0</v>
      </c>
    </row>
    <row r="58" spans="1:15" x14ac:dyDescent="0.25">
      <c r="A58" s="51">
        <v>5745</v>
      </c>
      <c r="B58" s="52">
        <v>42277</v>
      </c>
      <c r="C58" s="52">
        <v>42277</v>
      </c>
      <c r="D58" s="53">
        <v>98328</v>
      </c>
      <c r="E58" s="53">
        <v>98328</v>
      </c>
      <c r="F58" s="54" t="s">
        <v>67</v>
      </c>
      <c r="G58" s="55">
        <v>0</v>
      </c>
      <c r="H58" s="55">
        <v>0</v>
      </c>
      <c r="I58" s="55">
        <v>0</v>
      </c>
      <c r="J58" s="54">
        <f>+E58</f>
        <v>98328</v>
      </c>
      <c r="K58" s="55">
        <v>0</v>
      </c>
      <c r="L58" s="55">
        <v>0</v>
      </c>
      <c r="M58" s="55">
        <v>0</v>
      </c>
      <c r="N58" s="55">
        <v>0</v>
      </c>
      <c r="O58" s="55">
        <v>0</v>
      </c>
    </row>
    <row r="59" spans="1:15" x14ac:dyDescent="0.25">
      <c r="A59" s="51">
        <v>5795</v>
      </c>
      <c r="B59" s="52">
        <v>42278</v>
      </c>
      <c r="C59" s="52">
        <v>42278</v>
      </c>
      <c r="D59" s="53">
        <v>92799</v>
      </c>
      <c r="E59" s="53">
        <v>92799</v>
      </c>
      <c r="F59" s="54" t="s">
        <v>67</v>
      </c>
      <c r="G59" s="55">
        <v>0</v>
      </c>
      <c r="H59" s="55">
        <v>0</v>
      </c>
      <c r="I59" s="55">
        <v>0</v>
      </c>
      <c r="J59" s="54">
        <f>+E59</f>
        <v>92799</v>
      </c>
      <c r="K59" s="55">
        <v>0</v>
      </c>
      <c r="L59" s="55">
        <v>0</v>
      </c>
      <c r="M59" s="55">
        <v>0</v>
      </c>
      <c r="N59" s="55">
        <v>0</v>
      </c>
      <c r="O59" s="55">
        <v>0</v>
      </c>
    </row>
    <row r="60" spans="1:15" x14ac:dyDescent="0.25">
      <c r="A60" s="51">
        <v>5925</v>
      </c>
      <c r="B60" s="52">
        <v>42309</v>
      </c>
      <c r="C60" s="52">
        <v>42309</v>
      </c>
      <c r="D60" s="53">
        <v>55954</v>
      </c>
      <c r="E60" s="53">
        <v>55954</v>
      </c>
      <c r="F60" s="54" t="s">
        <v>67</v>
      </c>
      <c r="G60" s="55">
        <v>0</v>
      </c>
      <c r="H60" s="55">
        <v>0</v>
      </c>
      <c r="I60" s="55">
        <v>0</v>
      </c>
      <c r="J60" s="54">
        <f>+E60</f>
        <v>55954</v>
      </c>
      <c r="K60" s="55">
        <v>0</v>
      </c>
      <c r="L60" s="55">
        <v>0</v>
      </c>
      <c r="M60" s="55">
        <v>0</v>
      </c>
      <c r="N60" s="55">
        <v>0</v>
      </c>
      <c r="O60" s="55">
        <v>0</v>
      </c>
    </row>
    <row r="61" spans="1:15" x14ac:dyDescent="0.25">
      <c r="A61" s="51">
        <v>6088</v>
      </c>
      <c r="B61" s="52">
        <v>42370</v>
      </c>
      <c r="C61" s="52">
        <v>42370</v>
      </c>
      <c r="D61" s="53">
        <v>60093</v>
      </c>
      <c r="E61" s="53">
        <v>60093</v>
      </c>
      <c r="F61" s="54" t="s">
        <v>67</v>
      </c>
      <c r="G61" s="56">
        <f>+VLOOKUP(A61,[2]ERRF!G:AZ,12,0)</f>
        <v>42622</v>
      </c>
      <c r="H61" s="56" t="str">
        <f>+VLOOKUP(A61,[2]ERRF!G:AZ,5,0)</f>
        <v>-</v>
      </c>
      <c r="I61" s="57">
        <f>+VLOOKUP(A61,[2]ERRF!G:AZ,17,0)</f>
        <v>60093</v>
      </c>
      <c r="J61" s="58">
        <v>60093</v>
      </c>
      <c r="K61" s="58">
        <v>0</v>
      </c>
      <c r="L61" s="58">
        <f>+VLOOKUP(A61,[2]ERRF!G:AZ,24,0)</f>
        <v>0</v>
      </c>
      <c r="M61" s="58">
        <f>+VLOOKUP(A61,[2]ERRF!G:AZ,39,0)</f>
        <v>0</v>
      </c>
      <c r="N61" s="55" t="str">
        <f>+VLOOKUP(A61,[2]ERRF!G:AZ,44,0)</f>
        <v>0</v>
      </c>
      <c r="O61" s="55" t="str">
        <f>+VLOOKUP(A61,[2]ERRF!G:AZ,46,0)</f>
        <v>0</v>
      </c>
    </row>
    <row r="62" spans="1:15" x14ac:dyDescent="0.25">
      <c r="A62" s="51">
        <v>6153</v>
      </c>
      <c r="B62" s="52">
        <v>42401</v>
      </c>
      <c r="C62" s="52">
        <v>42401</v>
      </c>
      <c r="D62" s="53">
        <v>126781</v>
      </c>
      <c r="E62" s="53">
        <v>126781</v>
      </c>
      <c r="F62" s="54" t="s">
        <v>68</v>
      </c>
      <c r="G62" s="56">
        <f>+VLOOKUP(A62,[2]ERRF!G:AZ,12,0)</f>
        <v>42622</v>
      </c>
      <c r="H62" s="56" t="str">
        <f>+VLOOKUP(A62,[2]ERRF!G:AZ,5,0)</f>
        <v>CC-72304464</v>
      </c>
      <c r="I62" s="57">
        <f>+VLOOKUP(A62,[2]ERRF!G:AZ,17,0)</f>
        <v>126781</v>
      </c>
      <c r="J62" s="58">
        <v>0</v>
      </c>
      <c r="K62" s="58">
        <v>0</v>
      </c>
      <c r="L62" s="58">
        <f>+VLOOKUP(A62,[2]ERRF!G:AZ,24,0)</f>
        <v>126781</v>
      </c>
      <c r="M62" s="58">
        <f>+VLOOKUP(A62,[2]ERRF!G:AZ,39,0)</f>
        <v>0</v>
      </c>
      <c r="N62" s="55" t="str">
        <f>+VLOOKUP(A62,[2]ERRF!G:AZ,44,0)</f>
        <v>0</v>
      </c>
      <c r="O62" s="55" t="str">
        <f>+VLOOKUP(A62,[2]ERRF!G:AZ,46,0)</f>
        <v>0</v>
      </c>
    </row>
    <row r="63" spans="1:15" x14ac:dyDescent="0.25">
      <c r="A63" s="51">
        <v>6229</v>
      </c>
      <c r="B63" s="52">
        <v>42430</v>
      </c>
      <c r="C63" s="52">
        <v>42430</v>
      </c>
      <c r="D63" s="53">
        <v>50253</v>
      </c>
      <c r="E63" s="53">
        <v>50253</v>
      </c>
      <c r="F63" s="54" t="s">
        <v>68</v>
      </c>
      <c r="G63" s="56">
        <f>+VLOOKUP(A63,[2]ERRF!G:AZ,12,0)</f>
        <v>42493</v>
      </c>
      <c r="H63" s="56" t="str">
        <f>+VLOOKUP(A63,[2]ERRF!G:AZ,5,0)</f>
        <v>CC-72304464</v>
      </c>
      <c r="I63" s="57">
        <f>+VLOOKUP(A63,[2]ERRF!G:AZ,17,0)</f>
        <v>50253</v>
      </c>
      <c r="J63" s="58">
        <v>0</v>
      </c>
      <c r="K63" s="58">
        <v>0</v>
      </c>
      <c r="L63" s="58">
        <f>+VLOOKUP(A63,[2]ERRF!G:AZ,24,0)</f>
        <v>50253</v>
      </c>
      <c r="M63" s="58">
        <f>+VLOOKUP(A63,[2]ERRF!G:AZ,39,0)</f>
        <v>0</v>
      </c>
      <c r="N63" s="55" t="str">
        <f>+VLOOKUP(A63,[2]ERRF!G:AZ,44,0)</f>
        <v>0</v>
      </c>
      <c r="O63" s="55" t="str">
        <f>+VLOOKUP(A63,[2]ERRF!G:AZ,46,0)</f>
        <v>0</v>
      </c>
    </row>
    <row r="64" spans="1:15" x14ac:dyDescent="0.25">
      <c r="A64" s="51">
        <v>6193</v>
      </c>
      <c r="B64" s="52">
        <v>42430</v>
      </c>
      <c r="C64" s="52">
        <v>42430</v>
      </c>
      <c r="D64" s="53">
        <v>55078</v>
      </c>
      <c r="E64" s="53">
        <v>55078</v>
      </c>
      <c r="F64" s="54" t="s">
        <v>68</v>
      </c>
      <c r="G64" s="56">
        <f>+VLOOKUP(A64,[2]ERRF!G:AZ,12,0)</f>
        <v>42493</v>
      </c>
      <c r="H64" s="56" t="str">
        <f>+VLOOKUP(A64,[2]ERRF!G:AZ,5,0)</f>
        <v>CC-8604173</v>
      </c>
      <c r="I64" s="57">
        <f>+VLOOKUP(A64,[2]ERRF!G:AZ,17,0)</f>
        <v>55078</v>
      </c>
      <c r="J64" s="58">
        <v>0</v>
      </c>
      <c r="K64" s="58">
        <v>0</v>
      </c>
      <c r="L64" s="58">
        <f>+VLOOKUP(A64,[2]ERRF!G:AZ,24,0)</f>
        <v>55078</v>
      </c>
      <c r="M64" s="58">
        <f>+VLOOKUP(A64,[2]ERRF!G:AZ,39,0)</f>
        <v>0</v>
      </c>
      <c r="N64" s="55" t="str">
        <f>+VLOOKUP(A64,[2]ERRF!G:AZ,44,0)</f>
        <v>0</v>
      </c>
      <c r="O64" s="55" t="str">
        <f>+VLOOKUP(A64,[2]ERRF!G:AZ,46,0)</f>
        <v>0</v>
      </c>
    </row>
    <row r="65" spans="1:15" x14ac:dyDescent="0.25">
      <c r="A65" s="51">
        <v>6240</v>
      </c>
      <c r="B65" s="52">
        <v>42430</v>
      </c>
      <c r="C65" s="52">
        <v>42430</v>
      </c>
      <c r="D65" s="53">
        <v>55130</v>
      </c>
      <c r="E65" s="53">
        <v>55130</v>
      </c>
      <c r="F65" s="54" t="s">
        <v>68</v>
      </c>
      <c r="G65" s="56">
        <f>+VLOOKUP(A65,[2]ERRF!G:AZ,12,0)</f>
        <v>42493</v>
      </c>
      <c r="H65" s="56" t="str">
        <f>+VLOOKUP(A65,[2]ERRF!G:AZ,5,0)</f>
        <v>CC-44151916</v>
      </c>
      <c r="I65" s="57">
        <f>+VLOOKUP(A65,[2]ERRF!G:AZ,17,0)</f>
        <v>55130</v>
      </c>
      <c r="J65" s="58">
        <v>0</v>
      </c>
      <c r="K65" s="58">
        <v>0</v>
      </c>
      <c r="L65" s="58">
        <f>+VLOOKUP(A65,[2]ERRF!G:AZ,24,0)</f>
        <v>55130</v>
      </c>
      <c r="M65" s="58">
        <f>+VLOOKUP(A65,[2]ERRF!G:AZ,39,0)</f>
        <v>0</v>
      </c>
      <c r="N65" s="55" t="str">
        <f>+VLOOKUP(A65,[2]ERRF!G:AZ,44,0)</f>
        <v>0</v>
      </c>
      <c r="O65" s="55" t="str">
        <f>+VLOOKUP(A65,[2]ERRF!G:AZ,46,0)</f>
        <v>0</v>
      </c>
    </row>
    <row r="66" spans="1:15" x14ac:dyDescent="0.25">
      <c r="A66" s="51">
        <v>6266</v>
      </c>
      <c r="B66" s="52">
        <v>42430</v>
      </c>
      <c r="C66" s="52">
        <v>42430</v>
      </c>
      <c r="D66" s="53">
        <v>56698</v>
      </c>
      <c r="E66" s="53">
        <v>56698</v>
      </c>
      <c r="F66" s="54" t="s">
        <v>68</v>
      </c>
      <c r="G66" s="56">
        <f>+VLOOKUP(A66,[2]ERRF!G:AZ,12,0)</f>
        <v>42493</v>
      </c>
      <c r="H66" s="56" t="str">
        <f>+VLOOKUP(A66,[2]ERRF!G:AZ,5,0)</f>
        <v>CC-7461816</v>
      </c>
      <c r="I66" s="57">
        <f>+VLOOKUP(A66,[2]ERRF!G:AZ,17,0)</f>
        <v>56698</v>
      </c>
      <c r="J66" s="58">
        <v>0</v>
      </c>
      <c r="K66" s="58">
        <v>0</v>
      </c>
      <c r="L66" s="58">
        <f>+VLOOKUP(A66,[2]ERRF!G:AZ,24,0)</f>
        <v>56698</v>
      </c>
      <c r="M66" s="58">
        <f>+VLOOKUP(A66,[2]ERRF!G:AZ,39,0)</f>
        <v>0</v>
      </c>
      <c r="N66" s="55" t="str">
        <f>+VLOOKUP(A66,[2]ERRF!G:AZ,44,0)</f>
        <v>0</v>
      </c>
      <c r="O66" s="55" t="str">
        <f>+VLOOKUP(A66,[2]ERRF!G:AZ,46,0)</f>
        <v>0</v>
      </c>
    </row>
    <row r="67" spans="1:15" x14ac:dyDescent="0.25">
      <c r="A67" s="51">
        <v>7262</v>
      </c>
      <c r="B67" s="52">
        <v>42740</v>
      </c>
      <c r="C67" s="52">
        <v>42740</v>
      </c>
      <c r="D67" s="53">
        <v>174610</v>
      </c>
      <c r="E67" s="53">
        <v>174610</v>
      </c>
      <c r="F67" s="54" t="s">
        <v>69</v>
      </c>
      <c r="G67" s="55">
        <v>0</v>
      </c>
      <c r="H67" s="55">
        <v>0</v>
      </c>
      <c r="I67" s="55">
        <v>0</v>
      </c>
      <c r="J67" s="54">
        <f>+E67</f>
        <v>174610</v>
      </c>
      <c r="K67" s="55">
        <v>0</v>
      </c>
      <c r="L67" s="55">
        <v>0</v>
      </c>
      <c r="M67" s="55">
        <v>0</v>
      </c>
      <c r="N67" s="55">
        <v>0</v>
      </c>
      <c r="O67" s="55">
        <v>0</v>
      </c>
    </row>
    <row r="68" spans="1:15" x14ac:dyDescent="0.25">
      <c r="A68" s="51">
        <v>7311</v>
      </c>
      <c r="B68" s="52">
        <v>42759</v>
      </c>
      <c r="C68" s="52">
        <v>42759</v>
      </c>
      <c r="D68" s="53">
        <v>268979</v>
      </c>
      <c r="E68" s="53">
        <v>268979</v>
      </c>
      <c r="F68" s="54" t="s">
        <v>69</v>
      </c>
      <c r="G68" s="55">
        <v>0</v>
      </c>
      <c r="H68" s="55">
        <v>0</v>
      </c>
      <c r="I68" s="55">
        <v>0</v>
      </c>
      <c r="J68" s="54">
        <f>+E68</f>
        <v>268979</v>
      </c>
      <c r="K68" s="55">
        <v>0</v>
      </c>
      <c r="L68" s="55">
        <v>0</v>
      </c>
      <c r="M68" s="55">
        <v>0</v>
      </c>
      <c r="N68" s="55">
        <v>0</v>
      </c>
      <c r="O68" s="55">
        <v>0</v>
      </c>
    </row>
    <row r="69" spans="1:15" x14ac:dyDescent="0.25">
      <c r="A69" s="51">
        <v>7426</v>
      </c>
      <c r="B69" s="52">
        <v>42795</v>
      </c>
      <c r="C69" s="52">
        <v>42795</v>
      </c>
      <c r="D69" s="53">
        <v>104124</v>
      </c>
      <c r="E69" s="53">
        <v>104124</v>
      </c>
      <c r="F69" s="54" t="s">
        <v>69</v>
      </c>
      <c r="G69" s="55">
        <v>0</v>
      </c>
      <c r="H69" s="55">
        <v>0</v>
      </c>
      <c r="I69" s="55">
        <v>0</v>
      </c>
      <c r="J69" s="54">
        <f>+E69</f>
        <v>104124</v>
      </c>
      <c r="K69" s="55">
        <v>0</v>
      </c>
      <c r="L69" s="55">
        <v>0</v>
      </c>
      <c r="M69" s="55">
        <v>0</v>
      </c>
      <c r="N69" s="55">
        <v>0</v>
      </c>
      <c r="O69" s="55">
        <v>0</v>
      </c>
    </row>
    <row r="70" spans="1:15" x14ac:dyDescent="0.25">
      <c r="A70" s="51">
        <v>7425</v>
      </c>
      <c r="B70" s="52">
        <v>42795</v>
      </c>
      <c r="C70" s="52">
        <v>42795</v>
      </c>
      <c r="D70" s="53">
        <v>112563</v>
      </c>
      <c r="E70" s="53">
        <v>112563</v>
      </c>
      <c r="F70" s="54" t="s">
        <v>69</v>
      </c>
      <c r="G70" s="55">
        <v>0</v>
      </c>
      <c r="H70" s="55">
        <v>0</v>
      </c>
      <c r="I70" s="55">
        <v>0</v>
      </c>
      <c r="J70" s="54">
        <f>+E70</f>
        <v>112563</v>
      </c>
      <c r="K70" s="55">
        <v>0</v>
      </c>
      <c r="L70" s="55">
        <v>0</v>
      </c>
      <c r="M70" s="55">
        <v>0</v>
      </c>
      <c r="N70" s="55">
        <v>0</v>
      </c>
      <c r="O70" s="55">
        <v>0</v>
      </c>
    </row>
    <row r="71" spans="1:15" x14ac:dyDescent="0.25">
      <c r="A71" s="51">
        <v>7493</v>
      </c>
      <c r="B71" s="52">
        <v>42809</v>
      </c>
      <c r="C71" s="52">
        <v>42809</v>
      </c>
      <c r="D71" s="53">
        <v>294199</v>
      </c>
      <c r="E71" s="53">
        <v>294199</v>
      </c>
      <c r="F71" s="54" t="s">
        <v>69</v>
      </c>
      <c r="G71" s="55">
        <v>0</v>
      </c>
      <c r="H71" s="55">
        <v>0</v>
      </c>
      <c r="I71" s="55">
        <v>0</v>
      </c>
      <c r="J71" s="54">
        <f>+E71</f>
        <v>294199</v>
      </c>
      <c r="K71" s="55">
        <v>0</v>
      </c>
      <c r="L71" s="55">
        <v>0</v>
      </c>
      <c r="M71" s="55">
        <v>0</v>
      </c>
      <c r="N71" s="55">
        <v>0</v>
      </c>
      <c r="O71" s="55">
        <v>0</v>
      </c>
    </row>
    <row r="72" spans="1:15" x14ac:dyDescent="0.25">
      <c r="A72" s="51">
        <v>7421</v>
      </c>
      <c r="B72" s="52">
        <v>42795</v>
      </c>
      <c r="C72" s="52">
        <v>42795</v>
      </c>
      <c r="D72" s="53">
        <v>388614</v>
      </c>
      <c r="E72" s="53">
        <v>388614</v>
      </c>
      <c r="F72" s="54" t="s">
        <v>69</v>
      </c>
      <c r="G72" s="55">
        <v>0</v>
      </c>
      <c r="H72" s="55">
        <v>0</v>
      </c>
      <c r="I72" s="55">
        <v>0</v>
      </c>
      <c r="J72" s="54">
        <f>+E72</f>
        <v>388614</v>
      </c>
      <c r="K72" s="55">
        <v>0</v>
      </c>
      <c r="L72" s="55">
        <v>0</v>
      </c>
      <c r="M72" s="55">
        <v>0</v>
      </c>
      <c r="N72" s="55">
        <v>0</v>
      </c>
      <c r="O72" s="55">
        <v>0</v>
      </c>
    </row>
    <row r="73" spans="1:15" x14ac:dyDescent="0.25">
      <c r="A73" s="51">
        <v>7478</v>
      </c>
      <c r="B73" s="52">
        <v>42805</v>
      </c>
      <c r="C73" s="52">
        <v>42805</v>
      </c>
      <c r="D73" s="53">
        <v>45261</v>
      </c>
      <c r="E73" s="53">
        <v>45261</v>
      </c>
      <c r="F73" s="54" t="s">
        <v>69</v>
      </c>
      <c r="G73" s="55">
        <v>0</v>
      </c>
      <c r="H73" s="55">
        <v>0</v>
      </c>
      <c r="I73" s="55">
        <v>0</v>
      </c>
      <c r="J73" s="54">
        <f>+E73</f>
        <v>45261</v>
      </c>
      <c r="K73" s="55">
        <v>0</v>
      </c>
      <c r="L73" s="55">
        <v>0</v>
      </c>
      <c r="M73" s="55">
        <v>0</v>
      </c>
      <c r="N73" s="55">
        <v>0</v>
      </c>
      <c r="O73" s="55">
        <v>0</v>
      </c>
    </row>
    <row r="74" spans="1:15" x14ac:dyDescent="0.25">
      <c r="A74" s="51">
        <v>7446</v>
      </c>
      <c r="B74" s="52">
        <v>42800</v>
      </c>
      <c r="C74" s="52">
        <v>42800</v>
      </c>
      <c r="D74" s="53">
        <v>55372</v>
      </c>
      <c r="E74" s="53">
        <v>55372</v>
      </c>
      <c r="F74" s="54" t="s">
        <v>69</v>
      </c>
      <c r="G74" s="55">
        <v>0</v>
      </c>
      <c r="H74" s="55">
        <v>0</v>
      </c>
      <c r="I74" s="55">
        <v>0</v>
      </c>
      <c r="J74" s="54">
        <f>+E74</f>
        <v>55372</v>
      </c>
      <c r="K74" s="55">
        <v>0</v>
      </c>
      <c r="L74" s="55">
        <v>0</v>
      </c>
      <c r="M74" s="55">
        <v>0</v>
      </c>
      <c r="N74" s="55">
        <v>0</v>
      </c>
      <c r="O74" s="55">
        <v>0</v>
      </c>
    </row>
    <row r="75" spans="1:15" x14ac:dyDescent="0.25">
      <c r="A75" s="51">
        <v>7633</v>
      </c>
      <c r="B75" s="52">
        <v>42847</v>
      </c>
      <c r="C75" s="52">
        <v>42847</v>
      </c>
      <c r="D75" s="53">
        <v>108656</v>
      </c>
      <c r="E75" s="53">
        <v>108656</v>
      </c>
      <c r="F75" s="54" t="s">
        <v>70</v>
      </c>
      <c r="G75" s="56">
        <f>+VLOOKUP(A75,[2]ERRF!G:AZ,12,0)</f>
        <v>42930</v>
      </c>
      <c r="H75" s="56" t="str">
        <f>+VLOOKUP(A75,[2]ERRF!G:AZ,5,0)</f>
        <v>CC-1046874921</v>
      </c>
      <c r="I75" s="57">
        <f>+VLOOKUP(A75,[2]ERRF!G:AZ,17,0)</f>
        <v>108656</v>
      </c>
      <c r="J75" s="58">
        <v>0</v>
      </c>
      <c r="K75" s="58">
        <v>108650</v>
      </c>
      <c r="L75" s="58">
        <f>+VLOOKUP(A75,[2]ERRF!G:AZ,38,0)</f>
        <v>0</v>
      </c>
      <c r="M75" s="58">
        <f>+VLOOKUP(A75,[2]ERRF!G:AZ,39,0)</f>
        <v>6</v>
      </c>
      <c r="N75" s="55" t="str">
        <f>+VLOOKUP(A75,[2]ERRF!G:AZ,44,0)</f>
        <v>8277</v>
      </c>
      <c r="O75" s="55" t="str">
        <f>+VLOOKUP(A75,[2]ERRF!G:AZ,46,0)</f>
        <v>0</v>
      </c>
    </row>
    <row r="76" spans="1:15" x14ac:dyDescent="0.25">
      <c r="A76" s="51">
        <v>7582</v>
      </c>
      <c r="B76" s="52">
        <v>42842</v>
      </c>
      <c r="C76" s="52">
        <v>42842</v>
      </c>
      <c r="D76" s="53">
        <v>111446</v>
      </c>
      <c r="E76" s="53">
        <v>111446</v>
      </c>
      <c r="F76" s="54" t="s">
        <v>70</v>
      </c>
      <c r="G76" s="56">
        <f>+VLOOKUP(A76,[2]ERRF!G:AZ,12,0)</f>
        <v>42930</v>
      </c>
      <c r="H76" s="56" t="str">
        <f>+VLOOKUP(A76,[2]ERRF!G:AZ,5,0)</f>
        <v>CC-73291151</v>
      </c>
      <c r="I76" s="57">
        <f>+VLOOKUP(A76,[2]ERRF!G:AZ,17,0)</f>
        <v>111446</v>
      </c>
      <c r="J76" s="58">
        <v>0</v>
      </c>
      <c r="K76" s="58">
        <v>51895</v>
      </c>
      <c r="L76" s="58">
        <f>+VLOOKUP(A76,[2]ERRF!G:AZ,38,0)</f>
        <v>0</v>
      </c>
      <c r="M76" s="58">
        <f>+VLOOKUP(A76,[2]ERRF!G:AZ,39,0)</f>
        <v>59551</v>
      </c>
      <c r="N76" s="55" t="str">
        <f>+VLOOKUP(A76,[2]ERRF!G:AZ,44,0)</f>
        <v>8277</v>
      </c>
      <c r="O76" s="55" t="str">
        <f>+VLOOKUP(A76,[2]ERRF!G:AZ,46,0)</f>
        <v>0</v>
      </c>
    </row>
    <row r="77" spans="1:15" x14ac:dyDescent="0.25">
      <c r="A77" s="51">
        <v>7613</v>
      </c>
      <c r="B77" s="52">
        <v>42845</v>
      </c>
      <c r="C77" s="52">
        <v>42845</v>
      </c>
      <c r="D77" s="53">
        <v>121345</v>
      </c>
      <c r="E77" s="53">
        <v>121345</v>
      </c>
      <c r="F77" s="54" t="s">
        <v>70</v>
      </c>
      <c r="G77" s="56">
        <f>+VLOOKUP(A77,[2]ERRF!G:AZ,12,0)</f>
        <v>42930</v>
      </c>
      <c r="H77" s="56" t="str">
        <f>+VLOOKUP(A77,[2]ERRF!G:AZ,5,0)</f>
        <v>TI-99071914468</v>
      </c>
      <c r="I77" s="57">
        <f>+VLOOKUP(A77,[2]ERRF!G:AZ,17,0)</f>
        <v>121345</v>
      </c>
      <c r="J77" s="58">
        <v>0</v>
      </c>
      <c r="K77" s="58">
        <v>51895</v>
      </c>
      <c r="L77" s="58">
        <f>+VLOOKUP(A77,[2]ERRF!G:AZ,38,0)</f>
        <v>0</v>
      </c>
      <c r="M77" s="58">
        <f>+VLOOKUP(A77,[2]ERRF!G:AZ,39,0)</f>
        <v>69450</v>
      </c>
      <c r="N77" s="55" t="str">
        <f>+VLOOKUP(A77,[2]ERRF!G:AZ,44,0)</f>
        <v>8277</v>
      </c>
      <c r="O77" s="55" t="str">
        <f>+VLOOKUP(A77,[2]ERRF!G:AZ,46,0)</f>
        <v>0</v>
      </c>
    </row>
    <row r="78" spans="1:15" x14ac:dyDescent="0.25">
      <c r="A78" s="51">
        <v>7634</v>
      </c>
      <c r="B78" s="52">
        <v>42847</v>
      </c>
      <c r="C78" s="52">
        <v>42847</v>
      </c>
      <c r="D78" s="53">
        <v>147476</v>
      </c>
      <c r="E78" s="53">
        <v>147476</v>
      </c>
      <c r="F78" s="54" t="s">
        <v>70</v>
      </c>
      <c r="G78" s="56">
        <f>+VLOOKUP(A78,[2]ERRF!G:AZ,12,0)</f>
        <v>42930</v>
      </c>
      <c r="H78" s="56" t="str">
        <f>+VLOOKUP(A78,[2]ERRF!G:AZ,5,0)</f>
        <v>CC-1046874921</v>
      </c>
      <c r="I78" s="57">
        <f>+VLOOKUP(A78,[2]ERRF!G:AZ,17,0)</f>
        <v>147476</v>
      </c>
      <c r="J78" s="58">
        <v>0</v>
      </c>
      <c r="K78" s="58">
        <v>95179</v>
      </c>
      <c r="L78" s="58">
        <f>+VLOOKUP(A78,[2]ERRF!G:AZ,38,0)</f>
        <v>0</v>
      </c>
      <c r="M78" s="58">
        <f>+VLOOKUP(A78,[2]ERRF!G:AZ,39,0)</f>
        <v>52297</v>
      </c>
      <c r="N78" s="55" t="str">
        <f>+VLOOKUP(A78,[2]ERRF!G:AZ,44,0)</f>
        <v>8277</v>
      </c>
      <c r="O78" s="55" t="str">
        <f>+VLOOKUP(A78,[2]ERRF!G:AZ,46,0)</f>
        <v>0</v>
      </c>
    </row>
    <row r="79" spans="1:15" x14ac:dyDescent="0.25">
      <c r="A79" s="51">
        <v>7606</v>
      </c>
      <c r="B79" s="52">
        <v>42845</v>
      </c>
      <c r="C79" s="52">
        <v>42845</v>
      </c>
      <c r="D79" s="53">
        <v>263425</v>
      </c>
      <c r="E79" s="53">
        <v>263425</v>
      </c>
      <c r="F79" s="54" t="s">
        <v>68</v>
      </c>
      <c r="G79" s="56">
        <f>+VLOOKUP(A79,[2]ERRF!G:AZ,12,0)</f>
        <v>42930</v>
      </c>
      <c r="H79" s="56" t="str">
        <f>+VLOOKUP(A79,[2]ERRF!G:AZ,5,0)</f>
        <v>CC-72304464</v>
      </c>
      <c r="I79" s="57">
        <f>+VLOOKUP(A79,[2]ERRF!G:AZ,17,0)</f>
        <v>263425</v>
      </c>
      <c r="J79" s="58">
        <v>0</v>
      </c>
      <c r="K79" s="58">
        <v>0</v>
      </c>
      <c r="L79" s="58">
        <f>+VLOOKUP(A79,[2]ERRF!G:AZ,38,0)</f>
        <v>220390</v>
      </c>
      <c r="M79" s="58">
        <f>+VLOOKUP(A79,[2]ERRF!G:AZ,39,0)</f>
        <v>43035</v>
      </c>
      <c r="N79" s="55" t="str">
        <f>+VLOOKUP(A79,[2]ERRF!G:AZ,44,0)</f>
        <v>8277</v>
      </c>
      <c r="O79" s="55" t="str">
        <f>+VLOOKUP(A79,[2]ERRF!G:AZ,46,0)</f>
        <v>2543</v>
      </c>
    </row>
    <row r="80" spans="1:15" x14ac:dyDescent="0.25">
      <c r="A80" s="51">
        <v>7571</v>
      </c>
      <c r="B80" s="52">
        <v>42837</v>
      </c>
      <c r="C80" s="52">
        <v>42837</v>
      </c>
      <c r="D80" s="53">
        <v>297068</v>
      </c>
      <c r="E80" s="53">
        <v>297068</v>
      </c>
      <c r="F80" s="54" t="s">
        <v>68</v>
      </c>
      <c r="G80" s="56">
        <f>+VLOOKUP(A80,[2]ERRF!G:AZ,12,0)</f>
        <v>42930</v>
      </c>
      <c r="H80" s="56" t="str">
        <f>+VLOOKUP(A80,[2]ERRF!G:AZ,5,0)</f>
        <v>CC-72304464</v>
      </c>
      <c r="I80" s="57">
        <f>+VLOOKUP(A80,[2]ERRF!G:AZ,17,0)</f>
        <v>297068</v>
      </c>
      <c r="J80" s="58">
        <v>0</v>
      </c>
      <c r="K80" s="58">
        <v>0</v>
      </c>
      <c r="L80" s="58">
        <f>+VLOOKUP(A80,[2]ERRF!G:AZ,38,0)</f>
        <v>297068</v>
      </c>
      <c r="M80" s="58">
        <f>+VLOOKUP(A80,[2]ERRF!G:AZ,39,0)</f>
        <v>0</v>
      </c>
      <c r="N80" s="55" t="str">
        <f>+VLOOKUP(A80,[2]ERRF!G:AZ,44,0)</f>
        <v>0</v>
      </c>
      <c r="O80" s="55" t="str">
        <f>+VLOOKUP(A80,[2]ERRF!G:AZ,46,0)</f>
        <v>2543</v>
      </c>
    </row>
    <row r="81" spans="1:15" x14ac:dyDescent="0.25">
      <c r="A81" s="51">
        <v>7564</v>
      </c>
      <c r="B81" s="52">
        <v>42837</v>
      </c>
      <c r="C81" s="52">
        <v>42837</v>
      </c>
      <c r="D81" s="53">
        <v>83395</v>
      </c>
      <c r="E81" s="53">
        <v>83395</v>
      </c>
      <c r="F81" s="54" t="s">
        <v>69</v>
      </c>
      <c r="G81" s="55">
        <v>0</v>
      </c>
      <c r="H81" s="55">
        <v>0</v>
      </c>
      <c r="I81" s="55">
        <v>0</v>
      </c>
      <c r="J81" s="54">
        <f>+E81</f>
        <v>83395</v>
      </c>
      <c r="K81" s="55">
        <v>0</v>
      </c>
      <c r="L81" s="55">
        <v>0</v>
      </c>
      <c r="M81" s="55">
        <v>0</v>
      </c>
      <c r="N81" s="55">
        <v>0</v>
      </c>
      <c r="O81" s="55">
        <v>0</v>
      </c>
    </row>
    <row r="82" spans="1:15" x14ac:dyDescent="0.25">
      <c r="A82" s="51">
        <v>7761</v>
      </c>
      <c r="B82" s="52">
        <v>42886</v>
      </c>
      <c r="C82" s="52">
        <v>42886</v>
      </c>
      <c r="D82" s="53">
        <v>147360</v>
      </c>
      <c r="E82" s="53">
        <v>147360</v>
      </c>
      <c r="F82" s="54" t="s">
        <v>70</v>
      </c>
      <c r="G82" s="56">
        <f>+VLOOKUP(A82,[2]ERRF!G:AZ,12,0)</f>
        <v>42930</v>
      </c>
      <c r="H82" s="56" t="str">
        <f>+VLOOKUP(A82,[2]ERRF!G:AZ,5,0)</f>
        <v>CC-55303510</v>
      </c>
      <c r="I82" s="57">
        <f>+VLOOKUP(A82,[2]ERRF!G:AZ,17,0)</f>
        <v>147360</v>
      </c>
      <c r="J82" s="58">
        <v>0</v>
      </c>
      <c r="K82" s="58">
        <v>26827</v>
      </c>
      <c r="L82" s="58">
        <f>+VLOOKUP(A82,[2]ERRF!G:AZ,38,0)</f>
        <v>120533</v>
      </c>
      <c r="M82" s="58">
        <f>+VLOOKUP(A82,[2]ERRF!G:AZ,39,0)</f>
        <v>0</v>
      </c>
      <c r="N82" s="55" t="str">
        <f>+VLOOKUP(A82,[2]ERRF!G:AZ,44,0)</f>
        <v>0</v>
      </c>
      <c r="O82" s="55" t="str">
        <f>+VLOOKUP(A82,[2]ERRF!G:AZ,46,0)</f>
        <v>1576</v>
      </c>
    </row>
    <row r="83" spans="1:15" x14ac:dyDescent="0.25">
      <c r="A83" s="51">
        <v>7762</v>
      </c>
      <c r="B83" s="52">
        <v>42886</v>
      </c>
      <c r="C83" s="52">
        <v>42886</v>
      </c>
      <c r="D83" s="53">
        <v>160533</v>
      </c>
      <c r="E83" s="53">
        <v>160533</v>
      </c>
      <c r="F83" s="54" t="s">
        <v>68</v>
      </c>
      <c r="G83" s="56">
        <f>+VLOOKUP(A83,[2]ERRF!G:AZ,12,0)</f>
        <v>42930</v>
      </c>
      <c r="H83" s="56" t="str">
        <f>+VLOOKUP(A83,[2]ERRF!G:AZ,5,0)</f>
        <v>CC-1042417109</v>
      </c>
      <c r="I83" s="57">
        <f>+VLOOKUP(A83,[2]ERRF!G:AZ,17,0)</f>
        <v>160533</v>
      </c>
      <c r="J83" s="58">
        <v>0</v>
      </c>
      <c r="K83" s="58">
        <v>0</v>
      </c>
      <c r="L83" s="58">
        <f>+VLOOKUP(A83,[2]ERRF!G:AZ,38,0)</f>
        <v>105818</v>
      </c>
      <c r="M83" s="58">
        <f>+VLOOKUP(A83,[2]ERRF!G:AZ,39,0)</f>
        <v>54715</v>
      </c>
      <c r="N83" s="55" t="str">
        <f>+VLOOKUP(A83,[2]ERRF!G:AZ,44,0)</f>
        <v>8277</v>
      </c>
      <c r="O83" s="55" t="str">
        <f>+VLOOKUP(A83,[2]ERRF!G:AZ,46,0)</f>
        <v>2930</v>
      </c>
    </row>
    <row r="84" spans="1:15" x14ac:dyDescent="0.25">
      <c r="A84" s="51">
        <v>7693</v>
      </c>
      <c r="B84" s="52">
        <v>42871</v>
      </c>
      <c r="C84" s="52">
        <v>42871</v>
      </c>
      <c r="D84" s="53">
        <v>83645</v>
      </c>
      <c r="E84" s="53">
        <v>83645</v>
      </c>
      <c r="F84" s="54" t="s">
        <v>68</v>
      </c>
      <c r="G84" s="56">
        <f>+VLOOKUP(A84,[2]ERRF!G:AZ,12,0)</f>
        <v>42930</v>
      </c>
      <c r="H84" s="56" t="str">
        <f>+VLOOKUP(A84,[2]ERRF!G:AZ,5,0)</f>
        <v>TI-1043152810</v>
      </c>
      <c r="I84" s="57">
        <f>+VLOOKUP(A84,[2]ERRF!G:AZ,17,0)</f>
        <v>83645</v>
      </c>
      <c r="J84" s="58">
        <v>0</v>
      </c>
      <c r="K84" s="58">
        <v>0</v>
      </c>
      <c r="L84" s="58">
        <f>+VLOOKUP(A84,[2]ERRF!G:AZ,38,0)</f>
        <v>0</v>
      </c>
      <c r="M84" s="58">
        <f>+VLOOKUP(A84,[2]ERRF!G:AZ,39,0)</f>
        <v>83645</v>
      </c>
      <c r="N84" s="55" t="str">
        <f>+VLOOKUP(A84,[2]ERRF!G:AZ,44,0)</f>
        <v>8277|8277</v>
      </c>
      <c r="O84" s="55" t="str">
        <f>+VLOOKUP(A84,[2]ERRF!G:AZ,46,0)</f>
        <v>0</v>
      </c>
    </row>
    <row r="85" spans="1:15" x14ac:dyDescent="0.25">
      <c r="A85" s="51">
        <v>7787</v>
      </c>
      <c r="B85" s="52">
        <v>42893</v>
      </c>
      <c r="C85" s="52">
        <v>42893</v>
      </c>
      <c r="D85" s="53">
        <v>107121</v>
      </c>
      <c r="E85" s="53">
        <v>107121</v>
      </c>
      <c r="F85" s="54" t="s">
        <v>68</v>
      </c>
      <c r="G85" s="56">
        <f>+VLOOKUP(A85,[2]ERRF!G:AZ,12,0)</f>
        <v>42930</v>
      </c>
      <c r="H85" s="56" t="str">
        <f>+VLOOKUP(A85,[2]ERRF!G:AZ,5,0)</f>
        <v>CC-32581134</v>
      </c>
      <c r="I85" s="57">
        <f>+VLOOKUP(A85,[2]ERRF!G:AZ,17,0)</f>
        <v>107121</v>
      </c>
      <c r="J85" s="58">
        <v>0</v>
      </c>
      <c r="K85" s="58">
        <v>0</v>
      </c>
      <c r="L85" s="58">
        <f>+VLOOKUP(A85,[2]ERRF!G:AZ,38,0)</f>
        <v>0</v>
      </c>
      <c r="M85" s="58">
        <f>+VLOOKUP(A85,[2]ERRF!G:AZ,39,0)</f>
        <v>107121</v>
      </c>
      <c r="N85" s="55" t="str">
        <f>+VLOOKUP(A85,[2]ERRF!G:AZ,44,0)</f>
        <v>8277|8277</v>
      </c>
      <c r="O85" s="55" t="str">
        <f>+VLOOKUP(A85,[2]ERRF!G:AZ,46,0)</f>
        <v>0</v>
      </c>
    </row>
    <row r="86" spans="1:15" x14ac:dyDescent="0.25">
      <c r="A86" s="51">
        <v>7840</v>
      </c>
      <c r="B86" s="52">
        <v>42902</v>
      </c>
      <c r="C86" s="52">
        <v>42902</v>
      </c>
      <c r="D86" s="53">
        <v>110361</v>
      </c>
      <c r="E86" s="53">
        <v>110361</v>
      </c>
      <c r="F86" s="54" t="s">
        <v>68</v>
      </c>
      <c r="G86" s="56">
        <f>+VLOOKUP(A86,[2]ERRF!G:AZ,12,0)</f>
        <v>42930</v>
      </c>
      <c r="H86" s="56" t="str">
        <f>+VLOOKUP(A86,[2]ERRF!G:AZ,5,0)</f>
        <v>CC-1046873119</v>
      </c>
      <c r="I86" s="57">
        <f>+VLOOKUP(A86,[2]ERRF!G:AZ,17,0)</f>
        <v>110361</v>
      </c>
      <c r="J86" s="58">
        <v>0</v>
      </c>
      <c r="K86" s="58">
        <v>0</v>
      </c>
      <c r="L86" s="58">
        <f>+VLOOKUP(A86,[2]ERRF!G:AZ,38,0)</f>
        <v>0</v>
      </c>
      <c r="M86" s="58">
        <f>+VLOOKUP(A86,[2]ERRF!G:AZ,39,0)</f>
        <v>110361</v>
      </c>
      <c r="N86" s="55" t="str">
        <f>+VLOOKUP(A86,[2]ERRF!G:AZ,44,0)</f>
        <v>8277|8277</v>
      </c>
      <c r="O86" s="55" t="str">
        <f>+VLOOKUP(A86,[2]ERRF!G:AZ,46,0)</f>
        <v>0</v>
      </c>
    </row>
    <row r="87" spans="1:15" x14ac:dyDescent="0.25">
      <c r="A87" s="51">
        <v>7765</v>
      </c>
      <c r="B87" s="52">
        <v>42891</v>
      </c>
      <c r="C87" s="52">
        <v>42891</v>
      </c>
      <c r="D87" s="53">
        <v>51792</v>
      </c>
      <c r="E87" s="53">
        <v>51792</v>
      </c>
      <c r="F87" s="54" t="s">
        <v>68</v>
      </c>
      <c r="G87" s="56">
        <f>+VLOOKUP(A87,[2]ERRF!G:AZ,12,0)</f>
        <v>42930</v>
      </c>
      <c r="H87" s="56" t="str">
        <f>+VLOOKUP(A87,[2]ERRF!G:AZ,5,0)</f>
        <v>CC-22605864</v>
      </c>
      <c r="I87" s="57">
        <f>+VLOOKUP(A87,[2]ERRF!G:AZ,17,0)</f>
        <v>51792</v>
      </c>
      <c r="J87" s="58">
        <v>0</v>
      </c>
      <c r="K87" s="58">
        <v>0</v>
      </c>
      <c r="L87" s="58">
        <f>+VLOOKUP(A87,[2]ERRF!G:AZ,38,0)</f>
        <v>0</v>
      </c>
      <c r="M87" s="58">
        <f>+VLOOKUP(A87,[2]ERRF!G:AZ,39,0)</f>
        <v>51792</v>
      </c>
      <c r="N87" s="55" t="str">
        <f>+VLOOKUP(A87,[2]ERRF!G:AZ,44,0)</f>
        <v>8277|8277</v>
      </c>
      <c r="O87" s="55" t="str">
        <f>+VLOOKUP(A87,[2]ERRF!G:AZ,46,0)</f>
        <v>0</v>
      </c>
    </row>
    <row r="88" spans="1:15" x14ac:dyDescent="0.25">
      <c r="A88" s="51">
        <v>7891</v>
      </c>
      <c r="B88" s="52">
        <v>42915</v>
      </c>
      <c r="C88" s="52">
        <v>42915</v>
      </c>
      <c r="D88" s="53">
        <v>92867</v>
      </c>
      <c r="E88" s="53">
        <v>92867</v>
      </c>
      <c r="F88" s="54" t="s">
        <v>69</v>
      </c>
      <c r="G88" s="55">
        <v>0</v>
      </c>
      <c r="H88" s="55">
        <v>0</v>
      </c>
      <c r="I88" s="55">
        <v>0</v>
      </c>
      <c r="J88" s="54">
        <f>+E88</f>
        <v>92867</v>
      </c>
      <c r="K88" s="55">
        <v>0</v>
      </c>
      <c r="L88" s="55">
        <v>0</v>
      </c>
      <c r="M88" s="55">
        <v>0</v>
      </c>
      <c r="N88" s="55">
        <v>0</v>
      </c>
      <c r="O88" s="55">
        <v>0</v>
      </c>
    </row>
    <row r="89" spans="1:15" x14ac:dyDescent="0.25">
      <c r="A89" s="51">
        <v>7816</v>
      </c>
      <c r="B89" s="52">
        <v>42898</v>
      </c>
      <c r="C89" s="52">
        <v>42898</v>
      </c>
      <c r="D89" s="53">
        <v>99155</v>
      </c>
      <c r="E89" s="53">
        <v>99155</v>
      </c>
      <c r="F89" s="54" t="s">
        <v>68</v>
      </c>
      <c r="G89" s="56">
        <f>+VLOOKUP(A89,[2]ERRF!G:AZ,12,0)</f>
        <v>42930</v>
      </c>
      <c r="H89" s="56" t="str">
        <f>+VLOOKUP(A89,[2]ERRF!G:AZ,5,0)</f>
        <v>CC-8648004</v>
      </c>
      <c r="I89" s="57">
        <f>+VLOOKUP(A89,[2]ERRF!G:AZ,17,0)</f>
        <v>99155</v>
      </c>
      <c r="J89" s="58">
        <v>0</v>
      </c>
      <c r="K89" s="58">
        <v>0</v>
      </c>
      <c r="L89" s="58">
        <f>+VLOOKUP(A89,[2]ERRF!G:AZ,38,0)</f>
        <v>0</v>
      </c>
      <c r="M89" s="58">
        <f>+VLOOKUP(A89,[2]ERRF!G:AZ,39,0)</f>
        <v>99155</v>
      </c>
      <c r="N89" s="55" t="str">
        <f>+VLOOKUP(A89,[2]ERRF!G:AZ,44,0)</f>
        <v>8277|8277</v>
      </c>
      <c r="O89" s="55" t="str">
        <f>+VLOOKUP(A89,[2]ERRF!G:AZ,46,0)</f>
        <v>0</v>
      </c>
    </row>
    <row r="90" spans="1:15" x14ac:dyDescent="0.25">
      <c r="A90" s="51">
        <v>7939</v>
      </c>
      <c r="B90" s="52">
        <v>42926</v>
      </c>
      <c r="C90" s="52">
        <v>42957</v>
      </c>
      <c r="D90" s="53">
        <v>107161</v>
      </c>
      <c r="E90" s="53">
        <v>107161</v>
      </c>
      <c r="F90" s="54" t="s">
        <v>70</v>
      </c>
      <c r="G90" s="56">
        <f>+VLOOKUP(A90,[2]ERRF!G:AZ,12,0)</f>
        <v>42957</v>
      </c>
      <c r="H90" s="56" t="str">
        <f>+VLOOKUP(A90,[2]ERRF!G:AZ,5,0)</f>
        <v>CC-1046873119</v>
      </c>
      <c r="I90" s="57">
        <f>+VLOOKUP(A90,[2]ERRF!G:AZ,17,0)</f>
        <v>107161</v>
      </c>
      <c r="J90" s="58">
        <v>0</v>
      </c>
      <c r="K90" s="58">
        <v>56150</v>
      </c>
      <c r="L90" s="58">
        <f>+VLOOKUP(A90,[2]ERRF!G:AZ,38,0)</f>
        <v>0</v>
      </c>
      <c r="M90" s="58">
        <f>+VLOOKUP(A90,[2]ERRF!G:AZ,39,0)</f>
        <v>51011</v>
      </c>
      <c r="N90" s="55" t="str">
        <f>+VLOOKUP(A90,[2]ERRF!G:AZ,44,0)</f>
        <v>8277</v>
      </c>
      <c r="O90" s="55" t="str">
        <f>+VLOOKUP(A90,[2]ERRF!G:AZ,46,0)</f>
        <v>0</v>
      </c>
    </row>
    <row r="91" spans="1:15" x14ac:dyDescent="0.25">
      <c r="A91" s="51">
        <v>7969</v>
      </c>
      <c r="B91" s="52">
        <v>42933</v>
      </c>
      <c r="C91" s="52">
        <v>42957</v>
      </c>
      <c r="D91" s="53">
        <v>112250</v>
      </c>
      <c r="E91" s="53">
        <v>112250</v>
      </c>
      <c r="F91" s="54" t="s">
        <v>68</v>
      </c>
      <c r="G91" s="56">
        <f>+VLOOKUP(A91,[2]ERRF!G:AZ,12,0)</f>
        <v>42957</v>
      </c>
      <c r="H91" s="56" t="str">
        <f>+VLOOKUP(A91,[2]ERRF!G:AZ,5,0)</f>
        <v>TI-1043010250</v>
      </c>
      <c r="I91" s="57">
        <f>+VLOOKUP(A91,[2]ERRF!G:AZ,17,0)</f>
        <v>112250</v>
      </c>
      <c r="J91" s="58">
        <v>0</v>
      </c>
      <c r="K91" s="58">
        <v>0</v>
      </c>
      <c r="L91" s="58">
        <f>+VLOOKUP(A91,[2]ERRF!G:AZ,38,0)</f>
        <v>111184</v>
      </c>
      <c r="M91" s="58">
        <f>+VLOOKUP(A91,[2]ERRF!G:AZ,39,0)</f>
        <v>1066</v>
      </c>
      <c r="N91" s="55" t="str">
        <f>+VLOOKUP(A91,[2]ERRF!G:AZ,44,0)</f>
        <v>8277</v>
      </c>
      <c r="O91" s="55" t="str">
        <f>+VLOOKUP(A91,[2]ERRF!G:AZ,46,0)</f>
        <v>1576</v>
      </c>
    </row>
    <row r="92" spans="1:15" x14ac:dyDescent="0.25">
      <c r="A92" s="51">
        <v>7930</v>
      </c>
      <c r="B92" s="52">
        <v>42923</v>
      </c>
      <c r="C92" s="52">
        <v>42957</v>
      </c>
      <c r="D92" s="53">
        <v>67325</v>
      </c>
      <c r="E92" s="53">
        <v>67325</v>
      </c>
      <c r="F92" s="54" t="s">
        <v>68</v>
      </c>
      <c r="G92" s="56">
        <f>+VLOOKUP(A92,[2]ERRF!G:AZ,12,0)</f>
        <v>42957</v>
      </c>
      <c r="H92" s="56" t="str">
        <f>+VLOOKUP(A92,[2]ERRF!G:AZ,5,0)</f>
        <v>CC-1143225118</v>
      </c>
      <c r="I92" s="57">
        <f>+VLOOKUP(A92,[2]ERRF!G:AZ,17,0)</f>
        <v>67325</v>
      </c>
      <c r="J92" s="58">
        <v>0</v>
      </c>
      <c r="K92" s="58">
        <v>0</v>
      </c>
      <c r="L92" s="58">
        <f>+VLOOKUP(A92,[2]ERRF!G:AZ,38,0)</f>
        <v>0</v>
      </c>
      <c r="M92" s="58">
        <f>+VLOOKUP(A92,[2]ERRF!G:AZ,39,0)</f>
        <v>67325</v>
      </c>
      <c r="N92" s="55" t="str">
        <f>+VLOOKUP(A92,[2]ERRF!G:AZ,44,0)</f>
        <v>8277</v>
      </c>
      <c r="O92" s="55" t="str">
        <f>+VLOOKUP(A92,[2]ERRF!G:AZ,46,0)</f>
        <v>0</v>
      </c>
    </row>
    <row r="93" spans="1:15" x14ac:dyDescent="0.25">
      <c r="A93" s="51">
        <v>8068</v>
      </c>
      <c r="B93" s="52">
        <v>42957</v>
      </c>
      <c r="C93" s="52">
        <v>42957</v>
      </c>
      <c r="D93" s="53">
        <v>105818</v>
      </c>
      <c r="E93" s="53">
        <v>105818</v>
      </c>
      <c r="F93" s="54" t="s">
        <v>68</v>
      </c>
      <c r="G93" s="56">
        <f>+VLOOKUP(A93,[2]ERRF!G:AZ,12,0)</f>
        <v>42986</v>
      </c>
      <c r="H93" s="56" t="str">
        <f>+VLOOKUP(A93,[2]ERRF!G:AZ,5,0)</f>
        <v>TI-1046872022</v>
      </c>
      <c r="I93" s="57">
        <f>+VLOOKUP(A93,[2]ERRF!G:AZ,17,0)</f>
        <v>105818</v>
      </c>
      <c r="J93" s="58">
        <v>0</v>
      </c>
      <c r="K93" s="58">
        <v>0</v>
      </c>
      <c r="L93" s="58">
        <f>+VLOOKUP(A93,[2]ERRF!G:AZ,38,0)</f>
        <v>0</v>
      </c>
      <c r="M93" s="58">
        <f>+VLOOKUP(A93,[2]ERRF!G:AZ,39,0)</f>
        <v>105818</v>
      </c>
      <c r="N93" s="55" t="str">
        <f>+VLOOKUP(A93,[2]ERRF!G:AZ,44,0)</f>
        <v>8277</v>
      </c>
      <c r="O93" s="55" t="str">
        <f>+VLOOKUP(A93,[2]ERRF!G:AZ,46,0)</f>
        <v>0</v>
      </c>
    </row>
    <row r="94" spans="1:15" x14ac:dyDescent="0.25">
      <c r="A94" s="51">
        <v>8168</v>
      </c>
      <c r="B94" s="52">
        <v>43003</v>
      </c>
      <c r="C94" s="52">
        <v>43003</v>
      </c>
      <c r="D94" s="53">
        <v>126897</v>
      </c>
      <c r="E94" s="53">
        <v>126897</v>
      </c>
      <c r="F94" s="54" t="s">
        <v>70</v>
      </c>
      <c r="G94" s="56">
        <f>+VLOOKUP(A94,[2]ERRF!G:AZ,12,0)</f>
        <v>43011</v>
      </c>
      <c r="H94" s="56" t="str">
        <f>+VLOOKUP(A94,[2]ERRF!G:AZ,5,0)</f>
        <v>CC-1043003379</v>
      </c>
      <c r="I94" s="57">
        <f>+VLOOKUP(A94,[2]ERRF!G:AZ,17,0)</f>
        <v>126897</v>
      </c>
      <c r="J94" s="58">
        <v>0</v>
      </c>
      <c r="K94" s="58">
        <v>59795</v>
      </c>
      <c r="L94" s="58">
        <f>+VLOOKUP(A94,[2]ERRF!G:AZ,38,0)</f>
        <v>67102</v>
      </c>
      <c r="M94" s="58">
        <f>+VLOOKUP(A94,[2]ERRF!G:AZ,39,0)</f>
        <v>0</v>
      </c>
      <c r="N94" s="55" t="str">
        <f>+VLOOKUP(A94,[2]ERRF!G:AZ,44,0)</f>
        <v>0</v>
      </c>
      <c r="O94" s="55" t="str">
        <f>+VLOOKUP(A94,[2]ERRF!G:AZ,46,0)</f>
        <v>9768</v>
      </c>
    </row>
    <row r="95" spans="1:15" x14ac:dyDescent="0.25">
      <c r="A95" s="51">
        <v>8153</v>
      </c>
      <c r="B95" s="52">
        <v>42993</v>
      </c>
      <c r="C95" s="52">
        <v>42993</v>
      </c>
      <c r="D95" s="53">
        <v>168687</v>
      </c>
      <c r="E95" s="53">
        <v>168687</v>
      </c>
      <c r="F95" s="54" t="s">
        <v>68</v>
      </c>
      <c r="G95" s="56">
        <f>+VLOOKUP(A95,[2]ERRF!G:AZ,12,0)</f>
        <v>43011</v>
      </c>
      <c r="H95" s="56" t="str">
        <f>+VLOOKUP(A95,[2]ERRF!G:AZ,5,0)</f>
        <v>CC-72202611</v>
      </c>
      <c r="I95" s="57">
        <f>+VLOOKUP(A95,[2]ERRF!G:AZ,17,0)</f>
        <v>168687</v>
      </c>
      <c r="J95" s="58">
        <v>0</v>
      </c>
      <c r="K95" s="58">
        <v>0</v>
      </c>
      <c r="L95" s="58">
        <f>+VLOOKUP(A95,[2]ERRF!G:AZ,38,0)</f>
        <v>112537</v>
      </c>
      <c r="M95" s="58">
        <f>+VLOOKUP(A95,[2]ERRF!G:AZ,39,0)</f>
        <v>56150</v>
      </c>
      <c r="N95" s="55" t="str">
        <f>+VLOOKUP(A95,[2]ERRF!G:AZ,44,0)</f>
        <v>8277</v>
      </c>
      <c r="O95" s="55" t="str">
        <f>+VLOOKUP(A95,[2]ERRF!G:AZ,46,0)</f>
        <v>9768</v>
      </c>
    </row>
    <row r="96" spans="1:15" x14ac:dyDescent="0.25">
      <c r="A96" s="51">
        <v>8184</v>
      </c>
      <c r="B96" s="52">
        <v>43003</v>
      </c>
      <c r="C96" s="52">
        <v>43003</v>
      </c>
      <c r="D96" s="53">
        <v>217143</v>
      </c>
      <c r="E96" s="53">
        <v>217143</v>
      </c>
      <c r="F96" s="54" t="s">
        <v>70</v>
      </c>
      <c r="G96" s="56">
        <f>+VLOOKUP(A96,[2]ERRF!G:AZ,12,0)</f>
        <v>43011</v>
      </c>
      <c r="H96" s="56" t="str">
        <f>+VLOOKUP(A96,[2]ERRF!G:AZ,5,0)</f>
        <v>CC-1043584015</v>
      </c>
      <c r="I96" s="57">
        <f>+VLOOKUP(A96,[2]ERRF!G:AZ,17,0)</f>
        <v>217143</v>
      </c>
      <c r="J96" s="58">
        <v>0</v>
      </c>
      <c r="K96" s="58">
        <v>33763</v>
      </c>
      <c r="L96" s="58">
        <f>+VLOOKUP(A96,[2]ERRF!G:AZ,38,0)</f>
        <v>183380</v>
      </c>
      <c r="M96" s="58">
        <f>+VLOOKUP(A96,[2]ERRF!G:AZ,39,0)</f>
        <v>0</v>
      </c>
      <c r="N96" s="55" t="str">
        <f>+VLOOKUP(A96,[2]ERRF!G:AZ,44,0)</f>
        <v>0</v>
      </c>
      <c r="O96" s="55" t="str">
        <f>+VLOOKUP(A96,[2]ERRF!G:AZ,46,0)</f>
        <v>9768</v>
      </c>
    </row>
    <row r="97" spans="1:15" x14ac:dyDescent="0.25">
      <c r="A97" s="51">
        <v>8131</v>
      </c>
      <c r="B97" s="52">
        <v>42986</v>
      </c>
      <c r="C97" s="52">
        <v>42986</v>
      </c>
      <c r="D97" s="53">
        <v>55908</v>
      </c>
      <c r="E97" s="53">
        <v>55908</v>
      </c>
      <c r="F97" s="54" t="s">
        <v>68</v>
      </c>
      <c r="G97" s="56">
        <f>+VLOOKUP(A97,[2]ERRF!G:AZ,12,0)</f>
        <v>43011</v>
      </c>
      <c r="H97" s="56" t="str">
        <f>+VLOOKUP(A97,[2]ERRF!G:AZ,5,0)</f>
        <v>CC-22605864</v>
      </c>
      <c r="I97" s="57">
        <f>+VLOOKUP(A97,[2]ERRF!G:AZ,17,0)</f>
        <v>55908</v>
      </c>
      <c r="J97" s="58">
        <v>0</v>
      </c>
      <c r="K97" s="58">
        <v>0</v>
      </c>
      <c r="L97" s="58">
        <f>+VLOOKUP(A97,[2]ERRF!G:AZ,38,0)</f>
        <v>55908</v>
      </c>
      <c r="M97" s="58">
        <f>+VLOOKUP(A97,[2]ERRF!G:AZ,39,0)</f>
        <v>0</v>
      </c>
      <c r="N97" s="55" t="str">
        <f>+VLOOKUP(A97,[2]ERRF!G:AZ,44,0)</f>
        <v>0</v>
      </c>
      <c r="O97" s="55" t="str">
        <f>+VLOOKUP(A97,[2]ERRF!G:AZ,46,0)</f>
        <v>9768</v>
      </c>
    </row>
    <row r="98" spans="1:15" x14ac:dyDescent="0.25">
      <c r="A98" s="51">
        <v>8531</v>
      </c>
      <c r="B98" s="52">
        <v>43122</v>
      </c>
      <c r="C98" s="52">
        <v>43122</v>
      </c>
      <c r="D98" s="53">
        <v>106319</v>
      </c>
      <c r="E98" s="53">
        <v>106319</v>
      </c>
      <c r="F98" s="54" t="s">
        <v>68</v>
      </c>
      <c r="G98" s="56">
        <f>+VLOOKUP(A98,[2]ERRF!G:AZ,12,0)</f>
        <v>43150</v>
      </c>
      <c r="H98" s="56" t="str">
        <f>+VLOOKUP(A98,[2]ERRF!G:AZ,5,0)</f>
        <v>TI-1002145052</v>
      </c>
      <c r="I98" s="57">
        <f>+VLOOKUP(A98,[2]ERRF!G:AZ,17,0)</f>
        <v>106319</v>
      </c>
      <c r="J98" s="58">
        <v>0</v>
      </c>
      <c r="K98" s="58">
        <v>0</v>
      </c>
      <c r="L98" s="58">
        <f>+VLOOKUP(A98,[2]ERRF!G:AZ,38,0)</f>
        <v>106319</v>
      </c>
      <c r="M98" s="58">
        <f>+VLOOKUP(A98,[2]ERRF!G:AZ,39,0)</f>
        <v>0</v>
      </c>
      <c r="N98" s="55" t="str">
        <f>+VLOOKUP(A98,[2]ERRF!G:AZ,44,0)</f>
        <v>0</v>
      </c>
      <c r="O98" s="55" t="str">
        <f>+VLOOKUP(A98,[2]ERRF!G:AZ,46,0)</f>
        <v>12084</v>
      </c>
    </row>
    <row r="99" spans="1:15" x14ac:dyDescent="0.25">
      <c r="A99" s="51">
        <v>8530</v>
      </c>
      <c r="B99" s="52">
        <v>43122</v>
      </c>
      <c r="C99" s="52">
        <v>43122</v>
      </c>
      <c r="D99" s="53">
        <v>149337</v>
      </c>
      <c r="E99" s="53">
        <v>149337</v>
      </c>
      <c r="F99" s="54" t="s">
        <v>68</v>
      </c>
      <c r="G99" s="56">
        <f>+VLOOKUP(A99,[2]ERRF!G:AZ,12,0)</f>
        <v>43150</v>
      </c>
      <c r="H99" s="56" t="str">
        <f>+VLOOKUP(A99,[2]ERRF!G:AZ,5,0)</f>
        <v>CC-1042994615</v>
      </c>
      <c r="I99" s="57">
        <f>+VLOOKUP(A99,[2]ERRF!G:AZ,17,0)</f>
        <v>149337</v>
      </c>
      <c r="J99" s="58">
        <v>0</v>
      </c>
      <c r="K99" s="58">
        <v>0</v>
      </c>
      <c r="L99" s="58">
        <f>+VLOOKUP(A99,[2]ERRF!G:AZ,38,0)</f>
        <v>149337</v>
      </c>
      <c r="M99" s="58">
        <f>+VLOOKUP(A99,[2]ERRF!G:AZ,39,0)</f>
        <v>0</v>
      </c>
      <c r="N99" s="55" t="str">
        <f>+VLOOKUP(A99,[2]ERRF!G:AZ,44,0)</f>
        <v>0</v>
      </c>
      <c r="O99" s="55" t="str">
        <f>+VLOOKUP(A99,[2]ERRF!G:AZ,46,0)</f>
        <v>12084</v>
      </c>
    </row>
    <row r="100" spans="1:15" x14ac:dyDescent="0.25">
      <c r="A100" s="51">
        <v>8542</v>
      </c>
      <c r="B100" s="52">
        <v>43127</v>
      </c>
      <c r="C100" s="52">
        <v>43127</v>
      </c>
      <c r="D100" s="53">
        <v>77429</v>
      </c>
      <c r="E100" s="53">
        <v>77429</v>
      </c>
      <c r="F100" s="54" t="s">
        <v>68</v>
      </c>
      <c r="G100" s="56">
        <f>+VLOOKUP(A100,[2]ERRF!G:AZ,12,0)</f>
        <v>43150</v>
      </c>
      <c r="H100" s="56" t="str">
        <f>+VLOOKUP(A100,[2]ERRF!G:AZ,5,0)</f>
        <v>TI-1043005412</v>
      </c>
      <c r="I100" s="57">
        <f>+VLOOKUP(A100,[2]ERRF!G:AZ,17,0)</f>
        <v>77429</v>
      </c>
      <c r="J100" s="58">
        <v>0</v>
      </c>
      <c r="K100" s="58">
        <v>0</v>
      </c>
      <c r="L100" s="58">
        <f>+VLOOKUP(A100,[2]ERRF!G:AZ,38,0)</f>
        <v>77429</v>
      </c>
      <c r="M100" s="58">
        <f>+VLOOKUP(A100,[2]ERRF!G:AZ,39,0)</f>
        <v>0</v>
      </c>
      <c r="N100" s="55" t="str">
        <f>+VLOOKUP(A100,[2]ERRF!G:AZ,44,0)</f>
        <v>0</v>
      </c>
      <c r="O100" s="55" t="str">
        <f>+VLOOKUP(A100,[2]ERRF!G:AZ,46,0)</f>
        <v>12084</v>
      </c>
    </row>
    <row r="101" spans="1:15" x14ac:dyDescent="0.25">
      <c r="A101" s="51">
        <v>8613</v>
      </c>
      <c r="B101" s="52">
        <v>43159</v>
      </c>
      <c r="C101" s="52">
        <v>43159</v>
      </c>
      <c r="D101" s="53">
        <v>115695</v>
      </c>
      <c r="E101" s="53">
        <v>115695</v>
      </c>
      <c r="F101" s="54" t="s">
        <v>68</v>
      </c>
      <c r="G101" s="56">
        <f>+VLOOKUP(A101,[2]ERRF!G:AZ,12,0)</f>
        <v>43175</v>
      </c>
      <c r="H101" s="56" t="str">
        <f>+VLOOKUP(A101,[2]ERRF!G:AZ,5,0)</f>
        <v>CC-10944383</v>
      </c>
      <c r="I101" s="57">
        <f>+VLOOKUP(A101,[2]ERRF!G:AZ,17,0)</f>
        <v>115695</v>
      </c>
      <c r="J101" s="58">
        <v>0</v>
      </c>
      <c r="K101" s="58">
        <v>0</v>
      </c>
      <c r="L101" s="58">
        <f>+VLOOKUP(A101,[2]ERRF!G:AZ,38,0)</f>
        <v>115695</v>
      </c>
      <c r="M101" s="58">
        <f>+VLOOKUP(A101,[2]ERRF!G:AZ,39,0)</f>
        <v>0</v>
      </c>
      <c r="N101" s="55" t="str">
        <f>+VLOOKUP(A101,[2]ERRF!G:AZ,44,0)</f>
        <v>0</v>
      </c>
      <c r="O101" s="55" t="str">
        <f>+VLOOKUP(A101,[2]ERRF!G:AZ,46,0)</f>
        <v>12515</v>
      </c>
    </row>
    <row r="102" spans="1:15" x14ac:dyDescent="0.25">
      <c r="A102" s="51">
        <v>8583</v>
      </c>
      <c r="B102" s="52">
        <v>43152</v>
      </c>
      <c r="C102" s="52">
        <v>43152</v>
      </c>
      <c r="D102" s="53">
        <v>118994</v>
      </c>
      <c r="E102" s="53">
        <v>118994</v>
      </c>
      <c r="F102" s="54" t="s">
        <v>68</v>
      </c>
      <c r="G102" s="56">
        <f>+VLOOKUP(A102,[2]ERRF!G:AZ,12,0)</f>
        <v>43175</v>
      </c>
      <c r="H102" s="56" t="str">
        <f>+VLOOKUP(A102,[2]ERRF!G:AZ,5,0)</f>
        <v>TI-1048274202</v>
      </c>
      <c r="I102" s="57">
        <f>+VLOOKUP(A102,[2]ERRF!G:AZ,17,0)</f>
        <v>118994</v>
      </c>
      <c r="J102" s="58">
        <v>0</v>
      </c>
      <c r="K102" s="58">
        <v>0</v>
      </c>
      <c r="L102" s="58">
        <f>+VLOOKUP(A102,[2]ERRF!G:AZ,38,0)</f>
        <v>118994</v>
      </c>
      <c r="M102" s="58">
        <f>+VLOOKUP(A102,[2]ERRF!G:AZ,39,0)</f>
        <v>0</v>
      </c>
      <c r="N102" s="55" t="str">
        <f>+VLOOKUP(A102,[2]ERRF!G:AZ,44,0)</f>
        <v>0</v>
      </c>
      <c r="O102" s="55" t="str">
        <f>+VLOOKUP(A102,[2]ERRF!G:AZ,46,0)</f>
        <v>12515</v>
      </c>
    </row>
    <row r="103" spans="1:15" x14ac:dyDescent="0.25">
      <c r="A103" s="51">
        <v>8679</v>
      </c>
      <c r="B103" s="52">
        <v>43172</v>
      </c>
      <c r="C103" s="52">
        <v>43172</v>
      </c>
      <c r="D103" s="53">
        <v>118368</v>
      </c>
      <c r="E103" s="53">
        <v>118368</v>
      </c>
      <c r="F103" s="54" t="s">
        <v>68</v>
      </c>
      <c r="G103" s="56">
        <f>+VLOOKUP(A103,[2]ERRF!G:AZ,12,0)</f>
        <v>43229</v>
      </c>
      <c r="H103" s="56" t="str">
        <f>+VLOOKUP(A103,[2]ERRF!G:AZ,5,0)</f>
        <v>CC-1046872988</v>
      </c>
      <c r="I103" s="57">
        <f>+VLOOKUP(A103,[2]ERRF!G:AZ,17,0)</f>
        <v>118368</v>
      </c>
      <c r="J103" s="58">
        <v>0</v>
      </c>
      <c r="K103" s="58">
        <v>0</v>
      </c>
      <c r="L103" s="58">
        <f>+VLOOKUP(A103,[2]ERRF!G:AZ,38,0)</f>
        <v>118368</v>
      </c>
      <c r="M103" s="58">
        <f>+VLOOKUP(A103,[2]ERRF!G:AZ,39,0)</f>
        <v>0</v>
      </c>
      <c r="N103" s="55" t="str">
        <f>+VLOOKUP(A103,[2]ERRF!G:AZ,44,0)</f>
        <v>0</v>
      </c>
      <c r="O103" s="55" t="str">
        <f>+VLOOKUP(A103,[2]ERRF!G:AZ,46,0)</f>
        <v>13449</v>
      </c>
    </row>
    <row r="104" spans="1:15" x14ac:dyDescent="0.25">
      <c r="A104" s="51">
        <v>8733</v>
      </c>
      <c r="B104" s="52">
        <v>43190</v>
      </c>
      <c r="C104" s="52">
        <v>43190</v>
      </c>
      <c r="D104" s="53">
        <v>123474</v>
      </c>
      <c r="E104" s="53">
        <v>123474</v>
      </c>
      <c r="F104" s="54" t="s">
        <v>69</v>
      </c>
      <c r="G104" s="55">
        <v>0</v>
      </c>
      <c r="H104" s="55">
        <v>0</v>
      </c>
      <c r="I104" s="55">
        <v>0</v>
      </c>
      <c r="J104" s="54">
        <f>+E104</f>
        <v>123474</v>
      </c>
      <c r="K104" s="55">
        <v>0</v>
      </c>
      <c r="L104" s="55">
        <v>0</v>
      </c>
      <c r="M104" s="55">
        <v>0</v>
      </c>
      <c r="N104" s="55">
        <v>0</v>
      </c>
      <c r="O104" s="55">
        <v>0</v>
      </c>
    </row>
    <row r="105" spans="1:15" x14ac:dyDescent="0.25">
      <c r="A105" s="51">
        <v>8686</v>
      </c>
      <c r="B105" s="52">
        <v>43173</v>
      </c>
      <c r="C105" s="52">
        <v>43173</v>
      </c>
      <c r="D105" s="53">
        <v>156317</v>
      </c>
      <c r="E105" s="53">
        <v>156317</v>
      </c>
      <c r="F105" s="54" t="s">
        <v>70</v>
      </c>
      <c r="G105" s="56">
        <f>+VLOOKUP(A105,[2]ERRF!G:AZ,12,0)</f>
        <v>43229</v>
      </c>
      <c r="H105" s="56" t="str">
        <f>+VLOOKUP(A105,[2]ERRF!G:AZ,5,0)</f>
        <v>TI-1193416796</v>
      </c>
      <c r="I105" s="57">
        <f>+VLOOKUP(A105,[2]ERRF!G:AZ,17,0)</f>
        <v>156317</v>
      </c>
      <c r="J105" s="58">
        <v>0</v>
      </c>
      <c r="K105" s="58">
        <v>8117</v>
      </c>
      <c r="L105" s="58">
        <f>+VLOOKUP(A105,[2]ERRF!G:AZ,38,0)</f>
        <v>148200</v>
      </c>
      <c r="M105" s="58">
        <f>+VLOOKUP(A105,[2]ERRF!G:AZ,39,0)</f>
        <v>0</v>
      </c>
      <c r="N105" s="55" t="str">
        <f>+VLOOKUP(A105,[2]ERRF!G:AZ,44,0)</f>
        <v>0</v>
      </c>
      <c r="O105" s="55" t="str">
        <f>+VLOOKUP(A105,[2]ERRF!G:AZ,46,0)</f>
        <v>13449</v>
      </c>
    </row>
    <row r="106" spans="1:15" x14ac:dyDescent="0.25">
      <c r="A106" s="51">
        <v>8723</v>
      </c>
      <c r="B106" s="52">
        <v>43186</v>
      </c>
      <c r="C106" s="52">
        <v>43186</v>
      </c>
      <c r="D106" s="53">
        <v>51861</v>
      </c>
      <c r="E106" s="53">
        <v>51861</v>
      </c>
      <c r="F106" s="54" t="s">
        <v>69</v>
      </c>
      <c r="G106" s="55">
        <v>0</v>
      </c>
      <c r="H106" s="55">
        <v>0</v>
      </c>
      <c r="I106" s="55">
        <v>0</v>
      </c>
      <c r="J106" s="54">
        <f>+E106</f>
        <v>51861</v>
      </c>
      <c r="K106" s="55">
        <v>0</v>
      </c>
      <c r="L106" s="55">
        <v>0</v>
      </c>
      <c r="M106" s="55">
        <v>0</v>
      </c>
      <c r="N106" s="55">
        <v>0</v>
      </c>
      <c r="O106" s="55">
        <v>0</v>
      </c>
    </row>
    <row r="107" spans="1:15" x14ac:dyDescent="0.25">
      <c r="A107" s="51">
        <v>8698</v>
      </c>
      <c r="B107" s="52">
        <v>43179</v>
      </c>
      <c r="C107" s="52">
        <v>43179</v>
      </c>
      <c r="D107" s="53">
        <v>65534</v>
      </c>
      <c r="E107" s="53">
        <v>65534</v>
      </c>
      <c r="F107" s="54" t="s">
        <v>68</v>
      </c>
      <c r="G107" s="56">
        <f>+VLOOKUP(A107,[2]ERRF!G:AZ,12,0)</f>
        <v>43229</v>
      </c>
      <c r="H107" s="56" t="str">
        <f>+VLOOKUP(A107,[2]ERRF!G:AZ,5,0)</f>
        <v>CC-1046872988</v>
      </c>
      <c r="I107" s="57">
        <f>+VLOOKUP(A107,[2]ERRF!G:AZ,17,0)</f>
        <v>65534</v>
      </c>
      <c r="J107" s="58">
        <v>0</v>
      </c>
      <c r="K107" s="58">
        <v>0</v>
      </c>
      <c r="L107" s="58">
        <f>+VLOOKUP(A107,[2]ERRF!G:AZ,38,0)</f>
        <v>65534</v>
      </c>
      <c r="M107" s="58">
        <f>+VLOOKUP(A107,[2]ERRF!G:AZ,39,0)</f>
        <v>0</v>
      </c>
      <c r="N107" s="55" t="str">
        <f>+VLOOKUP(A107,[2]ERRF!G:AZ,44,0)</f>
        <v>0</v>
      </c>
      <c r="O107" s="55" t="str">
        <f>+VLOOKUP(A107,[2]ERRF!G:AZ,46,0)</f>
        <v>13449</v>
      </c>
    </row>
    <row r="108" spans="1:15" x14ac:dyDescent="0.25">
      <c r="A108" s="51">
        <v>8700</v>
      </c>
      <c r="B108" s="52">
        <v>43181</v>
      </c>
      <c r="C108" s="52">
        <v>43181</v>
      </c>
      <c r="D108" s="53">
        <v>9808</v>
      </c>
      <c r="E108" s="53">
        <v>9808</v>
      </c>
      <c r="F108" s="54" t="s">
        <v>70</v>
      </c>
      <c r="G108" s="56">
        <f>+VLOOKUP(A108,[2]ERRF!G:AZ,12,0)</f>
        <v>43229</v>
      </c>
      <c r="H108" s="56" t="str">
        <f>+VLOOKUP(A108,[2]ERRF!G:AZ,5,0)</f>
        <v>TI-1193416796</v>
      </c>
      <c r="I108" s="57">
        <f>+VLOOKUP(A108,[2]ERRF!G:AZ,17,0)</f>
        <v>9808</v>
      </c>
      <c r="J108" s="58">
        <v>0</v>
      </c>
      <c r="K108" s="58">
        <v>9808</v>
      </c>
      <c r="L108" s="58">
        <f>+VLOOKUP(A108,[2]ERRF!G:AZ,38,0)</f>
        <v>0</v>
      </c>
      <c r="M108" s="58">
        <f>+VLOOKUP(A108,[2]ERRF!G:AZ,39,0)</f>
        <v>0</v>
      </c>
      <c r="N108" s="55" t="str">
        <f>+VLOOKUP(A108,[2]ERRF!G:AZ,44,0)</f>
        <v>0</v>
      </c>
      <c r="O108" s="55" t="str">
        <f>+VLOOKUP(A108,[2]ERRF!G:AZ,46,0)</f>
        <v>0</v>
      </c>
    </row>
    <row r="109" spans="1:15" x14ac:dyDescent="0.25">
      <c r="A109" s="51">
        <v>8701</v>
      </c>
      <c r="B109" s="52">
        <v>43181</v>
      </c>
      <c r="C109" s="52">
        <v>43181</v>
      </c>
      <c r="D109" s="53">
        <v>9808</v>
      </c>
      <c r="E109" s="53">
        <v>9808</v>
      </c>
      <c r="F109" s="54" t="s">
        <v>70</v>
      </c>
      <c r="G109" s="56">
        <f>+VLOOKUP(A109,[2]ERRF!G:AZ,12,0)</f>
        <v>43229</v>
      </c>
      <c r="H109" s="56" t="str">
        <f>+VLOOKUP(A109,[2]ERRF!G:AZ,5,0)</f>
        <v>CC-1042994615</v>
      </c>
      <c r="I109" s="57">
        <f>+VLOOKUP(A109,[2]ERRF!G:AZ,17,0)</f>
        <v>9808</v>
      </c>
      <c r="J109" s="58">
        <v>0</v>
      </c>
      <c r="K109" s="58">
        <v>9808</v>
      </c>
      <c r="L109" s="58">
        <f>+VLOOKUP(A109,[2]ERRF!G:AZ,38,0)</f>
        <v>0</v>
      </c>
      <c r="M109" s="58">
        <f>+VLOOKUP(A109,[2]ERRF!G:AZ,39,0)</f>
        <v>0</v>
      </c>
      <c r="N109" s="55" t="str">
        <f>+VLOOKUP(A109,[2]ERRF!G:AZ,44,0)</f>
        <v>0</v>
      </c>
      <c r="O109" s="55" t="str">
        <f>+VLOOKUP(A109,[2]ERRF!G:AZ,46,0)</f>
        <v>0</v>
      </c>
    </row>
    <row r="110" spans="1:15" x14ac:dyDescent="0.25">
      <c r="A110" s="51">
        <v>8806</v>
      </c>
      <c r="B110" s="52">
        <v>43220</v>
      </c>
      <c r="C110" s="52">
        <v>43220</v>
      </c>
      <c r="D110" s="53">
        <v>118788</v>
      </c>
      <c r="E110" s="53">
        <v>118788</v>
      </c>
      <c r="F110" s="54" t="s">
        <v>68</v>
      </c>
      <c r="G110" s="56">
        <f>+VLOOKUP(A110,[2]ERRF!G:AZ,12,0)</f>
        <v>43229</v>
      </c>
      <c r="H110" s="56" t="str">
        <f>+VLOOKUP(A110,[2]ERRF!G:AZ,5,0)</f>
        <v>CC-22441560</v>
      </c>
      <c r="I110" s="57">
        <f>+VLOOKUP(A110,[2]ERRF!G:AZ,17,0)</f>
        <v>118788</v>
      </c>
      <c r="J110" s="58">
        <v>0</v>
      </c>
      <c r="K110" s="58">
        <v>0</v>
      </c>
      <c r="L110" s="58">
        <f>+VLOOKUP(A110,[2]ERRF!G:AZ,38,0)</f>
        <v>118788</v>
      </c>
      <c r="M110" s="58">
        <f>+VLOOKUP(A110,[2]ERRF!G:AZ,39,0)</f>
        <v>0</v>
      </c>
      <c r="N110" s="55" t="str">
        <f>+VLOOKUP(A110,[2]ERRF!G:AZ,44,0)</f>
        <v>0</v>
      </c>
      <c r="O110" s="55" t="str">
        <f>+VLOOKUP(A110,[2]ERRF!G:AZ,46,0)</f>
        <v>13449</v>
      </c>
    </row>
    <row r="111" spans="1:15" x14ac:dyDescent="0.25">
      <c r="A111" s="51">
        <v>8792</v>
      </c>
      <c r="B111" s="52">
        <v>43213</v>
      </c>
      <c r="C111" s="52">
        <v>43213</v>
      </c>
      <c r="D111" s="53">
        <v>162136</v>
      </c>
      <c r="E111" s="53">
        <v>162136</v>
      </c>
      <c r="F111" s="54" t="s">
        <v>68</v>
      </c>
      <c r="G111" s="56">
        <f>+VLOOKUP(A111,[2]ERRF!G:AZ,12,0)</f>
        <v>43269</v>
      </c>
      <c r="H111" s="56" t="str">
        <f>+VLOOKUP(A111,[2]ERRF!G:AZ,5,0)</f>
        <v>CC-1045751760</v>
      </c>
      <c r="I111" s="57">
        <f>+VLOOKUP(A111,[2]ERRF!G:AZ,17,0)</f>
        <v>162136</v>
      </c>
      <c r="J111" s="58">
        <v>0</v>
      </c>
      <c r="K111" s="58">
        <v>0</v>
      </c>
      <c r="L111" s="58">
        <f>+VLOOKUP(A111,[2]ERRF!G:AZ,38,0)</f>
        <v>162136</v>
      </c>
      <c r="M111" s="58">
        <f>+VLOOKUP(A111,[2]ERRF!G:AZ,39,0)</f>
        <v>0</v>
      </c>
      <c r="N111" s="55" t="str">
        <f>+VLOOKUP(A111,[2]ERRF!G:AZ,44,0)</f>
        <v>0</v>
      </c>
      <c r="O111" s="55" t="str">
        <f>+VLOOKUP(A111,[2]ERRF!G:AZ,46,0)</f>
        <v>23901</v>
      </c>
    </row>
    <row r="112" spans="1:15" x14ac:dyDescent="0.25">
      <c r="A112" s="51">
        <v>8802</v>
      </c>
      <c r="B112" s="52">
        <v>43216</v>
      </c>
      <c r="C112" s="52">
        <v>43216</v>
      </c>
      <c r="D112" s="53">
        <v>9808</v>
      </c>
      <c r="E112" s="53">
        <v>9808</v>
      </c>
      <c r="F112" s="54" t="s">
        <v>70</v>
      </c>
      <c r="G112" s="56">
        <f>+VLOOKUP(A112,[2]ERRF!G:AZ,12,0)</f>
        <v>43229</v>
      </c>
      <c r="H112" s="56" t="str">
        <f>+VLOOKUP(A112,[2]ERRF!G:AZ,5,0)</f>
        <v>TI-1193416796</v>
      </c>
      <c r="I112" s="57">
        <f>+VLOOKUP(A112,[2]ERRF!G:AZ,17,0)</f>
        <v>9808</v>
      </c>
      <c r="J112" s="58">
        <v>0</v>
      </c>
      <c r="K112" s="58">
        <v>9808</v>
      </c>
      <c r="L112" s="58">
        <f>+VLOOKUP(A112,[2]ERRF!G:AZ,38,0)</f>
        <v>0</v>
      </c>
      <c r="M112" s="58">
        <f>+VLOOKUP(A112,[2]ERRF!G:AZ,39,0)</f>
        <v>0</v>
      </c>
      <c r="N112" s="55" t="str">
        <f>+VLOOKUP(A112,[2]ERRF!G:AZ,44,0)</f>
        <v>0</v>
      </c>
      <c r="O112" s="55" t="str">
        <f>+VLOOKUP(A112,[2]ERRF!G:AZ,46,0)</f>
        <v>0</v>
      </c>
    </row>
    <row r="113" spans="1:15" x14ac:dyDescent="0.25">
      <c r="A113" s="51">
        <v>8803</v>
      </c>
      <c r="B113" s="52">
        <v>43216</v>
      </c>
      <c r="C113" s="52">
        <v>43216</v>
      </c>
      <c r="D113" s="53">
        <v>9808</v>
      </c>
      <c r="E113" s="53">
        <v>9808</v>
      </c>
      <c r="F113" s="54" t="s">
        <v>70</v>
      </c>
      <c r="G113" s="56">
        <f>+VLOOKUP(A113,[2]ERRF!G:AZ,12,0)</f>
        <v>43229</v>
      </c>
      <c r="H113" s="56" t="str">
        <f>+VLOOKUP(A113,[2]ERRF!G:AZ,5,0)</f>
        <v>CC-1042994615</v>
      </c>
      <c r="I113" s="57">
        <f>+VLOOKUP(A113,[2]ERRF!G:AZ,17,0)</f>
        <v>9808</v>
      </c>
      <c r="J113" s="58">
        <v>0</v>
      </c>
      <c r="K113" s="58">
        <v>9808</v>
      </c>
      <c r="L113" s="58">
        <f>+VLOOKUP(A113,[2]ERRF!G:AZ,38,0)</f>
        <v>0</v>
      </c>
      <c r="M113" s="58">
        <f>+VLOOKUP(A113,[2]ERRF!G:AZ,39,0)</f>
        <v>0</v>
      </c>
      <c r="N113" s="55" t="str">
        <f>+VLOOKUP(A113,[2]ERRF!G:AZ,44,0)</f>
        <v>0</v>
      </c>
      <c r="O113" s="55" t="str">
        <f>+VLOOKUP(A113,[2]ERRF!G:AZ,46,0)</f>
        <v>0</v>
      </c>
    </row>
    <row r="114" spans="1:15" x14ac:dyDescent="0.25">
      <c r="A114" s="51">
        <v>8924</v>
      </c>
      <c r="B114" s="52">
        <v>43244</v>
      </c>
      <c r="C114" s="52">
        <v>43244</v>
      </c>
      <c r="D114" s="53">
        <v>121480</v>
      </c>
      <c r="E114" s="53">
        <v>121480</v>
      </c>
      <c r="F114" s="54" t="s">
        <v>68</v>
      </c>
      <c r="G114" s="56">
        <f>+VLOOKUP(A114,[2]ERRF!G:AZ,12,0)</f>
        <v>43269</v>
      </c>
      <c r="H114" s="56" t="str">
        <f>+VLOOKUP(A114,[2]ERRF!G:AZ,5,0)</f>
        <v>CC-32704561</v>
      </c>
      <c r="I114" s="57">
        <f>+VLOOKUP(A114,[2]ERRF!G:AZ,17,0)</f>
        <v>121480</v>
      </c>
      <c r="J114" s="58">
        <v>0</v>
      </c>
      <c r="K114" s="58">
        <v>0</v>
      </c>
      <c r="L114" s="58">
        <f>+VLOOKUP(A114,[2]ERRF!G:AZ,38,0)</f>
        <v>121480</v>
      </c>
      <c r="M114" s="58">
        <f>+VLOOKUP(A114,[2]ERRF!G:AZ,39,0)</f>
        <v>0</v>
      </c>
      <c r="N114" s="55" t="str">
        <f>+VLOOKUP(A114,[2]ERRF!G:AZ,44,0)</f>
        <v>0</v>
      </c>
      <c r="O114" s="55" t="str">
        <f>+VLOOKUP(A114,[2]ERRF!G:AZ,46,0)</f>
        <v>13915</v>
      </c>
    </row>
    <row r="115" spans="1:15" x14ac:dyDescent="0.25">
      <c r="A115" s="51">
        <v>8898</v>
      </c>
      <c r="B115" s="52">
        <v>43241</v>
      </c>
      <c r="C115" s="52">
        <v>43241</v>
      </c>
      <c r="D115" s="53">
        <v>53900</v>
      </c>
      <c r="E115" s="53">
        <v>53900</v>
      </c>
      <c r="F115" s="54" t="s">
        <v>68</v>
      </c>
      <c r="G115" s="56">
        <f>+VLOOKUP(A115,[2]ERRF!G:AZ,12,0)</f>
        <v>43269</v>
      </c>
      <c r="H115" s="56" t="str">
        <f>+VLOOKUP(A115,[2]ERRF!G:AZ,5,0)</f>
        <v>TI-1046872022</v>
      </c>
      <c r="I115" s="57">
        <f>+VLOOKUP(A115,[2]ERRF!G:AZ,17,0)</f>
        <v>53900</v>
      </c>
      <c r="J115" s="58">
        <v>0</v>
      </c>
      <c r="K115" s="58">
        <v>0</v>
      </c>
      <c r="L115" s="58">
        <f>+VLOOKUP(A115,[2]ERRF!G:AZ,38,0)</f>
        <v>53900</v>
      </c>
      <c r="M115" s="58">
        <f>+VLOOKUP(A115,[2]ERRF!G:AZ,39,0)</f>
        <v>0</v>
      </c>
      <c r="N115" s="55" t="str">
        <f>+VLOOKUP(A115,[2]ERRF!G:AZ,44,0)</f>
        <v>0</v>
      </c>
      <c r="O115" s="55" t="str">
        <f>+VLOOKUP(A115,[2]ERRF!G:AZ,46,0)</f>
        <v>13915</v>
      </c>
    </row>
    <row r="116" spans="1:15" x14ac:dyDescent="0.25">
      <c r="A116" s="51">
        <v>8965</v>
      </c>
      <c r="B116" s="52">
        <v>43251</v>
      </c>
      <c r="C116" s="52">
        <v>43251</v>
      </c>
      <c r="D116" s="53">
        <v>59722</v>
      </c>
      <c r="E116" s="53">
        <v>59722</v>
      </c>
      <c r="F116" s="54" t="s">
        <v>68</v>
      </c>
      <c r="G116" s="56">
        <f>+VLOOKUP(A116,[2]ERRF!G:AZ,12,0)</f>
        <v>43269</v>
      </c>
      <c r="H116" s="56" t="str">
        <f>+VLOOKUP(A116,[2]ERRF!G:AZ,5,0)</f>
        <v>CC-32581134</v>
      </c>
      <c r="I116" s="57">
        <f>+VLOOKUP(A116,[2]ERRF!G:AZ,17,0)</f>
        <v>59722</v>
      </c>
      <c r="J116" s="58">
        <v>0</v>
      </c>
      <c r="K116" s="58">
        <v>0</v>
      </c>
      <c r="L116" s="58">
        <f>+VLOOKUP(A116,[2]ERRF!G:AZ,38,0)</f>
        <v>59722</v>
      </c>
      <c r="M116" s="58">
        <f>+VLOOKUP(A116,[2]ERRF!G:AZ,39,0)</f>
        <v>0</v>
      </c>
      <c r="N116" s="55" t="str">
        <f>+VLOOKUP(A116,[2]ERRF!G:AZ,44,0)</f>
        <v>0</v>
      </c>
      <c r="O116" s="55" t="str">
        <f>+VLOOKUP(A116,[2]ERRF!G:AZ,46,0)</f>
        <v>13915</v>
      </c>
    </row>
    <row r="117" spans="1:15" x14ac:dyDescent="0.25">
      <c r="A117" s="51">
        <v>8911</v>
      </c>
      <c r="B117" s="52">
        <v>43241</v>
      </c>
      <c r="C117" s="52">
        <v>43241</v>
      </c>
      <c r="D117" s="53">
        <v>61575</v>
      </c>
      <c r="E117" s="53">
        <v>61575</v>
      </c>
      <c r="F117" s="54" t="s">
        <v>68</v>
      </c>
      <c r="G117" s="56">
        <f>+VLOOKUP(A117,[2]ERRF!G:AZ,12,0)</f>
        <v>43269</v>
      </c>
      <c r="H117" s="56" t="str">
        <f>+VLOOKUP(A117,[2]ERRF!G:AZ,5,0)</f>
        <v>TI-99090513504</v>
      </c>
      <c r="I117" s="57">
        <f>+VLOOKUP(A117,[2]ERRF!G:AZ,17,0)</f>
        <v>61575</v>
      </c>
      <c r="J117" s="58">
        <v>0</v>
      </c>
      <c r="K117" s="58">
        <v>0</v>
      </c>
      <c r="L117" s="58">
        <f>+VLOOKUP(A117,[2]ERRF!G:AZ,38,0)</f>
        <v>61575</v>
      </c>
      <c r="M117" s="58">
        <f>+VLOOKUP(A117,[2]ERRF!G:AZ,39,0)</f>
        <v>0</v>
      </c>
      <c r="N117" s="55" t="str">
        <f>+VLOOKUP(A117,[2]ERRF!G:AZ,44,0)</f>
        <v>0</v>
      </c>
      <c r="O117" s="55" t="str">
        <f>+VLOOKUP(A117,[2]ERRF!G:AZ,46,0)</f>
        <v>13915</v>
      </c>
    </row>
    <row r="118" spans="1:15" x14ac:dyDescent="0.25">
      <c r="A118" s="51">
        <v>8951</v>
      </c>
      <c r="B118" s="52">
        <v>43251</v>
      </c>
      <c r="C118" s="52">
        <v>43251</v>
      </c>
      <c r="D118" s="53">
        <v>9808</v>
      </c>
      <c r="E118" s="53">
        <v>9808</v>
      </c>
      <c r="F118" s="54" t="s">
        <v>68</v>
      </c>
      <c r="G118" s="56">
        <f>+VLOOKUP(A118,[2]ERRF!G:AZ,12,0)</f>
        <v>43269</v>
      </c>
      <c r="H118" s="56" t="str">
        <f>+VLOOKUP(A118,[2]ERRF!G:AZ,5,0)</f>
        <v>CC-1042994615</v>
      </c>
      <c r="I118" s="57">
        <f>+VLOOKUP(A118,[2]ERRF!G:AZ,17,0)</f>
        <v>9808</v>
      </c>
      <c r="J118" s="58">
        <v>0</v>
      </c>
      <c r="K118" s="58">
        <v>0</v>
      </c>
      <c r="L118" s="58">
        <f>+VLOOKUP(A118,[2]ERRF!G:AZ,38,0)</f>
        <v>9808</v>
      </c>
      <c r="M118" s="58">
        <f>+VLOOKUP(A118,[2]ERRF!G:AZ,39,0)</f>
        <v>0</v>
      </c>
      <c r="N118" s="55" t="str">
        <f>+VLOOKUP(A118,[2]ERRF!G:AZ,44,0)</f>
        <v>0</v>
      </c>
      <c r="O118" s="55" t="str">
        <f>+VLOOKUP(A118,[2]ERRF!G:AZ,46,0)</f>
        <v>13915</v>
      </c>
    </row>
    <row r="119" spans="1:15" x14ac:dyDescent="0.25">
      <c r="A119" s="51">
        <v>9077</v>
      </c>
      <c r="B119" s="52">
        <v>43276</v>
      </c>
      <c r="C119" s="52">
        <v>43276</v>
      </c>
      <c r="D119" s="53">
        <v>113948</v>
      </c>
      <c r="E119" s="53">
        <v>113948</v>
      </c>
      <c r="F119" s="54" t="s">
        <v>68</v>
      </c>
      <c r="G119" s="56">
        <f>+VLOOKUP(A119,[2]ERRF!G:AZ,12,0)</f>
        <v>43290</v>
      </c>
      <c r="H119" s="56" t="str">
        <f>+VLOOKUP(A119,[2]ERRF!G:AZ,5,0)</f>
        <v>TI-1082958700</v>
      </c>
      <c r="I119" s="57">
        <f>+VLOOKUP(A119,[2]ERRF!G:AZ,17,0)</f>
        <v>113948</v>
      </c>
      <c r="J119" s="58">
        <v>0</v>
      </c>
      <c r="K119" s="58">
        <v>0</v>
      </c>
      <c r="L119" s="58">
        <f>+VLOOKUP(A119,[2]ERRF!G:AZ,38,0)</f>
        <v>113948</v>
      </c>
      <c r="M119" s="58">
        <f>+VLOOKUP(A119,[2]ERRF!G:AZ,39,0)</f>
        <v>0</v>
      </c>
      <c r="N119" s="55" t="str">
        <f>+VLOOKUP(A119,[2]ERRF!G:AZ,44,0)</f>
        <v>0</v>
      </c>
      <c r="O119" s="55" t="str">
        <f>+VLOOKUP(A119,[2]ERRF!G:AZ,46,0)</f>
        <v>14452</v>
      </c>
    </row>
    <row r="120" spans="1:15" x14ac:dyDescent="0.25">
      <c r="A120" s="51">
        <v>9037</v>
      </c>
      <c r="B120" s="52">
        <v>43272</v>
      </c>
      <c r="C120" s="52">
        <v>43272</v>
      </c>
      <c r="D120" s="53">
        <v>120539</v>
      </c>
      <c r="E120" s="53">
        <v>120539</v>
      </c>
      <c r="F120" s="54" t="s">
        <v>68</v>
      </c>
      <c r="G120" s="56">
        <f>+VLOOKUP(A120,[2]ERRF!G:AZ,12,0)</f>
        <v>43290</v>
      </c>
      <c r="H120" s="56" t="str">
        <f>+VLOOKUP(A120,[2]ERRF!G:AZ,5,0)</f>
        <v>TI-1001884018</v>
      </c>
      <c r="I120" s="57">
        <f>+VLOOKUP(A120,[2]ERRF!G:AZ,17,0)</f>
        <v>120539</v>
      </c>
      <c r="J120" s="58">
        <v>0</v>
      </c>
      <c r="K120" s="58">
        <v>0</v>
      </c>
      <c r="L120" s="58">
        <f>+VLOOKUP(A120,[2]ERRF!G:AZ,38,0)</f>
        <v>120539</v>
      </c>
      <c r="M120" s="58">
        <f>+VLOOKUP(A120,[2]ERRF!G:AZ,39,0)</f>
        <v>0</v>
      </c>
      <c r="N120" s="55" t="str">
        <f>+VLOOKUP(A120,[2]ERRF!G:AZ,44,0)</f>
        <v>0</v>
      </c>
      <c r="O120" s="55" t="str">
        <f>+VLOOKUP(A120,[2]ERRF!G:AZ,46,0)</f>
        <v>14452</v>
      </c>
    </row>
    <row r="121" spans="1:15" x14ac:dyDescent="0.25">
      <c r="A121" s="51">
        <v>9046</v>
      </c>
      <c r="B121" s="52">
        <v>43272</v>
      </c>
      <c r="C121" s="52">
        <v>43272</v>
      </c>
      <c r="D121" s="53">
        <v>121905</v>
      </c>
      <c r="E121" s="53">
        <v>121905</v>
      </c>
      <c r="F121" s="54" t="s">
        <v>68</v>
      </c>
      <c r="G121" s="56">
        <f>+VLOOKUP(A121,[2]ERRF!G:AZ,12,0)</f>
        <v>43290</v>
      </c>
      <c r="H121" s="56" t="str">
        <f>+VLOOKUP(A121,[2]ERRF!G:AZ,5,0)</f>
        <v>CC-72212958</v>
      </c>
      <c r="I121" s="57">
        <f>+VLOOKUP(A121,[2]ERRF!G:AZ,17,0)</f>
        <v>121905</v>
      </c>
      <c r="J121" s="58">
        <v>0</v>
      </c>
      <c r="K121" s="58">
        <v>0</v>
      </c>
      <c r="L121" s="58">
        <f>+VLOOKUP(A121,[2]ERRF!G:AZ,38,0)</f>
        <v>121905</v>
      </c>
      <c r="M121" s="58">
        <f>+VLOOKUP(A121,[2]ERRF!G:AZ,39,0)</f>
        <v>0</v>
      </c>
      <c r="N121" s="55" t="str">
        <f>+VLOOKUP(A121,[2]ERRF!G:AZ,44,0)</f>
        <v>0</v>
      </c>
      <c r="O121" s="55" t="str">
        <f>+VLOOKUP(A121,[2]ERRF!G:AZ,46,0)</f>
        <v>14452</v>
      </c>
    </row>
    <row r="122" spans="1:15" x14ac:dyDescent="0.25">
      <c r="A122" s="51">
        <v>9049</v>
      </c>
      <c r="B122" s="52">
        <v>43272</v>
      </c>
      <c r="C122" s="52">
        <v>43272</v>
      </c>
      <c r="D122" s="53">
        <v>129803</v>
      </c>
      <c r="E122" s="53">
        <v>129803</v>
      </c>
      <c r="F122" s="54" t="s">
        <v>68</v>
      </c>
      <c r="G122" s="56">
        <f>+VLOOKUP(A122,[2]ERRF!G:AZ,12,0)</f>
        <v>43290</v>
      </c>
      <c r="H122" s="56" t="str">
        <f>+VLOOKUP(A122,[2]ERRF!G:AZ,5,0)</f>
        <v>CC-32581134</v>
      </c>
      <c r="I122" s="57">
        <f>+VLOOKUP(A122,[2]ERRF!G:AZ,17,0)</f>
        <v>129803</v>
      </c>
      <c r="J122" s="58">
        <v>0</v>
      </c>
      <c r="K122" s="58">
        <v>0</v>
      </c>
      <c r="L122" s="58">
        <f>+VLOOKUP(A122,[2]ERRF!G:AZ,38,0)</f>
        <v>129803</v>
      </c>
      <c r="M122" s="58">
        <f>+VLOOKUP(A122,[2]ERRF!G:AZ,39,0)</f>
        <v>0</v>
      </c>
      <c r="N122" s="55" t="str">
        <f>+VLOOKUP(A122,[2]ERRF!G:AZ,44,0)</f>
        <v>0</v>
      </c>
      <c r="O122" s="55" t="str">
        <f>+VLOOKUP(A122,[2]ERRF!G:AZ,46,0)</f>
        <v>14452</v>
      </c>
    </row>
    <row r="123" spans="1:15" x14ac:dyDescent="0.25">
      <c r="A123" s="51">
        <v>9098</v>
      </c>
      <c r="B123" s="52">
        <v>43279</v>
      </c>
      <c r="C123" s="52">
        <v>43279</v>
      </c>
      <c r="D123" s="53">
        <v>148237</v>
      </c>
      <c r="E123" s="53">
        <v>148237</v>
      </c>
      <c r="F123" s="54" t="s">
        <v>68</v>
      </c>
      <c r="G123" s="56">
        <f>+VLOOKUP(A123,[2]ERRF!G:AZ,12,0)</f>
        <v>43290</v>
      </c>
      <c r="H123" s="56" t="str">
        <f>+VLOOKUP(A123,[2]ERRF!G:AZ,5,0)</f>
        <v>CC-1042450654</v>
      </c>
      <c r="I123" s="57">
        <f>+VLOOKUP(A123,[2]ERRF!G:AZ,17,0)</f>
        <v>148237</v>
      </c>
      <c r="J123" s="58">
        <v>0</v>
      </c>
      <c r="K123" s="58">
        <v>0</v>
      </c>
      <c r="L123" s="58">
        <f>+VLOOKUP(A123,[2]ERRF!G:AZ,38,0)</f>
        <v>148237</v>
      </c>
      <c r="M123" s="58">
        <f>+VLOOKUP(A123,[2]ERRF!G:AZ,39,0)</f>
        <v>0</v>
      </c>
      <c r="N123" s="55" t="str">
        <f>+VLOOKUP(A123,[2]ERRF!G:AZ,44,0)</f>
        <v>0</v>
      </c>
      <c r="O123" s="55" t="str">
        <f>+VLOOKUP(A123,[2]ERRF!G:AZ,46,0)</f>
        <v>14452</v>
      </c>
    </row>
    <row r="124" spans="1:15" x14ac:dyDescent="0.25">
      <c r="A124" s="51">
        <v>9097</v>
      </c>
      <c r="B124" s="52">
        <v>43279</v>
      </c>
      <c r="C124" s="52">
        <v>43279</v>
      </c>
      <c r="D124" s="53">
        <v>174738</v>
      </c>
      <c r="E124" s="53">
        <v>174738</v>
      </c>
      <c r="F124" s="54" t="s">
        <v>68</v>
      </c>
      <c r="G124" s="56">
        <f>+VLOOKUP(A124,[2]ERRF!G:AZ,12,0)</f>
        <v>43290</v>
      </c>
      <c r="H124" s="56" t="str">
        <f>+VLOOKUP(A124,[2]ERRF!G:AZ,5,0)</f>
        <v>TI-1002145052</v>
      </c>
      <c r="I124" s="57">
        <f>+VLOOKUP(A124,[2]ERRF!G:AZ,17,0)</f>
        <v>174738</v>
      </c>
      <c r="J124" s="58">
        <v>0</v>
      </c>
      <c r="K124" s="58">
        <v>0</v>
      </c>
      <c r="L124" s="58">
        <f>+VLOOKUP(A124,[2]ERRF!G:AZ,38,0)</f>
        <v>174738</v>
      </c>
      <c r="M124" s="58">
        <f>+VLOOKUP(A124,[2]ERRF!G:AZ,39,0)</f>
        <v>0</v>
      </c>
      <c r="N124" s="55" t="str">
        <f>+VLOOKUP(A124,[2]ERRF!G:AZ,44,0)</f>
        <v>0</v>
      </c>
      <c r="O124" s="55" t="str">
        <f>+VLOOKUP(A124,[2]ERRF!G:AZ,46,0)</f>
        <v>14452</v>
      </c>
    </row>
    <row r="125" spans="1:15" x14ac:dyDescent="0.25">
      <c r="A125" s="51">
        <v>9054</v>
      </c>
      <c r="B125" s="52">
        <v>43273</v>
      </c>
      <c r="C125" s="52">
        <v>43273</v>
      </c>
      <c r="D125" s="53">
        <v>65556</v>
      </c>
      <c r="E125" s="53">
        <v>65556</v>
      </c>
      <c r="F125" s="54" t="s">
        <v>68</v>
      </c>
      <c r="G125" s="56">
        <f>+VLOOKUP(A125,[2]ERRF!G:AZ,12,0)</f>
        <v>43290</v>
      </c>
      <c r="H125" s="56" t="str">
        <f>+VLOOKUP(A125,[2]ERRF!G:AZ,5,0)</f>
        <v>TI-99090513504</v>
      </c>
      <c r="I125" s="57">
        <f>+VLOOKUP(A125,[2]ERRF!G:AZ,17,0)</f>
        <v>65556</v>
      </c>
      <c r="J125" s="58">
        <v>0</v>
      </c>
      <c r="K125" s="58">
        <v>0</v>
      </c>
      <c r="L125" s="58">
        <f>+VLOOKUP(A125,[2]ERRF!G:AZ,38,0)</f>
        <v>65556</v>
      </c>
      <c r="M125" s="58">
        <f>+VLOOKUP(A125,[2]ERRF!G:AZ,39,0)</f>
        <v>0</v>
      </c>
      <c r="N125" s="55" t="str">
        <f>+VLOOKUP(A125,[2]ERRF!G:AZ,44,0)</f>
        <v>0</v>
      </c>
      <c r="O125" s="55" t="str">
        <f>+VLOOKUP(A125,[2]ERRF!G:AZ,46,0)</f>
        <v>14452</v>
      </c>
    </row>
    <row r="126" spans="1:15" x14ac:dyDescent="0.25">
      <c r="A126" s="51">
        <v>9094</v>
      </c>
      <c r="B126" s="52">
        <v>43278</v>
      </c>
      <c r="C126" s="52">
        <v>43278</v>
      </c>
      <c r="D126" s="53">
        <v>84417</v>
      </c>
      <c r="E126" s="53">
        <v>84417</v>
      </c>
      <c r="F126" s="54" t="s">
        <v>68</v>
      </c>
      <c r="G126" s="56">
        <f>+VLOOKUP(A126,[2]ERRF!G:AZ,12,0)</f>
        <v>43322</v>
      </c>
      <c r="H126" s="56" t="str">
        <f>+VLOOKUP(A126,[2]ERRF!G:AZ,5,0)</f>
        <v>CC-1002441614</v>
      </c>
      <c r="I126" s="57">
        <f>+VLOOKUP(A126,[2]ERRF!G:AZ,17,0)</f>
        <v>84417</v>
      </c>
      <c r="J126" s="58">
        <v>0</v>
      </c>
      <c r="K126" s="58">
        <v>0</v>
      </c>
      <c r="L126" s="58">
        <f>+VLOOKUP(A126,[2]ERRF!G:AZ,38,0)</f>
        <v>84417</v>
      </c>
      <c r="M126" s="58">
        <f>+VLOOKUP(A126,[2]ERRF!G:AZ,39,0)</f>
        <v>0</v>
      </c>
      <c r="N126" s="55" t="str">
        <f>+VLOOKUP(A126,[2]ERRF!G:AZ,44,0)</f>
        <v>0</v>
      </c>
      <c r="O126" s="55" t="str">
        <f>+VLOOKUP(A126,[2]ERRF!G:AZ,46,0)</f>
        <v>14452</v>
      </c>
    </row>
    <row r="127" spans="1:15" x14ac:dyDescent="0.25">
      <c r="A127" s="51">
        <v>9093</v>
      </c>
      <c r="B127" s="52">
        <v>43277</v>
      </c>
      <c r="C127" s="52">
        <v>43277</v>
      </c>
      <c r="D127" s="53">
        <v>9808</v>
      </c>
      <c r="E127" s="53">
        <v>9808</v>
      </c>
      <c r="F127" s="54" t="s">
        <v>68</v>
      </c>
      <c r="G127" s="56">
        <f>+VLOOKUP(A127,[2]ERRF!G:AZ,12,0)</f>
        <v>43322</v>
      </c>
      <c r="H127" s="56" t="str">
        <f>+VLOOKUP(A127,[2]ERRF!G:AZ,5,0)</f>
        <v>CC-1048942264</v>
      </c>
      <c r="I127" s="57">
        <f>+VLOOKUP(A127,[2]ERRF!G:AZ,17,0)</f>
        <v>9808</v>
      </c>
      <c r="J127" s="58">
        <v>0</v>
      </c>
      <c r="K127" s="58">
        <v>0</v>
      </c>
      <c r="L127" s="58">
        <f>+VLOOKUP(A127,[2]ERRF!G:AZ,38,0)</f>
        <v>9808</v>
      </c>
      <c r="M127" s="58">
        <f>+VLOOKUP(A127,[2]ERRF!G:AZ,39,0)</f>
        <v>0</v>
      </c>
      <c r="N127" s="55" t="str">
        <f>+VLOOKUP(A127,[2]ERRF!G:AZ,44,0)</f>
        <v>0</v>
      </c>
      <c r="O127" s="55" t="str">
        <f>+VLOOKUP(A127,[2]ERRF!G:AZ,46,0)</f>
        <v>14452</v>
      </c>
    </row>
    <row r="128" spans="1:15" x14ac:dyDescent="0.25">
      <c r="A128" s="51">
        <v>9184</v>
      </c>
      <c r="B128" s="52">
        <v>43304</v>
      </c>
      <c r="C128" s="52">
        <v>43304</v>
      </c>
      <c r="D128" s="53">
        <v>113323</v>
      </c>
      <c r="E128" s="53">
        <v>113323</v>
      </c>
      <c r="F128" s="54" t="s">
        <v>70</v>
      </c>
      <c r="G128" s="56">
        <f>+VLOOKUP(A128,[2]ERRF!G:AZ,12,0)</f>
        <v>43354</v>
      </c>
      <c r="H128" s="56" t="str">
        <f>+VLOOKUP(A128,[2]ERRF!G:AZ,5,0)</f>
        <v>CC-1045751760</v>
      </c>
      <c r="I128" s="57">
        <f>+VLOOKUP(A128,[2]ERRF!G:AZ,17,0)</f>
        <v>113323</v>
      </c>
      <c r="J128" s="58">
        <v>0</v>
      </c>
      <c r="K128" s="58">
        <v>113323</v>
      </c>
      <c r="L128" s="58">
        <f>+VLOOKUP(A128,[2]ERRF!G:AZ,38,0)</f>
        <v>0</v>
      </c>
      <c r="M128" s="58">
        <f>+VLOOKUP(A128,[2]ERRF!G:AZ,39,0)</f>
        <v>0</v>
      </c>
      <c r="N128" s="55" t="str">
        <f>+VLOOKUP(A128,[2]ERRF!G:AZ,44,0)</f>
        <v>0</v>
      </c>
      <c r="O128" s="55" t="str">
        <f>+VLOOKUP(A128,[2]ERRF!G:AZ,46,0)</f>
        <v>0</v>
      </c>
    </row>
    <row r="129" spans="1:15" x14ac:dyDescent="0.25">
      <c r="A129" s="51">
        <v>9126</v>
      </c>
      <c r="B129" s="52">
        <v>43287</v>
      </c>
      <c r="C129" s="52">
        <v>43287</v>
      </c>
      <c r="D129" s="53">
        <v>115207</v>
      </c>
      <c r="E129" s="53">
        <v>115207</v>
      </c>
      <c r="F129" s="54" t="s">
        <v>68</v>
      </c>
      <c r="G129" s="56">
        <f>+VLOOKUP(A129,[2]ERRF!G:AZ,12,0)</f>
        <v>43354</v>
      </c>
      <c r="H129" s="56" t="str">
        <f>+VLOOKUP(A129,[2]ERRF!G:AZ,5,0)</f>
        <v>CC-1050944487</v>
      </c>
      <c r="I129" s="57">
        <f>+VLOOKUP(A129,[2]ERRF!G:AZ,17,0)</f>
        <v>115207</v>
      </c>
      <c r="J129" s="58">
        <v>0</v>
      </c>
      <c r="K129" s="58">
        <v>0</v>
      </c>
      <c r="L129" s="58">
        <f>+VLOOKUP(A129,[2]ERRF!G:AZ,38,0)</f>
        <v>115207</v>
      </c>
      <c r="M129" s="58">
        <f>+VLOOKUP(A129,[2]ERRF!G:AZ,39,0)</f>
        <v>0</v>
      </c>
      <c r="N129" s="55" t="str">
        <f>+VLOOKUP(A129,[2]ERRF!G:AZ,44,0)</f>
        <v>0</v>
      </c>
      <c r="O129" s="55" t="str">
        <f>+VLOOKUP(A129,[2]ERRF!G:AZ,46,0)</f>
        <v>23901</v>
      </c>
    </row>
    <row r="130" spans="1:15" x14ac:dyDescent="0.25">
      <c r="A130" s="51">
        <v>9202</v>
      </c>
      <c r="B130" s="52">
        <v>43304</v>
      </c>
      <c r="C130" s="52">
        <v>43304</v>
      </c>
      <c r="D130" s="53">
        <v>118260</v>
      </c>
      <c r="E130" s="53">
        <v>118260</v>
      </c>
      <c r="F130" s="54" t="s">
        <v>70</v>
      </c>
      <c r="G130" s="56">
        <f>+VLOOKUP(A130,[2]ERRF!G:AZ,12,0)</f>
        <v>43354</v>
      </c>
      <c r="H130" s="56" t="str">
        <f>+VLOOKUP(A130,[2]ERRF!G:AZ,5,0)</f>
        <v>CC-1045751760</v>
      </c>
      <c r="I130" s="57">
        <f>+VLOOKUP(A130,[2]ERRF!G:AZ,17,0)</f>
        <v>118260</v>
      </c>
      <c r="J130" s="58">
        <v>0</v>
      </c>
      <c r="K130" s="58">
        <v>118260</v>
      </c>
      <c r="L130" s="58">
        <f>+VLOOKUP(A130,[2]ERRF!G:AZ,38,0)</f>
        <v>0</v>
      </c>
      <c r="M130" s="58">
        <f>+VLOOKUP(A130,[2]ERRF!G:AZ,39,0)</f>
        <v>0</v>
      </c>
      <c r="N130" s="55" t="str">
        <f>+VLOOKUP(A130,[2]ERRF!G:AZ,44,0)</f>
        <v>0</v>
      </c>
      <c r="O130" s="55" t="str">
        <f>+VLOOKUP(A130,[2]ERRF!G:AZ,46,0)</f>
        <v>0</v>
      </c>
    </row>
    <row r="131" spans="1:15" x14ac:dyDescent="0.25">
      <c r="A131" s="51">
        <v>9168</v>
      </c>
      <c r="B131" s="52">
        <v>43304</v>
      </c>
      <c r="C131" s="52">
        <v>43304</v>
      </c>
      <c r="D131" s="53">
        <v>118993</v>
      </c>
      <c r="E131" s="53">
        <v>118993</v>
      </c>
      <c r="F131" s="54" t="s">
        <v>68</v>
      </c>
      <c r="G131" s="56">
        <f>+VLOOKUP(A131,[2]ERRF!G:AZ,12,0)</f>
        <v>43354</v>
      </c>
      <c r="H131" s="56" t="str">
        <f>+VLOOKUP(A131,[2]ERRF!G:AZ,5,0)</f>
        <v>CC-1043009605</v>
      </c>
      <c r="I131" s="57">
        <f>+VLOOKUP(A131,[2]ERRF!G:AZ,17,0)</f>
        <v>118993</v>
      </c>
      <c r="J131" s="58">
        <v>0</v>
      </c>
      <c r="K131" s="58">
        <v>0</v>
      </c>
      <c r="L131" s="58">
        <f>+VLOOKUP(A131,[2]ERRF!G:AZ,38,0)</f>
        <v>118993</v>
      </c>
      <c r="M131" s="58">
        <f>+VLOOKUP(A131,[2]ERRF!G:AZ,39,0)</f>
        <v>0</v>
      </c>
      <c r="N131" s="55" t="str">
        <f>+VLOOKUP(A131,[2]ERRF!G:AZ,44,0)</f>
        <v>0</v>
      </c>
      <c r="O131" s="55" t="str">
        <f>+VLOOKUP(A131,[2]ERRF!G:AZ,46,0)</f>
        <v>23901</v>
      </c>
    </row>
    <row r="132" spans="1:15" x14ac:dyDescent="0.25">
      <c r="A132" s="51">
        <v>9147</v>
      </c>
      <c r="B132" s="52">
        <v>43299</v>
      </c>
      <c r="C132" s="52">
        <v>43299</v>
      </c>
      <c r="D132" s="53">
        <v>125507</v>
      </c>
      <c r="E132" s="53">
        <v>125507</v>
      </c>
      <c r="F132" s="54" t="s">
        <v>68</v>
      </c>
      <c r="G132" s="56">
        <f>+VLOOKUP(A132,[2]ERRF!G:AZ,12,0)</f>
        <v>43356</v>
      </c>
      <c r="H132" s="56" t="str">
        <f>+VLOOKUP(A132,[2]ERRF!G:AZ,5,0)</f>
        <v>CC-1193416796</v>
      </c>
      <c r="I132" s="57">
        <f>+VLOOKUP(A132,[2]ERRF!G:AZ,17,0)</f>
        <v>125507</v>
      </c>
      <c r="J132" s="58">
        <v>0</v>
      </c>
      <c r="K132" s="58">
        <v>0</v>
      </c>
      <c r="L132" s="58">
        <f>+VLOOKUP(A132,[2]ERRF!G:AZ,38,0)</f>
        <v>0</v>
      </c>
      <c r="M132" s="58">
        <f>+VLOOKUP(A132,[2]ERRF!G:AZ,39,0)</f>
        <v>125507</v>
      </c>
      <c r="N132" s="55" t="str">
        <f>+VLOOKUP(A132,[2]ERRF!G:AZ,44,0)</f>
        <v>18134</v>
      </c>
      <c r="O132" s="55" t="str">
        <f>+VLOOKUP(A132,[2]ERRF!G:AZ,46,0)</f>
        <v>0</v>
      </c>
    </row>
    <row r="133" spans="1:15" x14ac:dyDescent="0.25">
      <c r="A133" s="51">
        <v>9172</v>
      </c>
      <c r="B133" s="52">
        <v>43304</v>
      </c>
      <c r="C133" s="52">
        <v>43304</v>
      </c>
      <c r="D133" s="53">
        <v>126418</v>
      </c>
      <c r="E133" s="53">
        <v>126418</v>
      </c>
      <c r="F133" s="54" t="s">
        <v>68</v>
      </c>
      <c r="G133" s="56">
        <f>+VLOOKUP(A133,[2]ERRF!G:AZ,12,0)</f>
        <v>43354</v>
      </c>
      <c r="H133" s="56" t="str">
        <f>+VLOOKUP(A133,[2]ERRF!G:AZ,5,0)</f>
        <v>CC-1050004116</v>
      </c>
      <c r="I133" s="57">
        <f>+VLOOKUP(A133,[2]ERRF!G:AZ,17,0)</f>
        <v>126418</v>
      </c>
      <c r="J133" s="58">
        <v>0</v>
      </c>
      <c r="K133" s="58">
        <v>0</v>
      </c>
      <c r="L133" s="58">
        <f>+VLOOKUP(A133,[2]ERRF!G:AZ,38,0)</f>
        <v>0</v>
      </c>
      <c r="M133" s="58">
        <f>+VLOOKUP(A133,[2]ERRF!G:AZ,39,0)</f>
        <v>126418</v>
      </c>
      <c r="N133" s="55" t="str">
        <f>+VLOOKUP(A133,[2]ERRF!G:AZ,44,0)</f>
        <v>18134</v>
      </c>
      <c r="O133" s="55" t="str">
        <f>+VLOOKUP(A133,[2]ERRF!G:AZ,46,0)</f>
        <v>0</v>
      </c>
    </row>
    <row r="134" spans="1:15" x14ac:dyDescent="0.25">
      <c r="A134" s="51">
        <v>9173</v>
      </c>
      <c r="B134" s="52">
        <v>43304</v>
      </c>
      <c r="C134" s="52">
        <v>43304</v>
      </c>
      <c r="D134" s="53">
        <v>136972</v>
      </c>
      <c r="E134" s="53">
        <v>136972</v>
      </c>
      <c r="F134" s="54" t="s">
        <v>70</v>
      </c>
      <c r="G134" s="56">
        <f>+VLOOKUP(A134,[2]ERRF!G:AZ,12,0)</f>
        <v>43354</v>
      </c>
      <c r="H134" s="56" t="str">
        <f>+VLOOKUP(A134,[2]ERRF!G:AZ,5,0)</f>
        <v>CC-1007399835</v>
      </c>
      <c r="I134" s="57">
        <f>+VLOOKUP(A134,[2]ERRF!G:AZ,17,0)</f>
        <v>136972</v>
      </c>
      <c r="J134" s="58">
        <v>0</v>
      </c>
      <c r="K134" s="58">
        <v>59463</v>
      </c>
      <c r="L134" s="58">
        <f>+VLOOKUP(A134,[2]ERRF!G:AZ,38,0)</f>
        <v>0</v>
      </c>
      <c r="M134" s="58">
        <f>+VLOOKUP(A134,[2]ERRF!G:AZ,39,0)</f>
        <v>77509</v>
      </c>
      <c r="N134" s="55" t="str">
        <f>+VLOOKUP(A134,[2]ERRF!G:AZ,44,0)</f>
        <v>18134</v>
      </c>
      <c r="O134" s="55" t="str">
        <f>+VLOOKUP(A134,[2]ERRF!G:AZ,46,0)</f>
        <v>0</v>
      </c>
    </row>
    <row r="135" spans="1:15" x14ac:dyDescent="0.25">
      <c r="A135" s="51">
        <v>9221</v>
      </c>
      <c r="B135" s="52">
        <v>43307</v>
      </c>
      <c r="C135" s="52">
        <v>43307</v>
      </c>
      <c r="D135" s="53">
        <v>52557</v>
      </c>
      <c r="E135" s="53">
        <v>52557</v>
      </c>
      <c r="F135" s="54" t="s">
        <v>68</v>
      </c>
      <c r="G135" s="56">
        <f>+VLOOKUP(A135,[2]ERRF!G:AZ,12,0)</f>
        <v>43354</v>
      </c>
      <c r="H135" s="56" t="str">
        <f>+VLOOKUP(A135,[2]ERRF!G:AZ,5,0)</f>
        <v>CC-1143124268</v>
      </c>
      <c r="I135" s="57">
        <f>+VLOOKUP(A135,[2]ERRF!G:AZ,17,0)</f>
        <v>52557</v>
      </c>
      <c r="J135" s="58">
        <v>0</v>
      </c>
      <c r="K135" s="58">
        <v>0</v>
      </c>
      <c r="L135" s="58">
        <f>+VLOOKUP(A135,[2]ERRF!G:AZ,38,0)</f>
        <v>0</v>
      </c>
      <c r="M135" s="58">
        <f>+VLOOKUP(A135,[2]ERRF!G:AZ,39,0)</f>
        <v>52557</v>
      </c>
      <c r="N135" s="55" t="str">
        <f>+VLOOKUP(A135,[2]ERRF!G:AZ,44,0)</f>
        <v>18134</v>
      </c>
      <c r="O135" s="55" t="str">
        <f>+VLOOKUP(A135,[2]ERRF!G:AZ,46,0)</f>
        <v>0</v>
      </c>
    </row>
    <row r="136" spans="1:15" x14ac:dyDescent="0.25">
      <c r="A136" s="51">
        <v>9217</v>
      </c>
      <c r="B136" s="52">
        <v>43306</v>
      </c>
      <c r="C136" s="52">
        <v>43306</v>
      </c>
      <c r="D136" s="53">
        <v>55361</v>
      </c>
      <c r="E136" s="53">
        <v>55361</v>
      </c>
      <c r="F136" s="54" t="s">
        <v>70</v>
      </c>
      <c r="G136" s="56">
        <f>+VLOOKUP(A136,[2]ERRF!G:AZ,12,0)</f>
        <v>43354</v>
      </c>
      <c r="H136" s="56" t="str">
        <f>+VLOOKUP(A136,[2]ERRF!G:AZ,5,0)</f>
        <v>CC-1042350832</v>
      </c>
      <c r="I136" s="57">
        <f>+VLOOKUP(A136,[2]ERRF!G:AZ,17,0)</f>
        <v>55361</v>
      </c>
      <c r="J136" s="58">
        <v>0</v>
      </c>
      <c r="K136" s="58">
        <v>55361</v>
      </c>
      <c r="L136" s="58">
        <f>+VLOOKUP(A136,[2]ERRF!G:AZ,38,0)</f>
        <v>0</v>
      </c>
      <c r="M136" s="58">
        <f>+VLOOKUP(A136,[2]ERRF!G:AZ,39,0)</f>
        <v>0</v>
      </c>
      <c r="N136" s="55" t="str">
        <f>+VLOOKUP(A136,[2]ERRF!G:AZ,44,0)</f>
        <v>0</v>
      </c>
      <c r="O136" s="55" t="str">
        <f>+VLOOKUP(A136,[2]ERRF!G:AZ,46,0)</f>
        <v>0</v>
      </c>
    </row>
    <row r="137" spans="1:15" x14ac:dyDescent="0.25">
      <c r="A137" s="51">
        <v>9271</v>
      </c>
      <c r="B137" s="52">
        <v>43322</v>
      </c>
      <c r="C137" s="52">
        <v>43322</v>
      </c>
      <c r="D137" s="53">
        <v>120259</v>
      </c>
      <c r="E137" s="53">
        <v>120259</v>
      </c>
      <c r="F137" s="54" t="s">
        <v>68</v>
      </c>
      <c r="G137" s="56">
        <f>+VLOOKUP(A137,[2]ERRF!G:AZ,12,0)</f>
        <v>43356</v>
      </c>
      <c r="H137" s="56" t="str">
        <f>+VLOOKUP(A137,[2]ERRF!G:AZ,5,0)</f>
        <v>CC-32869698</v>
      </c>
      <c r="I137" s="57">
        <f>+VLOOKUP(A137,[2]ERRF!G:AZ,17,0)</f>
        <v>120259</v>
      </c>
      <c r="J137" s="58">
        <v>0</v>
      </c>
      <c r="K137" s="58">
        <v>0</v>
      </c>
      <c r="L137" s="58">
        <f>+VLOOKUP(A137,[2]ERRF!G:AZ,38,0)</f>
        <v>0</v>
      </c>
      <c r="M137" s="58">
        <f>+VLOOKUP(A137,[2]ERRF!G:AZ,39,0)</f>
        <v>120259</v>
      </c>
      <c r="N137" s="55" t="str">
        <f>+VLOOKUP(A137,[2]ERRF!G:AZ,44,0)</f>
        <v>18134</v>
      </c>
      <c r="O137" s="55" t="str">
        <f>+VLOOKUP(A137,[2]ERRF!G:AZ,46,0)</f>
        <v>0</v>
      </c>
    </row>
    <row r="138" spans="1:15" x14ac:dyDescent="0.25">
      <c r="A138" s="51">
        <v>9252</v>
      </c>
      <c r="B138" s="52">
        <v>43318</v>
      </c>
      <c r="C138" s="52">
        <v>43318</v>
      </c>
      <c r="D138" s="53">
        <v>128224</v>
      </c>
      <c r="E138" s="53">
        <v>128224</v>
      </c>
      <c r="F138" s="54" t="s">
        <v>68</v>
      </c>
      <c r="G138" s="56">
        <f>+VLOOKUP(A138,[2]ERRF!G:AZ,12,0)</f>
        <v>43356</v>
      </c>
      <c r="H138" s="56" t="str">
        <f>+VLOOKUP(A138,[2]ERRF!G:AZ,5,0)</f>
        <v>CC-1045247284</v>
      </c>
      <c r="I138" s="57">
        <f>+VLOOKUP(A138,[2]ERRF!G:AZ,17,0)</f>
        <v>128224</v>
      </c>
      <c r="J138" s="58">
        <v>0</v>
      </c>
      <c r="K138" s="58">
        <v>0</v>
      </c>
      <c r="L138" s="58">
        <f>+VLOOKUP(A138,[2]ERRF!G:AZ,38,0)</f>
        <v>128224</v>
      </c>
      <c r="M138" s="58">
        <f>+VLOOKUP(A138,[2]ERRF!G:AZ,39,0)</f>
        <v>0</v>
      </c>
      <c r="N138" s="55" t="str">
        <f>+VLOOKUP(A138,[2]ERRF!G:AZ,44,0)</f>
        <v>0</v>
      </c>
      <c r="O138" s="55" t="str">
        <f>+VLOOKUP(A138,[2]ERRF!G:AZ,46,0)</f>
        <v>23901</v>
      </c>
    </row>
    <row r="139" spans="1:15" x14ac:dyDescent="0.25">
      <c r="A139" s="51">
        <v>9333</v>
      </c>
      <c r="B139" s="52">
        <v>43340</v>
      </c>
      <c r="C139" s="52">
        <v>43340</v>
      </c>
      <c r="D139" s="53">
        <v>180259</v>
      </c>
      <c r="E139" s="53">
        <v>180259</v>
      </c>
      <c r="F139" s="54" t="s">
        <v>68</v>
      </c>
      <c r="G139" s="56">
        <f>+VLOOKUP(A139,[2]ERRF!G:AZ,12,0)</f>
        <v>43356</v>
      </c>
      <c r="H139" s="56" t="str">
        <f>+VLOOKUP(A139,[2]ERRF!G:AZ,5,0)</f>
        <v>CC-1048942264</v>
      </c>
      <c r="I139" s="57">
        <f>+VLOOKUP(A139,[2]ERRF!G:AZ,17,0)</f>
        <v>180259</v>
      </c>
      <c r="J139" s="58">
        <v>0</v>
      </c>
      <c r="K139" s="58">
        <v>0</v>
      </c>
      <c r="L139" s="58">
        <f>+VLOOKUP(A139,[2]ERRF!G:AZ,38,0)</f>
        <v>0</v>
      </c>
      <c r="M139" s="58">
        <f>+VLOOKUP(A139,[2]ERRF!G:AZ,39,0)</f>
        <v>180259</v>
      </c>
      <c r="N139" s="55" t="str">
        <f>+VLOOKUP(A139,[2]ERRF!G:AZ,44,0)</f>
        <v>18134</v>
      </c>
      <c r="O139" s="55" t="str">
        <f>+VLOOKUP(A139,[2]ERRF!G:AZ,46,0)</f>
        <v>0</v>
      </c>
    </row>
    <row r="140" spans="1:15" x14ac:dyDescent="0.25">
      <c r="A140" s="51">
        <v>9250</v>
      </c>
      <c r="B140" s="52">
        <v>43313</v>
      </c>
      <c r="C140" s="52">
        <v>43313</v>
      </c>
      <c r="D140" s="53">
        <v>367718</v>
      </c>
      <c r="E140" s="53">
        <v>367718</v>
      </c>
      <c r="F140" s="54" t="s">
        <v>68</v>
      </c>
      <c r="G140" s="56">
        <f>+VLOOKUP(A140,[2]ERRF!G:AZ,12,0)</f>
        <v>43356</v>
      </c>
      <c r="H140" s="56" t="str">
        <f>+VLOOKUP(A140,[2]ERRF!G:AZ,5,0)</f>
        <v>TI-1002145052</v>
      </c>
      <c r="I140" s="57">
        <f>+VLOOKUP(A140,[2]ERRF!G:AZ,17,0)</f>
        <v>367718</v>
      </c>
      <c r="J140" s="58">
        <v>0</v>
      </c>
      <c r="K140" s="58">
        <v>0</v>
      </c>
      <c r="L140" s="58">
        <f>+VLOOKUP(A140,[2]ERRF!G:AZ,38,0)</f>
        <v>0</v>
      </c>
      <c r="M140" s="58">
        <f>+VLOOKUP(A140,[2]ERRF!G:AZ,39,0)</f>
        <v>367718</v>
      </c>
      <c r="N140" s="55" t="str">
        <f>+VLOOKUP(A140,[2]ERRF!G:AZ,44,0)</f>
        <v>18134</v>
      </c>
      <c r="O140" s="55" t="str">
        <f>+VLOOKUP(A140,[2]ERRF!G:AZ,46,0)</f>
        <v>0</v>
      </c>
    </row>
    <row r="141" spans="1:15" x14ac:dyDescent="0.25">
      <c r="A141" s="51">
        <v>9344</v>
      </c>
      <c r="B141" s="52">
        <v>43340</v>
      </c>
      <c r="C141" s="52">
        <v>43340</v>
      </c>
      <c r="D141" s="53">
        <v>9808</v>
      </c>
      <c r="E141" s="53">
        <v>9808</v>
      </c>
      <c r="F141" s="54" t="s">
        <v>69</v>
      </c>
      <c r="G141" s="55">
        <v>0</v>
      </c>
      <c r="H141" s="55">
        <v>0</v>
      </c>
      <c r="I141" s="55">
        <v>0</v>
      </c>
      <c r="J141" s="54">
        <f>+E141</f>
        <v>9808</v>
      </c>
      <c r="K141" s="55">
        <v>0</v>
      </c>
      <c r="L141" s="55">
        <v>0</v>
      </c>
      <c r="M141" s="55">
        <v>0</v>
      </c>
      <c r="N141" s="55">
        <v>0</v>
      </c>
      <c r="O141" s="55">
        <v>0</v>
      </c>
    </row>
    <row r="142" spans="1:15" x14ac:dyDescent="0.25">
      <c r="A142" s="51">
        <v>9418</v>
      </c>
      <c r="B142" s="52">
        <v>43362</v>
      </c>
      <c r="C142" s="52">
        <v>43362</v>
      </c>
      <c r="D142" s="53">
        <v>120190</v>
      </c>
      <c r="E142" s="53">
        <v>120190</v>
      </c>
      <c r="F142" s="54" t="s">
        <v>68</v>
      </c>
      <c r="G142" s="56">
        <f>+VLOOKUP(A142,[2]ERRF!G:AZ,12,0)</f>
        <v>43410</v>
      </c>
      <c r="H142" s="56" t="str">
        <f>+VLOOKUP(A142,[2]ERRF!G:AZ,5,0)</f>
        <v>TI-1002145052</v>
      </c>
      <c r="I142" s="57">
        <f>+VLOOKUP(A142,[2]ERRF!G:AZ,17,0)</f>
        <v>120190</v>
      </c>
      <c r="J142" s="58">
        <v>0</v>
      </c>
      <c r="K142" s="58">
        <v>0</v>
      </c>
      <c r="L142" s="58">
        <f>+VLOOKUP(A142,[2]ERRF!G:AZ,38,0)</f>
        <v>120190</v>
      </c>
      <c r="M142" s="58">
        <f>+VLOOKUP(A142,[2]ERRF!G:AZ,39,0)</f>
        <v>0</v>
      </c>
      <c r="N142" s="55" t="str">
        <f>+VLOOKUP(A142,[2]ERRF!G:AZ,44,0)</f>
        <v>0</v>
      </c>
      <c r="O142" s="55" t="str">
        <f>+VLOOKUP(A142,[2]ERRF!G:AZ,46,0)</f>
        <v>16066</v>
      </c>
    </row>
    <row r="143" spans="1:15" x14ac:dyDescent="0.25">
      <c r="A143" s="51">
        <v>9444</v>
      </c>
      <c r="B143" s="52">
        <v>43369</v>
      </c>
      <c r="C143" s="52">
        <v>43369</v>
      </c>
      <c r="D143" s="53">
        <v>124486</v>
      </c>
      <c r="E143" s="53">
        <v>124486</v>
      </c>
      <c r="F143" s="54" t="s">
        <v>68</v>
      </c>
      <c r="G143" s="56">
        <f>+VLOOKUP(A143,[2]ERRF!G:AZ,12,0)</f>
        <v>43410</v>
      </c>
      <c r="H143" s="56" t="str">
        <f>+VLOOKUP(A143,[2]ERRF!G:AZ,5,0)</f>
        <v>CC-22744034</v>
      </c>
      <c r="I143" s="57">
        <f>+VLOOKUP(A143,[2]ERRF!G:AZ,17,0)</f>
        <v>124486</v>
      </c>
      <c r="J143" s="58">
        <v>0</v>
      </c>
      <c r="K143" s="58">
        <v>0</v>
      </c>
      <c r="L143" s="58">
        <f>+VLOOKUP(A143,[2]ERRF!G:AZ,38,0)</f>
        <v>124486</v>
      </c>
      <c r="M143" s="58">
        <f>+VLOOKUP(A143,[2]ERRF!G:AZ,39,0)</f>
        <v>0</v>
      </c>
      <c r="N143" s="55" t="str">
        <f>+VLOOKUP(A143,[2]ERRF!G:AZ,44,0)</f>
        <v>0</v>
      </c>
      <c r="O143" s="55" t="str">
        <f>+VLOOKUP(A143,[2]ERRF!G:AZ,46,0)</f>
        <v>5484</v>
      </c>
    </row>
    <row r="144" spans="1:15" x14ac:dyDescent="0.25">
      <c r="A144" s="51">
        <v>9371</v>
      </c>
      <c r="B144" s="52">
        <v>43348</v>
      </c>
      <c r="C144" s="52">
        <v>43348</v>
      </c>
      <c r="D144" s="53">
        <v>216002</v>
      </c>
      <c r="E144" s="53">
        <v>216002</v>
      </c>
      <c r="F144" s="54" t="s">
        <v>68</v>
      </c>
      <c r="G144" s="56">
        <f>+VLOOKUP(A144,[2]ERRF!G:AZ,12,0)</f>
        <v>43410</v>
      </c>
      <c r="H144" s="56" t="str">
        <f>+VLOOKUP(A144,[2]ERRF!G:AZ,5,0)</f>
        <v>RC-1043152810</v>
      </c>
      <c r="I144" s="57">
        <f>+VLOOKUP(A144,[2]ERRF!G:AZ,17,0)</f>
        <v>216002</v>
      </c>
      <c r="J144" s="58">
        <v>0</v>
      </c>
      <c r="K144" s="58">
        <v>0</v>
      </c>
      <c r="L144" s="58">
        <f>+VLOOKUP(A144,[2]ERRF!G:AZ,38,0)</f>
        <v>216002</v>
      </c>
      <c r="M144" s="58">
        <f>+VLOOKUP(A144,[2]ERRF!G:AZ,39,0)</f>
        <v>0</v>
      </c>
      <c r="N144" s="55" t="str">
        <f>+VLOOKUP(A144,[2]ERRF!G:AZ,44,0)</f>
        <v>0</v>
      </c>
      <c r="O144" s="55" t="str">
        <f>+VLOOKUP(A144,[2]ERRF!G:AZ,46,0)</f>
        <v>16066</v>
      </c>
    </row>
    <row r="145" spans="1:15" x14ac:dyDescent="0.25">
      <c r="A145" s="51">
        <v>9414</v>
      </c>
      <c r="B145" s="52">
        <v>43360</v>
      </c>
      <c r="C145" s="52">
        <v>43360</v>
      </c>
      <c r="D145" s="53">
        <v>31598</v>
      </c>
      <c r="E145" s="53">
        <v>31598</v>
      </c>
      <c r="F145" s="54" t="s">
        <v>69</v>
      </c>
      <c r="G145" s="55">
        <v>0</v>
      </c>
      <c r="H145" s="55">
        <v>0</v>
      </c>
      <c r="I145" s="55">
        <v>0</v>
      </c>
      <c r="J145" s="54">
        <f>+E145</f>
        <v>31598</v>
      </c>
      <c r="K145" s="55">
        <v>0</v>
      </c>
      <c r="L145" s="55">
        <v>0</v>
      </c>
      <c r="M145" s="55">
        <v>0</v>
      </c>
      <c r="N145" s="55">
        <v>0</v>
      </c>
      <c r="O145" s="55">
        <v>0</v>
      </c>
    </row>
    <row r="146" spans="1:15" x14ac:dyDescent="0.25">
      <c r="A146" s="51">
        <v>9446</v>
      </c>
      <c r="B146" s="52">
        <v>43370</v>
      </c>
      <c r="C146" s="52">
        <v>43370</v>
      </c>
      <c r="D146" s="53">
        <v>473991</v>
      </c>
      <c r="E146" s="53">
        <v>473991</v>
      </c>
      <c r="F146" s="54" t="s">
        <v>70</v>
      </c>
      <c r="G146" s="56">
        <f>+VLOOKUP(A146,[2]ERRF!G:AZ,12,0)</f>
        <v>43410</v>
      </c>
      <c r="H146" s="56" t="str">
        <f>+VLOOKUP(A146,[2]ERRF!G:AZ,5,0)</f>
        <v>CC-1048942264</v>
      </c>
      <c r="I146" s="57">
        <f>+VLOOKUP(A146,[2]ERRF!G:AZ,17,0)</f>
        <v>473991</v>
      </c>
      <c r="J146" s="58">
        <v>0</v>
      </c>
      <c r="K146" s="58">
        <v>170686</v>
      </c>
      <c r="L146" s="58">
        <f>+VLOOKUP(A146,[2]ERRF!G:AZ,38,0)</f>
        <v>303305</v>
      </c>
      <c r="M146" s="58">
        <f>+VLOOKUP(A146,[2]ERRF!G:AZ,39,0)</f>
        <v>0</v>
      </c>
      <c r="N146" s="55" t="str">
        <f>+VLOOKUP(A146,[2]ERRF!G:AZ,44,0)</f>
        <v>0</v>
      </c>
      <c r="O146" s="55" t="str">
        <f>+VLOOKUP(A146,[2]ERRF!G:AZ,46,0)</f>
        <v>16066</v>
      </c>
    </row>
    <row r="147" spans="1:15" x14ac:dyDescent="0.25">
      <c r="A147" s="51">
        <v>9392</v>
      </c>
      <c r="B147" s="52">
        <v>43355</v>
      </c>
      <c r="C147" s="52">
        <v>43355</v>
      </c>
      <c r="D147" s="53">
        <v>48930</v>
      </c>
      <c r="E147" s="53">
        <v>48930</v>
      </c>
      <c r="F147" s="54" t="s">
        <v>69</v>
      </c>
      <c r="G147" s="55">
        <v>0</v>
      </c>
      <c r="H147" s="55">
        <v>0</v>
      </c>
      <c r="I147" s="55">
        <v>0</v>
      </c>
      <c r="J147" s="54">
        <f>+E147</f>
        <v>48930</v>
      </c>
      <c r="K147" s="55">
        <v>0</v>
      </c>
      <c r="L147" s="55">
        <v>0</v>
      </c>
      <c r="M147" s="55">
        <v>0</v>
      </c>
      <c r="N147" s="55">
        <v>0</v>
      </c>
      <c r="O147" s="55">
        <v>0</v>
      </c>
    </row>
    <row r="148" spans="1:15" x14ac:dyDescent="0.25">
      <c r="A148" s="51">
        <v>9480</v>
      </c>
      <c r="B148" s="52">
        <v>43381</v>
      </c>
      <c r="C148" s="52">
        <v>43381</v>
      </c>
      <c r="D148" s="53">
        <v>122064</v>
      </c>
      <c r="E148" s="53">
        <v>122064</v>
      </c>
      <c r="F148" s="54" t="s">
        <v>70</v>
      </c>
      <c r="G148" s="56">
        <f>+VLOOKUP(A148,[2]ERRF!G:AZ,12,0)</f>
        <v>43444</v>
      </c>
      <c r="H148" s="56" t="str">
        <f>+VLOOKUP(A148,[2]ERRF!G:AZ,5,0)</f>
        <v>CC-1043025329</v>
      </c>
      <c r="I148" s="57">
        <f>+VLOOKUP(A148,[2]ERRF!G:AZ,17,0)</f>
        <v>122064</v>
      </c>
      <c r="J148" s="58">
        <v>0</v>
      </c>
      <c r="K148" s="58">
        <v>60024</v>
      </c>
      <c r="L148" s="58">
        <f>+VLOOKUP(A148,[2]ERRF!G:AZ,38,0)</f>
        <v>62040</v>
      </c>
      <c r="M148" s="58">
        <f>+VLOOKUP(A148,[2]ERRF!G:AZ,39,0)</f>
        <v>0</v>
      </c>
      <c r="N148" s="55" t="str">
        <f>+VLOOKUP(A148,[2]ERRF!G:AZ,44,0)</f>
        <v>0</v>
      </c>
      <c r="O148" s="55" t="str">
        <f>+VLOOKUP(A148,[2]ERRF!G:AZ,46,0)</f>
        <v>5484</v>
      </c>
    </row>
    <row r="149" spans="1:15" x14ac:dyDescent="0.25">
      <c r="A149" s="51">
        <v>9489</v>
      </c>
      <c r="B149" s="52">
        <v>43382</v>
      </c>
      <c r="C149" s="52">
        <v>43382</v>
      </c>
      <c r="D149" s="53">
        <v>124363</v>
      </c>
      <c r="E149" s="53">
        <v>124363</v>
      </c>
      <c r="F149" s="54" t="s">
        <v>70</v>
      </c>
      <c r="G149" s="56">
        <f>+VLOOKUP(A149,[2]ERRF!G:AZ,12,0)</f>
        <v>43444</v>
      </c>
      <c r="H149" s="56" t="str">
        <f>+VLOOKUP(A149,[2]ERRF!G:AZ,5,0)</f>
        <v>CC-1043025329</v>
      </c>
      <c r="I149" s="57">
        <f>+VLOOKUP(A149,[2]ERRF!G:AZ,17,0)</f>
        <v>124363</v>
      </c>
      <c r="J149" s="58">
        <v>0</v>
      </c>
      <c r="K149" s="58">
        <v>1124</v>
      </c>
      <c r="L149" s="58">
        <f>+VLOOKUP(A149,[2]ERRF!G:AZ,38,0)</f>
        <v>123239</v>
      </c>
      <c r="M149" s="58">
        <f>+VLOOKUP(A149,[2]ERRF!G:AZ,39,0)</f>
        <v>0</v>
      </c>
      <c r="N149" s="55" t="str">
        <f>+VLOOKUP(A149,[2]ERRF!G:AZ,44,0)</f>
        <v>0</v>
      </c>
      <c r="O149" s="55" t="str">
        <f>+VLOOKUP(A149,[2]ERRF!G:AZ,46,0)</f>
        <v>5484</v>
      </c>
    </row>
    <row r="150" spans="1:15" x14ac:dyDescent="0.25">
      <c r="A150" s="51">
        <v>9497</v>
      </c>
      <c r="B150" s="52">
        <v>43383</v>
      </c>
      <c r="C150" s="52">
        <v>43383</v>
      </c>
      <c r="D150" s="53">
        <v>315770</v>
      </c>
      <c r="E150" s="53">
        <v>315770</v>
      </c>
      <c r="F150" s="54" t="s">
        <v>70</v>
      </c>
      <c r="G150" s="56">
        <f>+VLOOKUP(A150,[2]ERRF!G:AZ,12,0)</f>
        <v>43444</v>
      </c>
      <c r="H150" s="56" t="str">
        <f>+VLOOKUP(A150,[2]ERRF!G:AZ,5,0)</f>
        <v>RC-1043152810</v>
      </c>
      <c r="I150" s="57">
        <f>+VLOOKUP(A150,[2]ERRF!G:AZ,17,0)</f>
        <v>315770</v>
      </c>
      <c r="J150" s="58">
        <v>0</v>
      </c>
      <c r="K150" s="58">
        <v>154504</v>
      </c>
      <c r="L150" s="58">
        <f>+VLOOKUP(A150,[2]ERRF!G:AZ,38,0)</f>
        <v>161266</v>
      </c>
      <c r="M150" s="58">
        <f>+VLOOKUP(A150,[2]ERRF!G:AZ,39,0)</f>
        <v>0</v>
      </c>
      <c r="N150" s="55" t="str">
        <f>+VLOOKUP(A150,[2]ERRF!G:AZ,44,0)</f>
        <v>0</v>
      </c>
      <c r="O150" s="55" t="str">
        <f>+VLOOKUP(A150,[2]ERRF!G:AZ,46,0)</f>
        <v>5484</v>
      </c>
    </row>
    <row r="151" spans="1:15" x14ac:dyDescent="0.25">
      <c r="A151" s="51">
        <v>9641</v>
      </c>
      <c r="B151" s="52">
        <v>43433</v>
      </c>
      <c r="C151" s="52">
        <v>43433</v>
      </c>
      <c r="D151" s="53">
        <v>118328</v>
      </c>
      <c r="E151" s="53">
        <v>118328</v>
      </c>
      <c r="F151" s="54" t="s">
        <v>70</v>
      </c>
      <c r="G151" s="56">
        <f>+VLOOKUP(A151,[2]ERRF!G:AZ,12,0)</f>
        <v>43444</v>
      </c>
      <c r="H151" s="56" t="str">
        <f>+VLOOKUP(A151,[2]ERRF!G:AZ,5,0)</f>
        <v>CC-73291117</v>
      </c>
      <c r="I151" s="57">
        <f>+VLOOKUP(A151,[2]ERRF!G:AZ,17,0)</f>
        <v>118328</v>
      </c>
      <c r="J151" s="58">
        <v>0</v>
      </c>
      <c r="K151" s="58">
        <v>1124</v>
      </c>
      <c r="L151" s="58">
        <f>+VLOOKUP(A151,[2]ERRF!G:AZ,38,0)</f>
        <v>117204</v>
      </c>
      <c r="M151" s="58">
        <f>+VLOOKUP(A151,[2]ERRF!G:AZ,39,0)</f>
        <v>0</v>
      </c>
      <c r="N151" s="55" t="str">
        <f>+VLOOKUP(A151,[2]ERRF!G:AZ,44,0)</f>
        <v>0</v>
      </c>
      <c r="O151" s="55" t="str">
        <f>+VLOOKUP(A151,[2]ERRF!G:AZ,46,0)</f>
        <v>5484</v>
      </c>
    </row>
    <row r="152" spans="1:15" x14ac:dyDescent="0.25">
      <c r="A152" s="51">
        <v>9605</v>
      </c>
      <c r="B152" s="52">
        <v>43419</v>
      </c>
      <c r="C152" s="52">
        <v>43419</v>
      </c>
      <c r="D152" s="53">
        <v>126044</v>
      </c>
      <c r="E152" s="53">
        <v>126044</v>
      </c>
      <c r="F152" s="54" t="s">
        <v>70</v>
      </c>
      <c r="G152" s="56">
        <f>+VLOOKUP(A152,[2]ERRF!G:AZ,12,0)</f>
        <v>43444</v>
      </c>
      <c r="H152" s="56" t="str">
        <f>+VLOOKUP(A152,[2]ERRF!G:AZ,5,0)</f>
        <v>CC-22728178</v>
      </c>
      <c r="I152" s="57">
        <f>+VLOOKUP(A152,[2]ERRF!G:AZ,17,0)</f>
        <v>126044</v>
      </c>
      <c r="J152" s="58">
        <v>0</v>
      </c>
      <c r="K152" s="58">
        <v>1124</v>
      </c>
      <c r="L152" s="58">
        <f>+VLOOKUP(A152,[2]ERRF!G:AZ,38,0)</f>
        <v>124920</v>
      </c>
      <c r="M152" s="58">
        <f>+VLOOKUP(A152,[2]ERRF!G:AZ,39,0)</f>
        <v>0</v>
      </c>
      <c r="N152" s="55" t="str">
        <f>+VLOOKUP(A152,[2]ERRF!G:AZ,44,0)</f>
        <v>0</v>
      </c>
      <c r="O152" s="55" t="str">
        <f>+VLOOKUP(A152,[2]ERRF!G:AZ,46,0)</f>
        <v>5484</v>
      </c>
    </row>
    <row r="153" spans="1:15" x14ac:dyDescent="0.25">
      <c r="A153" s="51">
        <v>9635</v>
      </c>
      <c r="B153" s="52">
        <v>43431</v>
      </c>
      <c r="C153" s="52">
        <v>43431</v>
      </c>
      <c r="D153" s="53">
        <v>128193</v>
      </c>
      <c r="E153" s="53">
        <v>128193</v>
      </c>
      <c r="F153" s="54" t="s">
        <v>70</v>
      </c>
      <c r="G153" s="56">
        <f>+VLOOKUP(A153,[2]ERRF!G:AZ,12,0)</f>
        <v>43444</v>
      </c>
      <c r="H153" s="56" t="str">
        <f>+VLOOKUP(A153,[2]ERRF!G:AZ,5,0)</f>
        <v>CC-1042460012</v>
      </c>
      <c r="I153" s="57">
        <f>+VLOOKUP(A153,[2]ERRF!G:AZ,17,0)</f>
        <v>128193</v>
      </c>
      <c r="J153" s="58">
        <v>0</v>
      </c>
      <c r="K153" s="58">
        <v>1124</v>
      </c>
      <c r="L153" s="58">
        <f>+VLOOKUP(A153,[2]ERRF!G:AZ,38,0)</f>
        <v>127069</v>
      </c>
      <c r="M153" s="58">
        <f>+VLOOKUP(A153,[2]ERRF!G:AZ,39,0)</f>
        <v>0</v>
      </c>
      <c r="N153" s="55" t="str">
        <f>+VLOOKUP(A153,[2]ERRF!G:AZ,44,0)</f>
        <v>0</v>
      </c>
      <c r="O153" s="55" t="str">
        <f>+VLOOKUP(A153,[2]ERRF!G:AZ,46,0)</f>
        <v>5484</v>
      </c>
    </row>
    <row r="154" spans="1:15" x14ac:dyDescent="0.25">
      <c r="A154" s="51">
        <v>9696</v>
      </c>
      <c r="B154" s="52">
        <v>43454</v>
      </c>
      <c r="C154" s="52">
        <v>43454</v>
      </c>
      <c r="D154" s="53">
        <v>113316</v>
      </c>
      <c r="E154" s="53">
        <v>113316</v>
      </c>
      <c r="F154" s="54" t="s">
        <v>68</v>
      </c>
      <c r="G154" s="56">
        <f>+VLOOKUP(A154,[2]ERRF!G:AZ,12,0)</f>
        <v>43476</v>
      </c>
      <c r="H154" s="56" t="str">
        <f>+VLOOKUP(A154,[2]ERRF!G:AZ,5,0)</f>
        <v>TI-1045695584</v>
      </c>
      <c r="I154" s="57">
        <f>+VLOOKUP(A154,[2]ERRF!G:AZ,17,0)</f>
        <v>113316</v>
      </c>
      <c r="J154" s="58">
        <v>0</v>
      </c>
      <c r="K154" s="58">
        <v>0</v>
      </c>
      <c r="L154" s="58">
        <f>+VLOOKUP(A154,[2]ERRF!G:AZ,38,0)</f>
        <v>0</v>
      </c>
      <c r="M154" s="58">
        <f>+VLOOKUP(A154,[2]ERRF!G:AZ,39,0)</f>
        <v>113316</v>
      </c>
      <c r="N154" s="55" t="str">
        <f>+VLOOKUP(A154,[2]ERRF!G:AZ,44,0)</f>
        <v>20322</v>
      </c>
      <c r="O154" s="55" t="str">
        <f>+VLOOKUP(A154,[2]ERRF!G:AZ,46,0)</f>
        <v>0</v>
      </c>
    </row>
    <row r="155" spans="1:15" x14ac:dyDescent="0.25">
      <c r="A155" s="51">
        <v>9730</v>
      </c>
      <c r="B155" s="52">
        <v>43461</v>
      </c>
      <c r="C155" s="52">
        <v>43461</v>
      </c>
      <c r="D155" s="53">
        <v>113323</v>
      </c>
      <c r="E155" s="53">
        <v>113323</v>
      </c>
      <c r="F155" s="54" t="s">
        <v>70</v>
      </c>
      <c r="G155" s="56">
        <f>+VLOOKUP(A155,[2]ERRF!G:AZ,12,0)</f>
        <v>43476</v>
      </c>
      <c r="H155" s="56" t="str">
        <f>+VLOOKUP(A155,[2]ERRF!G:AZ,5,0)</f>
        <v>TI-99090513504</v>
      </c>
      <c r="I155" s="57">
        <f>+VLOOKUP(A155,[2]ERRF!G:AZ,17,0)</f>
        <v>113323</v>
      </c>
      <c r="J155" s="58">
        <v>0</v>
      </c>
      <c r="K155" s="58">
        <v>59463</v>
      </c>
      <c r="L155" s="58">
        <f>+VLOOKUP(A155,[2]ERRF!G:AZ,38,0)</f>
        <v>0</v>
      </c>
      <c r="M155" s="58">
        <f>+VLOOKUP(A155,[2]ERRF!G:AZ,39,0)</f>
        <v>53860</v>
      </c>
      <c r="N155" s="55" t="str">
        <f>+VLOOKUP(A155,[2]ERRF!G:AZ,44,0)</f>
        <v>20322</v>
      </c>
      <c r="O155" s="55" t="str">
        <f>+VLOOKUP(A155,[2]ERRF!G:AZ,46,0)</f>
        <v>0</v>
      </c>
    </row>
    <row r="156" spans="1:15" x14ac:dyDescent="0.25">
      <c r="A156" s="51">
        <v>9735</v>
      </c>
      <c r="B156" s="52">
        <v>43465</v>
      </c>
      <c r="C156" s="52">
        <v>43465</v>
      </c>
      <c r="D156" s="53">
        <v>114504</v>
      </c>
      <c r="E156" s="53">
        <v>114504</v>
      </c>
      <c r="F156" s="54" t="s">
        <v>68</v>
      </c>
      <c r="G156" s="56">
        <f>+VLOOKUP(A156,[2]ERRF!G:AZ,12,0)</f>
        <v>43476</v>
      </c>
      <c r="H156" s="56" t="str">
        <f>+VLOOKUP(A156,[2]ERRF!G:AZ,5,0)</f>
        <v>CC-32704561</v>
      </c>
      <c r="I156" s="57">
        <f>+VLOOKUP(A156,[2]ERRF!G:AZ,17,0)</f>
        <v>114504</v>
      </c>
      <c r="J156" s="58">
        <v>0</v>
      </c>
      <c r="K156" s="58">
        <v>0</v>
      </c>
      <c r="L156" s="58">
        <f>+VLOOKUP(A156,[2]ERRF!G:AZ,38,0)</f>
        <v>0</v>
      </c>
      <c r="M156" s="58">
        <f>+VLOOKUP(A156,[2]ERRF!G:AZ,39,0)</f>
        <v>114504</v>
      </c>
      <c r="N156" s="55" t="str">
        <f>+VLOOKUP(A156,[2]ERRF!G:AZ,44,0)</f>
        <v>20322</v>
      </c>
      <c r="O156" s="55" t="str">
        <f>+VLOOKUP(A156,[2]ERRF!G:AZ,46,0)</f>
        <v>0</v>
      </c>
    </row>
    <row r="157" spans="1:15" x14ac:dyDescent="0.25">
      <c r="A157" s="51">
        <v>9740</v>
      </c>
      <c r="B157" s="52">
        <v>43465</v>
      </c>
      <c r="C157" s="52">
        <v>43465</v>
      </c>
      <c r="D157" s="53">
        <v>118800</v>
      </c>
      <c r="E157" s="53">
        <v>118800</v>
      </c>
      <c r="F157" s="54" t="s">
        <v>68</v>
      </c>
      <c r="G157" s="56">
        <f>+VLOOKUP(A157,[2]ERRF!G:AZ,12,0)</f>
        <v>43476</v>
      </c>
      <c r="H157" s="56" t="str">
        <f>+VLOOKUP(A157,[2]ERRF!G:AZ,5,0)</f>
        <v>CC-1048270378</v>
      </c>
      <c r="I157" s="57">
        <f>+VLOOKUP(A157,[2]ERRF!G:AZ,17,0)</f>
        <v>118800</v>
      </c>
      <c r="J157" s="58">
        <v>0</v>
      </c>
      <c r="K157" s="58">
        <v>0</v>
      </c>
      <c r="L157" s="58">
        <f>+VLOOKUP(A157,[2]ERRF!G:AZ,38,0)</f>
        <v>118800</v>
      </c>
      <c r="M157" s="58">
        <f>+VLOOKUP(A157,[2]ERRF!G:AZ,39,0)</f>
        <v>0</v>
      </c>
      <c r="N157" s="55" t="str">
        <f>+VLOOKUP(A157,[2]ERRF!G:AZ,44,0)</f>
        <v>0</v>
      </c>
      <c r="O157" s="55" t="str">
        <f>+VLOOKUP(A157,[2]ERRF!G:AZ,46,0)</f>
        <v>29577</v>
      </c>
    </row>
    <row r="158" spans="1:15" x14ac:dyDescent="0.25">
      <c r="A158" s="51">
        <v>9665</v>
      </c>
      <c r="B158" s="52">
        <v>43444</v>
      </c>
      <c r="C158" s="52">
        <v>43444</v>
      </c>
      <c r="D158" s="53">
        <v>125722</v>
      </c>
      <c r="E158" s="53">
        <v>125722</v>
      </c>
      <c r="F158" s="54" t="s">
        <v>70</v>
      </c>
      <c r="G158" s="56">
        <f>+VLOOKUP(A158,[2]ERRF!G:AZ,12,0)</f>
        <v>43476</v>
      </c>
      <c r="H158" s="56" t="str">
        <f>+VLOOKUP(A158,[2]ERRF!G:AZ,5,0)</f>
        <v>CC-32704561</v>
      </c>
      <c r="I158" s="57">
        <f>+VLOOKUP(A158,[2]ERRF!G:AZ,17,0)</f>
        <v>125722</v>
      </c>
      <c r="J158" s="58">
        <v>0</v>
      </c>
      <c r="K158" s="58">
        <v>59686</v>
      </c>
      <c r="L158" s="58">
        <f>+VLOOKUP(A158,[2]ERRF!G:AZ,38,0)</f>
        <v>0</v>
      </c>
      <c r="M158" s="58">
        <f>+VLOOKUP(A158,[2]ERRF!G:AZ,39,0)</f>
        <v>66036</v>
      </c>
      <c r="N158" s="55" t="str">
        <f>+VLOOKUP(A158,[2]ERRF!G:AZ,44,0)</f>
        <v>20322</v>
      </c>
      <c r="O158" s="55" t="str">
        <f>+VLOOKUP(A158,[2]ERRF!G:AZ,46,0)</f>
        <v>0</v>
      </c>
    </row>
    <row r="159" spans="1:15" x14ac:dyDescent="0.25">
      <c r="A159" s="51">
        <v>9683</v>
      </c>
      <c r="B159" s="52">
        <v>43447</v>
      </c>
      <c r="C159" s="52">
        <v>43447</v>
      </c>
      <c r="D159" s="53">
        <v>188849</v>
      </c>
      <c r="E159" s="53">
        <v>188849</v>
      </c>
      <c r="F159" s="54" t="s">
        <v>70</v>
      </c>
      <c r="G159" s="56">
        <f>+VLOOKUP(A159,[2]ERRF!G:AZ,12,0)</f>
        <v>43476</v>
      </c>
      <c r="H159" s="56" t="str">
        <f>+VLOOKUP(A159,[2]ERRF!G:AZ,5,0)</f>
        <v>TI-1002145052</v>
      </c>
      <c r="I159" s="57">
        <f>+VLOOKUP(A159,[2]ERRF!G:AZ,17,0)</f>
        <v>188849</v>
      </c>
      <c r="J159" s="58">
        <v>0</v>
      </c>
      <c r="K159" s="58">
        <v>7155</v>
      </c>
      <c r="L159" s="58">
        <f>+VLOOKUP(A159,[2]ERRF!G:AZ,38,0)</f>
        <v>0</v>
      </c>
      <c r="M159" s="58">
        <f>+VLOOKUP(A159,[2]ERRF!G:AZ,39,0)</f>
        <v>181694</v>
      </c>
      <c r="N159" s="55" t="str">
        <f>+VLOOKUP(A159,[2]ERRF!G:AZ,44,0)</f>
        <v>20322</v>
      </c>
      <c r="O159" s="55" t="str">
        <f>+VLOOKUP(A159,[2]ERRF!G:AZ,46,0)</f>
        <v>0</v>
      </c>
    </row>
    <row r="160" spans="1:15" x14ac:dyDescent="0.25">
      <c r="A160" s="51">
        <v>9745</v>
      </c>
      <c r="B160" s="52">
        <v>43465</v>
      </c>
      <c r="C160" s="52">
        <v>43465</v>
      </c>
      <c r="D160" s="53">
        <v>207954</v>
      </c>
      <c r="E160" s="53">
        <v>207954</v>
      </c>
      <c r="F160" s="54" t="s">
        <v>68</v>
      </c>
      <c r="G160" s="56">
        <f>+VLOOKUP(A160,[2]ERRF!G:AZ,12,0)</f>
        <v>43476</v>
      </c>
      <c r="H160" s="56" t="str">
        <f>+VLOOKUP(A160,[2]ERRF!G:AZ,5,0)</f>
        <v>TI-1002145052</v>
      </c>
      <c r="I160" s="57">
        <f>+VLOOKUP(A160,[2]ERRF!G:AZ,17,0)</f>
        <v>207954</v>
      </c>
      <c r="J160" s="58">
        <v>0</v>
      </c>
      <c r="K160" s="58">
        <v>0</v>
      </c>
      <c r="L160" s="58">
        <f>+VLOOKUP(A160,[2]ERRF!G:AZ,38,0)</f>
        <v>0</v>
      </c>
      <c r="M160" s="58">
        <f>+VLOOKUP(A160,[2]ERRF!G:AZ,39,0)</f>
        <v>207954</v>
      </c>
      <c r="N160" s="55" t="str">
        <f>+VLOOKUP(A160,[2]ERRF!G:AZ,44,0)</f>
        <v>20322</v>
      </c>
      <c r="O160" s="55" t="str">
        <f>+VLOOKUP(A160,[2]ERRF!G:AZ,46,0)</f>
        <v>0</v>
      </c>
    </row>
    <row r="161" spans="1:15" x14ac:dyDescent="0.25">
      <c r="A161" s="51">
        <v>9670</v>
      </c>
      <c r="B161" s="52">
        <v>43444</v>
      </c>
      <c r="C161" s="52">
        <v>43444</v>
      </c>
      <c r="D161" s="53">
        <v>52023</v>
      </c>
      <c r="E161" s="53">
        <v>52023</v>
      </c>
      <c r="F161" s="54" t="s">
        <v>68</v>
      </c>
      <c r="G161" s="56">
        <f>+VLOOKUP(A161,[2]ERRF!G:AZ,12,0)</f>
        <v>43476</v>
      </c>
      <c r="H161" s="56" t="str">
        <f>+VLOOKUP(A161,[2]ERRF!G:AZ,5,0)</f>
        <v>CC-73291117</v>
      </c>
      <c r="I161" s="57">
        <f>+VLOOKUP(A161,[2]ERRF!G:AZ,17,0)</f>
        <v>52023</v>
      </c>
      <c r="J161" s="58">
        <v>0</v>
      </c>
      <c r="K161" s="58">
        <v>0</v>
      </c>
      <c r="L161" s="58">
        <f>+VLOOKUP(A161,[2]ERRF!G:AZ,38,0)</f>
        <v>0</v>
      </c>
      <c r="M161" s="58">
        <f>+VLOOKUP(A161,[2]ERRF!G:AZ,39,0)</f>
        <v>52023</v>
      </c>
      <c r="N161" s="55" t="str">
        <f>+VLOOKUP(A161,[2]ERRF!G:AZ,44,0)</f>
        <v>20322</v>
      </c>
      <c r="O161" s="55" t="str">
        <f>+VLOOKUP(A161,[2]ERRF!G:AZ,46,0)</f>
        <v>0</v>
      </c>
    </row>
    <row r="162" spans="1:15" x14ac:dyDescent="0.25">
      <c r="A162" s="51">
        <v>9695</v>
      </c>
      <c r="B162" s="52">
        <v>43454</v>
      </c>
      <c r="C162" s="52">
        <v>43454</v>
      </c>
      <c r="D162" s="53">
        <v>58267</v>
      </c>
      <c r="E162" s="53">
        <v>58267</v>
      </c>
      <c r="F162" s="54" t="s">
        <v>68</v>
      </c>
      <c r="G162" s="56">
        <f>+VLOOKUP(A162,[2]ERRF!G:AZ,12,0)</f>
        <v>43476</v>
      </c>
      <c r="H162" s="56" t="str">
        <f>+VLOOKUP(A162,[2]ERRF!G:AZ,5,0)</f>
        <v>CC-55304282</v>
      </c>
      <c r="I162" s="57">
        <f>+VLOOKUP(A162,[2]ERRF!G:AZ,17,0)</f>
        <v>58267</v>
      </c>
      <c r="J162" s="58">
        <v>0</v>
      </c>
      <c r="K162" s="58">
        <v>0</v>
      </c>
      <c r="L162" s="58">
        <f>+VLOOKUP(A162,[2]ERRF!G:AZ,38,0)</f>
        <v>0</v>
      </c>
      <c r="M162" s="58">
        <f>+VLOOKUP(A162,[2]ERRF!G:AZ,39,0)</f>
        <v>58267</v>
      </c>
      <c r="N162" s="55" t="str">
        <f>+VLOOKUP(A162,[2]ERRF!G:AZ,44,0)</f>
        <v>20322</v>
      </c>
      <c r="O162" s="55" t="str">
        <f>+VLOOKUP(A162,[2]ERRF!G:AZ,46,0)</f>
        <v>0</v>
      </c>
    </row>
    <row r="163" spans="1:15" x14ac:dyDescent="0.25">
      <c r="A163" s="51">
        <v>10140</v>
      </c>
      <c r="B163" s="52">
        <v>43577</v>
      </c>
      <c r="C163" s="52">
        <v>43577</v>
      </c>
      <c r="D163" s="53">
        <v>107771</v>
      </c>
      <c r="E163" s="53">
        <v>107771</v>
      </c>
      <c r="F163" s="54" t="s">
        <v>68</v>
      </c>
      <c r="G163" s="56">
        <f>+VLOOKUP(A163,[2]ERRF!G:AZ,12,0)</f>
        <v>43594</v>
      </c>
      <c r="H163" s="56" t="str">
        <f>+VLOOKUP(A163,[2]ERRF!G:AZ,5,0)</f>
        <v>CC-7435321</v>
      </c>
      <c r="I163" s="57">
        <f>+VLOOKUP(A163,[2]ERRF!G:AZ,17,0)</f>
        <v>107771</v>
      </c>
      <c r="J163" s="58">
        <v>0</v>
      </c>
      <c r="K163" s="58">
        <v>0</v>
      </c>
      <c r="L163" s="58">
        <f>+VLOOKUP(A163,[2]ERRF!G:AZ,38,0)</f>
        <v>0</v>
      </c>
      <c r="M163" s="58">
        <f>+VLOOKUP(A163,[2]ERRF!G:AZ,39,0)</f>
        <v>107771</v>
      </c>
      <c r="N163" s="55" t="str">
        <f>+VLOOKUP(A163,[2]ERRF!G:AZ,44,0)</f>
        <v>22992</v>
      </c>
      <c r="O163" s="55" t="str">
        <f>+VLOOKUP(A163,[2]ERRF!G:AZ,46,0)</f>
        <v>0</v>
      </c>
    </row>
    <row r="164" spans="1:15" x14ac:dyDescent="0.25">
      <c r="A164" s="51">
        <v>10079</v>
      </c>
      <c r="B164" s="52">
        <v>43570</v>
      </c>
      <c r="C164" s="52">
        <v>43570</v>
      </c>
      <c r="D164" s="53">
        <v>118861</v>
      </c>
      <c r="E164" s="53">
        <v>118861</v>
      </c>
      <c r="F164" s="54" t="s">
        <v>68</v>
      </c>
      <c r="G164" s="56">
        <f>+VLOOKUP(A164,[2]ERRF!G:AZ,12,0)</f>
        <v>43594</v>
      </c>
      <c r="H164" s="56" t="str">
        <f>+VLOOKUP(A164,[2]ERRF!G:AZ,5,0)</f>
        <v>CC-22744963</v>
      </c>
      <c r="I164" s="57">
        <f>+VLOOKUP(A164,[2]ERRF!G:AZ,17,0)</f>
        <v>118861</v>
      </c>
      <c r="J164" s="58">
        <v>0</v>
      </c>
      <c r="K164" s="58">
        <v>0</v>
      </c>
      <c r="L164" s="58">
        <f>+VLOOKUP(A164,[2]ERRF!G:AZ,38,0)</f>
        <v>118861</v>
      </c>
      <c r="M164" s="58">
        <f>+VLOOKUP(A164,[2]ERRF!G:AZ,39,0)</f>
        <v>0</v>
      </c>
      <c r="N164" s="55" t="str">
        <f>+VLOOKUP(A164,[2]ERRF!G:AZ,44,0)</f>
        <v>0</v>
      </c>
      <c r="O164" s="55" t="str">
        <f>+VLOOKUP(A164,[2]ERRF!G:AZ,46,0)</f>
        <v>33899</v>
      </c>
    </row>
    <row r="165" spans="1:15" x14ac:dyDescent="0.25">
      <c r="A165" s="51">
        <v>10172</v>
      </c>
      <c r="B165" s="52">
        <v>43584</v>
      </c>
      <c r="C165" s="52">
        <v>43584</v>
      </c>
      <c r="D165" s="53">
        <v>120798</v>
      </c>
      <c r="E165" s="53">
        <v>120798</v>
      </c>
      <c r="F165" s="54" t="s">
        <v>68</v>
      </c>
      <c r="G165" s="56">
        <f>+VLOOKUP(A165,[2]ERRF!G:AZ,12,0)</f>
        <v>43594</v>
      </c>
      <c r="H165" s="56" t="str">
        <f>+VLOOKUP(A165,[2]ERRF!G:AZ,5,0)</f>
        <v>CC-1221971714</v>
      </c>
      <c r="I165" s="57">
        <f>+VLOOKUP(A165,[2]ERRF!G:AZ,17,0)</f>
        <v>120798</v>
      </c>
      <c r="J165" s="58">
        <v>0</v>
      </c>
      <c r="K165" s="58">
        <v>0</v>
      </c>
      <c r="L165" s="58">
        <f>+VLOOKUP(A165,[2]ERRF!G:AZ,38,0)</f>
        <v>0</v>
      </c>
      <c r="M165" s="58">
        <f>+VLOOKUP(A165,[2]ERRF!G:AZ,39,0)</f>
        <v>120798</v>
      </c>
      <c r="N165" s="55" t="str">
        <f>+VLOOKUP(A165,[2]ERRF!G:AZ,44,0)</f>
        <v>22992</v>
      </c>
      <c r="O165" s="55" t="str">
        <f>+VLOOKUP(A165,[2]ERRF!G:AZ,46,0)</f>
        <v>0</v>
      </c>
    </row>
    <row r="166" spans="1:15" x14ac:dyDescent="0.25">
      <c r="A166" s="51">
        <v>10082</v>
      </c>
      <c r="B166" s="52">
        <v>43570</v>
      </c>
      <c r="C166" s="52">
        <v>43570</v>
      </c>
      <c r="D166" s="53">
        <v>123093</v>
      </c>
      <c r="E166" s="53">
        <v>123093</v>
      </c>
      <c r="F166" s="54" t="s">
        <v>68</v>
      </c>
      <c r="G166" s="56">
        <f>+VLOOKUP(A166,[2]ERRF!G:AZ,12,0)</f>
        <v>43594</v>
      </c>
      <c r="H166" s="56" t="str">
        <f>+VLOOKUP(A166,[2]ERRF!G:AZ,5,0)</f>
        <v>TI-1002145052</v>
      </c>
      <c r="I166" s="57">
        <f>+VLOOKUP(A166,[2]ERRF!G:AZ,17,0)</f>
        <v>123093</v>
      </c>
      <c r="J166" s="58">
        <v>0</v>
      </c>
      <c r="K166" s="58">
        <v>0</v>
      </c>
      <c r="L166" s="58">
        <f>+VLOOKUP(A166,[2]ERRF!G:AZ,38,0)</f>
        <v>0</v>
      </c>
      <c r="M166" s="58">
        <f>+VLOOKUP(A166,[2]ERRF!G:AZ,39,0)</f>
        <v>123093</v>
      </c>
      <c r="N166" s="55" t="str">
        <f>+VLOOKUP(A166,[2]ERRF!G:AZ,44,0)</f>
        <v>22224</v>
      </c>
      <c r="O166" s="55" t="str">
        <f>+VLOOKUP(A166,[2]ERRF!G:AZ,46,0)</f>
        <v>0</v>
      </c>
    </row>
    <row r="167" spans="1:15" x14ac:dyDescent="0.25">
      <c r="A167" s="51">
        <v>10167</v>
      </c>
      <c r="B167" s="52">
        <v>43581</v>
      </c>
      <c r="C167" s="52">
        <v>43581</v>
      </c>
      <c r="D167" s="53">
        <v>155715</v>
      </c>
      <c r="E167" s="53">
        <v>155715</v>
      </c>
      <c r="F167" s="54" t="s">
        <v>68</v>
      </c>
      <c r="G167" s="56">
        <f>+VLOOKUP(A167,[2]ERRF!G:AZ,12,0)</f>
        <v>43594</v>
      </c>
      <c r="H167" s="56" t="str">
        <f>+VLOOKUP(A167,[2]ERRF!G:AZ,5,0)</f>
        <v>RC-1041777896</v>
      </c>
      <c r="I167" s="57">
        <f>+VLOOKUP(A167,[2]ERRF!G:AZ,17,0)</f>
        <v>155715</v>
      </c>
      <c r="J167" s="58">
        <v>0</v>
      </c>
      <c r="K167" s="58">
        <v>0</v>
      </c>
      <c r="L167" s="58">
        <f>+VLOOKUP(A167,[2]ERRF!G:AZ,38,0)</f>
        <v>0</v>
      </c>
      <c r="M167" s="58">
        <f>+VLOOKUP(A167,[2]ERRF!G:AZ,39,0)</f>
        <v>155715</v>
      </c>
      <c r="N167" s="55" t="str">
        <f>+VLOOKUP(A167,[2]ERRF!G:AZ,44,0)</f>
        <v>22992</v>
      </c>
      <c r="O167" s="55" t="str">
        <f>+VLOOKUP(A167,[2]ERRF!G:AZ,46,0)</f>
        <v>0</v>
      </c>
    </row>
    <row r="168" spans="1:15" x14ac:dyDescent="0.25">
      <c r="A168" s="51">
        <v>10164</v>
      </c>
      <c r="B168" s="52">
        <v>43581</v>
      </c>
      <c r="C168" s="52">
        <v>43581</v>
      </c>
      <c r="D168" s="53">
        <v>178061</v>
      </c>
      <c r="E168" s="53">
        <v>178061</v>
      </c>
      <c r="F168" s="54" t="s">
        <v>68</v>
      </c>
      <c r="G168" s="56">
        <f>+VLOOKUP(A168,[2]ERRF!G:AZ,12,0)</f>
        <v>43594</v>
      </c>
      <c r="H168" s="56" t="str">
        <f>+VLOOKUP(A168,[2]ERRF!G:AZ,5,0)</f>
        <v>RC-1043029066</v>
      </c>
      <c r="I168" s="57">
        <f>+VLOOKUP(A168,[2]ERRF!G:AZ,17,0)</f>
        <v>178061</v>
      </c>
      <c r="J168" s="58">
        <v>0</v>
      </c>
      <c r="K168" s="58">
        <v>0</v>
      </c>
      <c r="L168" s="58">
        <f>+VLOOKUP(A168,[2]ERRF!G:AZ,38,0)</f>
        <v>0</v>
      </c>
      <c r="M168" s="58">
        <f>+VLOOKUP(A168,[2]ERRF!G:AZ,39,0)</f>
        <v>178061</v>
      </c>
      <c r="N168" s="55" t="str">
        <f>+VLOOKUP(A168,[2]ERRF!G:AZ,44,0)</f>
        <v>22992</v>
      </c>
      <c r="O168" s="55" t="str">
        <f>+VLOOKUP(A168,[2]ERRF!G:AZ,46,0)</f>
        <v>0</v>
      </c>
    </row>
    <row r="169" spans="1:15" x14ac:dyDescent="0.25">
      <c r="A169" s="51">
        <v>10080</v>
      </c>
      <c r="B169" s="52">
        <v>43570</v>
      </c>
      <c r="C169" s="52">
        <v>43570</v>
      </c>
      <c r="D169" s="53">
        <v>214326</v>
      </c>
      <c r="E169" s="53">
        <v>214326</v>
      </c>
      <c r="F169" s="54" t="s">
        <v>68</v>
      </c>
      <c r="G169" s="56">
        <f>+VLOOKUP(A169,[2]ERRF!G:AZ,12,0)</f>
        <v>43594</v>
      </c>
      <c r="H169" s="56" t="str">
        <f>+VLOOKUP(A169,[2]ERRF!G:AZ,5,0)</f>
        <v>TI-1002145052</v>
      </c>
      <c r="I169" s="57">
        <f>+VLOOKUP(A169,[2]ERRF!G:AZ,17,0)</f>
        <v>214326</v>
      </c>
      <c r="J169" s="58">
        <v>0</v>
      </c>
      <c r="K169" s="58">
        <v>0</v>
      </c>
      <c r="L169" s="58">
        <f>+VLOOKUP(A169,[2]ERRF!G:AZ,38,0)</f>
        <v>0</v>
      </c>
      <c r="M169" s="58">
        <f>+VLOOKUP(A169,[2]ERRF!G:AZ,39,0)</f>
        <v>214326</v>
      </c>
      <c r="N169" s="55" t="str">
        <f>+VLOOKUP(A169,[2]ERRF!G:AZ,44,0)</f>
        <v>22224</v>
      </c>
      <c r="O169" s="55" t="str">
        <f>+VLOOKUP(A169,[2]ERRF!G:AZ,46,0)</f>
        <v>0</v>
      </c>
    </row>
    <row r="170" spans="1:15" x14ac:dyDescent="0.25">
      <c r="A170" s="51">
        <v>10094</v>
      </c>
      <c r="B170" s="52">
        <v>43570</v>
      </c>
      <c r="C170" s="52">
        <v>43570</v>
      </c>
      <c r="D170" s="53">
        <v>214544</v>
      </c>
      <c r="E170" s="53">
        <v>214544</v>
      </c>
      <c r="F170" s="54" t="s">
        <v>68</v>
      </c>
      <c r="G170" s="56">
        <f>+VLOOKUP(A170,[2]ERRF!G:AZ,12,0)</f>
        <v>43594</v>
      </c>
      <c r="H170" s="56" t="str">
        <f>+VLOOKUP(A170,[2]ERRF!G:AZ,5,0)</f>
        <v>TI-1002145052</v>
      </c>
      <c r="I170" s="57">
        <f>+VLOOKUP(A170,[2]ERRF!G:AZ,17,0)</f>
        <v>214544</v>
      </c>
      <c r="J170" s="58">
        <v>0</v>
      </c>
      <c r="K170" s="58">
        <v>0</v>
      </c>
      <c r="L170" s="58">
        <f>+VLOOKUP(A170,[2]ERRF!G:AZ,38,0)</f>
        <v>0</v>
      </c>
      <c r="M170" s="58">
        <f>+VLOOKUP(A170,[2]ERRF!G:AZ,39,0)</f>
        <v>214544</v>
      </c>
      <c r="N170" s="55" t="str">
        <f>+VLOOKUP(A170,[2]ERRF!G:AZ,44,0)</f>
        <v>22224|22992</v>
      </c>
      <c r="O170" s="55" t="str">
        <f>+VLOOKUP(A170,[2]ERRF!G:AZ,46,0)</f>
        <v>0</v>
      </c>
    </row>
    <row r="171" spans="1:15" x14ac:dyDescent="0.25">
      <c r="A171" s="51">
        <v>10107</v>
      </c>
      <c r="B171" s="52">
        <v>43570</v>
      </c>
      <c r="C171" s="52">
        <v>43570</v>
      </c>
      <c r="D171" s="53">
        <v>215014</v>
      </c>
      <c r="E171" s="53">
        <v>215014</v>
      </c>
      <c r="F171" s="54" t="s">
        <v>68</v>
      </c>
      <c r="G171" s="56">
        <f>+VLOOKUP(A171,[2]ERRF!G:AZ,12,0)</f>
        <v>43594</v>
      </c>
      <c r="H171" s="56" t="str">
        <f>+VLOOKUP(A171,[2]ERRF!G:AZ,5,0)</f>
        <v>TI-1002145052</v>
      </c>
      <c r="I171" s="57">
        <f>+VLOOKUP(A171,[2]ERRF!G:AZ,17,0)</f>
        <v>215014</v>
      </c>
      <c r="J171" s="58">
        <v>0</v>
      </c>
      <c r="K171" s="58">
        <v>0</v>
      </c>
      <c r="L171" s="58">
        <f>+VLOOKUP(A171,[2]ERRF!G:AZ,38,0)</f>
        <v>0</v>
      </c>
      <c r="M171" s="58">
        <f>+VLOOKUP(A171,[2]ERRF!G:AZ,39,0)</f>
        <v>215014</v>
      </c>
      <c r="N171" s="55" t="str">
        <f>+VLOOKUP(A171,[2]ERRF!G:AZ,44,0)</f>
        <v>22992</v>
      </c>
      <c r="O171" s="55" t="str">
        <f>+VLOOKUP(A171,[2]ERRF!G:AZ,46,0)</f>
        <v>0</v>
      </c>
    </row>
    <row r="172" spans="1:15" x14ac:dyDescent="0.25">
      <c r="A172" s="51">
        <v>10114</v>
      </c>
      <c r="B172" s="52">
        <v>43571</v>
      </c>
      <c r="C172" s="52">
        <v>43571</v>
      </c>
      <c r="D172" s="53">
        <v>279609</v>
      </c>
      <c r="E172" s="53">
        <v>279609</v>
      </c>
      <c r="F172" s="54" t="s">
        <v>68</v>
      </c>
      <c r="G172" s="56">
        <f>+VLOOKUP(A172,[2]ERRF!G:AZ,12,0)</f>
        <v>43594</v>
      </c>
      <c r="H172" s="56" t="str">
        <f>+VLOOKUP(A172,[2]ERRF!G:AZ,5,0)</f>
        <v>CC-22744963</v>
      </c>
      <c r="I172" s="57">
        <f>+VLOOKUP(A172,[2]ERRF!G:AZ,17,0)</f>
        <v>279609</v>
      </c>
      <c r="J172" s="58">
        <v>0</v>
      </c>
      <c r="K172" s="58">
        <v>0</v>
      </c>
      <c r="L172" s="58">
        <f>+VLOOKUP(A172,[2]ERRF!G:AZ,38,0)</f>
        <v>279609</v>
      </c>
      <c r="M172" s="58">
        <f>+VLOOKUP(A172,[2]ERRF!G:AZ,39,0)</f>
        <v>0</v>
      </c>
      <c r="N172" s="55" t="str">
        <f>+VLOOKUP(A172,[2]ERRF!G:AZ,44,0)</f>
        <v>0</v>
      </c>
      <c r="O172" s="55" t="str">
        <f>+VLOOKUP(A172,[2]ERRF!G:AZ,46,0)</f>
        <v>33899</v>
      </c>
    </row>
    <row r="173" spans="1:15" x14ac:dyDescent="0.25">
      <c r="A173" s="51">
        <v>10131</v>
      </c>
      <c r="B173" s="52">
        <v>43577</v>
      </c>
      <c r="C173" s="52">
        <v>43577</v>
      </c>
      <c r="D173" s="53">
        <v>66212</v>
      </c>
      <c r="E173" s="53">
        <v>66212</v>
      </c>
      <c r="F173" s="54" t="s">
        <v>68</v>
      </c>
      <c r="G173" s="56">
        <f>+VLOOKUP(A173,[2]ERRF!G:AZ,12,0)</f>
        <v>43594</v>
      </c>
      <c r="H173" s="56" t="str">
        <f>+VLOOKUP(A173,[2]ERRF!G:AZ,5,0)</f>
        <v>CC-1044604562</v>
      </c>
      <c r="I173" s="57">
        <f>+VLOOKUP(A173,[2]ERRF!G:AZ,17,0)</f>
        <v>66212</v>
      </c>
      <c r="J173" s="58">
        <v>0</v>
      </c>
      <c r="K173" s="58">
        <v>0</v>
      </c>
      <c r="L173" s="58">
        <f>+VLOOKUP(A173,[2]ERRF!G:AZ,38,0)</f>
        <v>0</v>
      </c>
      <c r="M173" s="58">
        <f>+VLOOKUP(A173,[2]ERRF!G:AZ,39,0)</f>
        <v>66212</v>
      </c>
      <c r="N173" s="55" t="str">
        <f>+VLOOKUP(A173,[2]ERRF!G:AZ,44,0)</f>
        <v>22992</v>
      </c>
      <c r="O173" s="55" t="str">
        <f>+VLOOKUP(A173,[2]ERRF!G:AZ,46,0)</f>
        <v>0</v>
      </c>
    </row>
    <row r="174" spans="1:15" x14ac:dyDescent="0.25">
      <c r="A174" s="51">
        <v>10254</v>
      </c>
      <c r="B174" s="52">
        <v>43600</v>
      </c>
      <c r="C174" s="52">
        <v>43600</v>
      </c>
      <c r="D174" s="53">
        <v>100979</v>
      </c>
      <c r="E174" s="53">
        <v>100979</v>
      </c>
      <c r="F174" s="54" t="s">
        <v>68</v>
      </c>
      <c r="G174" s="56">
        <f>+VLOOKUP(A174,[2]ERRF!G:AZ,12,0)</f>
        <v>43633</v>
      </c>
      <c r="H174" s="56" t="str">
        <f>+VLOOKUP(A174,[2]ERRF!G:AZ,5,0)</f>
        <v>CC-1003202915</v>
      </c>
      <c r="I174" s="57">
        <f>+VLOOKUP(A174,[2]ERRF!G:AZ,17,0)</f>
        <v>100979</v>
      </c>
      <c r="J174" s="58">
        <v>0</v>
      </c>
      <c r="K174" s="58">
        <v>0</v>
      </c>
      <c r="L174" s="58">
        <f>+VLOOKUP(A174,[2]ERRF!G:AZ,38,0)</f>
        <v>0</v>
      </c>
      <c r="M174" s="58">
        <f>+VLOOKUP(A174,[2]ERRF!G:AZ,39,0)</f>
        <v>100979</v>
      </c>
      <c r="N174" s="55" t="str">
        <f>+VLOOKUP(A174,[2]ERRF!G:AZ,44,0)</f>
        <v>23903</v>
      </c>
      <c r="O174" s="55" t="str">
        <f>+VLOOKUP(A174,[2]ERRF!G:AZ,46,0)</f>
        <v>0</v>
      </c>
    </row>
    <row r="175" spans="1:15" x14ac:dyDescent="0.25">
      <c r="A175" s="51">
        <v>10281</v>
      </c>
      <c r="B175" s="52">
        <v>43608</v>
      </c>
      <c r="C175" s="52">
        <v>43608</v>
      </c>
      <c r="D175" s="53">
        <v>125048</v>
      </c>
      <c r="E175" s="53">
        <v>125048</v>
      </c>
      <c r="F175" s="54" t="s">
        <v>68</v>
      </c>
      <c r="G175" s="56">
        <f>+VLOOKUP(A175,[2]ERRF!G:AZ,12,0)</f>
        <v>43627</v>
      </c>
      <c r="H175" s="56" t="str">
        <f>+VLOOKUP(A175,[2]ERRF!G:AZ,5,0)</f>
        <v>CC-22744963</v>
      </c>
      <c r="I175" s="57">
        <f>+VLOOKUP(A175,[2]ERRF!G:AZ,17,0)</f>
        <v>125048</v>
      </c>
      <c r="J175" s="58">
        <v>0</v>
      </c>
      <c r="K175" s="58">
        <v>0</v>
      </c>
      <c r="L175" s="58">
        <f>+VLOOKUP(A175,[2]ERRF!G:AZ,38,0)</f>
        <v>125048</v>
      </c>
      <c r="M175" s="58">
        <f>+VLOOKUP(A175,[2]ERRF!G:AZ,39,0)</f>
        <v>0</v>
      </c>
      <c r="N175" s="55" t="str">
        <f>+VLOOKUP(A175,[2]ERRF!G:AZ,44,0)</f>
        <v>0</v>
      </c>
      <c r="O175" s="55" t="str">
        <f>+VLOOKUP(A175,[2]ERRF!G:AZ,46,0)</f>
        <v>33899</v>
      </c>
    </row>
    <row r="176" spans="1:15" x14ac:dyDescent="0.25">
      <c r="A176" s="51">
        <v>10282</v>
      </c>
      <c r="B176" s="52">
        <v>43608</v>
      </c>
      <c r="C176" s="52">
        <v>43608</v>
      </c>
      <c r="D176" s="53">
        <v>133706</v>
      </c>
      <c r="E176" s="53">
        <v>133706</v>
      </c>
      <c r="F176" s="54" t="s">
        <v>68</v>
      </c>
      <c r="G176" s="56">
        <f>+VLOOKUP(A176,[2]ERRF!G:AZ,12,0)</f>
        <v>43627</v>
      </c>
      <c r="H176" s="56" t="str">
        <f>+VLOOKUP(A176,[2]ERRF!G:AZ,5,0)</f>
        <v>CC-1045751760</v>
      </c>
      <c r="I176" s="57">
        <f>+VLOOKUP(A176,[2]ERRF!G:AZ,17,0)</f>
        <v>133706</v>
      </c>
      <c r="J176" s="58">
        <v>0</v>
      </c>
      <c r="K176" s="58">
        <v>0</v>
      </c>
      <c r="L176" s="58">
        <f>+VLOOKUP(A176,[2]ERRF!G:AZ,38,0)</f>
        <v>133706</v>
      </c>
      <c r="M176" s="58">
        <f>+VLOOKUP(A176,[2]ERRF!G:AZ,39,0)</f>
        <v>0</v>
      </c>
      <c r="N176" s="55" t="str">
        <f>+VLOOKUP(A176,[2]ERRF!G:AZ,44,0)</f>
        <v>0</v>
      </c>
      <c r="O176" s="55" t="str">
        <f>+VLOOKUP(A176,[2]ERRF!G:AZ,46,0)</f>
        <v>33899</v>
      </c>
    </row>
    <row r="177" spans="1:15" x14ac:dyDescent="0.25">
      <c r="A177" s="51">
        <v>10251</v>
      </c>
      <c r="B177" s="52">
        <v>43599</v>
      </c>
      <c r="C177" s="52">
        <v>43599</v>
      </c>
      <c r="D177" s="53">
        <v>141467</v>
      </c>
      <c r="E177" s="53">
        <v>141467</v>
      </c>
      <c r="F177" s="54" t="s">
        <v>68</v>
      </c>
      <c r="G177" s="56">
        <f>+VLOOKUP(A177,[2]ERRF!G:AZ,12,0)</f>
        <v>43633</v>
      </c>
      <c r="H177" s="56" t="str">
        <f>+VLOOKUP(A177,[2]ERRF!G:AZ,5,0)</f>
        <v>CC-1003202915</v>
      </c>
      <c r="I177" s="57">
        <f>+VLOOKUP(A177,[2]ERRF!G:AZ,17,0)</f>
        <v>141467</v>
      </c>
      <c r="J177" s="58">
        <v>0</v>
      </c>
      <c r="K177" s="58">
        <v>0</v>
      </c>
      <c r="L177" s="58">
        <f>+VLOOKUP(A177,[2]ERRF!G:AZ,38,0)</f>
        <v>0</v>
      </c>
      <c r="M177" s="58">
        <f>+VLOOKUP(A177,[2]ERRF!G:AZ,39,0)</f>
        <v>141467</v>
      </c>
      <c r="N177" s="55" t="str">
        <f>+VLOOKUP(A177,[2]ERRF!G:AZ,44,0)</f>
        <v>23903</v>
      </c>
      <c r="O177" s="55" t="str">
        <f>+VLOOKUP(A177,[2]ERRF!G:AZ,46,0)</f>
        <v>0</v>
      </c>
    </row>
    <row r="178" spans="1:15" x14ac:dyDescent="0.25">
      <c r="A178" s="51">
        <v>10212</v>
      </c>
      <c r="B178" s="52">
        <v>43595</v>
      </c>
      <c r="C178" s="52">
        <v>43595</v>
      </c>
      <c r="D178" s="53">
        <v>161345</v>
      </c>
      <c r="E178" s="53">
        <v>161345</v>
      </c>
      <c r="F178" s="54" t="s">
        <v>68</v>
      </c>
      <c r="G178" s="56">
        <f>+VLOOKUP(A178,[2]ERRF!G:AZ,12,0)</f>
        <v>43633</v>
      </c>
      <c r="H178" s="56" t="str">
        <f>+VLOOKUP(A178,[2]ERRF!G:AZ,5,0)</f>
        <v>RC-1041777896</v>
      </c>
      <c r="I178" s="57">
        <f>+VLOOKUP(A178,[2]ERRF!G:AZ,17,0)</f>
        <v>161345</v>
      </c>
      <c r="J178" s="58">
        <v>0</v>
      </c>
      <c r="K178" s="58">
        <v>0</v>
      </c>
      <c r="L178" s="58">
        <f>+VLOOKUP(A178,[2]ERRF!G:AZ,38,0)</f>
        <v>0</v>
      </c>
      <c r="M178" s="58">
        <f>+VLOOKUP(A178,[2]ERRF!G:AZ,39,0)</f>
        <v>161345</v>
      </c>
      <c r="N178" s="55" t="str">
        <f>+VLOOKUP(A178,[2]ERRF!G:AZ,44,0)</f>
        <v>23903</v>
      </c>
      <c r="O178" s="55" t="str">
        <f>+VLOOKUP(A178,[2]ERRF!G:AZ,46,0)</f>
        <v>0</v>
      </c>
    </row>
    <row r="179" spans="1:15" x14ac:dyDescent="0.25">
      <c r="A179" s="51">
        <v>10208</v>
      </c>
      <c r="B179" s="52">
        <v>43595</v>
      </c>
      <c r="C179" s="52">
        <v>43595</v>
      </c>
      <c r="D179" s="53">
        <v>162708</v>
      </c>
      <c r="E179" s="53">
        <v>162708</v>
      </c>
      <c r="F179" s="54" t="s">
        <v>68</v>
      </c>
      <c r="G179" s="56">
        <f>+VLOOKUP(A179,[2]ERRF!G:AZ,12,0)</f>
        <v>43633</v>
      </c>
      <c r="H179" s="56" t="str">
        <f>+VLOOKUP(A179,[2]ERRF!G:AZ,5,0)</f>
        <v>CC-32841264</v>
      </c>
      <c r="I179" s="57">
        <f>+VLOOKUP(A179,[2]ERRF!G:AZ,17,0)</f>
        <v>162708</v>
      </c>
      <c r="J179" s="58">
        <v>0</v>
      </c>
      <c r="K179" s="58">
        <v>0</v>
      </c>
      <c r="L179" s="58">
        <f>+VLOOKUP(A179,[2]ERRF!G:AZ,38,0)</f>
        <v>0</v>
      </c>
      <c r="M179" s="58">
        <f>+VLOOKUP(A179,[2]ERRF!G:AZ,39,0)</f>
        <v>162708</v>
      </c>
      <c r="N179" s="55" t="str">
        <f>+VLOOKUP(A179,[2]ERRF!G:AZ,44,0)</f>
        <v>23903</v>
      </c>
      <c r="O179" s="55" t="str">
        <f>+VLOOKUP(A179,[2]ERRF!G:AZ,46,0)</f>
        <v>0</v>
      </c>
    </row>
    <row r="180" spans="1:15" x14ac:dyDescent="0.25">
      <c r="A180" s="51">
        <v>10274</v>
      </c>
      <c r="B180" s="52">
        <v>43607</v>
      </c>
      <c r="C180" s="52">
        <v>43607</v>
      </c>
      <c r="D180" s="53">
        <v>190908</v>
      </c>
      <c r="E180" s="53">
        <v>190908</v>
      </c>
      <c r="F180" s="54" t="s">
        <v>68</v>
      </c>
      <c r="G180" s="56">
        <f>+VLOOKUP(A180,[2]ERRF!G:AZ,12,0)</f>
        <v>43633</v>
      </c>
      <c r="H180" s="56" t="str">
        <f>+VLOOKUP(A180,[2]ERRF!G:AZ,5,0)</f>
        <v>RC-1048944492</v>
      </c>
      <c r="I180" s="57">
        <f>+VLOOKUP(A180,[2]ERRF!G:AZ,17,0)</f>
        <v>190908</v>
      </c>
      <c r="J180" s="58">
        <v>0</v>
      </c>
      <c r="K180" s="58">
        <v>0</v>
      </c>
      <c r="L180" s="58">
        <f>+VLOOKUP(A180,[2]ERRF!G:AZ,38,0)</f>
        <v>0</v>
      </c>
      <c r="M180" s="58">
        <f>+VLOOKUP(A180,[2]ERRF!G:AZ,39,0)</f>
        <v>190908</v>
      </c>
      <c r="N180" s="55" t="str">
        <f>+VLOOKUP(A180,[2]ERRF!G:AZ,44,0)</f>
        <v>23903</v>
      </c>
      <c r="O180" s="55" t="str">
        <f>+VLOOKUP(A180,[2]ERRF!G:AZ,46,0)</f>
        <v>0</v>
      </c>
    </row>
    <row r="181" spans="1:15" x14ac:dyDescent="0.25">
      <c r="A181" s="51">
        <v>10231</v>
      </c>
      <c r="B181" s="52">
        <v>43599</v>
      </c>
      <c r="C181" s="52">
        <v>43599</v>
      </c>
      <c r="D181" s="53">
        <v>204140</v>
      </c>
      <c r="E181" s="53">
        <v>204140</v>
      </c>
      <c r="F181" s="54" t="s">
        <v>68</v>
      </c>
      <c r="G181" s="56">
        <f>+VLOOKUP(A181,[2]ERRF!G:AZ,12,0)</f>
        <v>43633</v>
      </c>
      <c r="H181" s="56" t="str">
        <f>+VLOOKUP(A181,[2]ERRF!G:AZ,5,0)</f>
        <v>RC-1041777896</v>
      </c>
      <c r="I181" s="57">
        <f>+VLOOKUP(A181,[2]ERRF!G:AZ,17,0)</f>
        <v>204140</v>
      </c>
      <c r="J181" s="58">
        <v>0</v>
      </c>
      <c r="K181" s="58">
        <v>0</v>
      </c>
      <c r="L181" s="58">
        <f>+VLOOKUP(A181,[2]ERRF!G:AZ,38,0)</f>
        <v>0</v>
      </c>
      <c r="M181" s="58">
        <f>+VLOOKUP(A181,[2]ERRF!G:AZ,39,0)</f>
        <v>204140</v>
      </c>
      <c r="N181" s="55" t="str">
        <f>+VLOOKUP(A181,[2]ERRF!G:AZ,44,0)</f>
        <v>23903</v>
      </c>
      <c r="O181" s="55" t="str">
        <f>+VLOOKUP(A181,[2]ERRF!G:AZ,46,0)</f>
        <v>0</v>
      </c>
    </row>
    <row r="182" spans="1:15" x14ac:dyDescent="0.25">
      <c r="A182" s="51">
        <v>10297</v>
      </c>
      <c r="B182" s="52">
        <v>43615</v>
      </c>
      <c r="C182" s="52">
        <v>43615</v>
      </c>
      <c r="D182" s="53">
        <v>69828</v>
      </c>
      <c r="E182" s="53">
        <v>69828</v>
      </c>
      <c r="F182" s="54" t="s">
        <v>68</v>
      </c>
      <c r="G182" s="56">
        <f>+VLOOKUP(A182,[2]ERRF!G:AZ,12,0)</f>
        <v>43633</v>
      </c>
      <c r="H182" s="56" t="str">
        <f>+VLOOKUP(A182,[2]ERRF!G:AZ,5,0)</f>
        <v>CC-1143225118</v>
      </c>
      <c r="I182" s="57">
        <f>+VLOOKUP(A182,[2]ERRF!G:AZ,17,0)</f>
        <v>69828</v>
      </c>
      <c r="J182" s="58">
        <v>0</v>
      </c>
      <c r="K182" s="58">
        <v>0</v>
      </c>
      <c r="L182" s="58">
        <f>+VLOOKUP(A182,[2]ERRF!G:AZ,38,0)</f>
        <v>0</v>
      </c>
      <c r="M182" s="58">
        <f>+VLOOKUP(A182,[2]ERRF!G:AZ,39,0)</f>
        <v>69828</v>
      </c>
      <c r="N182" s="55" t="str">
        <f>+VLOOKUP(A182,[2]ERRF!G:AZ,44,0)</f>
        <v>23903</v>
      </c>
      <c r="O182" s="55" t="str">
        <f>+VLOOKUP(A182,[2]ERRF!G:AZ,46,0)</f>
        <v>0</v>
      </c>
    </row>
    <row r="183" spans="1:15" x14ac:dyDescent="0.25">
      <c r="A183" s="51">
        <v>10275</v>
      </c>
      <c r="B183" s="52">
        <v>43607</v>
      </c>
      <c r="C183" s="52">
        <v>43607</v>
      </c>
      <c r="D183" s="53">
        <v>71163</v>
      </c>
      <c r="E183" s="53">
        <v>71163</v>
      </c>
      <c r="F183" s="54" t="s">
        <v>68</v>
      </c>
      <c r="G183" s="56">
        <f>+VLOOKUP(A183,[2]ERRF!G:AZ,12,0)</f>
        <v>43633</v>
      </c>
      <c r="H183" s="56" t="str">
        <f>+VLOOKUP(A183,[2]ERRF!G:AZ,5,0)</f>
        <v>CC-22441560</v>
      </c>
      <c r="I183" s="57">
        <f>+VLOOKUP(A183,[2]ERRF!G:AZ,17,0)</f>
        <v>71163</v>
      </c>
      <c r="J183" s="58">
        <v>0</v>
      </c>
      <c r="K183" s="58">
        <v>0</v>
      </c>
      <c r="L183" s="58">
        <f>+VLOOKUP(A183,[2]ERRF!G:AZ,38,0)</f>
        <v>0</v>
      </c>
      <c r="M183" s="58">
        <f>+VLOOKUP(A183,[2]ERRF!G:AZ,39,0)</f>
        <v>71163</v>
      </c>
      <c r="N183" s="55" t="str">
        <f>+VLOOKUP(A183,[2]ERRF!G:AZ,44,0)</f>
        <v>23903</v>
      </c>
      <c r="O183" s="55" t="str">
        <f>+VLOOKUP(A183,[2]ERRF!G:AZ,46,0)</f>
        <v>0</v>
      </c>
    </row>
    <row r="184" spans="1:15" x14ac:dyDescent="0.25">
      <c r="A184" s="51">
        <v>10411</v>
      </c>
      <c r="B184" s="52">
        <v>43643</v>
      </c>
      <c r="C184" s="52">
        <v>43643</v>
      </c>
      <c r="D184" s="53">
        <v>112972</v>
      </c>
      <c r="E184" s="53">
        <v>112972</v>
      </c>
      <c r="F184" s="54" t="s">
        <v>68</v>
      </c>
      <c r="G184" s="56">
        <f>+VLOOKUP(A184,[2]ERRF!G:AZ,12,0)</f>
        <v>43656</v>
      </c>
      <c r="H184" s="56" t="str">
        <f>+VLOOKUP(A184,[2]ERRF!G:AZ,5,0)</f>
        <v>TI-1046873715</v>
      </c>
      <c r="I184" s="57">
        <f>+VLOOKUP(A184,[2]ERRF!G:AZ,17,0)</f>
        <v>112972</v>
      </c>
      <c r="J184" s="58">
        <v>0</v>
      </c>
      <c r="K184" s="58">
        <v>0</v>
      </c>
      <c r="L184" s="58">
        <f>+VLOOKUP(A184,[2]ERRF!G:AZ,38,0)</f>
        <v>16946</v>
      </c>
      <c r="M184" s="58">
        <f>+VLOOKUP(A184,[2]ERRF!G:AZ,39,0)</f>
        <v>96026</v>
      </c>
      <c r="N184" s="55" t="str">
        <f>+VLOOKUP(A184,[2]ERRF!G:AZ,44,0)</f>
        <v>23903</v>
      </c>
      <c r="O184" s="55" t="str">
        <f>+VLOOKUP(A184,[2]ERRF!G:AZ,46,0)</f>
        <v>19115</v>
      </c>
    </row>
    <row r="185" spans="1:15" x14ac:dyDescent="0.25">
      <c r="A185" s="51">
        <v>10381</v>
      </c>
      <c r="B185" s="52">
        <v>43642</v>
      </c>
      <c r="C185" s="52">
        <v>43642</v>
      </c>
      <c r="D185" s="53">
        <v>154519</v>
      </c>
      <c r="E185" s="53">
        <v>154519</v>
      </c>
      <c r="F185" s="54" t="s">
        <v>68</v>
      </c>
      <c r="G185" s="56">
        <f>+VLOOKUP(A185,[2]ERRF!G:AZ,12,0)</f>
        <v>43656</v>
      </c>
      <c r="H185" s="56" t="str">
        <f>+VLOOKUP(A185,[2]ERRF!G:AZ,5,0)</f>
        <v>RC-1049941084</v>
      </c>
      <c r="I185" s="57">
        <f>+VLOOKUP(A185,[2]ERRF!G:AZ,17,0)</f>
        <v>154519</v>
      </c>
      <c r="J185" s="58">
        <v>0</v>
      </c>
      <c r="K185" s="58">
        <v>0</v>
      </c>
      <c r="L185" s="58">
        <f>+VLOOKUP(A185,[2]ERRF!G:AZ,38,0)</f>
        <v>154519</v>
      </c>
      <c r="M185" s="58">
        <f>+VLOOKUP(A185,[2]ERRF!G:AZ,39,0)</f>
        <v>0</v>
      </c>
      <c r="N185" s="55" t="str">
        <f>+VLOOKUP(A185,[2]ERRF!G:AZ,44,0)</f>
        <v>0</v>
      </c>
      <c r="O185" s="55" t="str">
        <f>+VLOOKUP(A185,[2]ERRF!G:AZ,46,0)</f>
        <v>19115</v>
      </c>
    </row>
    <row r="186" spans="1:15" x14ac:dyDescent="0.25">
      <c r="A186" s="51">
        <v>10378</v>
      </c>
      <c r="B186" s="52">
        <v>43642</v>
      </c>
      <c r="C186" s="52">
        <v>43642</v>
      </c>
      <c r="D186" s="53">
        <v>186625</v>
      </c>
      <c r="E186" s="53">
        <v>186625</v>
      </c>
      <c r="F186" s="54" t="s">
        <v>68</v>
      </c>
      <c r="G186" s="56">
        <f>+VLOOKUP(A186,[2]ERRF!G:AZ,12,0)</f>
        <v>43656</v>
      </c>
      <c r="H186" s="56" t="str">
        <f>+VLOOKUP(A186,[2]ERRF!G:AZ,5,0)</f>
        <v>TI-1002145052</v>
      </c>
      <c r="I186" s="57">
        <f>+VLOOKUP(A186,[2]ERRF!G:AZ,17,0)</f>
        <v>186625</v>
      </c>
      <c r="J186" s="58">
        <v>0</v>
      </c>
      <c r="K186" s="58">
        <v>0</v>
      </c>
      <c r="L186" s="58">
        <f>+VLOOKUP(A186,[2]ERRF!G:AZ,38,0)</f>
        <v>186625</v>
      </c>
      <c r="M186" s="58">
        <f>+VLOOKUP(A186,[2]ERRF!G:AZ,39,0)</f>
        <v>0</v>
      </c>
      <c r="N186" s="55" t="str">
        <f>+VLOOKUP(A186,[2]ERRF!G:AZ,44,0)</f>
        <v>0</v>
      </c>
      <c r="O186" s="55" t="str">
        <f>+VLOOKUP(A186,[2]ERRF!G:AZ,46,0)</f>
        <v>19115</v>
      </c>
    </row>
    <row r="187" spans="1:15" x14ac:dyDescent="0.25">
      <c r="A187" s="51">
        <v>10325</v>
      </c>
      <c r="B187" s="52">
        <v>43627</v>
      </c>
      <c r="C187" s="52">
        <v>43627</v>
      </c>
      <c r="D187" s="53">
        <v>242059</v>
      </c>
      <c r="E187" s="53">
        <v>242059</v>
      </c>
      <c r="F187" s="54" t="s">
        <v>68</v>
      </c>
      <c r="G187" s="56">
        <f>+VLOOKUP(A187,[2]ERRF!G:AZ,12,0)</f>
        <v>43656</v>
      </c>
      <c r="H187" s="56" t="str">
        <f>+VLOOKUP(A187,[2]ERRF!G:AZ,5,0)</f>
        <v>CC-1129501035</v>
      </c>
      <c r="I187" s="57">
        <f>+VLOOKUP(A187,[2]ERRF!G:AZ,17,0)</f>
        <v>242059</v>
      </c>
      <c r="J187" s="58">
        <v>0</v>
      </c>
      <c r="K187" s="58">
        <v>0</v>
      </c>
      <c r="L187" s="58">
        <f>+VLOOKUP(A187,[2]ERRF!G:AZ,38,0)</f>
        <v>242059</v>
      </c>
      <c r="M187" s="58">
        <f>+VLOOKUP(A187,[2]ERRF!G:AZ,39,0)</f>
        <v>0</v>
      </c>
      <c r="N187" s="55" t="str">
        <f>+VLOOKUP(A187,[2]ERRF!G:AZ,44,0)</f>
        <v>0</v>
      </c>
      <c r="O187" s="55" t="str">
        <f>+VLOOKUP(A187,[2]ERRF!G:AZ,46,0)</f>
        <v>19115</v>
      </c>
    </row>
    <row r="188" spans="1:15" x14ac:dyDescent="0.25">
      <c r="A188" s="51">
        <v>10417</v>
      </c>
      <c r="B188" s="52">
        <v>43643</v>
      </c>
      <c r="C188" s="52">
        <v>43643</v>
      </c>
      <c r="D188" s="53">
        <v>365352</v>
      </c>
      <c r="E188" s="53">
        <v>365352</v>
      </c>
      <c r="F188" s="54" t="s">
        <v>68</v>
      </c>
      <c r="G188" s="56">
        <f>+VLOOKUP(A188,[2]ERRF!G:AZ,12,0)</f>
        <v>43656</v>
      </c>
      <c r="H188" s="56" t="str">
        <f>+VLOOKUP(A188,[2]ERRF!G:AZ,5,0)</f>
        <v>CC-1043012593</v>
      </c>
      <c r="I188" s="57">
        <f>+VLOOKUP(A188,[2]ERRF!G:AZ,17,0)</f>
        <v>365352</v>
      </c>
      <c r="J188" s="58">
        <v>0</v>
      </c>
      <c r="K188" s="58">
        <v>0</v>
      </c>
      <c r="L188" s="58">
        <f>+VLOOKUP(A188,[2]ERRF!G:AZ,38,0)</f>
        <v>63916</v>
      </c>
      <c r="M188" s="58">
        <f>+VLOOKUP(A188,[2]ERRF!G:AZ,39,0)</f>
        <v>301436</v>
      </c>
      <c r="N188" s="55" t="str">
        <f>+VLOOKUP(A188,[2]ERRF!G:AZ,44,0)</f>
        <v>23903</v>
      </c>
      <c r="O188" s="55" t="str">
        <f>+VLOOKUP(A188,[2]ERRF!G:AZ,46,0)</f>
        <v>19115</v>
      </c>
    </row>
    <row r="189" spans="1:15" x14ac:dyDescent="0.25">
      <c r="A189" s="51">
        <v>10404</v>
      </c>
      <c r="B189" s="52">
        <v>43642</v>
      </c>
      <c r="C189" s="52">
        <v>43642</v>
      </c>
      <c r="D189" s="53">
        <v>71569</v>
      </c>
      <c r="E189" s="53">
        <v>71569</v>
      </c>
      <c r="F189" s="54" t="s">
        <v>68</v>
      </c>
      <c r="G189" s="56">
        <f>+VLOOKUP(A189,[2]ERRF!G:AZ,12,0)</f>
        <v>43656</v>
      </c>
      <c r="H189" s="56" t="str">
        <f>+VLOOKUP(A189,[2]ERRF!G:AZ,5,0)</f>
        <v>CC-72305324</v>
      </c>
      <c r="I189" s="57">
        <f>+VLOOKUP(A189,[2]ERRF!G:AZ,17,0)</f>
        <v>71569</v>
      </c>
      <c r="J189" s="58">
        <v>0</v>
      </c>
      <c r="K189" s="58">
        <v>0</v>
      </c>
      <c r="L189" s="58">
        <f>+VLOOKUP(A189,[2]ERRF!G:AZ,38,0)</f>
        <v>71569</v>
      </c>
      <c r="M189" s="58">
        <f>+VLOOKUP(A189,[2]ERRF!G:AZ,39,0)</f>
        <v>0</v>
      </c>
      <c r="N189" s="55" t="str">
        <f>+VLOOKUP(A189,[2]ERRF!G:AZ,44,0)</f>
        <v>0</v>
      </c>
      <c r="O189" s="55" t="str">
        <f>+VLOOKUP(A189,[2]ERRF!G:AZ,46,0)</f>
        <v>35248</v>
      </c>
    </row>
    <row r="190" spans="1:15" x14ac:dyDescent="0.25">
      <c r="A190" s="51">
        <v>10505</v>
      </c>
      <c r="B190" s="52">
        <v>43669</v>
      </c>
      <c r="C190" s="52">
        <v>43669</v>
      </c>
      <c r="D190" s="53">
        <v>120601</v>
      </c>
      <c r="E190" s="53">
        <v>120601</v>
      </c>
      <c r="F190" s="54" t="s">
        <v>68</v>
      </c>
      <c r="G190" s="56">
        <f>+VLOOKUP(A190,[2]ERRF!G:AZ,12,0)</f>
        <v>43720</v>
      </c>
      <c r="H190" s="56" t="str">
        <f>+VLOOKUP(A190,[2]ERRF!G:AZ,5,0)</f>
        <v>RC-1043029066</v>
      </c>
      <c r="I190" s="57">
        <f>+VLOOKUP(A190,[2]ERRF!G:AZ,17,0)</f>
        <v>120601</v>
      </c>
      <c r="J190" s="58">
        <v>0</v>
      </c>
      <c r="K190" s="58">
        <v>0</v>
      </c>
      <c r="L190" s="58">
        <f>+VLOOKUP(A190,[2]ERRF!G:AZ,38,0)</f>
        <v>0</v>
      </c>
      <c r="M190" s="58">
        <f>+VLOOKUP(A190,[2]ERRF!G:AZ,39,0)</f>
        <v>120601</v>
      </c>
      <c r="N190" s="55" t="str">
        <f>+VLOOKUP(A190,[2]ERRF!G:AZ,44,0)</f>
        <v>25060|26059</v>
      </c>
      <c r="O190" s="55" t="str">
        <f>+VLOOKUP(A190,[2]ERRF!G:AZ,46,0)</f>
        <v>0</v>
      </c>
    </row>
    <row r="191" spans="1:15" x14ac:dyDescent="0.25">
      <c r="A191" s="51">
        <v>10470</v>
      </c>
      <c r="B191" s="52">
        <v>43656</v>
      </c>
      <c r="C191" s="52">
        <v>43656</v>
      </c>
      <c r="D191" s="53">
        <v>125413</v>
      </c>
      <c r="E191" s="53">
        <v>125413</v>
      </c>
      <c r="F191" s="54" t="s">
        <v>68</v>
      </c>
      <c r="G191" s="56">
        <f>+VLOOKUP(A191,[2]ERRF!G:AZ,12,0)</f>
        <v>43720</v>
      </c>
      <c r="H191" s="56" t="str">
        <f>+VLOOKUP(A191,[2]ERRF!G:AZ,5,0)</f>
        <v>CC-39010121</v>
      </c>
      <c r="I191" s="57">
        <f>+VLOOKUP(A191,[2]ERRF!G:AZ,17,0)</f>
        <v>125413</v>
      </c>
      <c r="J191" s="58">
        <v>0</v>
      </c>
      <c r="K191" s="58">
        <v>0</v>
      </c>
      <c r="L191" s="58">
        <f>+VLOOKUP(A191,[2]ERRF!G:AZ,38,0)</f>
        <v>0</v>
      </c>
      <c r="M191" s="58">
        <f>+VLOOKUP(A191,[2]ERRF!G:AZ,39,0)</f>
        <v>125413</v>
      </c>
      <c r="N191" s="55" t="str">
        <f>+VLOOKUP(A191,[2]ERRF!G:AZ,44,0)</f>
        <v>25060|26059</v>
      </c>
      <c r="O191" s="55" t="str">
        <f>+VLOOKUP(A191,[2]ERRF!G:AZ,46,0)</f>
        <v>0</v>
      </c>
    </row>
    <row r="192" spans="1:15" x14ac:dyDescent="0.25">
      <c r="A192" s="51">
        <v>10525</v>
      </c>
      <c r="B192" s="52">
        <v>43670</v>
      </c>
      <c r="C192" s="52">
        <v>43670</v>
      </c>
      <c r="D192" s="53">
        <v>134842</v>
      </c>
      <c r="E192" s="53">
        <v>134842</v>
      </c>
      <c r="F192" s="54" t="s">
        <v>68</v>
      </c>
      <c r="G192" s="56">
        <f>+VLOOKUP(A192,[2]ERRF!G:AZ,12,0)</f>
        <v>43720</v>
      </c>
      <c r="H192" s="56" t="str">
        <f>+VLOOKUP(A192,[2]ERRF!G:AZ,5,0)</f>
        <v>TI-1043441108</v>
      </c>
      <c r="I192" s="57">
        <f>+VLOOKUP(A192,[2]ERRF!G:AZ,17,0)</f>
        <v>134842</v>
      </c>
      <c r="J192" s="58">
        <v>0</v>
      </c>
      <c r="K192" s="58">
        <v>0</v>
      </c>
      <c r="L192" s="58">
        <f>+VLOOKUP(A192,[2]ERRF!G:AZ,38,0)</f>
        <v>0</v>
      </c>
      <c r="M192" s="58">
        <f>+VLOOKUP(A192,[2]ERRF!G:AZ,39,0)</f>
        <v>134842</v>
      </c>
      <c r="N192" s="55" t="str">
        <f>+VLOOKUP(A192,[2]ERRF!G:AZ,44,0)</f>
        <v>25060|26059</v>
      </c>
      <c r="O192" s="55" t="str">
        <f>+VLOOKUP(A192,[2]ERRF!G:AZ,46,0)</f>
        <v>0</v>
      </c>
    </row>
    <row r="193" spans="1:15" x14ac:dyDescent="0.25">
      <c r="A193" s="51">
        <v>10542</v>
      </c>
      <c r="B193" s="52">
        <v>43676</v>
      </c>
      <c r="C193" s="52">
        <v>43676</v>
      </c>
      <c r="D193" s="53">
        <v>178121</v>
      </c>
      <c r="E193" s="53">
        <v>178121</v>
      </c>
      <c r="F193" s="54" t="s">
        <v>68</v>
      </c>
      <c r="G193" s="56">
        <f>+VLOOKUP(A193,[2]ERRF!G:AZ,12,0)</f>
        <v>43720</v>
      </c>
      <c r="H193" s="56" t="str">
        <f>+VLOOKUP(A193,[2]ERRF!G:AZ,5,0)</f>
        <v>TI-1049928607</v>
      </c>
      <c r="I193" s="57">
        <f>+VLOOKUP(A193,[2]ERRF!G:AZ,17,0)</f>
        <v>178121</v>
      </c>
      <c r="J193" s="58">
        <v>0</v>
      </c>
      <c r="K193" s="58">
        <v>0</v>
      </c>
      <c r="L193" s="58">
        <f>+VLOOKUP(A193,[2]ERRF!G:AZ,38,0)</f>
        <v>0</v>
      </c>
      <c r="M193" s="58">
        <f>+VLOOKUP(A193,[2]ERRF!G:AZ,39,0)</f>
        <v>178121</v>
      </c>
      <c r="N193" s="55" t="str">
        <f>+VLOOKUP(A193,[2]ERRF!G:AZ,44,0)</f>
        <v>25060|26059</v>
      </c>
      <c r="O193" s="55" t="str">
        <f>+VLOOKUP(A193,[2]ERRF!G:AZ,46,0)</f>
        <v>0</v>
      </c>
    </row>
    <row r="194" spans="1:15" x14ac:dyDescent="0.25">
      <c r="A194" s="51">
        <v>10457</v>
      </c>
      <c r="B194" s="52">
        <v>43656</v>
      </c>
      <c r="C194" s="52">
        <v>43656</v>
      </c>
      <c r="D194" s="53">
        <v>77725</v>
      </c>
      <c r="E194" s="53">
        <v>77725</v>
      </c>
      <c r="F194" s="54" t="s">
        <v>68</v>
      </c>
      <c r="G194" s="56">
        <f>+VLOOKUP(A194,[2]ERRF!G:AZ,12,0)</f>
        <v>43720</v>
      </c>
      <c r="H194" s="56" t="str">
        <f>+VLOOKUP(A194,[2]ERRF!G:AZ,5,0)</f>
        <v>RC-1046873901</v>
      </c>
      <c r="I194" s="57">
        <f>+VLOOKUP(A194,[2]ERRF!G:AZ,17,0)</f>
        <v>77725</v>
      </c>
      <c r="J194" s="58">
        <v>0</v>
      </c>
      <c r="K194" s="58">
        <v>0</v>
      </c>
      <c r="L194" s="58">
        <f>+VLOOKUP(A194,[2]ERRF!G:AZ,38,0)</f>
        <v>0</v>
      </c>
      <c r="M194" s="58">
        <f>+VLOOKUP(A194,[2]ERRF!G:AZ,39,0)</f>
        <v>77725</v>
      </c>
      <c r="N194" s="55" t="str">
        <f>+VLOOKUP(A194,[2]ERRF!G:AZ,44,0)</f>
        <v>26059</v>
      </c>
      <c r="O194" s="55" t="str">
        <f>+VLOOKUP(A194,[2]ERRF!G:AZ,46,0)</f>
        <v>0</v>
      </c>
    </row>
    <row r="195" spans="1:15" x14ac:dyDescent="0.25">
      <c r="A195" s="51">
        <v>10572</v>
      </c>
      <c r="B195" s="52">
        <v>43687</v>
      </c>
      <c r="C195" s="52">
        <v>43687</v>
      </c>
      <c r="D195" s="53">
        <v>122709</v>
      </c>
      <c r="E195" s="53">
        <v>122709</v>
      </c>
      <c r="F195" s="54" t="s">
        <v>68</v>
      </c>
      <c r="G195" s="56">
        <f>+VLOOKUP(A195,[2]ERRF!G:AZ,12,0)</f>
        <v>43720</v>
      </c>
      <c r="H195" s="56" t="str">
        <f>+VLOOKUP(A195,[2]ERRF!G:AZ,5,0)</f>
        <v>CC-32841264</v>
      </c>
      <c r="I195" s="57">
        <f>+VLOOKUP(A195,[2]ERRF!G:AZ,17,0)</f>
        <v>122709</v>
      </c>
      <c r="J195" s="58">
        <v>0</v>
      </c>
      <c r="K195" s="58">
        <v>0</v>
      </c>
      <c r="L195" s="58">
        <f>+VLOOKUP(A195,[2]ERRF!G:AZ,38,0)</f>
        <v>0</v>
      </c>
      <c r="M195" s="58">
        <f>+VLOOKUP(A195,[2]ERRF!G:AZ,39,0)</f>
        <v>122709</v>
      </c>
      <c r="N195" s="55" t="str">
        <f>+VLOOKUP(A195,[2]ERRF!G:AZ,44,0)</f>
        <v>25060|26059</v>
      </c>
      <c r="O195" s="55" t="str">
        <f>+VLOOKUP(A195,[2]ERRF!G:AZ,46,0)</f>
        <v>0</v>
      </c>
    </row>
    <row r="196" spans="1:15" x14ac:dyDescent="0.25">
      <c r="A196" s="51">
        <v>10596</v>
      </c>
      <c r="B196" s="52">
        <v>43692</v>
      </c>
      <c r="C196" s="52">
        <v>43692</v>
      </c>
      <c r="D196" s="53">
        <v>131714</v>
      </c>
      <c r="E196" s="53">
        <v>131714</v>
      </c>
      <c r="F196" s="54" t="s">
        <v>68</v>
      </c>
      <c r="G196" s="56">
        <f>+VLOOKUP(A196,[2]ERRF!G:AZ,12,0)</f>
        <v>43720</v>
      </c>
      <c r="H196" s="56" t="str">
        <f>+VLOOKUP(A196,[2]ERRF!G:AZ,5,0)</f>
        <v>CC-10944383</v>
      </c>
      <c r="I196" s="57">
        <f>+VLOOKUP(A196,[2]ERRF!G:AZ,17,0)</f>
        <v>131714</v>
      </c>
      <c r="J196" s="58">
        <v>0</v>
      </c>
      <c r="K196" s="58">
        <v>0</v>
      </c>
      <c r="L196" s="58">
        <f>+VLOOKUP(A196,[2]ERRF!G:AZ,38,0)</f>
        <v>0</v>
      </c>
      <c r="M196" s="58">
        <f>+VLOOKUP(A196,[2]ERRF!G:AZ,39,0)</f>
        <v>131714</v>
      </c>
      <c r="N196" s="55" t="str">
        <f>+VLOOKUP(A196,[2]ERRF!G:AZ,44,0)</f>
        <v>26059</v>
      </c>
      <c r="O196" s="55" t="str">
        <f>+VLOOKUP(A196,[2]ERRF!G:AZ,46,0)</f>
        <v>0</v>
      </c>
    </row>
    <row r="197" spans="1:15" x14ac:dyDescent="0.25">
      <c r="A197" s="51">
        <v>10644</v>
      </c>
      <c r="B197" s="52">
        <v>43704</v>
      </c>
      <c r="C197" s="52">
        <v>43704</v>
      </c>
      <c r="D197" s="53">
        <v>139987</v>
      </c>
      <c r="E197" s="53">
        <v>139987</v>
      </c>
      <c r="F197" s="54" t="s">
        <v>68</v>
      </c>
      <c r="G197" s="56">
        <f>+VLOOKUP(A197,[2]ERRF!G:AZ,12,0)</f>
        <v>43720</v>
      </c>
      <c r="H197" s="56" t="str">
        <f>+VLOOKUP(A197,[2]ERRF!G:AZ,5,0)</f>
        <v>CC-22728178</v>
      </c>
      <c r="I197" s="57">
        <f>+VLOOKUP(A197,[2]ERRF!G:AZ,17,0)</f>
        <v>139987</v>
      </c>
      <c r="J197" s="58">
        <v>0</v>
      </c>
      <c r="K197" s="58">
        <v>0</v>
      </c>
      <c r="L197" s="58">
        <f>+VLOOKUP(A197,[2]ERRF!G:AZ,38,0)</f>
        <v>0</v>
      </c>
      <c r="M197" s="58">
        <f>+VLOOKUP(A197,[2]ERRF!G:AZ,39,0)</f>
        <v>139987</v>
      </c>
      <c r="N197" s="55" t="str">
        <f>+VLOOKUP(A197,[2]ERRF!G:AZ,44,0)</f>
        <v>25060|26059</v>
      </c>
      <c r="O197" s="55" t="str">
        <f>+VLOOKUP(A197,[2]ERRF!G:AZ,46,0)</f>
        <v>0</v>
      </c>
    </row>
    <row r="198" spans="1:15" x14ac:dyDescent="0.25">
      <c r="A198" s="51">
        <v>10574</v>
      </c>
      <c r="B198" s="52">
        <v>43687</v>
      </c>
      <c r="C198" s="52">
        <v>43687</v>
      </c>
      <c r="D198" s="53">
        <v>167957</v>
      </c>
      <c r="E198" s="53">
        <v>167957</v>
      </c>
      <c r="F198" s="54" t="s">
        <v>68</v>
      </c>
      <c r="G198" s="56">
        <f>+VLOOKUP(A198,[2]ERRF!G:AZ,12,0)</f>
        <v>43720</v>
      </c>
      <c r="H198" s="56" t="str">
        <f>+VLOOKUP(A198,[2]ERRF!G:AZ,5,0)</f>
        <v>RC-1048944492</v>
      </c>
      <c r="I198" s="57">
        <f>+VLOOKUP(A198,[2]ERRF!G:AZ,17,0)</f>
        <v>167957</v>
      </c>
      <c r="J198" s="58">
        <v>0</v>
      </c>
      <c r="K198" s="58">
        <v>0</v>
      </c>
      <c r="L198" s="58">
        <f>+VLOOKUP(A198,[2]ERRF!G:AZ,38,0)</f>
        <v>0</v>
      </c>
      <c r="M198" s="58">
        <f>+VLOOKUP(A198,[2]ERRF!G:AZ,39,0)</f>
        <v>167957</v>
      </c>
      <c r="N198" s="55" t="str">
        <f>+VLOOKUP(A198,[2]ERRF!G:AZ,44,0)</f>
        <v>25060|26059</v>
      </c>
      <c r="O198" s="55" t="str">
        <f>+VLOOKUP(A198,[2]ERRF!G:AZ,46,0)</f>
        <v>0</v>
      </c>
    </row>
    <row r="199" spans="1:15" x14ac:dyDescent="0.25">
      <c r="A199" s="51">
        <v>10566</v>
      </c>
      <c r="B199" s="52">
        <v>43687</v>
      </c>
      <c r="C199" s="52">
        <v>43687</v>
      </c>
      <c r="D199" s="53">
        <v>192370</v>
      </c>
      <c r="E199" s="53">
        <v>192370</v>
      </c>
      <c r="F199" s="54" t="s">
        <v>68</v>
      </c>
      <c r="G199" s="56">
        <f>+VLOOKUP(A199,[2]ERRF!G:AZ,12,0)</f>
        <v>43720</v>
      </c>
      <c r="H199" s="56" t="str">
        <f>+VLOOKUP(A199,[2]ERRF!G:AZ,5,0)</f>
        <v>RC-1048944492</v>
      </c>
      <c r="I199" s="57">
        <f>+VLOOKUP(A199,[2]ERRF!G:AZ,17,0)</f>
        <v>192370</v>
      </c>
      <c r="J199" s="58">
        <v>0</v>
      </c>
      <c r="K199" s="58">
        <v>0</v>
      </c>
      <c r="L199" s="58">
        <f>+VLOOKUP(A199,[2]ERRF!G:AZ,38,0)</f>
        <v>0</v>
      </c>
      <c r="M199" s="58">
        <f>+VLOOKUP(A199,[2]ERRF!G:AZ,39,0)</f>
        <v>192370</v>
      </c>
      <c r="N199" s="55" t="str">
        <f>+VLOOKUP(A199,[2]ERRF!G:AZ,44,0)</f>
        <v>25060|26059</v>
      </c>
      <c r="O199" s="55" t="str">
        <f>+VLOOKUP(A199,[2]ERRF!G:AZ,46,0)</f>
        <v>0</v>
      </c>
    </row>
    <row r="200" spans="1:15" x14ac:dyDescent="0.25">
      <c r="A200" s="51">
        <v>10649</v>
      </c>
      <c r="B200" s="52">
        <v>43705</v>
      </c>
      <c r="C200" s="52">
        <v>43705</v>
      </c>
      <c r="D200" s="53">
        <v>61909</v>
      </c>
      <c r="E200" s="53">
        <v>61909</v>
      </c>
      <c r="F200" s="54" t="s">
        <v>68</v>
      </c>
      <c r="G200" s="56">
        <f>+VLOOKUP(A200,[2]ERRF!G:AZ,12,0)</f>
        <v>43720</v>
      </c>
      <c r="H200" s="56" t="str">
        <f>+VLOOKUP(A200,[2]ERRF!G:AZ,5,0)</f>
        <v>CC-1081915645</v>
      </c>
      <c r="I200" s="57">
        <f>+VLOOKUP(A200,[2]ERRF!G:AZ,17,0)</f>
        <v>61909</v>
      </c>
      <c r="J200" s="58">
        <v>0</v>
      </c>
      <c r="K200" s="58">
        <v>0</v>
      </c>
      <c r="L200" s="58">
        <f>+VLOOKUP(A200,[2]ERRF!G:AZ,38,0)</f>
        <v>61909</v>
      </c>
      <c r="M200" s="58">
        <f>+VLOOKUP(A200,[2]ERRF!G:AZ,39,0)</f>
        <v>0</v>
      </c>
      <c r="N200" s="55" t="str">
        <f>+VLOOKUP(A200,[2]ERRF!G:AZ,44,0)</f>
        <v>0</v>
      </c>
      <c r="O200" s="55" t="str">
        <f>+VLOOKUP(A200,[2]ERRF!G:AZ,46,0)</f>
        <v>39508</v>
      </c>
    </row>
    <row r="201" spans="1:15" x14ac:dyDescent="0.25">
      <c r="A201" s="51">
        <v>10706</v>
      </c>
      <c r="B201" s="52">
        <v>43714</v>
      </c>
      <c r="C201" s="52">
        <v>43714</v>
      </c>
      <c r="D201" s="53">
        <v>121089</v>
      </c>
      <c r="E201" s="53">
        <v>121089</v>
      </c>
      <c r="F201" s="54" t="s">
        <v>70</v>
      </c>
      <c r="G201" s="56">
        <f>+VLOOKUP(A201,[2]ERRF!G:AZ,12,0)</f>
        <v>43748</v>
      </c>
      <c r="H201" s="56" t="str">
        <f>+VLOOKUP(A201,[2]ERRF!G:AZ,5,0)</f>
        <v>CC-30870760</v>
      </c>
      <c r="I201" s="57">
        <f>+VLOOKUP(A201,[2]ERRF!G:AZ,17,0)</f>
        <v>121089</v>
      </c>
      <c r="J201" s="58">
        <v>0</v>
      </c>
      <c r="K201" s="58">
        <v>63031</v>
      </c>
      <c r="L201" s="58">
        <f>+VLOOKUP(A201,[2]ERRF!G:AZ,38,0)</f>
        <v>0</v>
      </c>
      <c r="M201" s="58">
        <f>+VLOOKUP(A201,[2]ERRF!G:AZ,39,0)</f>
        <v>58058</v>
      </c>
      <c r="N201" s="55" t="str">
        <f>+VLOOKUP(A201,[2]ERRF!G:AZ,44,0)</f>
        <v>26059</v>
      </c>
      <c r="O201" s="55" t="str">
        <f>+VLOOKUP(A201,[2]ERRF!G:AZ,46,0)</f>
        <v>0</v>
      </c>
    </row>
    <row r="202" spans="1:15" x14ac:dyDescent="0.25">
      <c r="A202" s="51">
        <v>10726</v>
      </c>
      <c r="B202" s="52">
        <v>43718</v>
      </c>
      <c r="C202" s="52">
        <v>43718</v>
      </c>
      <c r="D202" s="53">
        <v>135110</v>
      </c>
      <c r="E202" s="53">
        <v>135110</v>
      </c>
      <c r="F202" s="54" t="s">
        <v>70</v>
      </c>
      <c r="G202" s="56">
        <f>+VLOOKUP(A202,[2]ERRF!G:AZ,12,0)</f>
        <v>43748</v>
      </c>
      <c r="H202" s="56" t="str">
        <f>+VLOOKUP(A202,[2]ERRF!G:AZ,5,0)</f>
        <v>CC-72339666</v>
      </c>
      <c r="I202" s="57">
        <f>+VLOOKUP(A202,[2]ERRF!G:AZ,17,0)</f>
        <v>135110</v>
      </c>
      <c r="J202" s="58">
        <v>0</v>
      </c>
      <c r="K202" s="58">
        <v>63031</v>
      </c>
      <c r="L202" s="58">
        <f>+VLOOKUP(A202,[2]ERRF!G:AZ,38,0)</f>
        <v>0</v>
      </c>
      <c r="M202" s="58">
        <f>+VLOOKUP(A202,[2]ERRF!G:AZ,39,0)</f>
        <v>72079</v>
      </c>
      <c r="N202" s="55" t="str">
        <f>+VLOOKUP(A202,[2]ERRF!G:AZ,44,0)</f>
        <v>26059|26488</v>
      </c>
      <c r="O202" s="55" t="str">
        <f>+VLOOKUP(A202,[2]ERRF!G:AZ,46,0)</f>
        <v>0</v>
      </c>
    </row>
    <row r="203" spans="1:15" x14ac:dyDescent="0.25">
      <c r="A203" s="51">
        <v>10702</v>
      </c>
      <c r="B203" s="52">
        <v>43714</v>
      </c>
      <c r="C203" s="52">
        <v>43714</v>
      </c>
      <c r="D203" s="53">
        <v>147989</v>
      </c>
      <c r="E203" s="53">
        <v>147989</v>
      </c>
      <c r="F203" s="54" t="s">
        <v>68</v>
      </c>
      <c r="G203" s="56">
        <f>+VLOOKUP(A203,[2]ERRF!G:AZ,12,0)</f>
        <v>43748</v>
      </c>
      <c r="H203" s="56" t="str">
        <f>+VLOOKUP(A203,[2]ERRF!G:AZ,5,0)</f>
        <v>CC-22598805</v>
      </c>
      <c r="I203" s="57">
        <f>+VLOOKUP(A203,[2]ERRF!G:AZ,17,0)</f>
        <v>147989</v>
      </c>
      <c r="J203" s="58">
        <v>0</v>
      </c>
      <c r="K203" s="58">
        <v>0</v>
      </c>
      <c r="L203" s="58">
        <f>+VLOOKUP(A203,[2]ERRF!G:AZ,38,0)</f>
        <v>0</v>
      </c>
      <c r="M203" s="58">
        <f>+VLOOKUP(A203,[2]ERRF!G:AZ,39,0)</f>
        <v>147989</v>
      </c>
      <c r="N203" s="55" t="str">
        <f>+VLOOKUP(A203,[2]ERRF!G:AZ,44,0)</f>
        <v>26059|26059</v>
      </c>
      <c r="O203" s="55" t="str">
        <f>+VLOOKUP(A203,[2]ERRF!G:AZ,46,0)</f>
        <v>0</v>
      </c>
    </row>
    <row r="204" spans="1:15" x14ac:dyDescent="0.25">
      <c r="A204" s="51">
        <v>10730</v>
      </c>
      <c r="B204" s="52">
        <v>43718</v>
      </c>
      <c r="C204" s="52">
        <v>43718</v>
      </c>
      <c r="D204" s="53">
        <v>150811</v>
      </c>
      <c r="E204" s="53">
        <v>150811</v>
      </c>
      <c r="F204" s="54" t="s">
        <v>70</v>
      </c>
      <c r="G204" s="56">
        <f>+VLOOKUP(A204,[2]ERRF!G:AZ,12,0)</f>
        <v>43748</v>
      </c>
      <c r="H204" s="56" t="str">
        <f>+VLOOKUP(A204,[2]ERRF!G:AZ,5,0)</f>
        <v>TI-1048282429</v>
      </c>
      <c r="I204" s="57">
        <f>+VLOOKUP(A204,[2]ERRF!G:AZ,17,0)</f>
        <v>150811</v>
      </c>
      <c r="J204" s="58">
        <v>0</v>
      </c>
      <c r="K204" s="58">
        <v>63031</v>
      </c>
      <c r="L204" s="58">
        <f>+VLOOKUP(A204,[2]ERRF!G:AZ,38,0)</f>
        <v>0</v>
      </c>
      <c r="M204" s="58">
        <f>+VLOOKUP(A204,[2]ERRF!G:AZ,39,0)</f>
        <v>87780</v>
      </c>
      <c r="N204" s="55" t="str">
        <f>+VLOOKUP(A204,[2]ERRF!G:AZ,44,0)</f>
        <v>26488</v>
      </c>
      <c r="O204" s="55" t="str">
        <f>+VLOOKUP(A204,[2]ERRF!G:AZ,46,0)</f>
        <v>0</v>
      </c>
    </row>
    <row r="205" spans="1:15" x14ac:dyDescent="0.25">
      <c r="A205" s="51">
        <v>10721</v>
      </c>
      <c r="B205" s="52">
        <v>43718</v>
      </c>
      <c r="C205" s="52">
        <v>43718</v>
      </c>
      <c r="D205" s="53">
        <v>163279</v>
      </c>
      <c r="E205" s="53">
        <v>163279</v>
      </c>
      <c r="F205" s="54" t="s">
        <v>70</v>
      </c>
      <c r="G205" s="56">
        <f>+VLOOKUP(A205,[2]ERRF!G:AZ,12,0)</f>
        <v>43748</v>
      </c>
      <c r="H205" s="56" t="str">
        <f>+VLOOKUP(A205,[2]ERRF!G:AZ,5,0)</f>
        <v>CC-1143238342</v>
      </c>
      <c r="I205" s="57">
        <f>+VLOOKUP(A205,[2]ERRF!G:AZ,17,0)</f>
        <v>163279</v>
      </c>
      <c r="J205" s="58">
        <v>0</v>
      </c>
      <c r="K205" s="58">
        <v>63031</v>
      </c>
      <c r="L205" s="58">
        <f>+VLOOKUP(A205,[2]ERRF!G:AZ,38,0)</f>
        <v>0</v>
      </c>
      <c r="M205" s="58">
        <f>+VLOOKUP(A205,[2]ERRF!G:AZ,39,0)</f>
        <v>100248</v>
      </c>
      <c r="N205" s="55" t="str">
        <f>+VLOOKUP(A205,[2]ERRF!G:AZ,44,0)</f>
        <v>26059</v>
      </c>
      <c r="O205" s="55" t="str">
        <f>+VLOOKUP(A205,[2]ERRF!G:AZ,46,0)</f>
        <v>0</v>
      </c>
    </row>
    <row r="206" spans="1:15" x14ac:dyDescent="0.25">
      <c r="A206" s="51">
        <v>10710</v>
      </c>
      <c r="B206" s="52">
        <v>43714</v>
      </c>
      <c r="C206" s="52">
        <v>43714</v>
      </c>
      <c r="D206" s="53">
        <v>171460</v>
      </c>
      <c r="E206" s="53">
        <v>171460</v>
      </c>
      <c r="F206" s="54" t="s">
        <v>68</v>
      </c>
      <c r="G206" s="56">
        <f>+VLOOKUP(A206,[2]ERRF!G:AZ,12,0)</f>
        <v>43748</v>
      </c>
      <c r="H206" s="56" t="str">
        <f>+VLOOKUP(A206,[2]ERRF!G:AZ,5,0)</f>
        <v>TI-1048282429</v>
      </c>
      <c r="I206" s="57">
        <f>+VLOOKUP(A206,[2]ERRF!G:AZ,17,0)</f>
        <v>171460</v>
      </c>
      <c r="J206" s="58">
        <v>0</v>
      </c>
      <c r="K206" s="58">
        <v>0</v>
      </c>
      <c r="L206" s="58">
        <f>+VLOOKUP(A206,[2]ERRF!G:AZ,38,0)</f>
        <v>0</v>
      </c>
      <c r="M206" s="58">
        <f>+VLOOKUP(A206,[2]ERRF!G:AZ,39,0)</f>
        <v>171460</v>
      </c>
      <c r="N206" s="55" t="str">
        <f>+VLOOKUP(A206,[2]ERRF!G:AZ,44,0)</f>
        <v>26059|26059</v>
      </c>
      <c r="O206" s="55" t="str">
        <f>+VLOOKUP(A206,[2]ERRF!G:AZ,46,0)</f>
        <v>0</v>
      </c>
    </row>
    <row r="207" spans="1:15" x14ac:dyDescent="0.25">
      <c r="A207" s="51">
        <v>10695</v>
      </c>
      <c r="B207" s="52">
        <v>43714</v>
      </c>
      <c r="C207" s="52">
        <v>43714</v>
      </c>
      <c r="D207" s="53">
        <v>177698</v>
      </c>
      <c r="E207" s="53">
        <v>177698</v>
      </c>
      <c r="F207" s="54" t="s">
        <v>70</v>
      </c>
      <c r="G207" s="56">
        <f>+VLOOKUP(A207,[2]ERRF!G:AZ,12,0)</f>
        <v>43748</v>
      </c>
      <c r="H207" s="56" t="str">
        <f>+VLOOKUP(A207,[2]ERRF!G:AZ,5,0)</f>
        <v>CC-32853154</v>
      </c>
      <c r="I207" s="57">
        <f>+VLOOKUP(A207,[2]ERRF!G:AZ,17,0)</f>
        <v>177698</v>
      </c>
      <c r="J207" s="58">
        <v>0</v>
      </c>
      <c r="K207" s="58">
        <v>63031</v>
      </c>
      <c r="L207" s="58">
        <f>+VLOOKUP(A207,[2]ERRF!G:AZ,38,0)</f>
        <v>0</v>
      </c>
      <c r="M207" s="58">
        <f>+VLOOKUP(A207,[2]ERRF!G:AZ,39,0)</f>
        <v>114667</v>
      </c>
      <c r="N207" s="55" t="str">
        <f>+VLOOKUP(A207,[2]ERRF!G:AZ,44,0)</f>
        <v>26059</v>
      </c>
      <c r="O207" s="55" t="str">
        <f>+VLOOKUP(A207,[2]ERRF!G:AZ,46,0)</f>
        <v>0</v>
      </c>
    </row>
    <row r="208" spans="1:15" x14ac:dyDescent="0.25">
      <c r="A208" s="51">
        <v>10750</v>
      </c>
      <c r="B208" s="52">
        <v>43727</v>
      </c>
      <c r="C208" s="52">
        <v>43727</v>
      </c>
      <c r="D208" s="53">
        <v>243289</v>
      </c>
      <c r="E208" s="53">
        <v>243289</v>
      </c>
      <c r="F208" s="54" t="s">
        <v>68</v>
      </c>
      <c r="G208" s="56">
        <f>+VLOOKUP(A208,[2]ERRF!G:AZ,12,0)</f>
        <v>43748</v>
      </c>
      <c r="H208" s="56" t="str">
        <f>+VLOOKUP(A208,[2]ERRF!G:AZ,5,0)</f>
        <v>CC-72304464</v>
      </c>
      <c r="I208" s="57">
        <f>+VLOOKUP(A208,[2]ERRF!G:AZ,17,0)</f>
        <v>243289</v>
      </c>
      <c r="J208" s="58">
        <v>0</v>
      </c>
      <c r="K208" s="58">
        <v>0</v>
      </c>
      <c r="L208" s="58">
        <f>+VLOOKUP(A208,[2]ERRF!G:AZ,38,0)</f>
        <v>0</v>
      </c>
      <c r="M208" s="58">
        <f>+VLOOKUP(A208,[2]ERRF!G:AZ,39,0)</f>
        <v>243289</v>
      </c>
      <c r="N208" s="55" t="str">
        <f>+VLOOKUP(A208,[2]ERRF!G:AZ,44,0)</f>
        <v>26488</v>
      </c>
      <c r="O208" s="55" t="str">
        <f>+VLOOKUP(A208,[2]ERRF!G:AZ,46,0)</f>
        <v>0</v>
      </c>
    </row>
    <row r="209" spans="1:15" x14ac:dyDescent="0.25">
      <c r="A209" s="51">
        <v>10784</v>
      </c>
      <c r="B209" s="52">
        <v>43732</v>
      </c>
      <c r="C209" s="52">
        <v>43732</v>
      </c>
      <c r="D209" s="53">
        <v>345706</v>
      </c>
      <c r="E209" s="53">
        <v>345706</v>
      </c>
      <c r="F209" s="54" t="s">
        <v>70</v>
      </c>
      <c r="G209" s="56">
        <f>+VLOOKUP(A209,[2]ERRF!G:AZ,12,0)</f>
        <v>43748</v>
      </c>
      <c r="H209" s="56" t="str">
        <f>+VLOOKUP(A209,[2]ERRF!G:AZ,5,0)</f>
        <v>CC-7408000</v>
      </c>
      <c r="I209" s="57">
        <f>+VLOOKUP(A209,[2]ERRF!G:AZ,17,0)</f>
        <v>345706</v>
      </c>
      <c r="J209" s="58">
        <v>0</v>
      </c>
      <c r="K209" s="58">
        <v>162583</v>
      </c>
      <c r="L209" s="58">
        <f>+VLOOKUP(A209,[2]ERRF!G:AZ,38,0)</f>
        <v>0</v>
      </c>
      <c r="M209" s="58">
        <f>+VLOOKUP(A209,[2]ERRF!G:AZ,39,0)</f>
        <v>183123</v>
      </c>
      <c r="N209" s="55" t="str">
        <f>+VLOOKUP(A209,[2]ERRF!G:AZ,44,0)</f>
        <v>26488</v>
      </c>
      <c r="O209" s="55" t="str">
        <f>+VLOOKUP(A209,[2]ERRF!G:AZ,46,0)</f>
        <v>0</v>
      </c>
    </row>
    <row r="210" spans="1:15" x14ac:dyDescent="0.25">
      <c r="A210" s="51">
        <v>10749</v>
      </c>
      <c r="B210" s="52">
        <v>43727</v>
      </c>
      <c r="C210" s="52">
        <v>43727</v>
      </c>
      <c r="D210" s="53">
        <v>57420</v>
      </c>
      <c r="E210" s="53">
        <v>57420</v>
      </c>
      <c r="F210" s="54" t="s">
        <v>68</v>
      </c>
      <c r="G210" s="56">
        <f>+VLOOKUP(A210,[2]ERRF!G:AZ,12,0)</f>
        <v>43748</v>
      </c>
      <c r="H210" s="56" t="str">
        <f>+VLOOKUP(A210,[2]ERRF!G:AZ,5,0)</f>
        <v>RC-1194981120</v>
      </c>
      <c r="I210" s="57">
        <f>+VLOOKUP(A210,[2]ERRF!G:AZ,17,0)</f>
        <v>57420</v>
      </c>
      <c r="J210" s="58">
        <v>0</v>
      </c>
      <c r="K210" s="58">
        <v>0</v>
      </c>
      <c r="L210" s="58">
        <f>+VLOOKUP(A210,[2]ERRF!G:AZ,38,0)</f>
        <v>0</v>
      </c>
      <c r="M210" s="58">
        <f>+VLOOKUP(A210,[2]ERRF!G:AZ,39,0)</f>
        <v>57420</v>
      </c>
      <c r="N210" s="55" t="str">
        <f>+VLOOKUP(A210,[2]ERRF!G:AZ,44,0)</f>
        <v>26488</v>
      </c>
      <c r="O210" s="55" t="str">
        <f>+VLOOKUP(A210,[2]ERRF!G:AZ,46,0)</f>
        <v>0</v>
      </c>
    </row>
    <row r="211" spans="1:15" x14ac:dyDescent="0.25">
      <c r="A211" s="51">
        <v>10871</v>
      </c>
      <c r="B211" s="52">
        <v>43753</v>
      </c>
      <c r="C211" s="52">
        <v>43753</v>
      </c>
      <c r="D211" s="53">
        <v>122342</v>
      </c>
      <c r="E211" s="53">
        <v>122342</v>
      </c>
      <c r="F211" s="54" t="s">
        <v>68</v>
      </c>
      <c r="G211" s="56">
        <f>+VLOOKUP(A211,[2]ERRF!G:AZ,12,0)</f>
        <v>43784</v>
      </c>
      <c r="H211" s="56" t="str">
        <f>+VLOOKUP(A211,[2]ERRF!G:AZ,5,0)</f>
        <v>CC-1043025329</v>
      </c>
      <c r="I211" s="57">
        <f>+VLOOKUP(A211,[2]ERRF!G:AZ,17,0)</f>
        <v>122342</v>
      </c>
      <c r="J211" s="58">
        <v>0</v>
      </c>
      <c r="K211" s="58">
        <v>0</v>
      </c>
      <c r="L211" s="58">
        <f>+VLOOKUP(A211,[2]ERRF!G:AZ,38,0)</f>
        <v>0</v>
      </c>
      <c r="M211" s="58">
        <f>+VLOOKUP(A211,[2]ERRF!G:AZ,39,0)</f>
        <v>122342</v>
      </c>
      <c r="N211" s="55" t="str">
        <f>+VLOOKUP(A211,[2]ERRF!G:AZ,44,0)</f>
        <v>26488|26488</v>
      </c>
      <c r="O211" s="55" t="str">
        <f>+VLOOKUP(A211,[2]ERRF!G:AZ,46,0)</f>
        <v>0</v>
      </c>
    </row>
    <row r="212" spans="1:15" x14ac:dyDescent="0.25">
      <c r="A212" s="51">
        <v>10833</v>
      </c>
      <c r="B212" s="52">
        <v>43742</v>
      </c>
      <c r="C212" s="52">
        <v>43742</v>
      </c>
      <c r="D212" s="53">
        <v>124397</v>
      </c>
      <c r="E212" s="53">
        <v>124397</v>
      </c>
      <c r="F212" s="54" t="s">
        <v>68</v>
      </c>
      <c r="G212" s="56">
        <f>+VLOOKUP(A212,[2]ERRF!G:AZ,12,0)</f>
        <v>43784</v>
      </c>
      <c r="H212" s="56" t="str">
        <f>+VLOOKUP(A212,[2]ERRF!G:AZ,5,0)</f>
        <v>RC-1046873630</v>
      </c>
      <c r="I212" s="57">
        <f>+VLOOKUP(A212,[2]ERRF!G:AZ,17,0)</f>
        <v>124397</v>
      </c>
      <c r="J212" s="58">
        <v>0</v>
      </c>
      <c r="K212" s="58">
        <v>0</v>
      </c>
      <c r="L212" s="58">
        <f>+VLOOKUP(A212,[2]ERRF!G:AZ,38,0)</f>
        <v>0</v>
      </c>
      <c r="M212" s="58">
        <f>+VLOOKUP(A212,[2]ERRF!G:AZ,39,0)</f>
        <v>124397</v>
      </c>
      <c r="N212" s="55" t="str">
        <f>+VLOOKUP(A212,[2]ERRF!G:AZ,44,0)</f>
        <v>26488|26488</v>
      </c>
      <c r="O212" s="55" t="str">
        <f>+VLOOKUP(A212,[2]ERRF!G:AZ,46,0)</f>
        <v>0</v>
      </c>
    </row>
    <row r="213" spans="1:15" x14ac:dyDescent="0.25">
      <c r="A213" s="51">
        <v>10928</v>
      </c>
      <c r="B213" s="52">
        <v>43768</v>
      </c>
      <c r="C213" s="52">
        <v>43768</v>
      </c>
      <c r="D213" s="53">
        <v>127435</v>
      </c>
      <c r="E213" s="53">
        <v>127435</v>
      </c>
      <c r="F213" s="54" t="s">
        <v>70</v>
      </c>
      <c r="G213" s="56">
        <f>+VLOOKUP(A213,[2]ERRF!G:AZ,12,0)</f>
        <v>43784</v>
      </c>
      <c r="H213" s="56" t="str">
        <f>+VLOOKUP(A213,[2]ERRF!G:AZ,5,0)</f>
        <v>CC-32756559</v>
      </c>
      <c r="I213" s="57">
        <f>+VLOOKUP(A213,[2]ERRF!G:AZ,17,0)</f>
        <v>127435</v>
      </c>
      <c r="J213" s="58">
        <v>0</v>
      </c>
      <c r="K213" s="58">
        <v>63031</v>
      </c>
      <c r="L213" s="58">
        <f>+VLOOKUP(A213,[2]ERRF!G:AZ,38,0)</f>
        <v>0</v>
      </c>
      <c r="M213" s="58">
        <f>+VLOOKUP(A213,[2]ERRF!G:AZ,39,0)</f>
        <v>64404</v>
      </c>
      <c r="N213" s="55" t="str">
        <f>+VLOOKUP(A213,[2]ERRF!G:AZ,44,0)</f>
        <v>26488</v>
      </c>
      <c r="O213" s="55" t="str">
        <f>+VLOOKUP(A213,[2]ERRF!G:AZ,46,0)</f>
        <v>0</v>
      </c>
    </row>
    <row r="214" spans="1:15" x14ac:dyDescent="0.25">
      <c r="A214" s="51">
        <v>10867</v>
      </c>
      <c r="B214" s="52">
        <v>43753</v>
      </c>
      <c r="C214" s="52">
        <v>43753</v>
      </c>
      <c r="D214" s="53">
        <v>133118</v>
      </c>
      <c r="E214" s="53">
        <v>133118</v>
      </c>
      <c r="F214" s="54" t="s">
        <v>70</v>
      </c>
      <c r="G214" s="56">
        <f>+VLOOKUP(A214,[2]ERRF!G:AZ,12,0)</f>
        <v>43784</v>
      </c>
      <c r="H214" s="56" t="str">
        <f>+VLOOKUP(A214,[2]ERRF!G:AZ,5,0)</f>
        <v>CC-57380014</v>
      </c>
      <c r="I214" s="57">
        <f>+VLOOKUP(A214,[2]ERRF!G:AZ,17,0)</f>
        <v>133118</v>
      </c>
      <c r="J214" s="58">
        <v>0</v>
      </c>
      <c r="K214" s="58">
        <v>63031</v>
      </c>
      <c r="L214" s="58">
        <f>+VLOOKUP(A214,[2]ERRF!G:AZ,38,0)</f>
        <v>0</v>
      </c>
      <c r="M214" s="58">
        <f>+VLOOKUP(A214,[2]ERRF!G:AZ,39,0)</f>
        <v>70087</v>
      </c>
      <c r="N214" s="55" t="str">
        <f>+VLOOKUP(A214,[2]ERRF!G:AZ,44,0)</f>
        <v>26488</v>
      </c>
      <c r="O214" s="55" t="str">
        <f>+VLOOKUP(A214,[2]ERRF!G:AZ,46,0)</f>
        <v>0</v>
      </c>
    </row>
    <row r="215" spans="1:15" x14ac:dyDescent="0.25">
      <c r="A215" s="51">
        <v>10923</v>
      </c>
      <c r="B215" s="52">
        <v>43768</v>
      </c>
      <c r="C215" s="52">
        <v>43768</v>
      </c>
      <c r="D215" s="53">
        <v>148514</v>
      </c>
      <c r="E215" s="53">
        <v>148514</v>
      </c>
      <c r="F215" s="54" t="s">
        <v>68</v>
      </c>
      <c r="G215" s="56">
        <f>+VLOOKUP(A215,[2]ERRF!G:AZ,12,0)</f>
        <v>43784</v>
      </c>
      <c r="H215" s="56" t="str">
        <f>+VLOOKUP(A215,[2]ERRF!G:AZ,5,0)</f>
        <v>CC-72339666</v>
      </c>
      <c r="I215" s="57">
        <f>+VLOOKUP(A215,[2]ERRF!G:AZ,17,0)</f>
        <v>148514</v>
      </c>
      <c r="J215" s="58">
        <v>0</v>
      </c>
      <c r="K215" s="58">
        <v>0</v>
      </c>
      <c r="L215" s="58">
        <f>+VLOOKUP(A215,[2]ERRF!G:AZ,38,0)</f>
        <v>0</v>
      </c>
      <c r="M215" s="58">
        <f>+VLOOKUP(A215,[2]ERRF!G:AZ,39,0)</f>
        <v>148514</v>
      </c>
      <c r="N215" s="55" t="str">
        <f>+VLOOKUP(A215,[2]ERRF!G:AZ,44,0)</f>
        <v>26488|26488</v>
      </c>
      <c r="O215" s="55" t="str">
        <f>+VLOOKUP(A215,[2]ERRF!G:AZ,46,0)</f>
        <v>0</v>
      </c>
    </row>
    <row r="216" spans="1:15" x14ac:dyDescent="0.25">
      <c r="A216" s="51">
        <v>10916</v>
      </c>
      <c r="B216" s="52">
        <v>43762</v>
      </c>
      <c r="C216" s="52">
        <v>43762</v>
      </c>
      <c r="D216" s="53">
        <v>164923</v>
      </c>
      <c r="E216" s="53">
        <v>164923</v>
      </c>
      <c r="F216" s="54" t="s">
        <v>70</v>
      </c>
      <c r="G216" s="56">
        <f>+VLOOKUP(A216,[2]ERRF!G:AZ,12,0)</f>
        <v>43784</v>
      </c>
      <c r="H216" s="56" t="str">
        <f>+VLOOKUP(A216,[2]ERRF!G:AZ,5,0)</f>
        <v>TI-1046872022</v>
      </c>
      <c r="I216" s="57">
        <f>+VLOOKUP(A216,[2]ERRF!G:AZ,17,0)</f>
        <v>164923</v>
      </c>
      <c r="J216" s="58">
        <v>0</v>
      </c>
      <c r="K216" s="58">
        <v>63031</v>
      </c>
      <c r="L216" s="58">
        <f>+VLOOKUP(A216,[2]ERRF!G:AZ,38,0)</f>
        <v>0</v>
      </c>
      <c r="M216" s="58">
        <f>+VLOOKUP(A216,[2]ERRF!G:AZ,39,0)</f>
        <v>101892</v>
      </c>
      <c r="N216" s="55" t="str">
        <f>+VLOOKUP(A216,[2]ERRF!G:AZ,44,0)</f>
        <v>26488</v>
      </c>
      <c r="O216" s="55" t="str">
        <f>+VLOOKUP(A216,[2]ERRF!G:AZ,46,0)</f>
        <v>0</v>
      </c>
    </row>
    <row r="217" spans="1:15" x14ac:dyDescent="0.25">
      <c r="A217" s="51">
        <v>10866</v>
      </c>
      <c r="B217" s="52">
        <v>43753</v>
      </c>
      <c r="C217" s="52">
        <v>43753</v>
      </c>
      <c r="D217" s="53">
        <v>166071</v>
      </c>
      <c r="E217" s="53">
        <v>166071</v>
      </c>
      <c r="F217" s="54" t="s">
        <v>70</v>
      </c>
      <c r="G217" s="56">
        <f>+VLOOKUP(A217,[2]ERRF!G:AZ,12,0)</f>
        <v>43784</v>
      </c>
      <c r="H217" s="56" t="str">
        <f>+VLOOKUP(A217,[2]ERRF!G:AZ,5,0)</f>
        <v>RC-1043486964</v>
      </c>
      <c r="I217" s="57">
        <f>+VLOOKUP(A217,[2]ERRF!G:AZ,17,0)</f>
        <v>166071</v>
      </c>
      <c r="J217" s="58">
        <v>0</v>
      </c>
      <c r="K217" s="58">
        <v>63031</v>
      </c>
      <c r="L217" s="58">
        <f>+VLOOKUP(A217,[2]ERRF!G:AZ,38,0)</f>
        <v>0</v>
      </c>
      <c r="M217" s="58">
        <f>+VLOOKUP(A217,[2]ERRF!G:AZ,39,0)</f>
        <v>103040</v>
      </c>
      <c r="N217" s="55" t="str">
        <f>+VLOOKUP(A217,[2]ERRF!G:AZ,44,0)</f>
        <v>26488</v>
      </c>
      <c r="O217" s="55" t="str">
        <f>+VLOOKUP(A217,[2]ERRF!G:AZ,46,0)</f>
        <v>0</v>
      </c>
    </row>
    <row r="218" spans="1:15" x14ac:dyDescent="0.25">
      <c r="A218" s="51">
        <v>10855</v>
      </c>
      <c r="B218" s="52">
        <v>43746</v>
      </c>
      <c r="C218" s="52">
        <v>43746</v>
      </c>
      <c r="D218" s="53">
        <v>170249</v>
      </c>
      <c r="E218" s="53">
        <v>170249</v>
      </c>
      <c r="F218" s="54" t="s">
        <v>68</v>
      </c>
      <c r="G218" s="56">
        <f>+VLOOKUP(A218,[2]ERRF!G:AZ,12,0)</f>
        <v>43784</v>
      </c>
      <c r="H218" s="56" t="str">
        <f>+VLOOKUP(A218,[2]ERRF!G:AZ,5,0)</f>
        <v>CC-57380014</v>
      </c>
      <c r="I218" s="57">
        <f>+VLOOKUP(A218,[2]ERRF!G:AZ,17,0)</f>
        <v>170249</v>
      </c>
      <c r="J218" s="58">
        <v>0</v>
      </c>
      <c r="K218" s="58">
        <v>0</v>
      </c>
      <c r="L218" s="58">
        <f>+VLOOKUP(A218,[2]ERRF!G:AZ,38,0)</f>
        <v>0</v>
      </c>
      <c r="M218" s="58">
        <f>+VLOOKUP(A218,[2]ERRF!G:AZ,39,0)</f>
        <v>170249</v>
      </c>
      <c r="N218" s="55" t="str">
        <f>+VLOOKUP(A218,[2]ERRF!G:AZ,44,0)</f>
        <v>26488|26488</v>
      </c>
      <c r="O218" s="55" t="str">
        <f>+VLOOKUP(A218,[2]ERRF!G:AZ,46,0)</f>
        <v>0</v>
      </c>
    </row>
    <row r="219" spans="1:15" x14ac:dyDescent="0.25">
      <c r="A219" s="51">
        <v>10856</v>
      </c>
      <c r="B219" s="52">
        <v>43753</v>
      </c>
      <c r="C219" s="52">
        <v>43753</v>
      </c>
      <c r="D219" s="53">
        <v>194278</v>
      </c>
      <c r="E219" s="53">
        <v>194278</v>
      </c>
      <c r="F219" s="54" t="s">
        <v>68</v>
      </c>
      <c r="G219" s="56">
        <f>+VLOOKUP(A219,[2]ERRF!G:AZ,12,0)</f>
        <v>43784</v>
      </c>
      <c r="H219" s="56" t="str">
        <f>+VLOOKUP(A219,[2]ERRF!G:AZ,5,0)</f>
        <v>TI-1002145052</v>
      </c>
      <c r="I219" s="57">
        <f>+VLOOKUP(A219,[2]ERRF!G:AZ,17,0)</f>
        <v>194278</v>
      </c>
      <c r="J219" s="58">
        <v>0</v>
      </c>
      <c r="K219" s="58">
        <v>0</v>
      </c>
      <c r="L219" s="58">
        <f>+VLOOKUP(A219,[2]ERRF!G:AZ,38,0)</f>
        <v>0</v>
      </c>
      <c r="M219" s="58">
        <f>+VLOOKUP(A219,[2]ERRF!G:AZ,39,0)</f>
        <v>194278</v>
      </c>
      <c r="N219" s="55" t="str">
        <f>+VLOOKUP(A219,[2]ERRF!G:AZ,44,0)</f>
        <v>26488|26488</v>
      </c>
      <c r="O219" s="55" t="str">
        <f>+VLOOKUP(A219,[2]ERRF!G:AZ,46,0)</f>
        <v>0</v>
      </c>
    </row>
    <row r="220" spans="1:15" x14ac:dyDescent="0.25">
      <c r="A220" s="51">
        <v>10885</v>
      </c>
      <c r="B220" s="52">
        <v>43755</v>
      </c>
      <c r="C220" s="52">
        <v>43755</v>
      </c>
      <c r="D220" s="53">
        <v>64188</v>
      </c>
      <c r="E220" s="53">
        <v>64188</v>
      </c>
      <c r="F220" s="54" t="s">
        <v>68</v>
      </c>
      <c r="G220" s="56">
        <f>+VLOOKUP(A220,[2]ERRF!G:AZ,12,0)</f>
        <v>43784</v>
      </c>
      <c r="H220" s="56" t="str">
        <f>+VLOOKUP(A220,[2]ERRF!G:AZ,5,0)</f>
        <v>CC-1043025329</v>
      </c>
      <c r="I220" s="57">
        <f>+VLOOKUP(A220,[2]ERRF!G:AZ,17,0)</f>
        <v>64188</v>
      </c>
      <c r="J220" s="58">
        <v>0</v>
      </c>
      <c r="K220" s="58">
        <v>0</v>
      </c>
      <c r="L220" s="58">
        <f>+VLOOKUP(A220,[2]ERRF!G:AZ,38,0)</f>
        <v>0</v>
      </c>
      <c r="M220" s="58">
        <f>+VLOOKUP(A220,[2]ERRF!G:AZ,39,0)</f>
        <v>64188</v>
      </c>
      <c r="N220" s="55" t="str">
        <f>+VLOOKUP(A220,[2]ERRF!G:AZ,44,0)</f>
        <v>26488|26488</v>
      </c>
      <c r="O220" s="55" t="str">
        <f>+VLOOKUP(A220,[2]ERRF!G:AZ,46,0)</f>
        <v>0</v>
      </c>
    </row>
    <row r="221" spans="1:15" x14ac:dyDescent="0.25">
      <c r="A221" s="51">
        <v>10842</v>
      </c>
      <c r="B221" s="52">
        <v>43746</v>
      </c>
      <c r="C221" s="52">
        <v>43746</v>
      </c>
      <c r="D221" s="53">
        <v>64296</v>
      </c>
      <c r="E221" s="53">
        <v>64296</v>
      </c>
      <c r="F221" s="54" t="s">
        <v>68</v>
      </c>
      <c r="G221" s="56">
        <f>+VLOOKUP(A221,[2]ERRF!G:AZ,12,0)</f>
        <v>43784</v>
      </c>
      <c r="H221" s="56" t="str">
        <f>+VLOOKUP(A221,[2]ERRF!G:AZ,5,0)</f>
        <v>CC-1043025329</v>
      </c>
      <c r="I221" s="57">
        <f>+VLOOKUP(A221,[2]ERRF!G:AZ,17,0)</f>
        <v>64296</v>
      </c>
      <c r="J221" s="58">
        <v>0</v>
      </c>
      <c r="K221" s="58">
        <v>0</v>
      </c>
      <c r="L221" s="58">
        <f>+VLOOKUP(A221,[2]ERRF!G:AZ,38,0)</f>
        <v>0</v>
      </c>
      <c r="M221" s="58">
        <f>+VLOOKUP(A221,[2]ERRF!G:AZ,39,0)</f>
        <v>64296</v>
      </c>
      <c r="N221" s="55" t="str">
        <f>+VLOOKUP(A221,[2]ERRF!G:AZ,44,0)</f>
        <v>26488|26488</v>
      </c>
      <c r="O221" s="55" t="str">
        <f>+VLOOKUP(A221,[2]ERRF!G:AZ,46,0)</f>
        <v>0</v>
      </c>
    </row>
    <row r="222" spans="1:15" x14ac:dyDescent="0.25">
      <c r="A222" s="51">
        <v>10970</v>
      </c>
      <c r="B222" s="52">
        <v>43782</v>
      </c>
      <c r="C222" s="52">
        <v>43782</v>
      </c>
      <c r="D222" s="53">
        <v>112844</v>
      </c>
      <c r="E222" s="53">
        <v>112844</v>
      </c>
      <c r="F222" s="54" t="s">
        <v>68</v>
      </c>
      <c r="G222" s="56">
        <f>+VLOOKUP(A222,[2]ERRF!G:AZ,12,0)</f>
        <v>43900</v>
      </c>
      <c r="H222" s="56" t="str">
        <f>+VLOOKUP(A222,[2]ERRF!G:AZ,5,0)</f>
        <v>CC-1001830372</v>
      </c>
      <c r="I222" s="57">
        <f>+VLOOKUP(A222,[2]ERRF!G:AZ,17,0)</f>
        <v>112844</v>
      </c>
      <c r="J222" s="58">
        <v>0</v>
      </c>
      <c r="K222" s="58">
        <v>0</v>
      </c>
      <c r="L222" s="58">
        <f>+VLOOKUP(A222,[2]ERRF!G:AZ,38,0)</f>
        <v>0</v>
      </c>
      <c r="M222" s="58">
        <f>+VLOOKUP(A222,[2]ERRF!G:AZ,39,0)</f>
        <v>112844</v>
      </c>
      <c r="N222" s="55" t="str">
        <f>+VLOOKUP(A222,[2]ERRF!G:AZ,44,0)</f>
        <v>28863|28863</v>
      </c>
      <c r="O222" s="55" t="str">
        <f>+VLOOKUP(A222,[2]ERRF!G:AZ,46,0)</f>
        <v>0</v>
      </c>
    </row>
    <row r="223" spans="1:15" x14ac:dyDescent="0.25">
      <c r="A223" s="51">
        <v>11066</v>
      </c>
      <c r="B223" s="52">
        <v>43796</v>
      </c>
      <c r="C223" s="52">
        <v>43796</v>
      </c>
      <c r="D223" s="53">
        <v>129757</v>
      </c>
      <c r="E223" s="53">
        <v>129757</v>
      </c>
      <c r="F223" s="54" t="s">
        <v>70</v>
      </c>
      <c r="G223" s="56">
        <f>+VLOOKUP(A223,[2]ERRF!G:AZ,12,0)</f>
        <v>43900</v>
      </c>
      <c r="H223" s="56" t="str">
        <f>+VLOOKUP(A223,[2]ERRF!G:AZ,5,0)</f>
        <v>TI-1002145052</v>
      </c>
      <c r="I223" s="57">
        <f>+VLOOKUP(A223,[2]ERRF!G:AZ,17,0)</f>
        <v>129757</v>
      </c>
      <c r="J223" s="58">
        <v>0</v>
      </c>
      <c r="K223" s="58">
        <v>63031</v>
      </c>
      <c r="L223" s="58">
        <f>+VLOOKUP(A223,[2]ERRF!G:AZ,38,0)</f>
        <v>0</v>
      </c>
      <c r="M223" s="58">
        <f>+VLOOKUP(A223,[2]ERRF!G:AZ,39,0)</f>
        <v>66726</v>
      </c>
      <c r="N223" s="55" t="str">
        <f>+VLOOKUP(A223,[2]ERRF!G:AZ,44,0)</f>
        <v>28863</v>
      </c>
      <c r="O223" s="55" t="str">
        <f>+VLOOKUP(A223,[2]ERRF!G:AZ,46,0)</f>
        <v>0</v>
      </c>
    </row>
    <row r="224" spans="1:15" x14ac:dyDescent="0.25">
      <c r="A224" s="51">
        <v>11009</v>
      </c>
      <c r="B224" s="52">
        <v>43789</v>
      </c>
      <c r="C224" s="52">
        <v>43789</v>
      </c>
      <c r="D224" s="53">
        <v>130151</v>
      </c>
      <c r="E224" s="53">
        <v>130151</v>
      </c>
      <c r="F224" s="54" t="s">
        <v>70</v>
      </c>
      <c r="G224" s="56">
        <f>+VLOOKUP(A224,[2]ERRF!G:AZ,12,0)</f>
        <v>43900</v>
      </c>
      <c r="H224" s="56" t="str">
        <f>+VLOOKUP(A224,[2]ERRF!G:AZ,5,0)</f>
        <v>TI-1002145052</v>
      </c>
      <c r="I224" s="57">
        <f>+VLOOKUP(A224,[2]ERRF!G:AZ,17,0)</f>
        <v>130151</v>
      </c>
      <c r="J224" s="58">
        <v>0</v>
      </c>
      <c r="K224" s="58">
        <v>63031</v>
      </c>
      <c r="L224" s="58">
        <f>+VLOOKUP(A224,[2]ERRF!G:AZ,38,0)</f>
        <v>0</v>
      </c>
      <c r="M224" s="58">
        <f>+VLOOKUP(A224,[2]ERRF!G:AZ,39,0)</f>
        <v>67120</v>
      </c>
      <c r="N224" s="55" t="str">
        <f>+VLOOKUP(A224,[2]ERRF!G:AZ,44,0)</f>
        <v>28863</v>
      </c>
      <c r="O224" s="55" t="str">
        <f>+VLOOKUP(A224,[2]ERRF!G:AZ,46,0)</f>
        <v>0</v>
      </c>
    </row>
    <row r="225" spans="1:15" x14ac:dyDescent="0.25">
      <c r="A225" s="51">
        <v>11041</v>
      </c>
      <c r="B225" s="52">
        <v>43791</v>
      </c>
      <c r="C225" s="52">
        <v>43791</v>
      </c>
      <c r="D225" s="53">
        <v>132158</v>
      </c>
      <c r="E225" s="53">
        <v>132158</v>
      </c>
      <c r="F225" s="54" t="s">
        <v>68</v>
      </c>
      <c r="G225" s="56">
        <f>+VLOOKUP(A225,[2]ERRF!G:AZ,12,0)</f>
        <v>43900</v>
      </c>
      <c r="H225" s="56" t="str">
        <f>+VLOOKUP(A225,[2]ERRF!G:AZ,5,0)</f>
        <v>TI-1002145052</v>
      </c>
      <c r="I225" s="57">
        <f>+VLOOKUP(A225,[2]ERRF!G:AZ,17,0)</f>
        <v>132158</v>
      </c>
      <c r="J225" s="58">
        <v>0</v>
      </c>
      <c r="K225" s="58">
        <v>0</v>
      </c>
      <c r="L225" s="58">
        <f>+VLOOKUP(A225,[2]ERRF!G:AZ,38,0)</f>
        <v>0</v>
      </c>
      <c r="M225" s="58">
        <f>+VLOOKUP(A225,[2]ERRF!G:AZ,39,0)</f>
        <v>132158</v>
      </c>
      <c r="N225" s="55" t="str">
        <f>+VLOOKUP(A225,[2]ERRF!G:AZ,44,0)</f>
        <v>28863|28863</v>
      </c>
      <c r="O225" s="55" t="str">
        <f>+VLOOKUP(A225,[2]ERRF!G:AZ,46,0)</f>
        <v>0</v>
      </c>
    </row>
    <row r="226" spans="1:15" x14ac:dyDescent="0.25">
      <c r="A226" s="51">
        <v>10991</v>
      </c>
      <c r="B226" s="52">
        <v>43782</v>
      </c>
      <c r="C226" s="52">
        <v>43782</v>
      </c>
      <c r="D226" s="53">
        <v>132848</v>
      </c>
      <c r="E226" s="53">
        <v>132848</v>
      </c>
      <c r="F226" s="54" t="s">
        <v>68</v>
      </c>
      <c r="G226" s="56">
        <f>+VLOOKUP(A226,[2]ERRF!G:AZ,12,0)</f>
        <v>43900</v>
      </c>
      <c r="H226" s="56" t="str">
        <f>+VLOOKUP(A226,[2]ERRF!G:AZ,5,0)</f>
        <v>TI-1002145052</v>
      </c>
      <c r="I226" s="57">
        <f>+VLOOKUP(A226,[2]ERRF!G:AZ,17,0)</f>
        <v>132848</v>
      </c>
      <c r="J226" s="58">
        <v>0</v>
      </c>
      <c r="K226" s="58">
        <v>0</v>
      </c>
      <c r="L226" s="58">
        <f>+VLOOKUP(A226,[2]ERRF!G:AZ,38,0)</f>
        <v>0</v>
      </c>
      <c r="M226" s="58">
        <f>+VLOOKUP(A226,[2]ERRF!G:AZ,39,0)</f>
        <v>132848</v>
      </c>
      <c r="N226" s="55" t="str">
        <f>+VLOOKUP(A226,[2]ERRF!G:AZ,44,0)</f>
        <v>28863|28863</v>
      </c>
      <c r="O226" s="55" t="str">
        <f>+VLOOKUP(A226,[2]ERRF!G:AZ,46,0)</f>
        <v>0</v>
      </c>
    </row>
    <row r="227" spans="1:15" x14ac:dyDescent="0.25">
      <c r="A227" s="51">
        <v>11030</v>
      </c>
      <c r="B227" s="52">
        <v>43790</v>
      </c>
      <c r="C227" s="52">
        <v>43790</v>
      </c>
      <c r="D227" s="53">
        <v>133453</v>
      </c>
      <c r="E227" s="53">
        <v>133453</v>
      </c>
      <c r="F227" s="54" t="s">
        <v>68</v>
      </c>
      <c r="G227" s="56">
        <f>+VLOOKUP(A227,[2]ERRF!G:AZ,12,0)</f>
        <v>43900</v>
      </c>
      <c r="H227" s="56" t="str">
        <f>+VLOOKUP(A227,[2]ERRF!G:AZ,5,0)</f>
        <v>TI-1002145052</v>
      </c>
      <c r="I227" s="57">
        <f>+VLOOKUP(A227,[2]ERRF!G:AZ,17,0)</f>
        <v>133453</v>
      </c>
      <c r="J227" s="58">
        <v>0</v>
      </c>
      <c r="K227" s="58">
        <v>0</v>
      </c>
      <c r="L227" s="58">
        <f>+VLOOKUP(A227,[2]ERRF!G:AZ,38,0)</f>
        <v>0</v>
      </c>
      <c r="M227" s="58">
        <f>+VLOOKUP(A227,[2]ERRF!G:AZ,39,0)</f>
        <v>133453</v>
      </c>
      <c r="N227" s="55" t="str">
        <f>+VLOOKUP(A227,[2]ERRF!G:AZ,44,0)</f>
        <v>28863|28863</v>
      </c>
      <c r="O227" s="55" t="str">
        <f>+VLOOKUP(A227,[2]ERRF!G:AZ,46,0)</f>
        <v>0</v>
      </c>
    </row>
    <row r="228" spans="1:15" x14ac:dyDescent="0.25">
      <c r="A228" s="51">
        <v>11077</v>
      </c>
      <c r="B228" s="52">
        <v>43799</v>
      </c>
      <c r="C228" s="52">
        <v>43799</v>
      </c>
      <c r="D228" s="53">
        <v>134128</v>
      </c>
      <c r="E228" s="53">
        <v>134128</v>
      </c>
      <c r="F228" s="54" t="s">
        <v>70</v>
      </c>
      <c r="G228" s="56">
        <f>+VLOOKUP(A228,[2]ERRF!G:AZ,12,0)</f>
        <v>43900</v>
      </c>
      <c r="H228" s="56" t="str">
        <f>+VLOOKUP(A228,[2]ERRF!G:AZ,5,0)</f>
        <v>CC-1066741105</v>
      </c>
      <c r="I228" s="57">
        <f>+VLOOKUP(A228,[2]ERRF!G:AZ,17,0)</f>
        <v>134128</v>
      </c>
      <c r="J228" s="58">
        <v>0</v>
      </c>
      <c r="K228" s="58">
        <v>63031</v>
      </c>
      <c r="L228" s="58">
        <f>+VLOOKUP(A228,[2]ERRF!G:AZ,38,0)</f>
        <v>0</v>
      </c>
      <c r="M228" s="58">
        <f>+VLOOKUP(A228,[2]ERRF!G:AZ,39,0)</f>
        <v>71097</v>
      </c>
      <c r="N228" s="55" t="str">
        <f>+VLOOKUP(A228,[2]ERRF!G:AZ,44,0)</f>
        <v>28863</v>
      </c>
      <c r="O228" s="55" t="str">
        <f>+VLOOKUP(A228,[2]ERRF!G:AZ,46,0)</f>
        <v>0</v>
      </c>
    </row>
    <row r="229" spans="1:15" x14ac:dyDescent="0.25">
      <c r="A229" s="51">
        <v>10977</v>
      </c>
      <c r="B229" s="52">
        <v>43782</v>
      </c>
      <c r="C229" s="52">
        <v>43782</v>
      </c>
      <c r="D229" s="53">
        <v>134846</v>
      </c>
      <c r="E229" s="53">
        <v>134846</v>
      </c>
      <c r="F229" s="54" t="s">
        <v>70</v>
      </c>
      <c r="G229" s="56">
        <f>+VLOOKUP(A229,[2]ERRF!G:AZ,12,0)</f>
        <v>43900</v>
      </c>
      <c r="H229" s="56" t="str">
        <f>+VLOOKUP(A229,[2]ERRF!G:AZ,5,0)</f>
        <v>CC-1046875226</v>
      </c>
      <c r="I229" s="57">
        <f>+VLOOKUP(A229,[2]ERRF!G:AZ,17,0)</f>
        <v>134846</v>
      </c>
      <c r="J229" s="58">
        <v>0</v>
      </c>
      <c r="K229" s="58">
        <v>63031</v>
      </c>
      <c r="L229" s="58">
        <f>+VLOOKUP(A229,[2]ERRF!G:AZ,38,0)</f>
        <v>0</v>
      </c>
      <c r="M229" s="58">
        <f>+VLOOKUP(A229,[2]ERRF!G:AZ,39,0)</f>
        <v>71815</v>
      </c>
      <c r="N229" s="55" t="str">
        <f>+VLOOKUP(A229,[2]ERRF!G:AZ,44,0)</f>
        <v>28863</v>
      </c>
      <c r="O229" s="55" t="str">
        <f>+VLOOKUP(A229,[2]ERRF!G:AZ,46,0)</f>
        <v>0</v>
      </c>
    </row>
    <row r="230" spans="1:15" x14ac:dyDescent="0.25">
      <c r="A230" s="51">
        <v>11032</v>
      </c>
      <c r="B230" s="52">
        <v>43790</v>
      </c>
      <c r="C230" s="52">
        <v>43790</v>
      </c>
      <c r="D230" s="53">
        <v>139966</v>
      </c>
      <c r="E230" s="53">
        <v>139966</v>
      </c>
      <c r="F230" s="54" t="s">
        <v>70</v>
      </c>
      <c r="G230" s="56">
        <f>+VLOOKUP(A230,[2]ERRF!G:AZ,12,0)</f>
        <v>43900</v>
      </c>
      <c r="H230" s="56" t="str">
        <f>+VLOOKUP(A230,[2]ERRF!G:AZ,5,0)</f>
        <v>CC-1143238342</v>
      </c>
      <c r="I230" s="57">
        <f>+VLOOKUP(A230,[2]ERRF!G:AZ,17,0)</f>
        <v>139966</v>
      </c>
      <c r="J230" s="58">
        <v>0</v>
      </c>
      <c r="K230" s="58">
        <v>63031</v>
      </c>
      <c r="L230" s="58">
        <f>+VLOOKUP(A230,[2]ERRF!G:AZ,38,0)</f>
        <v>0</v>
      </c>
      <c r="M230" s="58">
        <f>+VLOOKUP(A230,[2]ERRF!G:AZ,39,0)</f>
        <v>76935</v>
      </c>
      <c r="N230" s="55" t="str">
        <f>+VLOOKUP(A230,[2]ERRF!G:AZ,44,0)</f>
        <v>28863</v>
      </c>
      <c r="O230" s="55" t="str">
        <f>+VLOOKUP(A230,[2]ERRF!G:AZ,46,0)</f>
        <v>0</v>
      </c>
    </row>
    <row r="231" spans="1:15" x14ac:dyDescent="0.25">
      <c r="A231" s="51">
        <v>10962</v>
      </c>
      <c r="B231" s="52">
        <v>43781</v>
      </c>
      <c r="C231" s="52">
        <v>43781</v>
      </c>
      <c r="D231" s="53">
        <v>188452</v>
      </c>
      <c r="E231" s="53">
        <v>188452</v>
      </c>
      <c r="F231" s="54" t="s">
        <v>68</v>
      </c>
      <c r="G231" s="56">
        <f>+VLOOKUP(A231,[2]ERRF!G:AZ,12,0)</f>
        <v>43900</v>
      </c>
      <c r="H231" s="56" t="str">
        <f>+VLOOKUP(A231,[2]ERRF!G:AZ,5,0)</f>
        <v>CC-1050944487</v>
      </c>
      <c r="I231" s="57">
        <f>+VLOOKUP(A231,[2]ERRF!G:AZ,17,0)</f>
        <v>188452</v>
      </c>
      <c r="J231" s="58">
        <v>0</v>
      </c>
      <c r="K231" s="58">
        <v>0</v>
      </c>
      <c r="L231" s="58">
        <f>+VLOOKUP(A231,[2]ERRF!G:AZ,38,0)</f>
        <v>0</v>
      </c>
      <c r="M231" s="58">
        <f>+VLOOKUP(A231,[2]ERRF!G:AZ,39,0)</f>
        <v>188452</v>
      </c>
      <c r="N231" s="55" t="str">
        <f>+VLOOKUP(A231,[2]ERRF!G:AZ,44,0)</f>
        <v>28863|28863</v>
      </c>
      <c r="O231" s="55" t="str">
        <f>+VLOOKUP(A231,[2]ERRF!G:AZ,46,0)</f>
        <v>0</v>
      </c>
    </row>
    <row r="232" spans="1:15" x14ac:dyDescent="0.25">
      <c r="A232" s="51">
        <v>11047</v>
      </c>
      <c r="B232" s="52">
        <v>43791</v>
      </c>
      <c r="C232" s="52">
        <v>43791</v>
      </c>
      <c r="D232" s="53">
        <v>234522</v>
      </c>
      <c r="E232" s="53">
        <v>234522</v>
      </c>
      <c r="F232" s="54" t="s">
        <v>68</v>
      </c>
      <c r="G232" s="56">
        <f>+VLOOKUP(A232,[2]ERRF!G:AZ,12,0)</f>
        <v>43900</v>
      </c>
      <c r="H232" s="56" t="str">
        <f>+VLOOKUP(A232,[2]ERRF!G:AZ,5,0)</f>
        <v>TI-1002145052</v>
      </c>
      <c r="I232" s="57">
        <f>+VLOOKUP(A232,[2]ERRF!G:AZ,17,0)</f>
        <v>234522</v>
      </c>
      <c r="J232" s="58">
        <v>0</v>
      </c>
      <c r="K232" s="58">
        <v>0</v>
      </c>
      <c r="L232" s="58">
        <f>+VLOOKUP(A232,[2]ERRF!G:AZ,38,0)</f>
        <v>0</v>
      </c>
      <c r="M232" s="58">
        <f>+VLOOKUP(A232,[2]ERRF!G:AZ,39,0)</f>
        <v>234522</v>
      </c>
      <c r="N232" s="55" t="str">
        <f>+VLOOKUP(A232,[2]ERRF!G:AZ,44,0)</f>
        <v>28863|28863</v>
      </c>
      <c r="O232" s="55" t="str">
        <f>+VLOOKUP(A232,[2]ERRF!G:AZ,46,0)</f>
        <v>0</v>
      </c>
    </row>
    <row r="233" spans="1:15" x14ac:dyDescent="0.25">
      <c r="A233" s="51">
        <v>11040</v>
      </c>
      <c r="B233" s="52">
        <v>43791</v>
      </c>
      <c r="C233" s="52">
        <v>43791</v>
      </c>
      <c r="D233" s="53">
        <v>342374</v>
      </c>
      <c r="E233" s="53">
        <v>342374</v>
      </c>
      <c r="F233" s="54" t="s">
        <v>68</v>
      </c>
      <c r="G233" s="56">
        <f>+VLOOKUP(A233,[2]ERRF!G:AZ,12,0)</f>
        <v>43900</v>
      </c>
      <c r="H233" s="56" t="str">
        <f>+VLOOKUP(A233,[2]ERRF!G:AZ,5,0)</f>
        <v>CC-1143238342</v>
      </c>
      <c r="I233" s="57">
        <f>+VLOOKUP(A233,[2]ERRF!G:AZ,17,0)</f>
        <v>342374</v>
      </c>
      <c r="J233" s="58">
        <v>0</v>
      </c>
      <c r="K233" s="58">
        <v>0</v>
      </c>
      <c r="L233" s="58">
        <f>+VLOOKUP(A233,[2]ERRF!G:AZ,38,0)</f>
        <v>342374</v>
      </c>
      <c r="M233" s="58">
        <f>+VLOOKUP(A233,[2]ERRF!G:AZ,39,0)</f>
        <v>0</v>
      </c>
      <c r="N233" s="55" t="str">
        <f>+VLOOKUP(A233,[2]ERRF!G:AZ,44,0)</f>
        <v>0</v>
      </c>
      <c r="O233" s="55" t="str">
        <f>+VLOOKUP(A233,[2]ERRF!G:AZ,46,0)</f>
        <v>22653</v>
      </c>
    </row>
    <row r="234" spans="1:15" x14ac:dyDescent="0.25">
      <c r="A234" s="51">
        <v>11063</v>
      </c>
      <c r="B234" s="52">
        <v>43796</v>
      </c>
      <c r="C234" s="52">
        <v>43796</v>
      </c>
      <c r="D234" s="53">
        <v>66013</v>
      </c>
      <c r="E234" s="53">
        <v>66013</v>
      </c>
      <c r="F234" s="54" t="s">
        <v>68</v>
      </c>
      <c r="G234" s="56">
        <f>+VLOOKUP(A234,[2]ERRF!G:AZ,12,0)</f>
        <v>43900</v>
      </c>
      <c r="H234" s="56" t="str">
        <f>+VLOOKUP(A234,[2]ERRF!G:AZ,5,0)</f>
        <v>TI-1002145052</v>
      </c>
      <c r="I234" s="57">
        <f>+VLOOKUP(A234,[2]ERRF!G:AZ,17,0)</f>
        <v>66013</v>
      </c>
      <c r="J234" s="58">
        <v>0</v>
      </c>
      <c r="K234" s="58">
        <v>0</v>
      </c>
      <c r="L234" s="58">
        <f>+VLOOKUP(A234,[2]ERRF!G:AZ,38,0)</f>
        <v>0</v>
      </c>
      <c r="M234" s="58">
        <f>+VLOOKUP(A234,[2]ERRF!G:AZ,39,0)</f>
        <v>66013</v>
      </c>
      <c r="N234" s="55" t="str">
        <f>+VLOOKUP(A234,[2]ERRF!G:AZ,44,0)</f>
        <v>28863|26488</v>
      </c>
      <c r="O234" s="55" t="str">
        <f>+VLOOKUP(A234,[2]ERRF!G:AZ,46,0)</f>
        <v>0</v>
      </c>
    </row>
    <row r="235" spans="1:15" x14ac:dyDescent="0.25">
      <c r="A235" s="51">
        <v>10995</v>
      </c>
      <c r="B235" s="52">
        <v>43782</v>
      </c>
      <c r="C235" s="52">
        <v>43782</v>
      </c>
      <c r="D235" s="53">
        <v>66618</v>
      </c>
      <c r="E235" s="53">
        <v>66618</v>
      </c>
      <c r="F235" s="54" t="s">
        <v>68</v>
      </c>
      <c r="G235" s="56">
        <f>+VLOOKUP(A235,[2]ERRF!G:AZ,12,0)</f>
        <v>43900</v>
      </c>
      <c r="H235" s="56" t="str">
        <f>+VLOOKUP(A235,[2]ERRF!G:AZ,5,0)</f>
        <v>CC-1043025329</v>
      </c>
      <c r="I235" s="57">
        <f>+VLOOKUP(A235,[2]ERRF!G:AZ,17,0)</f>
        <v>66618</v>
      </c>
      <c r="J235" s="58">
        <v>0</v>
      </c>
      <c r="K235" s="58">
        <v>0</v>
      </c>
      <c r="L235" s="58">
        <f>+VLOOKUP(A235,[2]ERRF!G:AZ,38,0)</f>
        <v>0</v>
      </c>
      <c r="M235" s="58">
        <f>+VLOOKUP(A235,[2]ERRF!G:AZ,39,0)</f>
        <v>66618</v>
      </c>
      <c r="N235" s="55" t="str">
        <f>+VLOOKUP(A235,[2]ERRF!G:AZ,44,0)</f>
        <v>28863|26488</v>
      </c>
      <c r="O235" s="55" t="str">
        <f>+VLOOKUP(A235,[2]ERRF!G:AZ,46,0)</f>
        <v>0</v>
      </c>
    </row>
    <row r="236" spans="1:15" x14ac:dyDescent="0.25">
      <c r="A236" s="51">
        <v>11006</v>
      </c>
      <c r="B236" s="52">
        <v>43789</v>
      </c>
      <c r="C236" s="52">
        <v>43789</v>
      </c>
      <c r="D236" s="53">
        <v>70040</v>
      </c>
      <c r="E236" s="53">
        <v>70040</v>
      </c>
      <c r="F236" s="54" t="s">
        <v>68</v>
      </c>
      <c r="G236" s="56">
        <f>+VLOOKUP(A236,[2]ERRF!G:AZ,12,0)</f>
        <v>43900</v>
      </c>
      <c r="H236" s="56" t="str">
        <f>+VLOOKUP(A236,[2]ERRF!G:AZ,5,0)</f>
        <v>TI-1002145052</v>
      </c>
      <c r="I236" s="57">
        <f>+VLOOKUP(A236,[2]ERRF!G:AZ,17,0)</f>
        <v>70040</v>
      </c>
      <c r="J236" s="58">
        <v>0</v>
      </c>
      <c r="K236" s="58">
        <v>0</v>
      </c>
      <c r="L236" s="58">
        <f>+VLOOKUP(A236,[2]ERRF!G:AZ,38,0)</f>
        <v>0</v>
      </c>
      <c r="M236" s="58">
        <f>+VLOOKUP(A236,[2]ERRF!G:AZ,39,0)</f>
        <v>70040</v>
      </c>
      <c r="N236" s="55" t="str">
        <f>+VLOOKUP(A236,[2]ERRF!G:AZ,44,0)</f>
        <v>28863|26488</v>
      </c>
      <c r="O236" s="55" t="str">
        <f>+VLOOKUP(A236,[2]ERRF!G:AZ,46,0)</f>
        <v>0</v>
      </c>
    </row>
    <row r="237" spans="1:15" x14ac:dyDescent="0.25">
      <c r="A237" s="51">
        <v>11004</v>
      </c>
      <c r="B237" s="52">
        <v>43789</v>
      </c>
      <c r="C237" s="52">
        <v>43789</v>
      </c>
      <c r="D237" s="53">
        <v>70196</v>
      </c>
      <c r="E237" s="53">
        <v>70196</v>
      </c>
      <c r="F237" s="54" t="s">
        <v>68</v>
      </c>
      <c r="G237" s="56">
        <f>+VLOOKUP(A237,[2]ERRF!G:AZ,12,0)</f>
        <v>43900</v>
      </c>
      <c r="H237" s="56" t="str">
        <f>+VLOOKUP(A237,[2]ERRF!G:AZ,5,0)</f>
        <v>TI-1002145052</v>
      </c>
      <c r="I237" s="57">
        <f>+VLOOKUP(A237,[2]ERRF!G:AZ,17,0)</f>
        <v>70196</v>
      </c>
      <c r="J237" s="58">
        <v>0</v>
      </c>
      <c r="K237" s="58">
        <v>0</v>
      </c>
      <c r="L237" s="58">
        <f>+VLOOKUP(A237,[2]ERRF!G:AZ,38,0)</f>
        <v>0</v>
      </c>
      <c r="M237" s="58">
        <f>+VLOOKUP(A237,[2]ERRF!G:AZ,39,0)</f>
        <v>70196</v>
      </c>
      <c r="N237" s="55" t="str">
        <f>+VLOOKUP(A237,[2]ERRF!G:AZ,44,0)</f>
        <v>28863|26488</v>
      </c>
      <c r="O237" s="55" t="str">
        <f>+VLOOKUP(A237,[2]ERRF!G:AZ,46,0)</f>
        <v>0</v>
      </c>
    </row>
    <row r="238" spans="1:15" x14ac:dyDescent="0.25">
      <c r="A238" s="51">
        <v>11146</v>
      </c>
      <c r="B238" s="52">
        <v>43819</v>
      </c>
      <c r="C238" s="52">
        <v>43819</v>
      </c>
      <c r="D238" s="53">
        <v>108348</v>
      </c>
      <c r="E238" s="53">
        <v>108348</v>
      </c>
      <c r="F238" s="54" t="s">
        <v>68</v>
      </c>
      <c r="G238" s="56">
        <f>+VLOOKUP(A238,[2]ERRF!G:AZ,12,0)</f>
        <v>43900</v>
      </c>
      <c r="H238" s="56" t="str">
        <f>+VLOOKUP(A238,[2]ERRF!G:AZ,5,0)</f>
        <v>CC-1042460012</v>
      </c>
      <c r="I238" s="57">
        <f>+VLOOKUP(A238,[2]ERRF!G:AZ,17,0)</f>
        <v>108348</v>
      </c>
      <c r="J238" s="58">
        <v>0</v>
      </c>
      <c r="K238" s="58">
        <v>0</v>
      </c>
      <c r="L238" s="58">
        <f>+VLOOKUP(A238,[2]ERRF!G:AZ,38,0)</f>
        <v>0</v>
      </c>
      <c r="M238" s="58">
        <f>+VLOOKUP(A238,[2]ERRF!G:AZ,39,0)</f>
        <v>108348</v>
      </c>
      <c r="N238" s="55" t="str">
        <f>+VLOOKUP(A238,[2]ERRF!G:AZ,44,0)</f>
        <v>28863|26488|28863</v>
      </c>
      <c r="O238" s="55" t="str">
        <f>+VLOOKUP(A238,[2]ERRF!G:AZ,46,0)</f>
        <v>0</v>
      </c>
    </row>
    <row r="239" spans="1:15" x14ac:dyDescent="0.25">
      <c r="A239" s="51">
        <v>11112</v>
      </c>
      <c r="B239" s="52">
        <v>43816</v>
      </c>
      <c r="C239" s="52">
        <v>43816</v>
      </c>
      <c r="D239" s="53">
        <v>118795</v>
      </c>
      <c r="E239" s="53">
        <v>118795</v>
      </c>
      <c r="F239" s="54" t="s">
        <v>70</v>
      </c>
      <c r="G239" s="56">
        <f>+VLOOKUP(A239,[2]ERRF!G:AZ,12,0)</f>
        <v>43900</v>
      </c>
      <c r="H239" s="56" t="str">
        <f>+VLOOKUP(A239,[2]ERRF!G:AZ,5,0)</f>
        <v>CC-1042352013</v>
      </c>
      <c r="I239" s="57">
        <f>+VLOOKUP(A239,[2]ERRF!G:AZ,17,0)</f>
        <v>118795</v>
      </c>
      <c r="J239" s="58">
        <v>0</v>
      </c>
      <c r="K239" s="58">
        <v>63031</v>
      </c>
      <c r="L239" s="58">
        <f>+VLOOKUP(A239,[2]ERRF!G:AZ,38,0)</f>
        <v>0</v>
      </c>
      <c r="M239" s="58">
        <f>+VLOOKUP(A239,[2]ERRF!G:AZ,39,0)</f>
        <v>55764</v>
      </c>
      <c r="N239" s="55" t="str">
        <f>+VLOOKUP(A239,[2]ERRF!G:AZ,44,0)</f>
        <v>28863</v>
      </c>
      <c r="O239" s="55" t="str">
        <f>+VLOOKUP(A239,[2]ERRF!G:AZ,46,0)</f>
        <v>0</v>
      </c>
    </row>
    <row r="240" spans="1:15" x14ac:dyDescent="0.25">
      <c r="A240" s="51">
        <v>11110</v>
      </c>
      <c r="B240" s="52">
        <v>43816</v>
      </c>
      <c r="C240" s="52">
        <v>43816</v>
      </c>
      <c r="D240" s="53">
        <v>120003</v>
      </c>
      <c r="E240" s="53">
        <v>120003</v>
      </c>
      <c r="F240" s="54" t="s">
        <v>70</v>
      </c>
      <c r="G240" s="56">
        <f>+VLOOKUP(A240,[2]ERRF!G:AZ,12,0)</f>
        <v>43900</v>
      </c>
      <c r="H240" s="56" t="str">
        <f>+VLOOKUP(A240,[2]ERRF!G:AZ,5,0)</f>
        <v>TI-1048282429</v>
      </c>
      <c r="I240" s="57">
        <f>+VLOOKUP(A240,[2]ERRF!G:AZ,17,0)</f>
        <v>120003</v>
      </c>
      <c r="J240" s="58">
        <v>0</v>
      </c>
      <c r="K240" s="58">
        <v>63031</v>
      </c>
      <c r="L240" s="58">
        <f>+VLOOKUP(A240,[2]ERRF!G:AZ,38,0)</f>
        <v>0</v>
      </c>
      <c r="M240" s="58">
        <f>+VLOOKUP(A240,[2]ERRF!G:AZ,39,0)</f>
        <v>56972</v>
      </c>
      <c r="N240" s="55" t="str">
        <f>+VLOOKUP(A240,[2]ERRF!G:AZ,44,0)</f>
        <v>28863</v>
      </c>
      <c r="O240" s="55" t="str">
        <f>+VLOOKUP(A240,[2]ERRF!G:AZ,46,0)</f>
        <v>0</v>
      </c>
    </row>
    <row r="241" spans="1:15" x14ac:dyDescent="0.25">
      <c r="A241" s="51">
        <v>11137</v>
      </c>
      <c r="B241" s="52">
        <v>43816</v>
      </c>
      <c r="C241" s="52">
        <v>43816</v>
      </c>
      <c r="D241" s="53">
        <v>132446</v>
      </c>
      <c r="E241" s="53">
        <v>132446</v>
      </c>
      <c r="F241" s="54" t="s">
        <v>70</v>
      </c>
      <c r="G241" s="56">
        <f>+VLOOKUP(A241,[2]ERRF!G:AZ,12,0)</f>
        <v>43900</v>
      </c>
      <c r="H241" s="56" t="str">
        <f>+VLOOKUP(A241,[2]ERRF!G:AZ,5,0)</f>
        <v>CC-1143442140</v>
      </c>
      <c r="I241" s="57">
        <f>+VLOOKUP(A241,[2]ERRF!G:AZ,17,0)</f>
        <v>132446</v>
      </c>
      <c r="J241" s="58">
        <v>0</v>
      </c>
      <c r="K241" s="58">
        <v>63031</v>
      </c>
      <c r="L241" s="58">
        <f>+VLOOKUP(A241,[2]ERRF!G:AZ,38,0)</f>
        <v>69415</v>
      </c>
      <c r="M241" s="58">
        <f>+VLOOKUP(A241,[2]ERRF!G:AZ,39,0)</f>
        <v>0</v>
      </c>
      <c r="N241" s="55" t="str">
        <f>+VLOOKUP(A241,[2]ERRF!G:AZ,44,0)</f>
        <v>0</v>
      </c>
      <c r="O241" s="55" t="str">
        <f>+VLOOKUP(A241,[2]ERRF!G:AZ,46,0)</f>
        <v>47776</v>
      </c>
    </row>
    <row r="242" spans="1:15" x14ac:dyDescent="0.25">
      <c r="A242" s="51">
        <v>11151</v>
      </c>
      <c r="B242" s="52">
        <v>43819</v>
      </c>
      <c r="C242" s="52">
        <v>43819</v>
      </c>
      <c r="D242" s="53">
        <v>132859</v>
      </c>
      <c r="E242" s="53">
        <v>132859</v>
      </c>
      <c r="F242" s="54" t="s">
        <v>70</v>
      </c>
      <c r="G242" s="56">
        <f>+VLOOKUP(A242,[2]ERRF!G:AZ,12,0)</f>
        <v>43900</v>
      </c>
      <c r="H242" s="56" t="str">
        <f>+VLOOKUP(A242,[2]ERRF!G:AZ,5,0)</f>
        <v>CC-7461816</v>
      </c>
      <c r="I242" s="57">
        <f>+VLOOKUP(A242,[2]ERRF!G:AZ,17,0)</f>
        <v>132859</v>
      </c>
      <c r="J242" s="58">
        <v>0</v>
      </c>
      <c r="K242" s="58">
        <v>63031</v>
      </c>
      <c r="L242" s="58">
        <f>+VLOOKUP(A242,[2]ERRF!G:AZ,38,0)</f>
        <v>69828</v>
      </c>
      <c r="M242" s="58">
        <f>+VLOOKUP(A242,[2]ERRF!G:AZ,39,0)</f>
        <v>0</v>
      </c>
      <c r="N242" s="55" t="str">
        <f>+VLOOKUP(A242,[2]ERRF!G:AZ,44,0)</f>
        <v>0</v>
      </c>
      <c r="O242" s="55" t="str">
        <f>+VLOOKUP(A242,[2]ERRF!G:AZ,46,0)</f>
        <v>47776</v>
      </c>
    </row>
    <row r="243" spans="1:15" x14ac:dyDescent="0.25">
      <c r="A243" s="51">
        <v>11185</v>
      </c>
      <c r="B243" s="52">
        <v>43830</v>
      </c>
      <c r="C243" s="52">
        <v>43830</v>
      </c>
      <c r="D243" s="53">
        <v>166071</v>
      </c>
      <c r="E243" s="53">
        <v>166071</v>
      </c>
      <c r="F243" s="54" t="s">
        <v>68</v>
      </c>
      <c r="G243" s="56">
        <f>+VLOOKUP(A243,[2]ERRF!G:AZ,12,0)</f>
        <v>43900</v>
      </c>
      <c r="H243" s="56" t="str">
        <f>+VLOOKUP(A243,[2]ERRF!G:AZ,5,0)</f>
        <v>CC-3779434</v>
      </c>
      <c r="I243" s="57">
        <f>+VLOOKUP(A243,[2]ERRF!G:AZ,17,0)</f>
        <v>166071</v>
      </c>
      <c r="J243" s="58">
        <v>0</v>
      </c>
      <c r="K243" s="58">
        <v>0</v>
      </c>
      <c r="L243" s="58">
        <f>+VLOOKUP(A243,[2]ERRF!G:AZ,38,0)</f>
        <v>0</v>
      </c>
      <c r="M243" s="58">
        <f>+VLOOKUP(A243,[2]ERRF!G:AZ,39,0)</f>
        <v>166071</v>
      </c>
      <c r="N243" s="55" t="str">
        <f>+VLOOKUP(A243,[2]ERRF!G:AZ,44,0)</f>
        <v>28863|28863</v>
      </c>
      <c r="O243" s="55" t="str">
        <f>+VLOOKUP(A243,[2]ERRF!G:AZ,46,0)</f>
        <v>0</v>
      </c>
    </row>
    <row r="244" spans="1:15" x14ac:dyDescent="0.25">
      <c r="A244" s="51">
        <v>11138</v>
      </c>
      <c r="B244" s="52">
        <v>43816</v>
      </c>
      <c r="C244" s="52">
        <v>43816</v>
      </c>
      <c r="D244" s="53">
        <v>218396</v>
      </c>
      <c r="E244" s="53">
        <v>218396</v>
      </c>
      <c r="F244" s="54" t="s">
        <v>68</v>
      </c>
      <c r="G244" s="56">
        <f>+VLOOKUP(A244,[2]ERRF!G:AZ,12,0)</f>
        <v>43900</v>
      </c>
      <c r="H244" s="56" t="str">
        <f>+VLOOKUP(A244,[2]ERRF!G:AZ,5,0)</f>
        <v>CC-32710852</v>
      </c>
      <c r="I244" s="57">
        <f>+VLOOKUP(A244,[2]ERRF!G:AZ,17,0)</f>
        <v>218396</v>
      </c>
      <c r="J244" s="58">
        <v>0</v>
      </c>
      <c r="K244" s="58">
        <v>0</v>
      </c>
      <c r="L244" s="58">
        <f>+VLOOKUP(A244,[2]ERRF!G:AZ,38,0)</f>
        <v>0</v>
      </c>
      <c r="M244" s="58">
        <f>+VLOOKUP(A244,[2]ERRF!G:AZ,39,0)</f>
        <v>218396</v>
      </c>
      <c r="N244" s="55" t="str">
        <f>+VLOOKUP(A244,[2]ERRF!G:AZ,44,0)</f>
        <v>28863|28863</v>
      </c>
      <c r="O244" s="55" t="str">
        <f>+VLOOKUP(A244,[2]ERRF!G:AZ,46,0)</f>
        <v>0</v>
      </c>
    </row>
    <row r="245" spans="1:15" x14ac:dyDescent="0.25">
      <c r="A245" s="51">
        <v>11144</v>
      </c>
      <c r="B245" s="52">
        <v>43816</v>
      </c>
      <c r="C245" s="52">
        <v>43816</v>
      </c>
      <c r="D245" s="53">
        <v>297830</v>
      </c>
      <c r="E245" s="53">
        <v>297830</v>
      </c>
      <c r="F245" s="54" t="s">
        <v>68</v>
      </c>
      <c r="G245" s="56">
        <f>+VLOOKUP(A245,[2]ERRF!G:AZ,12,0)</f>
        <v>43900</v>
      </c>
      <c r="H245" s="56" t="str">
        <f>+VLOOKUP(A245,[2]ERRF!G:AZ,5,0)</f>
        <v>TI-1002145052</v>
      </c>
      <c r="I245" s="57">
        <f>+VLOOKUP(A245,[2]ERRF!G:AZ,17,0)</f>
        <v>297830</v>
      </c>
      <c r="J245" s="58">
        <v>0</v>
      </c>
      <c r="K245" s="58">
        <v>0</v>
      </c>
      <c r="L245" s="58">
        <f>+VLOOKUP(A245,[2]ERRF!G:AZ,38,0)</f>
        <v>0</v>
      </c>
      <c r="M245" s="58">
        <f>+VLOOKUP(A245,[2]ERRF!G:AZ,39,0)</f>
        <v>297830</v>
      </c>
      <c r="N245" s="55" t="str">
        <f>+VLOOKUP(A245,[2]ERRF!G:AZ,44,0)</f>
        <v>28863|28863</v>
      </c>
      <c r="O245" s="55" t="str">
        <f>+VLOOKUP(A245,[2]ERRF!G:AZ,46,0)</f>
        <v>0</v>
      </c>
    </row>
    <row r="246" spans="1:15" x14ac:dyDescent="0.25">
      <c r="A246" s="51">
        <v>11152</v>
      </c>
      <c r="B246" s="52">
        <v>43819</v>
      </c>
      <c r="C246" s="52">
        <v>43819</v>
      </c>
      <c r="D246" s="53">
        <v>300558</v>
      </c>
      <c r="E246" s="53">
        <v>300558</v>
      </c>
      <c r="F246" s="54" t="s">
        <v>68</v>
      </c>
      <c r="G246" s="56">
        <f>+VLOOKUP(A246,[2]ERRF!G:AZ,12,0)</f>
        <v>43900</v>
      </c>
      <c r="H246" s="56" t="str">
        <f>+VLOOKUP(A246,[2]ERRF!G:AZ,5,0)</f>
        <v>CC-92190713</v>
      </c>
      <c r="I246" s="57">
        <f>+VLOOKUP(A246,[2]ERRF!G:AZ,17,0)</f>
        <v>300558</v>
      </c>
      <c r="J246" s="58">
        <v>0</v>
      </c>
      <c r="K246" s="58">
        <v>0</v>
      </c>
      <c r="L246" s="58">
        <f>+VLOOKUP(A246,[2]ERRF!G:AZ,38,0)</f>
        <v>240155</v>
      </c>
      <c r="M246" s="58">
        <f>+VLOOKUP(A246,[2]ERRF!G:AZ,39,0)</f>
        <v>60403</v>
      </c>
      <c r="N246" s="55" t="str">
        <f>+VLOOKUP(A246,[2]ERRF!G:AZ,44,0)</f>
        <v>28863</v>
      </c>
      <c r="O246" s="55" t="str">
        <f>+VLOOKUP(A246,[2]ERRF!G:AZ,46,0)</f>
        <v>22653</v>
      </c>
    </row>
    <row r="247" spans="1:15" x14ac:dyDescent="0.25">
      <c r="A247" s="51">
        <v>11155</v>
      </c>
      <c r="B247" s="52">
        <v>43819</v>
      </c>
      <c r="C247" s="52">
        <v>43819</v>
      </c>
      <c r="D247" s="53">
        <v>62476</v>
      </c>
      <c r="E247" s="53">
        <v>62476</v>
      </c>
      <c r="F247" s="54" t="s">
        <v>68</v>
      </c>
      <c r="G247" s="56">
        <f>+VLOOKUP(A247,[2]ERRF!G:AZ,12,0)</f>
        <v>43900</v>
      </c>
      <c r="H247" s="56" t="str">
        <f>+VLOOKUP(A247,[2]ERRF!G:AZ,5,0)</f>
        <v>CC-30870760</v>
      </c>
      <c r="I247" s="57">
        <f>+VLOOKUP(A247,[2]ERRF!G:AZ,17,0)</f>
        <v>62476</v>
      </c>
      <c r="J247" s="58">
        <v>0</v>
      </c>
      <c r="K247" s="58">
        <v>0</v>
      </c>
      <c r="L247" s="58">
        <f>+VLOOKUP(A247,[2]ERRF!G:AZ,38,0)</f>
        <v>0</v>
      </c>
      <c r="M247" s="58">
        <f>+VLOOKUP(A247,[2]ERRF!G:AZ,39,0)</f>
        <v>62476</v>
      </c>
      <c r="N247" s="55" t="str">
        <f>+VLOOKUP(A247,[2]ERRF!G:AZ,44,0)</f>
        <v>28863|26488</v>
      </c>
      <c r="O247" s="55" t="str">
        <f>+VLOOKUP(A247,[2]ERRF!G:AZ,46,0)</f>
        <v>0</v>
      </c>
    </row>
    <row r="248" spans="1:15" x14ac:dyDescent="0.25">
      <c r="A248" s="51">
        <v>11259</v>
      </c>
      <c r="B248" s="52">
        <v>43854</v>
      </c>
      <c r="C248" s="52">
        <v>43854</v>
      </c>
      <c r="D248" s="53">
        <v>134346</v>
      </c>
      <c r="E248" s="53">
        <v>134346</v>
      </c>
      <c r="F248" s="54" t="s">
        <v>70</v>
      </c>
      <c r="G248" s="56">
        <f>+VLOOKUP(A248,[2]ERRF!G:AZ,12,0)</f>
        <v>43900</v>
      </c>
      <c r="H248" s="56" t="str">
        <f>+VLOOKUP(A248,[2]ERRF!G:AZ,5,0)</f>
        <v>CC-3779434</v>
      </c>
      <c r="I248" s="57">
        <f>+VLOOKUP(A248,[2]ERRF!G:AZ,17,0)</f>
        <v>134346</v>
      </c>
      <c r="J248" s="58">
        <v>0</v>
      </c>
      <c r="K248" s="58">
        <v>66400</v>
      </c>
      <c r="L248" s="58">
        <f>+VLOOKUP(A248,[2]ERRF!G:AZ,38,0)</f>
        <v>0</v>
      </c>
      <c r="M248" s="58">
        <f>+VLOOKUP(A248,[2]ERRF!G:AZ,39,0)</f>
        <v>67946</v>
      </c>
      <c r="N248" s="55" t="str">
        <f>+VLOOKUP(A248,[2]ERRF!G:AZ,44,0)</f>
        <v>28863</v>
      </c>
      <c r="O248" s="55" t="str">
        <f>+VLOOKUP(A248,[2]ERRF!G:AZ,46,0)</f>
        <v>0</v>
      </c>
    </row>
    <row r="249" spans="1:15" x14ac:dyDescent="0.25">
      <c r="A249" s="51">
        <v>11262</v>
      </c>
      <c r="B249" s="52">
        <v>43854</v>
      </c>
      <c r="C249" s="52">
        <v>43854</v>
      </c>
      <c r="D249" s="53">
        <v>141585</v>
      </c>
      <c r="E249" s="53">
        <v>141585</v>
      </c>
      <c r="F249" s="54" t="s">
        <v>70</v>
      </c>
      <c r="G249" s="56">
        <f>+VLOOKUP(A249,[2]ERRF!G:AZ,12,0)</f>
        <v>43900</v>
      </c>
      <c r="H249" s="56" t="str">
        <f>+VLOOKUP(A249,[2]ERRF!G:AZ,5,0)</f>
        <v>CC-1043003379</v>
      </c>
      <c r="I249" s="57">
        <f>+VLOOKUP(A249,[2]ERRF!G:AZ,17,0)</f>
        <v>141585</v>
      </c>
      <c r="J249" s="58">
        <v>0</v>
      </c>
      <c r="K249" s="58">
        <v>66400</v>
      </c>
      <c r="L249" s="58">
        <f>+VLOOKUP(A249,[2]ERRF!G:AZ,38,0)</f>
        <v>0</v>
      </c>
      <c r="M249" s="58">
        <f>+VLOOKUP(A249,[2]ERRF!G:AZ,39,0)</f>
        <v>75185</v>
      </c>
      <c r="N249" s="55" t="str">
        <f>+VLOOKUP(A249,[2]ERRF!G:AZ,44,0)</f>
        <v>28863</v>
      </c>
      <c r="O249" s="55" t="str">
        <f>+VLOOKUP(A249,[2]ERRF!G:AZ,46,0)</f>
        <v>0</v>
      </c>
    </row>
    <row r="250" spans="1:15" x14ac:dyDescent="0.25">
      <c r="A250" s="51">
        <v>11249</v>
      </c>
      <c r="B250" s="52">
        <v>43852</v>
      </c>
      <c r="C250" s="52">
        <v>43852</v>
      </c>
      <c r="D250" s="53">
        <v>164517</v>
      </c>
      <c r="E250" s="53">
        <v>164517</v>
      </c>
      <c r="F250" s="54" t="s">
        <v>68</v>
      </c>
      <c r="G250" s="56">
        <f>+VLOOKUP(A250,[2]ERRF!G:AZ,12,0)</f>
        <v>43900</v>
      </c>
      <c r="H250" s="56" t="str">
        <f>+VLOOKUP(A250,[2]ERRF!G:AZ,5,0)</f>
        <v>CC-10944383</v>
      </c>
      <c r="I250" s="57">
        <f>+VLOOKUP(A250,[2]ERRF!G:AZ,17,0)</f>
        <v>164517</v>
      </c>
      <c r="J250" s="58">
        <v>0</v>
      </c>
      <c r="K250" s="58">
        <v>0</v>
      </c>
      <c r="L250" s="58">
        <f>+VLOOKUP(A250,[2]ERRF!G:AZ,38,0)</f>
        <v>0</v>
      </c>
      <c r="M250" s="58">
        <f>+VLOOKUP(A250,[2]ERRF!G:AZ,39,0)</f>
        <v>164517</v>
      </c>
      <c r="N250" s="55" t="str">
        <f>+VLOOKUP(A250,[2]ERRF!G:AZ,44,0)</f>
        <v>28863|28863</v>
      </c>
      <c r="O250" s="55" t="str">
        <f>+VLOOKUP(A250,[2]ERRF!G:AZ,46,0)</f>
        <v>0</v>
      </c>
    </row>
    <row r="251" spans="1:15" x14ac:dyDescent="0.25">
      <c r="A251" s="51">
        <v>11204</v>
      </c>
      <c r="B251" s="52">
        <v>43844</v>
      </c>
      <c r="C251" s="52">
        <v>43844</v>
      </c>
      <c r="D251" s="53">
        <v>172530</v>
      </c>
      <c r="E251" s="53">
        <v>172530</v>
      </c>
      <c r="F251" s="54" t="s">
        <v>68</v>
      </c>
      <c r="G251" s="56">
        <f>+VLOOKUP(A251,[2]ERRF!G:AZ,12,0)</f>
        <v>43900</v>
      </c>
      <c r="H251" s="56" t="str">
        <f>+VLOOKUP(A251,[2]ERRF!G:AZ,5,0)</f>
        <v>CC-50918396</v>
      </c>
      <c r="I251" s="57">
        <f>+VLOOKUP(A251,[2]ERRF!G:AZ,17,0)</f>
        <v>172530</v>
      </c>
      <c r="J251" s="58">
        <v>0</v>
      </c>
      <c r="K251" s="58">
        <v>0</v>
      </c>
      <c r="L251" s="58">
        <f>+VLOOKUP(A251,[2]ERRF!G:AZ,38,0)</f>
        <v>0</v>
      </c>
      <c r="M251" s="58">
        <f>+VLOOKUP(A251,[2]ERRF!G:AZ,39,0)</f>
        <v>172530</v>
      </c>
      <c r="N251" s="55" t="str">
        <f>+VLOOKUP(A251,[2]ERRF!G:AZ,44,0)</f>
        <v>28863|28863</v>
      </c>
      <c r="O251" s="55" t="str">
        <f>+VLOOKUP(A251,[2]ERRF!G:AZ,46,0)</f>
        <v>0</v>
      </c>
    </row>
    <row r="252" spans="1:15" x14ac:dyDescent="0.25">
      <c r="A252" s="51">
        <v>11263</v>
      </c>
      <c r="B252" s="52">
        <v>43855</v>
      </c>
      <c r="C252" s="52">
        <v>43855</v>
      </c>
      <c r="D252" s="53">
        <v>174536</v>
      </c>
      <c r="E252" s="53">
        <v>174536</v>
      </c>
      <c r="F252" s="54" t="s">
        <v>68</v>
      </c>
      <c r="G252" s="56">
        <f>+VLOOKUP(A252,[2]ERRF!G:AZ,12,0)</f>
        <v>43900</v>
      </c>
      <c r="H252" s="56" t="str">
        <f>+VLOOKUP(A252,[2]ERRF!G:AZ,5,0)</f>
        <v>RC-1048944492</v>
      </c>
      <c r="I252" s="57">
        <f>+VLOOKUP(A252,[2]ERRF!G:AZ,17,0)</f>
        <v>174536</v>
      </c>
      <c r="J252" s="58">
        <v>0</v>
      </c>
      <c r="K252" s="58">
        <v>0</v>
      </c>
      <c r="L252" s="58">
        <f>+VLOOKUP(A252,[2]ERRF!G:AZ,38,0)</f>
        <v>0</v>
      </c>
      <c r="M252" s="58">
        <f>+VLOOKUP(A252,[2]ERRF!G:AZ,39,0)</f>
        <v>174536</v>
      </c>
      <c r="N252" s="55" t="str">
        <f>+VLOOKUP(A252,[2]ERRF!G:AZ,44,0)</f>
        <v>28863|28863</v>
      </c>
      <c r="O252" s="55" t="str">
        <f>+VLOOKUP(A252,[2]ERRF!G:AZ,46,0)</f>
        <v>0</v>
      </c>
    </row>
    <row r="253" spans="1:15" x14ac:dyDescent="0.25">
      <c r="A253" s="51">
        <v>11224</v>
      </c>
      <c r="B253" s="52">
        <v>43851</v>
      </c>
      <c r="C253" s="52">
        <v>43851</v>
      </c>
      <c r="D253" s="53">
        <v>181886</v>
      </c>
      <c r="E253" s="53">
        <v>181886</v>
      </c>
      <c r="F253" s="54" t="s">
        <v>70</v>
      </c>
      <c r="G253" s="56">
        <f>+VLOOKUP(A253,[2]ERRF!G:AZ,12,0)</f>
        <v>43900</v>
      </c>
      <c r="H253" s="56" t="str">
        <f>+VLOOKUP(A253,[2]ERRF!G:AZ,5,0)</f>
        <v>CC-1143225914</v>
      </c>
      <c r="I253" s="57">
        <f>+VLOOKUP(A253,[2]ERRF!G:AZ,17,0)</f>
        <v>181886</v>
      </c>
      <c r="J253" s="58">
        <v>0</v>
      </c>
      <c r="K253" s="58">
        <v>66400</v>
      </c>
      <c r="L253" s="58">
        <f>+VLOOKUP(A253,[2]ERRF!G:AZ,38,0)</f>
        <v>0</v>
      </c>
      <c r="M253" s="58">
        <f>+VLOOKUP(A253,[2]ERRF!G:AZ,39,0)</f>
        <v>115486</v>
      </c>
      <c r="N253" s="55" t="str">
        <f>+VLOOKUP(A253,[2]ERRF!G:AZ,44,0)</f>
        <v>28863</v>
      </c>
      <c r="O253" s="55" t="str">
        <f>+VLOOKUP(A253,[2]ERRF!G:AZ,46,0)</f>
        <v>0</v>
      </c>
    </row>
    <row r="254" spans="1:15" x14ac:dyDescent="0.25">
      <c r="A254" s="51">
        <v>11252</v>
      </c>
      <c r="B254" s="52">
        <v>43853</v>
      </c>
      <c r="C254" s="52">
        <v>43853</v>
      </c>
      <c r="D254" s="53">
        <v>198876</v>
      </c>
      <c r="E254" s="53">
        <v>198876</v>
      </c>
      <c r="F254" s="54" t="s">
        <v>68</v>
      </c>
      <c r="G254" s="56">
        <f>+VLOOKUP(A254,[2]ERRF!G:AZ,12,0)</f>
        <v>43900</v>
      </c>
      <c r="H254" s="56" t="str">
        <f>+VLOOKUP(A254,[2]ERRF!G:AZ,5,0)</f>
        <v>TI-1002145052</v>
      </c>
      <c r="I254" s="57">
        <f>+VLOOKUP(A254,[2]ERRF!G:AZ,17,0)</f>
        <v>198876</v>
      </c>
      <c r="J254" s="58">
        <v>0</v>
      </c>
      <c r="K254" s="58">
        <v>0</v>
      </c>
      <c r="L254" s="58">
        <f>+VLOOKUP(A254,[2]ERRF!G:AZ,38,0)</f>
        <v>0</v>
      </c>
      <c r="M254" s="58">
        <f>+VLOOKUP(A254,[2]ERRF!G:AZ,39,0)</f>
        <v>198876</v>
      </c>
      <c r="N254" s="55" t="str">
        <f>+VLOOKUP(A254,[2]ERRF!G:AZ,44,0)</f>
        <v>28863|28863</v>
      </c>
      <c r="O254" s="55" t="str">
        <f>+VLOOKUP(A254,[2]ERRF!G:AZ,46,0)</f>
        <v>0</v>
      </c>
    </row>
    <row r="255" spans="1:15" x14ac:dyDescent="0.25">
      <c r="A255" s="51">
        <v>11255</v>
      </c>
      <c r="B255" s="52">
        <v>43853</v>
      </c>
      <c r="C255" s="52">
        <v>43853</v>
      </c>
      <c r="D255" s="53">
        <v>249573</v>
      </c>
      <c r="E255" s="53">
        <v>249573</v>
      </c>
      <c r="F255" s="54" t="s">
        <v>68</v>
      </c>
      <c r="G255" s="56">
        <f>+VLOOKUP(A255,[2]ERRF!G:AZ,12,0)</f>
        <v>43900</v>
      </c>
      <c r="H255" s="56" t="str">
        <f>+VLOOKUP(A255,[2]ERRF!G:AZ,5,0)</f>
        <v>CC-1001893149</v>
      </c>
      <c r="I255" s="57">
        <f>+VLOOKUP(A255,[2]ERRF!G:AZ,17,0)</f>
        <v>249573</v>
      </c>
      <c r="J255" s="58">
        <v>0</v>
      </c>
      <c r="K255" s="58">
        <v>0</v>
      </c>
      <c r="L255" s="58">
        <f>+VLOOKUP(A255,[2]ERRF!G:AZ,38,0)</f>
        <v>0</v>
      </c>
      <c r="M255" s="58">
        <f>+VLOOKUP(A255,[2]ERRF!G:AZ,39,0)</f>
        <v>249573</v>
      </c>
      <c r="N255" s="55" t="str">
        <f>+VLOOKUP(A255,[2]ERRF!G:AZ,44,0)</f>
        <v>28863|28863</v>
      </c>
      <c r="O255" s="55" t="str">
        <f>+VLOOKUP(A255,[2]ERRF!G:AZ,46,0)</f>
        <v>0</v>
      </c>
    </row>
    <row r="256" spans="1:15" x14ac:dyDescent="0.25">
      <c r="A256" s="51">
        <v>11298</v>
      </c>
      <c r="B256" s="52">
        <v>43875</v>
      </c>
      <c r="C256" s="52">
        <v>43875</v>
      </c>
      <c r="D256" s="53">
        <v>111770</v>
      </c>
      <c r="E256" s="53">
        <v>111770</v>
      </c>
      <c r="F256" s="54" t="s">
        <v>68</v>
      </c>
      <c r="G256" s="56">
        <f>+VLOOKUP(A256,[2]ERRF!G:AZ,12,0)</f>
        <v>43900</v>
      </c>
      <c r="H256" s="56" t="str">
        <f>+VLOOKUP(A256,[2]ERRF!G:AZ,5,0)</f>
        <v>CC-3761344</v>
      </c>
      <c r="I256" s="57">
        <f>+VLOOKUP(A256,[2]ERRF!G:AZ,17,0)</f>
        <v>111770</v>
      </c>
      <c r="J256" s="58">
        <v>0</v>
      </c>
      <c r="K256" s="58">
        <v>0</v>
      </c>
      <c r="L256" s="58">
        <f>+VLOOKUP(A256,[2]ERRF!G:AZ,38,0)</f>
        <v>0</v>
      </c>
      <c r="M256" s="58">
        <f>+VLOOKUP(A256,[2]ERRF!G:AZ,39,0)</f>
        <v>111770</v>
      </c>
      <c r="N256" s="55" t="str">
        <f>+VLOOKUP(A256,[2]ERRF!G:AZ,44,0)</f>
        <v>28863|28863</v>
      </c>
      <c r="O256" s="55" t="str">
        <f>+VLOOKUP(A256,[2]ERRF!G:AZ,46,0)</f>
        <v>0</v>
      </c>
    </row>
    <row r="257" spans="1:15" x14ac:dyDescent="0.25">
      <c r="A257" s="51">
        <v>11366</v>
      </c>
      <c r="B257" s="52">
        <v>43890</v>
      </c>
      <c r="C257" s="52">
        <v>43890</v>
      </c>
      <c r="D257" s="53">
        <v>130720</v>
      </c>
      <c r="E257" s="53">
        <v>130720</v>
      </c>
      <c r="F257" s="54" t="s">
        <v>70</v>
      </c>
      <c r="G257" s="56">
        <f>+VLOOKUP(A257,[2]ERRF!G:AZ,12,0)</f>
        <v>43900</v>
      </c>
      <c r="H257" s="56" t="str">
        <f>+VLOOKUP(A257,[2]ERRF!G:AZ,5,0)</f>
        <v>TI-1046872022</v>
      </c>
      <c r="I257" s="57">
        <f>+VLOOKUP(A257,[2]ERRF!G:AZ,17,0)</f>
        <v>130720</v>
      </c>
      <c r="J257" s="58">
        <v>0</v>
      </c>
      <c r="K257" s="58">
        <v>66400</v>
      </c>
      <c r="L257" s="58">
        <f>+VLOOKUP(A257,[2]ERRF!G:AZ,38,0)</f>
        <v>0</v>
      </c>
      <c r="M257" s="58">
        <f>+VLOOKUP(A257,[2]ERRF!G:AZ,39,0)</f>
        <v>64320</v>
      </c>
      <c r="N257" s="55" t="str">
        <f>+VLOOKUP(A257,[2]ERRF!G:AZ,44,0)</f>
        <v>28863</v>
      </c>
      <c r="O257" s="55" t="str">
        <f>+VLOOKUP(A257,[2]ERRF!G:AZ,46,0)</f>
        <v>0</v>
      </c>
    </row>
    <row r="258" spans="1:15" x14ac:dyDescent="0.25">
      <c r="A258" s="51">
        <v>11363</v>
      </c>
      <c r="B258" s="52">
        <v>43889</v>
      </c>
      <c r="C258" s="52">
        <v>43889</v>
      </c>
      <c r="D258" s="53">
        <v>135610</v>
      </c>
      <c r="E258" s="53">
        <v>135610</v>
      </c>
      <c r="F258" s="54" t="s">
        <v>70</v>
      </c>
      <c r="G258" s="56">
        <f>+VLOOKUP(A258,[2]ERRF!G:AZ,12,0)</f>
        <v>43900</v>
      </c>
      <c r="H258" s="56" t="str">
        <f>+VLOOKUP(A258,[2]ERRF!G:AZ,5,0)</f>
        <v>CC-1045671502</v>
      </c>
      <c r="I258" s="57">
        <f>+VLOOKUP(A258,[2]ERRF!G:AZ,17,0)</f>
        <v>135610</v>
      </c>
      <c r="J258" s="58">
        <v>0</v>
      </c>
      <c r="K258" s="58">
        <v>66400</v>
      </c>
      <c r="L258" s="58">
        <f>+VLOOKUP(A258,[2]ERRF!G:AZ,38,0)</f>
        <v>0</v>
      </c>
      <c r="M258" s="58">
        <f>+VLOOKUP(A258,[2]ERRF!G:AZ,39,0)</f>
        <v>69210</v>
      </c>
      <c r="N258" s="55" t="str">
        <f>+VLOOKUP(A258,[2]ERRF!G:AZ,44,0)</f>
        <v>28863</v>
      </c>
      <c r="O258" s="55" t="str">
        <f>+VLOOKUP(A258,[2]ERRF!G:AZ,46,0)</f>
        <v>0</v>
      </c>
    </row>
    <row r="259" spans="1:15" x14ac:dyDescent="0.25">
      <c r="A259" s="51">
        <v>11359</v>
      </c>
      <c r="B259" s="52">
        <v>43889</v>
      </c>
      <c r="C259" s="52">
        <v>43889</v>
      </c>
      <c r="D259" s="53">
        <v>187589</v>
      </c>
      <c r="E259" s="53">
        <v>187589</v>
      </c>
      <c r="F259" s="54" t="s">
        <v>68</v>
      </c>
      <c r="G259" s="56">
        <f>+VLOOKUP(A259,[2]ERRF!G:AZ,12,0)</f>
        <v>43900</v>
      </c>
      <c r="H259" s="56" t="str">
        <f>+VLOOKUP(A259,[2]ERRF!G:AZ,5,0)</f>
        <v>TI-1002145052</v>
      </c>
      <c r="I259" s="57">
        <f>+VLOOKUP(A259,[2]ERRF!G:AZ,17,0)</f>
        <v>187589</v>
      </c>
      <c r="J259" s="58">
        <v>0</v>
      </c>
      <c r="K259" s="58">
        <v>0</v>
      </c>
      <c r="L259" s="58">
        <f>+VLOOKUP(A259,[2]ERRF!G:AZ,38,0)</f>
        <v>0</v>
      </c>
      <c r="M259" s="58">
        <f>+VLOOKUP(A259,[2]ERRF!G:AZ,39,0)</f>
        <v>187589</v>
      </c>
      <c r="N259" s="55" t="str">
        <f>+VLOOKUP(A259,[2]ERRF!G:AZ,44,0)</f>
        <v>28863|28863</v>
      </c>
      <c r="O259" s="55" t="str">
        <f>+VLOOKUP(A259,[2]ERRF!G:AZ,46,0)</f>
        <v>0</v>
      </c>
    </row>
    <row r="260" spans="1:15" x14ac:dyDescent="0.25">
      <c r="A260" s="51">
        <v>11312</v>
      </c>
      <c r="B260" s="52">
        <v>43878</v>
      </c>
      <c r="C260" s="52">
        <v>43878</v>
      </c>
      <c r="D260" s="53">
        <v>234486</v>
      </c>
      <c r="E260" s="53">
        <v>234486</v>
      </c>
      <c r="F260" s="54" t="s">
        <v>68</v>
      </c>
      <c r="G260" s="56">
        <f>+VLOOKUP(A260,[2]ERRF!G:AZ,12,0)</f>
        <v>43900</v>
      </c>
      <c r="H260" s="56" t="str">
        <f>+VLOOKUP(A260,[2]ERRF!G:AZ,5,0)</f>
        <v>TI-1041773790</v>
      </c>
      <c r="I260" s="57">
        <f>+VLOOKUP(A260,[2]ERRF!G:AZ,17,0)</f>
        <v>234486</v>
      </c>
      <c r="J260" s="58">
        <v>0</v>
      </c>
      <c r="K260" s="58">
        <v>0</v>
      </c>
      <c r="L260" s="58">
        <f>+VLOOKUP(A260,[2]ERRF!G:AZ,38,0)</f>
        <v>0</v>
      </c>
      <c r="M260" s="58">
        <f>+VLOOKUP(A260,[2]ERRF!G:AZ,39,0)</f>
        <v>234486</v>
      </c>
      <c r="N260" s="55" t="str">
        <f>+VLOOKUP(A260,[2]ERRF!G:AZ,44,0)</f>
        <v>28863|28863</v>
      </c>
      <c r="O260" s="55" t="str">
        <f>+VLOOKUP(A260,[2]ERRF!G:AZ,46,0)</f>
        <v>0</v>
      </c>
    </row>
    <row r="261" spans="1:15" x14ac:dyDescent="0.25">
      <c r="A261" s="51">
        <v>11310</v>
      </c>
      <c r="B261" s="52">
        <v>43878</v>
      </c>
      <c r="C261" s="52">
        <v>43878</v>
      </c>
      <c r="D261" s="53">
        <v>71640</v>
      </c>
      <c r="E261" s="53">
        <v>71640</v>
      </c>
      <c r="F261" s="54" t="s">
        <v>68</v>
      </c>
      <c r="G261" s="56">
        <f>+VLOOKUP(A261,[2]ERRF!G:AZ,12,0)</f>
        <v>43900</v>
      </c>
      <c r="H261" s="56" t="str">
        <f>+VLOOKUP(A261,[2]ERRF!G:AZ,5,0)</f>
        <v>TI-1002145052</v>
      </c>
      <c r="I261" s="57">
        <f>+VLOOKUP(A261,[2]ERRF!G:AZ,17,0)</f>
        <v>71640</v>
      </c>
      <c r="J261" s="58">
        <v>0</v>
      </c>
      <c r="K261" s="58">
        <v>0</v>
      </c>
      <c r="L261" s="58">
        <f>+VLOOKUP(A261,[2]ERRF!G:AZ,38,0)</f>
        <v>0</v>
      </c>
      <c r="M261" s="58">
        <f>+VLOOKUP(A261,[2]ERRF!G:AZ,39,0)</f>
        <v>71640</v>
      </c>
      <c r="N261" s="55" t="str">
        <f>+VLOOKUP(A261,[2]ERRF!G:AZ,44,0)</f>
        <v>28863|26488</v>
      </c>
      <c r="O261" s="55" t="str">
        <f>+VLOOKUP(A261,[2]ERRF!G:AZ,46,0)</f>
        <v>0</v>
      </c>
    </row>
    <row r="262" spans="1:15" x14ac:dyDescent="0.25">
      <c r="A262" s="51">
        <v>11392</v>
      </c>
      <c r="B262" s="52">
        <v>43903</v>
      </c>
      <c r="C262" s="52">
        <v>43903</v>
      </c>
      <c r="D262" s="53">
        <v>120795</v>
      </c>
      <c r="E262" s="53">
        <v>120795</v>
      </c>
      <c r="F262" s="54" t="s">
        <v>68</v>
      </c>
      <c r="G262" s="56">
        <f>+VLOOKUP(A262,[2]ERRF!G:AZ,12,0)</f>
        <v>43999</v>
      </c>
      <c r="H262" s="56" t="str">
        <f>+VLOOKUP(A262,[2]ERRF!G:AZ,5,0)</f>
        <v>CC-71360120</v>
      </c>
      <c r="I262" s="57">
        <f>+VLOOKUP(A262,[2]ERRF!G:AZ,17,0)</f>
        <v>120795</v>
      </c>
      <c r="J262" s="58">
        <v>0</v>
      </c>
      <c r="K262" s="58">
        <v>0</v>
      </c>
      <c r="L262" s="58">
        <f>+VLOOKUP(A262,[2]ERRF!G:AZ,38,0)</f>
        <v>120795</v>
      </c>
      <c r="M262" s="58">
        <f>+VLOOKUP(A262,[2]ERRF!G:AZ,39,0)</f>
        <v>0</v>
      </c>
      <c r="N262" s="55" t="str">
        <f>+VLOOKUP(A262,[2]ERRF!G:AZ,44,0)</f>
        <v>0</v>
      </c>
      <c r="O262" s="55" t="str">
        <f>+VLOOKUP(A262,[2]ERRF!G:AZ,46,0)</f>
        <v>49628</v>
      </c>
    </row>
    <row r="263" spans="1:15" x14ac:dyDescent="0.25">
      <c r="A263" s="51">
        <v>11440</v>
      </c>
      <c r="B263" s="52">
        <v>43917</v>
      </c>
      <c r="C263" s="52">
        <v>43917</v>
      </c>
      <c r="D263" s="53">
        <v>132296</v>
      </c>
      <c r="E263" s="53">
        <v>132296</v>
      </c>
      <c r="F263" s="54" t="s">
        <v>70</v>
      </c>
      <c r="G263" s="56">
        <f>+VLOOKUP(A263,[2]ERRF!G:AZ,12,0)</f>
        <v>43999</v>
      </c>
      <c r="H263" s="56" t="str">
        <f>+VLOOKUP(A263,[2]ERRF!G:AZ,5,0)</f>
        <v>TI-1133795407</v>
      </c>
      <c r="I263" s="57">
        <f>+VLOOKUP(A263,[2]ERRF!G:AZ,17,0)</f>
        <v>132296</v>
      </c>
      <c r="J263" s="58">
        <v>0</v>
      </c>
      <c r="K263" s="58">
        <v>66400</v>
      </c>
      <c r="L263" s="58">
        <f>+VLOOKUP(A263,[2]ERRF!G:AZ,38,0)</f>
        <v>0</v>
      </c>
      <c r="M263" s="58">
        <f>+VLOOKUP(A263,[2]ERRF!G:AZ,39,0)</f>
        <v>65896</v>
      </c>
      <c r="N263" s="55" t="str">
        <f>+VLOOKUP(A263,[2]ERRF!G:AZ,44,0)</f>
        <v>30851</v>
      </c>
      <c r="O263" s="55" t="str">
        <f>+VLOOKUP(A263,[2]ERRF!G:AZ,46,0)</f>
        <v>0</v>
      </c>
    </row>
    <row r="264" spans="1:15" x14ac:dyDescent="0.25">
      <c r="A264" s="51">
        <v>11375</v>
      </c>
      <c r="B264" s="52">
        <v>43902</v>
      </c>
      <c r="C264" s="52">
        <v>43902</v>
      </c>
      <c r="D264" s="53">
        <v>133248</v>
      </c>
      <c r="E264" s="53">
        <v>133248</v>
      </c>
      <c r="F264" s="54" t="s">
        <v>68</v>
      </c>
      <c r="G264" s="56">
        <f>+VLOOKUP(A264,[2]ERRF!G:AZ,12,0)</f>
        <v>43999</v>
      </c>
      <c r="H264" s="56" t="str">
        <f>+VLOOKUP(A264,[2]ERRF!G:AZ,5,0)</f>
        <v>TI-1043005412</v>
      </c>
      <c r="I264" s="57">
        <f>+VLOOKUP(A264,[2]ERRF!G:AZ,17,0)</f>
        <v>133248</v>
      </c>
      <c r="J264" s="58">
        <v>0</v>
      </c>
      <c r="K264" s="58">
        <v>0</v>
      </c>
      <c r="L264" s="58">
        <f>+VLOOKUP(A264,[2]ERRF!G:AZ,38,0)</f>
        <v>0</v>
      </c>
      <c r="M264" s="58">
        <f>+VLOOKUP(A264,[2]ERRF!G:AZ,39,0)</f>
        <v>133248</v>
      </c>
      <c r="N264" s="55" t="str">
        <f>+VLOOKUP(A264,[2]ERRF!G:AZ,44,0)</f>
        <v>30851</v>
      </c>
      <c r="O264" s="55" t="str">
        <f>+VLOOKUP(A264,[2]ERRF!G:AZ,46,0)</f>
        <v>0</v>
      </c>
    </row>
    <row r="265" spans="1:15" x14ac:dyDescent="0.25">
      <c r="A265" s="51">
        <v>11434</v>
      </c>
      <c r="B265" s="52">
        <v>43915</v>
      </c>
      <c r="C265" s="52">
        <v>43915</v>
      </c>
      <c r="D265" s="53">
        <v>146000</v>
      </c>
      <c r="E265" s="53">
        <v>146000</v>
      </c>
      <c r="F265" s="54" t="s">
        <v>70</v>
      </c>
      <c r="G265" s="56">
        <f>+VLOOKUP(A265,[2]ERRF!G:AZ,12,0)</f>
        <v>43999</v>
      </c>
      <c r="H265" s="56" t="str">
        <f>+VLOOKUP(A265,[2]ERRF!G:AZ,5,0)</f>
        <v>CC-32763000</v>
      </c>
      <c r="I265" s="57">
        <f>+VLOOKUP(A265,[2]ERRF!G:AZ,17,0)</f>
        <v>146000</v>
      </c>
      <c r="J265" s="58">
        <v>0</v>
      </c>
      <c r="K265" s="58">
        <v>66400</v>
      </c>
      <c r="L265" s="58">
        <f>+VLOOKUP(A265,[2]ERRF!G:AZ,38,0)</f>
        <v>0</v>
      </c>
      <c r="M265" s="58">
        <f>+VLOOKUP(A265,[2]ERRF!G:AZ,39,0)</f>
        <v>79600</v>
      </c>
      <c r="N265" s="55" t="str">
        <f>+VLOOKUP(A265,[2]ERRF!G:AZ,44,0)</f>
        <v>30851</v>
      </c>
      <c r="O265" s="55" t="str">
        <f>+VLOOKUP(A265,[2]ERRF!G:AZ,46,0)</f>
        <v>0</v>
      </c>
    </row>
    <row r="266" spans="1:15" x14ac:dyDescent="0.25">
      <c r="A266" s="51">
        <v>11429</v>
      </c>
      <c r="B266" s="52">
        <v>43911</v>
      </c>
      <c r="C266" s="52">
        <v>43911</v>
      </c>
      <c r="D266" s="53">
        <v>78002</v>
      </c>
      <c r="E266" s="53">
        <v>78002</v>
      </c>
      <c r="F266" s="54" t="s">
        <v>68</v>
      </c>
      <c r="G266" s="56">
        <f>+VLOOKUP(A266,[2]ERRF!G:AZ,12,0)</f>
        <v>43999</v>
      </c>
      <c r="H266" s="56" t="str">
        <f>+VLOOKUP(A266,[2]ERRF!G:AZ,5,0)</f>
        <v>CC-1043005260</v>
      </c>
      <c r="I266" s="57">
        <f>+VLOOKUP(A266,[2]ERRF!G:AZ,17,0)</f>
        <v>78002</v>
      </c>
      <c r="J266" s="58">
        <v>0</v>
      </c>
      <c r="K266" s="58">
        <v>0</v>
      </c>
      <c r="L266" s="58">
        <f>+VLOOKUP(A266,[2]ERRF!G:AZ,38,0)</f>
        <v>0</v>
      </c>
      <c r="M266" s="58">
        <f>+VLOOKUP(A266,[2]ERRF!G:AZ,39,0)</f>
        <v>78002</v>
      </c>
      <c r="N266" s="55" t="str">
        <f>+VLOOKUP(A266,[2]ERRF!G:AZ,44,0)</f>
        <v>30851</v>
      </c>
      <c r="O266" s="55" t="str">
        <f>+VLOOKUP(A266,[2]ERRF!G:AZ,46,0)</f>
        <v>0</v>
      </c>
    </row>
    <row r="267" spans="1:15" x14ac:dyDescent="0.25">
      <c r="A267" s="51">
        <v>11489</v>
      </c>
      <c r="B267" s="52">
        <v>43943</v>
      </c>
      <c r="C267" s="52">
        <v>43943</v>
      </c>
      <c r="D267" s="53">
        <v>130831</v>
      </c>
      <c r="E267" s="53">
        <v>130831</v>
      </c>
      <c r="F267" s="54" t="s">
        <v>68</v>
      </c>
      <c r="G267" s="56">
        <f>+VLOOKUP(A267,[2]ERRF!G:AZ,12,0)</f>
        <v>43999</v>
      </c>
      <c r="H267" s="56" t="str">
        <f>+VLOOKUP(A267,[2]ERRF!G:AZ,5,0)</f>
        <v>CC-1046875182</v>
      </c>
      <c r="I267" s="57">
        <f>+VLOOKUP(A267,[2]ERRF!G:AZ,17,0)</f>
        <v>130831</v>
      </c>
      <c r="J267" s="58">
        <v>0</v>
      </c>
      <c r="K267" s="58">
        <v>0</v>
      </c>
      <c r="L267" s="58">
        <f>+VLOOKUP(A267,[2]ERRF!G:AZ,38,0)</f>
        <v>0</v>
      </c>
      <c r="M267" s="58">
        <f>+VLOOKUP(A267,[2]ERRF!G:AZ,39,0)</f>
        <v>130831</v>
      </c>
      <c r="N267" s="55" t="str">
        <f>+VLOOKUP(A267,[2]ERRF!G:AZ,44,0)</f>
        <v>30851</v>
      </c>
      <c r="O267" s="55" t="str">
        <f>+VLOOKUP(A267,[2]ERRF!G:AZ,46,0)</f>
        <v>0</v>
      </c>
    </row>
    <row r="268" spans="1:15" x14ac:dyDescent="0.25">
      <c r="A268" s="51">
        <v>11479</v>
      </c>
      <c r="B268" s="52">
        <v>43936</v>
      </c>
      <c r="C268" s="52">
        <v>43936</v>
      </c>
      <c r="D268" s="53">
        <v>138597</v>
      </c>
      <c r="E268" s="53">
        <v>138597</v>
      </c>
      <c r="F268" s="54" t="s">
        <v>68</v>
      </c>
      <c r="G268" s="56">
        <f>+VLOOKUP(A268,[2]ERRF!G:AZ,12,0)</f>
        <v>43999</v>
      </c>
      <c r="H268" s="56" t="str">
        <f>+VLOOKUP(A268,[2]ERRF!G:AZ,5,0)</f>
        <v>CC-77152552</v>
      </c>
      <c r="I268" s="57">
        <f>+VLOOKUP(A268,[2]ERRF!G:AZ,17,0)</f>
        <v>138597</v>
      </c>
      <c r="J268" s="58">
        <v>0</v>
      </c>
      <c r="K268" s="58">
        <v>0</v>
      </c>
      <c r="L268" s="58">
        <f>+VLOOKUP(A268,[2]ERRF!G:AZ,38,0)</f>
        <v>0</v>
      </c>
      <c r="M268" s="58">
        <f>+VLOOKUP(A268,[2]ERRF!G:AZ,39,0)</f>
        <v>138597</v>
      </c>
      <c r="N268" s="55" t="str">
        <f>+VLOOKUP(A268,[2]ERRF!G:AZ,44,0)</f>
        <v>30851</v>
      </c>
      <c r="O268" s="55" t="str">
        <f>+VLOOKUP(A268,[2]ERRF!G:AZ,46,0)</f>
        <v>0</v>
      </c>
    </row>
    <row r="269" spans="1:15" x14ac:dyDescent="0.25">
      <c r="A269" s="51">
        <v>11497</v>
      </c>
      <c r="B269" s="52">
        <v>43946</v>
      </c>
      <c r="C269" s="52">
        <v>43946</v>
      </c>
      <c r="D269" s="53">
        <v>190184</v>
      </c>
      <c r="E269" s="53">
        <v>190184</v>
      </c>
      <c r="F269" s="54" t="s">
        <v>68</v>
      </c>
      <c r="G269" s="56">
        <f>+VLOOKUP(A269,[2]ERRF!G:AZ,12,0)</f>
        <v>43999</v>
      </c>
      <c r="H269" s="56" t="str">
        <f>+VLOOKUP(A269,[2]ERRF!G:AZ,5,0)</f>
        <v>TI-1002145052</v>
      </c>
      <c r="I269" s="57">
        <f>+VLOOKUP(A269,[2]ERRF!G:AZ,17,0)</f>
        <v>190184</v>
      </c>
      <c r="J269" s="58">
        <v>0</v>
      </c>
      <c r="K269" s="58">
        <v>0</v>
      </c>
      <c r="L269" s="58">
        <f>+VLOOKUP(A269,[2]ERRF!G:AZ,38,0)</f>
        <v>0</v>
      </c>
      <c r="M269" s="58">
        <f>+VLOOKUP(A269,[2]ERRF!G:AZ,39,0)</f>
        <v>190184</v>
      </c>
      <c r="N269" s="55" t="str">
        <f>+VLOOKUP(A269,[2]ERRF!G:AZ,44,0)</f>
        <v>30851</v>
      </c>
      <c r="O269" s="55" t="str">
        <f>+VLOOKUP(A269,[2]ERRF!G:AZ,46,0)</f>
        <v>0</v>
      </c>
    </row>
    <row r="270" spans="1:15" x14ac:dyDescent="0.25">
      <c r="A270" s="51">
        <v>11496</v>
      </c>
      <c r="B270" s="52">
        <v>43945</v>
      </c>
      <c r="C270" s="52">
        <v>43945</v>
      </c>
      <c r="D270" s="53">
        <v>397232</v>
      </c>
      <c r="E270" s="53">
        <v>397232</v>
      </c>
      <c r="F270" s="54" t="s">
        <v>68</v>
      </c>
      <c r="G270" s="56">
        <f>+VLOOKUP(A270,[2]ERRF!G:AZ,12,0)</f>
        <v>43999</v>
      </c>
      <c r="H270" s="56" t="str">
        <f>+VLOOKUP(A270,[2]ERRF!G:AZ,5,0)</f>
        <v>CC-8688605</v>
      </c>
      <c r="I270" s="57">
        <f>+VLOOKUP(A270,[2]ERRF!G:AZ,17,0)</f>
        <v>397232</v>
      </c>
      <c r="J270" s="58">
        <v>0</v>
      </c>
      <c r="K270" s="58">
        <v>0</v>
      </c>
      <c r="L270" s="58">
        <f>+VLOOKUP(A270,[2]ERRF!G:AZ,38,0)</f>
        <v>0</v>
      </c>
      <c r="M270" s="58">
        <f>+VLOOKUP(A270,[2]ERRF!G:AZ,39,0)</f>
        <v>397232</v>
      </c>
      <c r="N270" s="55" t="str">
        <f>+VLOOKUP(A270,[2]ERRF!G:AZ,44,0)</f>
        <v>30851</v>
      </c>
      <c r="O270" s="55" t="str">
        <f>+VLOOKUP(A270,[2]ERRF!G:AZ,46,0)</f>
        <v>0</v>
      </c>
    </row>
    <row r="271" spans="1:15" x14ac:dyDescent="0.25">
      <c r="A271" s="51">
        <v>11459</v>
      </c>
      <c r="B271" s="52">
        <v>43934</v>
      </c>
      <c r="C271" s="52">
        <v>43934</v>
      </c>
      <c r="D271" s="53">
        <v>64700</v>
      </c>
      <c r="E271" s="53">
        <v>64700</v>
      </c>
      <c r="F271" s="54" t="s">
        <v>68</v>
      </c>
      <c r="G271" s="56">
        <f>+VLOOKUP(A271,[2]ERRF!G:AZ,12,0)</f>
        <v>43999</v>
      </c>
      <c r="H271" s="56" t="str">
        <f>+VLOOKUP(A271,[2]ERRF!G:AZ,5,0)</f>
        <v>CC-72304464</v>
      </c>
      <c r="I271" s="57">
        <f>+VLOOKUP(A271,[2]ERRF!G:AZ,17,0)</f>
        <v>64700</v>
      </c>
      <c r="J271" s="58">
        <v>0</v>
      </c>
      <c r="K271" s="58">
        <v>0</v>
      </c>
      <c r="L271" s="58">
        <f>+VLOOKUP(A271,[2]ERRF!G:AZ,38,0)</f>
        <v>0</v>
      </c>
      <c r="M271" s="58">
        <f>+VLOOKUP(A271,[2]ERRF!G:AZ,39,0)</f>
        <v>64700</v>
      </c>
      <c r="N271" s="55" t="str">
        <f>+VLOOKUP(A271,[2]ERRF!G:AZ,44,0)</f>
        <v>30851</v>
      </c>
      <c r="O271" s="55" t="str">
        <f>+VLOOKUP(A271,[2]ERRF!G:AZ,46,0)</f>
        <v>0</v>
      </c>
    </row>
    <row r="272" spans="1:15" x14ac:dyDescent="0.25">
      <c r="A272" s="51">
        <v>11537</v>
      </c>
      <c r="B272" s="52">
        <v>43970</v>
      </c>
      <c r="C272" s="52">
        <v>43970</v>
      </c>
      <c r="D272" s="53">
        <v>135458</v>
      </c>
      <c r="E272" s="53">
        <v>135458</v>
      </c>
      <c r="F272" s="54" t="s">
        <v>68</v>
      </c>
      <c r="G272" s="56">
        <f>+VLOOKUP(A272,[2]ERRF!G:AZ,12,0)</f>
        <v>44028</v>
      </c>
      <c r="H272" s="56" t="str">
        <f>+VLOOKUP(A272,[2]ERRF!G:AZ,5,0)</f>
        <v>TI-1047050253</v>
      </c>
      <c r="I272" s="57">
        <f>+VLOOKUP(A272,[2]ERRF!G:AZ,17,0)</f>
        <v>135458</v>
      </c>
      <c r="J272" s="58">
        <v>0</v>
      </c>
      <c r="K272" s="58">
        <v>0</v>
      </c>
      <c r="L272" s="58">
        <f>+VLOOKUP(A272,[2]ERRF!G:AZ,38,0)</f>
        <v>13546</v>
      </c>
      <c r="M272" s="58">
        <f>+VLOOKUP(A272,[2]ERRF!G:AZ,39,0)</f>
        <v>121912</v>
      </c>
      <c r="N272" s="55" t="str">
        <f>+VLOOKUP(A272,[2]ERRF!G:AZ,44,0)</f>
        <v>30851</v>
      </c>
      <c r="O272" s="55" t="str">
        <f>+VLOOKUP(A272,[2]ERRF!G:AZ,46,0)</f>
        <v>24886</v>
      </c>
    </row>
    <row r="273" spans="1:15" x14ac:dyDescent="0.25">
      <c r="A273" s="51">
        <v>11531</v>
      </c>
      <c r="B273" s="52">
        <v>43964</v>
      </c>
      <c r="C273" s="52">
        <v>43964</v>
      </c>
      <c r="D273" s="53">
        <v>179629</v>
      </c>
      <c r="E273" s="53">
        <v>179629</v>
      </c>
      <c r="F273" s="54" t="s">
        <v>68</v>
      </c>
      <c r="G273" s="56">
        <f>+VLOOKUP(A273,[2]ERRF!G:AZ,12,0)</f>
        <v>44028</v>
      </c>
      <c r="H273" s="56" t="str">
        <f>+VLOOKUP(A273,[2]ERRF!G:AZ,5,0)</f>
        <v>CC-72304464</v>
      </c>
      <c r="I273" s="57">
        <f>+VLOOKUP(A273,[2]ERRF!G:AZ,17,0)</f>
        <v>179629</v>
      </c>
      <c r="J273" s="58">
        <v>0</v>
      </c>
      <c r="K273" s="58">
        <v>0</v>
      </c>
      <c r="L273" s="58">
        <f>+VLOOKUP(A273,[2]ERRF!G:AZ,38,0)</f>
        <v>17963</v>
      </c>
      <c r="M273" s="58">
        <f>+VLOOKUP(A273,[2]ERRF!G:AZ,39,0)</f>
        <v>161666</v>
      </c>
      <c r="N273" s="55" t="str">
        <f>+VLOOKUP(A273,[2]ERRF!G:AZ,44,0)</f>
        <v>30851</v>
      </c>
      <c r="O273" s="55" t="str">
        <f>+VLOOKUP(A273,[2]ERRF!G:AZ,46,0)</f>
        <v>24886</v>
      </c>
    </row>
    <row r="274" spans="1:15" x14ac:dyDescent="0.25">
      <c r="A274" s="51">
        <v>11529</v>
      </c>
      <c r="B274" s="52">
        <v>43964</v>
      </c>
      <c r="C274" s="52">
        <v>43964</v>
      </c>
      <c r="D274" s="53">
        <v>219047</v>
      </c>
      <c r="E274" s="53">
        <v>219047</v>
      </c>
      <c r="F274" s="54" t="s">
        <v>68</v>
      </c>
      <c r="G274" s="56">
        <f>+VLOOKUP(A274,[2]ERRF!G:AZ,12,0)</f>
        <v>44028</v>
      </c>
      <c r="H274" s="56" t="str">
        <f>+VLOOKUP(A274,[2]ERRF!G:AZ,5,0)</f>
        <v>CC-1002145052</v>
      </c>
      <c r="I274" s="57">
        <f>+VLOOKUP(A274,[2]ERRF!G:AZ,17,0)</f>
        <v>219047</v>
      </c>
      <c r="J274" s="58">
        <v>0</v>
      </c>
      <c r="K274" s="58">
        <v>0</v>
      </c>
      <c r="L274" s="58">
        <f>+VLOOKUP(A274,[2]ERRF!G:AZ,38,0)</f>
        <v>21905</v>
      </c>
      <c r="M274" s="58">
        <f>+VLOOKUP(A274,[2]ERRF!G:AZ,39,0)</f>
        <v>197142</v>
      </c>
      <c r="N274" s="55" t="str">
        <f>+VLOOKUP(A274,[2]ERRF!G:AZ,44,0)</f>
        <v>30851</v>
      </c>
      <c r="O274" s="55" t="str">
        <f>+VLOOKUP(A274,[2]ERRF!G:AZ,46,0)</f>
        <v>24886</v>
      </c>
    </row>
    <row r="275" spans="1:15" x14ac:dyDescent="0.25">
      <c r="A275" s="51">
        <v>11564</v>
      </c>
      <c r="B275" s="52">
        <v>43980</v>
      </c>
      <c r="C275" s="52">
        <v>43980</v>
      </c>
      <c r="D275" s="53">
        <v>259652</v>
      </c>
      <c r="E275" s="53">
        <v>259652</v>
      </c>
      <c r="F275" s="54" t="s">
        <v>68</v>
      </c>
      <c r="G275" s="56">
        <f>+VLOOKUP(A275,[2]ERRF!G:AZ,12,0)</f>
        <v>44028</v>
      </c>
      <c r="H275" s="56" t="str">
        <f>+VLOOKUP(A275,[2]ERRF!G:AZ,5,0)</f>
        <v>CC-1002145052</v>
      </c>
      <c r="I275" s="57">
        <f>+VLOOKUP(A275,[2]ERRF!G:AZ,17,0)</f>
        <v>259652</v>
      </c>
      <c r="J275" s="58">
        <v>0</v>
      </c>
      <c r="K275" s="58">
        <v>0</v>
      </c>
      <c r="L275" s="58">
        <f>+VLOOKUP(A275,[2]ERRF!G:AZ,38,0)</f>
        <v>25966</v>
      </c>
      <c r="M275" s="58">
        <f>+VLOOKUP(A275,[2]ERRF!G:AZ,39,0)</f>
        <v>233686</v>
      </c>
      <c r="N275" s="55" t="str">
        <f>+VLOOKUP(A275,[2]ERRF!G:AZ,44,0)</f>
        <v>30851</v>
      </c>
      <c r="O275" s="55" t="str">
        <f>+VLOOKUP(A275,[2]ERRF!G:AZ,46,0)</f>
        <v>24886</v>
      </c>
    </row>
    <row r="276" spans="1:15" x14ac:dyDescent="0.25">
      <c r="A276" s="51">
        <v>11609</v>
      </c>
      <c r="B276" s="52">
        <v>43998</v>
      </c>
      <c r="C276" s="52">
        <v>43998</v>
      </c>
      <c r="D276" s="53">
        <v>137858</v>
      </c>
      <c r="E276" s="53">
        <v>137858</v>
      </c>
      <c r="F276" s="54" t="s">
        <v>68</v>
      </c>
      <c r="G276" s="56">
        <f>+VLOOKUP(A276,[2]ERRF!G:AZ,12,0)</f>
        <v>44028</v>
      </c>
      <c r="H276" s="56" t="str">
        <f>+VLOOKUP(A276,[2]ERRF!G:AZ,5,0)</f>
        <v>TI-1133795411</v>
      </c>
      <c r="I276" s="57">
        <f>+VLOOKUP(A276,[2]ERRF!G:AZ,17,0)</f>
        <v>137858</v>
      </c>
      <c r="J276" s="58">
        <v>0</v>
      </c>
      <c r="K276" s="58">
        <v>0</v>
      </c>
      <c r="L276" s="58">
        <f>+VLOOKUP(A276,[2]ERRF!G:AZ,38,0)</f>
        <v>13786</v>
      </c>
      <c r="M276" s="58">
        <f>+VLOOKUP(A276,[2]ERRF!G:AZ,39,0)</f>
        <v>124072</v>
      </c>
      <c r="N276" s="55" t="str">
        <f>+VLOOKUP(A276,[2]ERRF!G:AZ,44,0)</f>
        <v>30851</v>
      </c>
      <c r="O276" s="55" t="str">
        <f>+VLOOKUP(A276,[2]ERRF!G:AZ,46,0)</f>
        <v>24886</v>
      </c>
    </row>
    <row r="277" spans="1:15" x14ac:dyDescent="0.25">
      <c r="A277" s="51">
        <v>11575</v>
      </c>
      <c r="B277" s="52">
        <v>43985</v>
      </c>
      <c r="C277" s="52">
        <v>43985</v>
      </c>
      <c r="D277" s="53">
        <v>138622</v>
      </c>
      <c r="E277" s="53">
        <v>138622</v>
      </c>
      <c r="F277" s="54" t="s">
        <v>68</v>
      </c>
      <c r="G277" s="56">
        <f>+VLOOKUP(A277,[2]ERRF!G:AZ,12,0)</f>
        <v>44028</v>
      </c>
      <c r="H277" s="56" t="str">
        <f>+VLOOKUP(A277,[2]ERRF!G:AZ,5,0)</f>
        <v>CC-8717883</v>
      </c>
      <c r="I277" s="57">
        <f>+VLOOKUP(A277,[2]ERRF!G:AZ,17,0)</f>
        <v>138622</v>
      </c>
      <c r="J277" s="58">
        <v>0</v>
      </c>
      <c r="K277" s="58">
        <v>0</v>
      </c>
      <c r="L277" s="58">
        <f>+VLOOKUP(A277,[2]ERRF!G:AZ,38,0)</f>
        <v>138622</v>
      </c>
      <c r="M277" s="58">
        <f>+VLOOKUP(A277,[2]ERRF!G:AZ,39,0)</f>
        <v>0</v>
      </c>
      <c r="N277" s="55" t="str">
        <f>+VLOOKUP(A277,[2]ERRF!G:AZ,44,0)</f>
        <v>0</v>
      </c>
      <c r="O277" s="55" t="str">
        <f>+VLOOKUP(A277,[2]ERRF!G:AZ,46,0)</f>
        <v>50731</v>
      </c>
    </row>
    <row r="278" spans="1:15" x14ac:dyDescent="0.25">
      <c r="A278" s="51">
        <v>11577</v>
      </c>
      <c r="B278" s="52">
        <v>43985</v>
      </c>
      <c r="C278" s="52">
        <v>43985</v>
      </c>
      <c r="D278" s="53">
        <v>149738</v>
      </c>
      <c r="E278" s="53">
        <v>149738</v>
      </c>
      <c r="F278" s="54" t="s">
        <v>68</v>
      </c>
      <c r="G278" s="56">
        <f>+VLOOKUP(A278,[2]ERRF!G:AZ,12,0)</f>
        <v>44028</v>
      </c>
      <c r="H278" s="56" t="str">
        <f>+VLOOKUP(A278,[2]ERRF!G:AZ,5,0)</f>
        <v>CC-32849844</v>
      </c>
      <c r="I278" s="57">
        <f>+VLOOKUP(A278,[2]ERRF!G:AZ,17,0)</f>
        <v>149738</v>
      </c>
      <c r="J278" s="58">
        <v>0</v>
      </c>
      <c r="K278" s="58">
        <v>0</v>
      </c>
      <c r="L278" s="58">
        <f>+VLOOKUP(A278,[2]ERRF!G:AZ,38,0)</f>
        <v>146506</v>
      </c>
      <c r="M278" s="58">
        <f>+VLOOKUP(A278,[2]ERRF!G:AZ,39,0)</f>
        <v>3232</v>
      </c>
      <c r="N278" s="55" t="str">
        <f>+VLOOKUP(A278,[2]ERRF!G:AZ,44,0)</f>
        <v>30851</v>
      </c>
      <c r="O278" s="55" t="str">
        <f>+VLOOKUP(A278,[2]ERRF!G:AZ,46,0)</f>
        <v>24886</v>
      </c>
    </row>
    <row r="279" spans="1:15" x14ac:dyDescent="0.25">
      <c r="A279" s="51">
        <v>11710</v>
      </c>
      <c r="B279" s="52">
        <v>44022</v>
      </c>
      <c r="C279" s="52">
        <v>44022</v>
      </c>
      <c r="D279" s="53">
        <v>141844</v>
      </c>
      <c r="E279" s="53">
        <v>141844</v>
      </c>
      <c r="F279" s="54" t="s">
        <v>68</v>
      </c>
      <c r="G279" s="56">
        <f>+VLOOKUP(A279,[2]ERRF!G:AZ,12,0)</f>
        <v>44054</v>
      </c>
      <c r="H279" s="56" t="str">
        <f>+VLOOKUP(A279,[2]ERRF!G:AZ,5,0)</f>
        <v>CC-1046875226</v>
      </c>
      <c r="I279" s="57">
        <f>+VLOOKUP(A279,[2]ERRF!G:AZ,17,0)</f>
        <v>141844</v>
      </c>
      <c r="J279" s="58">
        <v>0</v>
      </c>
      <c r="K279" s="58">
        <v>0</v>
      </c>
      <c r="L279" s="58">
        <f>+VLOOKUP(A279,[2]ERRF!G:AZ,38,0)</f>
        <v>141844</v>
      </c>
      <c r="M279" s="58">
        <f>+VLOOKUP(A279,[2]ERRF!G:AZ,39,0)</f>
        <v>0</v>
      </c>
      <c r="N279" s="55" t="str">
        <f>+VLOOKUP(A279,[2]ERRF!G:AZ,44,0)</f>
        <v>0</v>
      </c>
      <c r="O279" s="55" t="str">
        <f>+VLOOKUP(A279,[2]ERRF!G:AZ,46,0)</f>
        <v>24886</v>
      </c>
    </row>
    <row r="280" spans="1:15" x14ac:dyDescent="0.25">
      <c r="A280" s="51">
        <v>11726</v>
      </c>
      <c r="B280" s="52">
        <v>44033</v>
      </c>
      <c r="C280" s="52">
        <v>44033</v>
      </c>
      <c r="D280" s="53">
        <v>74669</v>
      </c>
      <c r="E280" s="53">
        <v>74669</v>
      </c>
      <c r="F280" s="54" t="s">
        <v>68</v>
      </c>
      <c r="G280" s="56">
        <f>+VLOOKUP(A280,[2]ERRF!G:AZ,12,0)</f>
        <v>44054</v>
      </c>
      <c r="H280" s="56" t="str">
        <f>+VLOOKUP(A280,[2]ERRF!G:AZ,5,0)</f>
        <v>CC-50918396</v>
      </c>
      <c r="I280" s="57">
        <f>+VLOOKUP(A280,[2]ERRF!G:AZ,17,0)</f>
        <v>74669</v>
      </c>
      <c r="J280" s="58">
        <v>0</v>
      </c>
      <c r="K280" s="58">
        <v>0</v>
      </c>
      <c r="L280" s="58">
        <f>+VLOOKUP(A280,[2]ERRF!G:AZ,38,0)</f>
        <v>74669</v>
      </c>
      <c r="M280" s="58">
        <f>+VLOOKUP(A280,[2]ERRF!G:AZ,39,0)</f>
        <v>0</v>
      </c>
      <c r="N280" s="55" t="str">
        <f>+VLOOKUP(A280,[2]ERRF!G:AZ,44,0)</f>
        <v>0</v>
      </c>
      <c r="O280" s="55" t="str">
        <f>+VLOOKUP(A280,[2]ERRF!G:AZ,46,0)</f>
        <v>24886</v>
      </c>
    </row>
    <row r="281" spans="1:15" x14ac:dyDescent="0.25">
      <c r="A281" s="51">
        <v>11761</v>
      </c>
      <c r="B281" s="52">
        <v>44042</v>
      </c>
      <c r="C281" s="52">
        <v>44042</v>
      </c>
      <c r="D281" s="53">
        <v>928000</v>
      </c>
      <c r="E281" s="53">
        <v>928000</v>
      </c>
      <c r="F281" s="54" t="s">
        <v>70</v>
      </c>
      <c r="G281" s="56">
        <f>+VLOOKUP(A281,[2]ERRF!G:AZ,12,0)</f>
        <v>44048</v>
      </c>
      <c r="H281" s="56" t="str">
        <f>+VLOOKUP(A281,[2]ERRF!G:AZ,5,0)</f>
        <v>CC-1046874469</v>
      </c>
      <c r="I281" s="57">
        <f>+VLOOKUP(A281,[2]ERRF!G:AZ,17,0)</f>
        <v>928000</v>
      </c>
      <c r="J281" s="58">
        <v>0</v>
      </c>
      <c r="K281" s="58">
        <v>790400</v>
      </c>
      <c r="L281" s="58">
        <f>+VLOOKUP(A281,[2]ERRF!G:AZ,38,0)</f>
        <v>137600</v>
      </c>
      <c r="M281" s="58">
        <f>+VLOOKUP(A281,[2]ERRF!G:AZ,39,0)</f>
        <v>0</v>
      </c>
      <c r="N281" s="55" t="str">
        <f>+VLOOKUP(A281,[2]ERRF!G:AZ,44,0)</f>
        <v>0</v>
      </c>
      <c r="O281" s="55" t="str">
        <f>+VLOOKUP(A281,[2]ERRF!G:AZ,46,0)</f>
        <v>1706</v>
      </c>
    </row>
    <row r="282" spans="1:15" x14ac:dyDescent="0.25">
      <c r="A282" s="51">
        <v>11768</v>
      </c>
      <c r="B282" s="52">
        <v>44043</v>
      </c>
      <c r="C282" s="52">
        <v>44043</v>
      </c>
      <c r="D282" s="53">
        <v>928000</v>
      </c>
      <c r="E282" s="53">
        <v>928000</v>
      </c>
      <c r="F282" s="54" t="s">
        <v>70</v>
      </c>
      <c r="G282" s="56">
        <f>+VLOOKUP(A282,[2]ERRF!G:AZ,12,0)</f>
        <v>44054</v>
      </c>
      <c r="H282" s="56" t="str">
        <f>+VLOOKUP(A282,[2]ERRF!G:AZ,5,0)</f>
        <v>CC-36533428</v>
      </c>
      <c r="I282" s="57">
        <f>+VLOOKUP(A282,[2]ERRF!G:AZ,17,0)</f>
        <v>928000</v>
      </c>
      <c r="J282" s="58">
        <v>0</v>
      </c>
      <c r="K282" s="58">
        <v>870400</v>
      </c>
      <c r="L282" s="58">
        <f>+VLOOKUP(A282,[2]ERRF!G:AZ,38,0)</f>
        <v>57600</v>
      </c>
      <c r="M282" s="58">
        <f>+VLOOKUP(A282,[2]ERRF!G:AZ,39,0)</f>
        <v>0</v>
      </c>
      <c r="N282" s="55" t="str">
        <f>+VLOOKUP(A282,[2]ERRF!G:AZ,44,0)</f>
        <v>0</v>
      </c>
      <c r="O282" s="55" t="str">
        <f>+VLOOKUP(A282,[2]ERRF!G:AZ,46,0)</f>
        <v>24886</v>
      </c>
    </row>
    <row r="283" spans="1:15" x14ac:dyDescent="0.25">
      <c r="A283" s="51">
        <v>11773</v>
      </c>
      <c r="B283" s="52">
        <v>44043</v>
      </c>
      <c r="C283" s="52">
        <v>44043</v>
      </c>
      <c r="D283" s="53">
        <v>928000</v>
      </c>
      <c r="E283" s="53">
        <v>928000</v>
      </c>
      <c r="F283" s="54" t="s">
        <v>70</v>
      </c>
      <c r="G283" s="56">
        <f>+VLOOKUP(A283,[2]ERRF!G:AZ,12,0)</f>
        <v>44048</v>
      </c>
      <c r="H283" s="56" t="str">
        <f>+VLOOKUP(A283,[2]ERRF!G:AZ,5,0)</f>
        <v>CC-1042443694</v>
      </c>
      <c r="I283" s="57">
        <f>+VLOOKUP(A283,[2]ERRF!G:AZ,17,0)</f>
        <v>928000</v>
      </c>
      <c r="J283" s="58">
        <v>0</v>
      </c>
      <c r="K283" s="58">
        <v>870400</v>
      </c>
      <c r="L283" s="58">
        <f>+VLOOKUP(A283,[2]ERRF!G:AZ,38,0)</f>
        <v>57600</v>
      </c>
      <c r="M283" s="58">
        <f>+VLOOKUP(A283,[2]ERRF!G:AZ,39,0)</f>
        <v>0</v>
      </c>
      <c r="N283" s="55" t="str">
        <f>+VLOOKUP(A283,[2]ERRF!G:AZ,44,0)</f>
        <v>0</v>
      </c>
      <c r="O283" s="55" t="str">
        <f>+VLOOKUP(A283,[2]ERRF!G:AZ,46,0)</f>
        <v>51941</v>
      </c>
    </row>
    <row r="284" spans="1:15" x14ac:dyDescent="0.25">
      <c r="A284" s="51">
        <v>11815</v>
      </c>
      <c r="B284" s="52">
        <v>44053</v>
      </c>
      <c r="C284" s="52">
        <v>44053</v>
      </c>
      <c r="D284" s="53">
        <v>135934</v>
      </c>
      <c r="E284" s="53">
        <v>135934</v>
      </c>
      <c r="F284" s="54" t="s">
        <v>68</v>
      </c>
      <c r="G284" s="56">
        <f>+VLOOKUP(A284,[2]ERRF!G:AZ,12,0)</f>
        <v>44078</v>
      </c>
      <c r="H284" s="56" t="str">
        <f>+VLOOKUP(A284,[2]ERRF!G:AZ,5,0)</f>
        <v>TI-1130305764</v>
      </c>
      <c r="I284" s="57">
        <f>+VLOOKUP(A284,[2]ERRF!G:AZ,17,0)</f>
        <v>135934</v>
      </c>
      <c r="J284" s="58">
        <v>0</v>
      </c>
      <c r="K284" s="58">
        <v>0</v>
      </c>
      <c r="L284" s="58">
        <f>+VLOOKUP(A284,[2]ERRF!G:AZ,38,0)</f>
        <v>135934</v>
      </c>
      <c r="M284" s="58">
        <f>+VLOOKUP(A284,[2]ERRF!G:AZ,39,0)</f>
        <v>0</v>
      </c>
      <c r="N284" s="55" t="str">
        <f>+VLOOKUP(A284,[2]ERRF!G:AZ,44,0)</f>
        <v>0</v>
      </c>
      <c r="O284" s="55" t="str">
        <f>+VLOOKUP(A284,[2]ERRF!G:AZ,46,0)</f>
        <v>25563</v>
      </c>
    </row>
    <row r="285" spans="1:15" x14ac:dyDescent="0.25">
      <c r="A285" s="51">
        <v>11890</v>
      </c>
      <c r="B285" s="52">
        <v>44067</v>
      </c>
      <c r="C285" s="52">
        <v>44067</v>
      </c>
      <c r="D285" s="53">
        <v>928000</v>
      </c>
      <c r="E285" s="53">
        <v>928000</v>
      </c>
      <c r="F285" s="54" t="s">
        <v>70</v>
      </c>
      <c r="G285" s="56">
        <f>+VLOOKUP(A285,[2]ERRF!G:AZ,12,0)</f>
        <v>44078</v>
      </c>
      <c r="H285" s="56" t="str">
        <f>+VLOOKUP(A285,[2]ERRF!G:AZ,5,0)</f>
        <v>CC-1042460012</v>
      </c>
      <c r="I285" s="57">
        <f>+VLOOKUP(A285,[2]ERRF!G:AZ,17,0)</f>
        <v>928000</v>
      </c>
      <c r="J285" s="58">
        <v>0</v>
      </c>
      <c r="K285" s="58">
        <v>790400</v>
      </c>
      <c r="L285" s="58">
        <f>+VLOOKUP(A285,[2]ERRF!G:AZ,38,0)</f>
        <v>137600</v>
      </c>
      <c r="M285" s="58">
        <f>+VLOOKUP(A285,[2]ERRF!G:AZ,39,0)</f>
        <v>0</v>
      </c>
      <c r="N285" s="55" t="str">
        <f>+VLOOKUP(A285,[2]ERRF!G:AZ,44,0)</f>
        <v>0</v>
      </c>
      <c r="O285" s="55" t="str">
        <f>+VLOOKUP(A285,[2]ERRF!G:AZ,46,0)</f>
        <v>25563</v>
      </c>
    </row>
    <row r="286" spans="1:15" x14ac:dyDescent="0.25">
      <c r="A286" s="51">
        <v>12057</v>
      </c>
      <c r="B286" s="52">
        <v>44097</v>
      </c>
      <c r="C286" s="52">
        <v>44097</v>
      </c>
      <c r="D286" s="53">
        <v>132369</v>
      </c>
      <c r="E286" s="53">
        <v>132369</v>
      </c>
      <c r="F286" s="54" t="s">
        <v>68</v>
      </c>
      <c r="G286" s="56">
        <f>+VLOOKUP(A286,[2]ERRF!G:AZ,12,0)</f>
        <v>44202</v>
      </c>
      <c r="H286" s="56" t="str">
        <f>+VLOOKUP(A286,[2]ERRF!G:AZ,5,0)</f>
        <v>CC-22744963</v>
      </c>
      <c r="I286" s="57">
        <f>+VLOOKUP(A286,[2]ERRF!G:AZ,17,0)</f>
        <v>132369</v>
      </c>
      <c r="J286" s="58">
        <v>0</v>
      </c>
      <c r="K286" s="58">
        <v>0</v>
      </c>
      <c r="L286" s="58">
        <f>+VLOOKUP(A286,[2]ERRF!G:AZ,38,0)</f>
        <v>132369</v>
      </c>
      <c r="M286" s="58">
        <f>+VLOOKUP(A286,[2]ERRF!G:AZ,39,0)</f>
        <v>0</v>
      </c>
      <c r="N286" s="55" t="str">
        <f>+VLOOKUP(A286,[2]ERRF!G:AZ,44,0)</f>
        <v>0</v>
      </c>
      <c r="O286" s="55" t="str">
        <f>+VLOOKUP(A286,[2]ERRF!G:AZ,46,0)</f>
        <v>3812</v>
      </c>
    </row>
    <row r="287" spans="1:15" x14ac:dyDescent="0.25">
      <c r="A287" s="51">
        <v>12007</v>
      </c>
      <c r="B287" s="52">
        <v>44090</v>
      </c>
      <c r="C287" s="52">
        <v>44090</v>
      </c>
      <c r="D287" s="53">
        <v>139013</v>
      </c>
      <c r="E287" s="53">
        <v>139013</v>
      </c>
      <c r="F287" s="54" t="s">
        <v>68</v>
      </c>
      <c r="G287" s="56">
        <f>+VLOOKUP(A287,[2]ERRF!G:AZ,12,0)</f>
        <v>44202</v>
      </c>
      <c r="H287" s="56" t="str">
        <f>+VLOOKUP(A287,[2]ERRF!G:AZ,5,0)</f>
        <v>CC-1046873230</v>
      </c>
      <c r="I287" s="57">
        <f>+VLOOKUP(A287,[2]ERRF!G:AZ,17,0)</f>
        <v>139013</v>
      </c>
      <c r="J287" s="58">
        <v>0</v>
      </c>
      <c r="K287" s="58">
        <v>0</v>
      </c>
      <c r="L287" s="58">
        <f>+VLOOKUP(A287,[2]ERRF!G:AZ,38,0)</f>
        <v>139013</v>
      </c>
      <c r="M287" s="58">
        <f>+VLOOKUP(A287,[2]ERRF!G:AZ,39,0)</f>
        <v>0</v>
      </c>
      <c r="N287" s="55" t="str">
        <f>+VLOOKUP(A287,[2]ERRF!G:AZ,44,0)</f>
        <v>0</v>
      </c>
      <c r="O287" s="55" t="str">
        <f>+VLOOKUP(A287,[2]ERRF!G:AZ,46,0)</f>
        <v>8700</v>
      </c>
    </row>
    <row r="288" spans="1:15" x14ac:dyDescent="0.25">
      <c r="A288" s="51">
        <v>11998</v>
      </c>
      <c r="B288" s="52">
        <v>44089</v>
      </c>
      <c r="C288" s="52">
        <v>44089</v>
      </c>
      <c r="D288" s="53">
        <v>155016</v>
      </c>
      <c r="E288" s="53">
        <v>155016</v>
      </c>
      <c r="F288" s="54" t="s">
        <v>68</v>
      </c>
      <c r="G288" s="56">
        <f>+VLOOKUP(A288,[2]ERRF!G:AZ,12,0)</f>
        <v>44182</v>
      </c>
      <c r="H288" s="56" t="str">
        <f>+VLOOKUP(A288,[2]ERRF!G:AZ,5,0)</f>
        <v>CC-1002145052</v>
      </c>
      <c r="I288" s="57">
        <f>+VLOOKUP(A288,[2]ERRF!G:AZ,17,0)</f>
        <v>155016</v>
      </c>
      <c r="J288" s="58">
        <v>0</v>
      </c>
      <c r="K288" s="58">
        <v>0</v>
      </c>
      <c r="L288" s="58">
        <f>+VLOOKUP(A288,[2]ERRF!G:AZ,38,0)</f>
        <v>0</v>
      </c>
      <c r="M288" s="58">
        <f>+VLOOKUP(A288,[2]ERRF!G:AZ,39,0)</f>
        <v>155016</v>
      </c>
      <c r="N288" s="55" t="str">
        <f>+VLOOKUP(A288,[2]ERRF!G:AZ,44,0)</f>
        <v>33581|33581</v>
      </c>
      <c r="O288" s="55" t="str">
        <f>+VLOOKUP(A288,[2]ERRF!G:AZ,46,0)</f>
        <v>0</v>
      </c>
    </row>
    <row r="289" spans="1:15" x14ac:dyDescent="0.25">
      <c r="A289" s="51">
        <v>12067</v>
      </c>
      <c r="B289" s="52">
        <v>44102</v>
      </c>
      <c r="C289" s="52">
        <v>44102</v>
      </c>
      <c r="D289" s="53">
        <v>173609</v>
      </c>
      <c r="E289" s="53">
        <v>173609</v>
      </c>
      <c r="F289" s="54" t="s">
        <v>68</v>
      </c>
      <c r="G289" s="56">
        <f>+VLOOKUP(A289,[2]ERRF!G:AZ,12,0)</f>
        <v>44182</v>
      </c>
      <c r="H289" s="56" t="str">
        <f>+VLOOKUP(A289,[2]ERRF!G:AZ,5,0)</f>
        <v>CC-3779712</v>
      </c>
      <c r="I289" s="57">
        <f>+VLOOKUP(A289,[2]ERRF!G:AZ,17,0)</f>
        <v>173609</v>
      </c>
      <c r="J289" s="58">
        <v>0</v>
      </c>
      <c r="K289" s="58">
        <v>0</v>
      </c>
      <c r="L289" s="58">
        <f>+VLOOKUP(A289,[2]ERRF!G:AZ,38,0)</f>
        <v>0</v>
      </c>
      <c r="M289" s="58">
        <f>+VLOOKUP(A289,[2]ERRF!G:AZ,39,0)</f>
        <v>173609</v>
      </c>
      <c r="N289" s="55" t="str">
        <f>+VLOOKUP(A289,[2]ERRF!G:AZ,44,0)</f>
        <v>33581|33581</v>
      </c>
      <c r="O289" s="55" t="str">
        <f>+VLOOKUP(A289,[2]ERRF!G:AZ,46,0)</f>
        <v>0</v>
      </c>
    </row>
    <row r="290" spans="1:15" x14ac:dyDescent="0.25">
      <c r="A290" s="51">
        <v>12008</v>
      </c>
      <c r="B290" s="52">
        <v>44090</v>
      </c>
      <c r="C290" s="52">
        <v>44090</v>
      </c>
      <c r="D290" s="53">
        <v>197022</v>
      </c>
      <c r="E290" s="53">
        <v>197022</v>
      </c>
      <c r="F290" s="54" t="s">
        <v>68</v>
      </c>
      <c r="G290" s="56">
        <f>+VLOOKUP(A290,[2]ERRF!G:AZ,12,0)</f>
        <v>44182</v>
      </c>
      <c r="H290" s="56" t="str">
        <f>+VLOOKUP(A290,[2]ERRF!G:AZ,5,0)</f>
        <v>CC-1002145052</v>
      </c>
      <c r="I290" s="57">
        <f>+VLOOKUP(A290,[2]ERRF!G:AZ,17,0)</f>
        <v>197022</v>
      </c>
      <c r="J290" s="58">
        <v>0</v>
      </c>
      <c r="K290" s="58">
        <v>0</v>
      </c>
      <c r="L290" s="58">
        <f>+VLOOKUP(A290,[2]ERRF!G:AZ,38,0)</f>
        <v>0</v>
      </c>
      <c r="M290" s="58">
        <f>+VLOOKUP(A290,[2]ERRF!G:AZ,39,0)</f>
        <v>197022</v>
      </c>
      <c r="N290" s="55" t="str">
        <f>+VLOOKUP(A290,[2]ERRF!G:AZ,44,0)</f>
        <v>33581|33581</v>
      </c>
      <c r="O290" s="55" t="str">
        <f>+VLOOKUP(A290,[2]ERRF!G:AZ,46,0)</f>
        <v>0</v>
      </c>
    </row>
    <row r="291" spans="1:15" x14ac:dyDescent="0.25">
      <c r="A291" s="51">
        <v>12003</v>
      </c>
      <c r="B291" s="52">
        <v>44090</v>
      </c>
      <c r="C291" s="52">
        <v>44090</v>
      </c>
      <c r="D291" s="53">
        <v>342268</v>
      </c>
      <c r="E291" s="53">
        <v>342268</v>
      </c>
      <c r="F291" s="54" t="s">
        <v>68</v>
      </c>
      <c r="G291" s="56">
        <f>+VLOOKUP(A291,[2]ERRF!G:AZ,12,0)</f>
        <v>44182</v>
      </c>
      <c r="H291" s="56" t="str">
        <f>+VLOOKUP(A291,[2]ERRF!G:AZ,5,0)</f>
        <v>TI-1133795407</v>
      </c>
      <c r="I291" s="57">
        <f>+VLOOKUP(A291,[2]ERRF!G:AZ,17,0)</f>
        <v>342268</v>
      </c>
      <c r="J291" s="58">
        <v>0</v>
      </c>
      <c r="K291" s="58">
        <v>0</v>
      </c>
      <c r="L291" s="58">
        <f>+VLOOKUP(A291,[2]ERRF!G:AZ,38,0)</f>
        <v>0</v>
      </c>
      <c r="M291" s="58">
        <f>+VLOOKUP(A291,[2]ERRF!G:AZ,39,0)</f>
        <v>342268</v>
      </c>
      <c r="N291" s="55" t="str">
        <f>+VLOOKUP(A291,[2]ERRF!G:AZ,44,0)</f>
        <v>33581|33581</v>
      </c>
      <c r="O291" s="55" t="str">
        <f>+VLOOKUP(A291,[2]ERRF!G:AZ,46,0)</f>
        <v>0</v>
      </c>
    </row>
    <row r="292" spans="1:15" x14ac:dyDescent="0.25">
      <c r="A292" s="51">
        <v>12086</v>
      </c>
      <c r="B292" s="52">
        <v>44104</v>
      </c>
      <c r="C292" s="52">
        <v>44104</v>
      </c>
      <c r="D292" s="53">
        <v>352739</v>
      </c>
      <c r="E292" s="53">
        <v>352739</v>
      </c>
      <c r="F292" s="54" t="s">
        <v>70</v>
      </c>
      <c r="G292" s="56">
        <f>+VLOOKUP(A292,[2]ERRF!G:AZ,12,0)</f>
        <v>44182</v>
      </c>
      <c r="H292" s="56" t="str">
        <f>+VLOOKUP(A292,[2]ERRF!G:AZ,5,0)</f>
        <v>RC-1239388048</v>
      </c>
      <c r="I292" s="57">
        <f>+VLOOKUP(A292,[2]ERRF!G:AZ,17,0)</f>
        <v>352739</v>
      </c>
      <c r="J292" s="58">
        <v>0</v>
      </c>
      <c r="K292" s="58">
        <v>136994</v>
      </c>
      <c r="L292" s="58">
        <f>+VLOOKUP(A292,[2]ERRF!G:AZ,38,0)</f>
        <v>0</v>
      </c>
      <c r="M292" s="58">
        <f>+VLOOKUP(A292,[2]ERRF!G:AZ,39,0)</f>
        <v>215745</v>
      </c>
      <c r="N292" s="55" t="str">
        <f>+VLOOKUP(A292,[2]ERRF!G:AZ,44,0)</f>
        <v>33581</v>
      </c>
      <c r="O292" s="55" t="str">
        <f>+VLOOKUP(A292,[2]ERRF!G:AZ,46,0)</f>
        <v>0</v>
      </c>
    </row>
    <row r="293" spans="1:15" x14ac:dyDescent="0.25">
      <c r="A293" s="51">
        <v>12199</v>
      </c>
      <c r="B293" s="52">
        <v>44123</v>
      </c>
      <c r="C293" s="52">
        <v>44123</v>
      </c>
      <c r="D293" s="53">
        <v>127504</v>
      </c>
      <c r="E293" s="53">
        <v>127504</v>
      </c>
      <c r="F293" s="54" t="s">
        <v>68</v>
      </c>
      <c r="G293" s="56">
        <f>+VLOOKUP(A293,[2]ERRF!G:AZ,12,0)</f>
        <v>44182</v>
      </c>
      <c r="H293" s="56" t="str">
        <f>+VLOOKUP(A293,[2]ERRF!G:AZ,5,0)</f>
        <v>TI-1043690934</v>
      </c>
      <c r="I293" s="57">
        <f>+VLOOKUP(A293,[2]ERRF!G:AZ,17,0)</f>
        <v>127504</v>
      </c>
      <c r="J293" s="58">
        <v>0</v>
      </c>
      <c r="K293" s="58">
        <v>0</v>
      </c>
      <c r="L293" s="58">
        <f>+VLOOKUP(A293,[2]ERRF!G:AZ,38,0)</f>
        <v>0</v>
      </c>
      <c r="M293" s="58">
        <f>+VLOOKUP(A293,[2]ERRF!G:AZ,39,0)</f>
        <v>127504</v>
      </c>
      <c r="N293" s="55" t="str">
        <f>+VLOOKUP(A293,[2]ERRF!G:AZ,44,0)</f>
        <v>33581|33581</v>
      </c>
      <c r="O293" s="55" t="str">
        <f>+VLOOKUP(A293,[2]ERRF!G:AZ,46,0)</f>
        <v>0</v>
      </c>
    </row>
    <row r="294" spans="1:15" x14ac:dyDescent="0.25">
      <c r="A294" s="51">
        <v>12202</v>
      </c>
      <c r="B294" s="52">
        <v>44123</v>
      </c>
      <c r="C294" s="52">
        <v>44123</v>
      </c>
      <c r="D294" s="53">
        <v>139169</v>
      </c>
      <c r="E294" s="53">
        <v>139169</v>
      </c>
      <c r="F294" s="54" t="s">
        <v>68</v>
      </c>
      <c r="G294" s="56">
        <f>+VLOOKUP(A294,[2]ERRF!G:AZ,12,0)</f>
        <v>44182</v>
      </c>
      <c r="H294" s="56" t="str">
        <f>+VLOOKUP(A294,[2]ERRF!G:AZ,5,0)</f>
        <v>CC-1002145052</v>
      </c>
      <c r="I294" s="57">
        <f>+VLOOKUP(A294,[2]ERRF!G:AZ,17,0)</f>
        <v>139169</v>
      </c>
      <c r="J294" s="58">
        <v>0</v>
      </c>
      <c r="K294" s="58">
        <v>0</v>
      </c>
      <c r="L294" s="58">
        <f>+VLOOKUP(A294,[2]ERRF!G:AZ,38,0)</f>
        <v>0</v>
      </c>
      <c r="M294" s="58">
        <f>+VLOOKUP(A294,[2]ERRF!G:AZ,39,0)</f>
        <v>139169</v>
      </c>
      <c r="N294" s="55" t="str">
        <f>+VLOOKUP(A294,[2]ERRF!G:AZ,44,0)</f>
        <v>33581|33581</v>
      </c>
      <c r="O294" s="55" t="str">
        <f>+VLOOKUP(A294,[2]ERRF!G:AZ,46,0)</f>
        <v>0</v>
      </c>
    </row>
    <row r="295" spans="1:15" x14ac:dyDescent="0.25">
      <c r="A295" s="51">
        <v>12163</v>
      </c>
      <c r="B295" s="52">
        <v>44123</v>
      </c>
      <c r="C295" s="52">
        <v>44123</v>
      </c>
      <c r="D295" s="53">
        <v>180260</v>
      </c>
      <c r="E295" s="53">
        <v>180260</v>
      </c>
      <c r="F295" s="54" t="s">
        <v>68</v>
      </c>
      <c r="G295" s="56">
        <f>+VLOOKUP(A295,[2]ERRF!G:AZ,12,0)</f>
        <v>44182</v>
      </c>
      <c r="H295" s="56" t="str">
        <f>+VLOOKUP(A295,[2]ERRF!G:AZ,5,0)</f>
        <v>CC-7461816</v>
      </c>
      <c r="I295" s="57">
        <f>+VLOOKUP(A295,[2]ERRF!G:AZ,17,0)</f>
        <v>180260</v>
      </c>
      <c r="J295" s="58">
        <v>0</v>
      </c>
      <c r="K295" s="58">
        <v>0</v>
      </c>
      <c r="L295" s="58">
        <f>+VLOOKUP(A295,[2]ERRF!G:AZ,38,0)</f>
        <v>180260</v>
      </c>
      <c r="M295" s="58">
        <f>+VLOOKUP(A295,[2]ERRF!G:AZ,39,0)</f>
        <v>0</v>
      </c>
      <c r="N295" s="55" t="str">
        <f>+VLOOKUP(A295,[2]ERRF!G:AZ,44,0)</f>
        <v>0</v>
      </c>
      <c r="O295" s="55" t="str">
        <f>+VLOOKUP(A295,[2]ERRF!G:AZ,46,0)</f>
        <v>3812</v>
      </c>
    </row>
    <row r="296" spans="1:15" x14ac:dyDescent="0.25">
      <c r="A296" s="51">
        <v>12181</v>
      </c>
      <c r="B296" s="52">
        <v>44123</v>
      </c>
      <c r="C296" s="52">
        <v>44123</v>
      </c>
      <c r="D296" s="53">
        <v>191615</v>
      </c>
      <c r="E296" s="53">
        <v>191615</v>
      </c>
      <c r="F296" s="54" t="s">
        <v>68</v>
      </c>
      <c r="G296" s="56">
        <f>+VLOOKUP(A296,[2]ERRF!G:AZ,12,0)</f>
        <v>44182</v>
      </c>
      <c r="H296" s="56" t="str">
        <f>+VLOOKUP(A296,[2]ERRF!G:AZ,5,0)</f>
        <v>CC-863732</v>
      </c>
      <c r="I296" s="57">
        <f>+VLOOKUP(A296,[2]ERRF!G:AZ,17,0)</f>
        <v>191615</v>
      </c>
      <c r="J296" s="58">
        <v>0</v>
      </c>
      <c r="K296" s="58">
        <v>0</v>
      </c>
      <c r="L296" s="58">
        <f>+VLOOKUP(A296,[2]ERRF!G:AZ,38,0)</f>
        <v>0</v>
      </c>
      <c r="M296" s="58">
        <f>+VLOOKUP(A296,[2]ERRF!G:AZ,39,0)</f>
        <v>191615</v>
      </c>
      <c r="N296" s="55" t="str">
        <f>+VLOOKUP(A296,[2]ERRF!G:AZ,44,0)</f>
        <v>33581|33581</v>
      </c>
      <c r="O296" s="55" t="str">
        <f>+VLOOKUP(A296,[2]ERRF!G:AZ,46,0)</f>
        <v>0</v>
      </c>
    </row>
    <row r="297" spans="1:15" x14ac:dyDescent="0.25">
      <c r="A297" s="51">
        <v>12280</v>
      </c>
      <c r="B297" s="52">
        <v>44135</v>
      </c>
      <c r="C297" s="52">
        <v>44135</v>
      </c>
      <c r="D297" s="53">
        <v>274894</v>
      </c>
      <c r="E297" s="53">
        <v>274894</v>
      </c>
      <c r="F297" s="54" t="s">
        <v>70</v>
      </c>
      <c r="G297" s="56">
        <f>+VLOOKUP(A297,[2]ERRF!G:AZ,12,0)</f>
        <v>44182</v>
      </c>
      <c r="H297" s="56" t="str">
        <f>+VLOOKUP(A297,[2]ERRF!G:AZ,5,0)</f>
        <v>CC-1000872032</v>
      </c>
      <c r="I297" s="57">
        <f>+VLOOKUP(A297,[2]ERRF!G:AZ,17,0)</f>
        <v>274894</v>
      </c>
      <c r="J297" s="58">
        <v>0</v>
      </c>
      <c r="K297" s="58">
        <v>216994</v>
      </c>
      <c r="L297" s="58">
        <f>+VLOOKUP(A297,[2]ERRF!G:AZ,38,0)</f>
        <v>0</v>
      </c>
      <c r="M297" s="58">
        <f>+VLOOKUP(A297,[2]ERRF!G:AZ,39,0)</f>
        <v>57900</v>
      </c>
      <c r="N297" s="55" t="str">
        <f>+VLOOKUP(A297,[2]ERRF!G:AZ,44,0)</f>
        <v>33581</v>
      </c>
      <c r="O297" s="55" t="str">
        <f>+VLOOKUP(A297,[2]ERRF!G:AZ,46,0)</f>
        <v>0</v>
      </c>
    </row>
    <row r="298" spans="1:15" x14ac:dyDescent="0.25">
      <c r="A298" s="51">
        <v>12282</v>
      </c>
      <c r="B298" s="52">
        <v>44135</v>
      </c>
      <c r="C298" s="52">
        <v>44135</v>
      </c>
      <c r="D298" s="53">
        <v>276305</v>
      </c>
      <c r="E298" s="53">
        <v>276305</v>
      </c>
      <c r="F298" s="54" t="s">
        <v>70</v>
      </c>
      <c r="G298" s="56">
        <f>+VLOOKUP(A298,[2]ERRF!G:AZ,12,0)</f>
        <v>44182</v>
      </c>
      <c r="H298" s="56" t="str">
        <f>+VLOOKUP(A298,[2]ERRF!G:AZ,5,0)</f>
        <v>CC-1052082126</v>
      </c>
      <c r="I298" s="57">
        <f>+VLOOKUP(A298,[2]ERRF!G:AZ,17,0)</f>
        <v>276305</v>
      </c>
      <c r="J298" s="58">
        <v>0</v>
      </c>
      <c r="K298" s="58">
        <v>216994</v>
      </c>
      <c r="L298" s="58">
        <f>+VLOOKUP(A298,[2]ERRF!G:AZ,38,0)</f>
        <v>0</v>
      </c>
      <c r="M298" s="58">
        <f>+VLOOKUP(A298,[2]ERRF!G:AZ,39,0)</f>
        <v>59311</v>
      </c>
      <c r="N298" s="55" t="str">
        <f>+VLOOKUP(A298,[2]ERRF!G:AZ,44,0)</f>
        <v>33581</v>
      </c>
      <c r="O298" s="55" t="str">
        <f>+VLOOKUP(A298,[2]ERRF!G:AZ,46,0)</f>
        <v>0</v>
      </c>
    </row>
    <row r="299" spans="1:15" x14ac:dyDescent="0.25">
      <c r="A299" s="51">
        <v>12242</v>
      </c>
      <c r="B299" s="52">
        <v>44130</v>
      </c>
      <c r="C299" s="52">
        <v>44130</v>
      </c>
      <c r="D299" s="53">
        <v>311200</v>
      </c>
      <c r="E299" s="53">
        <v>311200</v>
      </c>
      <c r="F299" s="54" t="s">
        <v>68</v>
      </c>
      <c r="G299" s="56">
        <f>+VLOOKUP(A299,[2]ERRF!G:AZ,12,0)</f>
        <v>44182</v>
      </c>
      <c r="H299" s="56" t="str">
        <f>+VLOOKUP(A299,[2]ERRF!G:AZ,5,0)</f>
        <v>RC-1047238948</v>
      </c>
      <c r="I299" s="57">
        <f>+VLOOKUP(A299,[2]ERRF!G:AZ,17,0)</f>
        <v>311200</v>
      </c>
      <c r="J299" s="58">
        <v>0</v>
      </c>
      <c r="K299" s="58">
        <v>0</v>
      </c>
      <c r="L299" s="58">
        <f>+VLOOKUP(A299,[2]ERRF!G:AZ,38,0)</f>
        <v>0</v>
      </c>
      <c r="M299" s="58">
        <f>+VLOOKUP(A299,[2]ERRF!G:AZ,39,0)</f>
        <v>311200</v>
      </c>
      <c r="N299" s="55" t="str">
        <f>+VLOOKUP(A299,[2]ERRF!G:AZ,44,0)</f>
        <v>33581|33581</v>
      </c>
      <c r="O299" s="55" t="str">
        <f>+VLOOKUP(A299,[2]ERRF!G:AZ,46,0)</f>
        <v>0</v>
      </c>
    </row>
    <row r="300" spans="1:15" x14ac:dyDescent="0.25">
      <c r="A300" s="51">
        <v>12270</v>
      </c>
      <c r="B300" s="52">
        <v>44135</v>
      </c>
      <c r="C300" s="52">
        <v>44135</v>
      </c>
      <c r="D300" s="53">
        <v>354287</v>
      </c>
      <c r="E300" s="53">
        <v>354287</v>
      </c>
      <c r="F300" s="54" t="s">
        <v>68</v>
      </c>
      <c r="G300" s="56">
        <f>+VLOOKUP(A300,[2]ERRF!G:AZ,12,0)</f>
        <v>44182</v>
      </c>
      <c r="H300" s="56" t="str">
        <f>+VLOOKUP(A300,[2]ERRF!G:AZ,5,0)</f>
        <v>CC-1003202915</v>
      </c>
      <c r="I300" s="57">
        <f>+VLOOKUP(A300,[2]ERRF!G:AZ,17,0)</f>
        <v>354287</v>
      </c>
      <c r="J300" s="58">
        <v>0</v>
      </c>
      <c r="K300" s="58">
        <v>0</v>
      </c>
      <c r="L300" s="58">
        <f>+VLOOKUP(A300,[2]ERRF!G:AZ,38,0)</f>
        <v>0</v>
      </c>
      <c r="M300" s="58">
        <f>+VLOOKUP(A300,[2]ERRF!G:AZ,39,0)</f>
        <v>354287</v>
      </c>
      <c r="N300" s="55" t="str">
        <f>+VLOOKUP(A300,[2]ERRF!G:AZ,44,0)</f>
        <v>33581|33581</v>
      </c>
      <c r="O300" s="55" t="str">
        <f>+VLOOKUP(A300,[2]ERRF!G:AZ,46,0)</f>
        <v>0</v>
      </c>
    </row>
    <row r="301" spans="1:15" x14ac:dyDescent="0.25">
      <c r="A301" s="51">
        <v>12275</v>
      </c>
      <c r="B301" s="52">
        <v>44135</v>
      </c>
      <c r="C301" s="52">
        <v>44135</v>
      </c>
      <c r="D301" s="53">
        <v>437717</v>
      </c>
      <c r="E301" s="53">
        <v>437717</v>
      </c>
      <c r="F301" s="54" t="s">
        <v>70</v>
      </c>
      <c r="G301" s="56">
        <f>+VLOOKUP(A301,[2]ERRF!G:AZ,12,0)</f>
        <v>44182</v>
      </c>
      <c r="H301" s="56" t="str">
        <f>+VLOOKUP(A301,[2]ERRF!G:AZ,5,0)</f>
        <v>CC-1000872032</v>
      </c>
      <c r="I301" s="57">
        <f>+VLOOKUP(A301,[2]ERRF!G:AZ,17,0)</f>
        <v>437717</v>
      </c>
      <c r="J301" s="58">
        <v>0</v>
      </c>
      <c r="K301" s="58">
        <v>216994</v>
      </c>
      <c r="L301" s="58">
        <f>+VLOOKUP(A301,[2]ERRF!G:AZ,38,0)</f>
        <v>0</v>
      </c>
      <c r="M301" s="58">
        <f>+VLOOKUP(A301,[2]ERRF!G:AZ,39,0)</f>
        <v>220723</v>
      </c>
      <c r="N301" s="55" t="str">
        <f>+VLOOKUP(A301,[2]ERRF!G:AZ,44,0)</f>
        <v>33581</v>
      </c>
      <c r="O301" s="55" t="str">
        <f>+VLOOKUP(A301,[2]ERRF!G:AZ,46,0)</f>
        <v>0</v>
      </c>
    </row>
    <row r="302" spans="1:15" x14ac:dyDescent="0.25">
      <c r="A302" s="51">
        <v>12244</v>
      </c>
      <c r="B302" s="52">
        <v>44130</v>
      </c>
      <c r="C302" s="52">
        <v>44130</v>
      </c>
      <c r="D302" s="53">
        <v>480423</v>
      </c>
      <c r="E302" s="53">
        <v>480423</v>
      </c>
      <c r="F302" s="54" t="s">
        <v>68</v>
      </c>
      <c r="G302" s="56">
        <f>+VLOOKUP(A302,[2]ERRF!G:AZ,12,0)</f>
        <v>44182</v>
      </c>
      <c r="H302" s="56" t="str">
        <f>+VLOOKUP(A302,[2]ERRF!G:AZ,5,0)</f>
        <v>TI-1133795407</v>
      </c>
      <c r="I302" s="57">
        <f>+VLOOKUP(A302,[2]ERRF!G:AZ,17,0)</f>
        <v>480423</v>
      </c>
      <c r="J302" s="58">
        <v>0</v>
      </c>
      <c r="K302" s="58">
        <v>0</v>
      </c>
      <c r="L302" s="58">
        <f>+VLOOKUP(A302,[2]ERRF!G:AZ,38,0)</f>
        <v>0</v>
      </c>
      <c r="M302" s="58">
        <f>+VLOOKUP(A302,[2]ERRF!G:AZ,39,0)</f>
        <v>480423</v>
      </c>
      <c r="N302" s="55" t="str">
        <f>+VLOOKUP(A302,[2]ERRF!G:AZ,44,0)</f>
        <v>33581|33581</v>
      </c>
      <c r="O302" s="55" t="str">
        <f>+VLOOKUP(A302,[2]ERRF!G:AZ,46,0)</f>
        <v>0</v>
      </c>
    </row>
    <row r="303" spans="1:15" x14ac:dyDescent="0.25">
      <c r="A303" s="51">
        <v>12197</v>
      </c>
      <c r="B303" s="52">
        <v>44123</v>
      </c>
      <c r="C303" s="52">
        <v>44123</v>
      </c>
      <c r="D303" s="53">
        <v>58508</v>
      </c>
      <c r="E303" s="53">
        <v>58508</v>
      </c>
      <c r="F303" s="54" t="s">
        <v>68</v>
      </c>
      <c r="G303" s="56">
        <f>+VLOOKUP(A303,[2]ERRF!G:AZ,12,0)</f>
        <v>44182</v>
      </c>
      <c r="H303" s="56" t="str">
        <f>+VLOOKUP(A303,[2]ERRF!G:AZ,5,0)</f>
        <v>CC-72313813</v>
      </c>
      <c r="I303" s="57">
        <f>+VLOOKUP(A303,[2]ERRF!G:AZ,17,0)</f>
        <v>58508</v>
      </c>
      <c r="J303" s="58">
        <v>0</v>
      </c>
      <c r="K303" s="58">
        <v>0</v>
      </c>
      <c r="L303" s="58">
        <f>+VLOOKUP(A303,[2]ERRF!G:AZ,38,0)</f>
        <v>0</v>
      </c>
      <c r="M303" s="58">
        <f>+VLOOKUP(A303,[2]ERRF!G:AZ,39,0)</f>
        <v>58508</v>
      </c>
      <c r="N303" s="55" t="str">
        <f>+VLOOKUP(A303,[2]ERRF!G:AZ,44,0)</f>
        <v>33581|33581</v>
      </c>
      <c r="O303" s="55" t="str">
        <f>+VLOOKUP(A303,[2]ERRF!G:AZ,46,0)</f>
        <v>0</v>
      </c>
    </row>
    <row r="304" spans="1:15" x14ac:dyDescent="0.25">
      <c r="A304" s="51">
        <v>12268</v>
      </c>
      <c r="B304" s="52">
        <v>44135</v>
      </c>
      <c r="C304" s="52">
        <v>44135</v>
      </c>
      <c r="D304" s="53">
        <v>59899</v>
      </c>
      <c r="E304" s="53">
        <v>59899</v>
      </c>
      <c r="F304" s="54" t="s">
        <v>68</v>
      </c>
      <c r="G304" s="56">
        <f>+VLOOKUP(A304,[2]ERRF!G:AZ,12,0)</f>
        <v>44182</v>
      </c>
      <c r="H304" s="56" t="str">
        <f>+VLOOKUP(A304,[2]ERRF!G:AZ,5,0)</f>
        <v>CC-5023065</v>
      </c>
      <c r="I304" s="57">
        <f>+VLOOKUP(A304,[2]ERRF!G:AZ,17,0)</f>
        <v>59899</v>
      </c>
      <c r="J304" s="58">
        <v>0</v>
      </c>
      <c r="K304" s="58">
        <v>0</v>
      </c>
      <c r="L304" s="58">
        <f>+VLOOKUP(A304,[2]ERRF!G:AZ,38,0)</f>
        <v>0</v>
      </c>
      <c r="M304" s="58">
        <f>+VLOOKUP(A304,[2]ERRF!G:AZ,39,0)</f>
        <v>59899</v>
      </c>
      <c r="N304" s="55" t="str">
        <f>+VLOOKUP(A304,[2]ERRF!G:AZ,44,0)</f>
        <v>33581|33581</v>
      </c>
      <c r="O304" s="55" t="str">
        <f>+VLOOKUP(A304,[2]ERRF!G:AZ,46,0)</f>
        <v>0</v>
      </c>
    </row>
    <row r="305" spans="1:15" x14ac:dyDescent="0.25">
      <c r="A305" s="51">
        <v>12443</v>
      </c>
      <c r="B305" s="52">
        <v>44165</v>
      </c>
      <c r="C305" s="52">
        <v>44165</v>
      </c>
      <c r="D305" s="53">
        <v>130993</v>
      </c>
      <c r="E305" s="53">
        <v>130993</v>
      </c>
      <c r="F305" s="54" t="s">
        <v>68</v>
      </c>
      <c r="G305" s="56">
        <f>+VLOOKUP(A305,[2]ERRF!G:AZ,12,0)</f>
        <v>44182</v>
      </c>
      <c r="H305" s="56" t="str">
        <f>+VLOOKUP(A305,[2]ERRF!G:AZ,5,0)</f>
        <v>CC-1143461178</v>
      </c>
      <c r="I305" s="57">
        <f>+VLOOKUP(A305,[2]ERRF!G:AZ,17,0)</f>
        <v>130993</v>
      </c>
      <c r="J305" s="58">
        <v>0</v>
      </c>
      <c r="K305" s="58">
        <v>0</v>
      </c>
      <c r="L305" s="58">
        <f>+VLOOKUP(A305,[2]ERRF!G:AZ,38,0)</f>
        <v>0</v>
      </c>
      <c r="M305" s="58">
        <f>+VLOOKUP(A305,[2]ERRF!G:AZ,39,0)</f>
        <v>130993</v>
      </c>
      <c r="N305" s="55" t="str">
        <f>+VLOOKUP(A305,[2]ERRF!G:AZ,44,0)</f>
        <v>33581|33581</v>
      </c>
      <c r="O305" s="55" t="str">
        <f>+VLOOKUP(A305,[2]ERRF!G:AZ,46,0)</f>
        <v>0</v>
      </c>
    </row>
    <row r="306" spans="1:15" x14ac:dyDescent="0.25">
      <c r="A306" s="51">
        <v>12444</v>
      </c>
      <c r="B306" s="52">
        <v>44165</v>
      </c>
      <c r="C306" s="52">
        <v>44165</v>
      </c>
      <c r="D306" s="53">
        <v>140413</v>
      </c>
      <c r="E306" s="53">
        <v>140413</v>
      </c>
      <c r="F306" s="54" t="s">
        <v>68</v>
      </c>
      <c r="G306" s="56">
        <f>+VLOOKUP(A306,[2]ERRF!G:AZ,12,0)</f>
        <v>44182</v>
      </c>
      <c r="H306" s="56" t="str">
        <f>+VLOOKUP(A306,[2]ERRF!G:AZ,5,0)</f>
        <v>CC-32756559</v>
      </c>
      <c r="I306" s="57">
        <f>+VLOOKUP(A306,[2]ERRF!G:AZ,17,0)</f>
        <v>140413</v>
      </c>
      <c r="J306" s="58">
        <v>0</v>
      </c>
      <c r="K306" s="58">
        <v>0</v>
      </c>
      <c r="L306" s="58">
        <f>+VLOOKUP(A306,[2]ERRF!G:AZ,38,0)</f>
        <v>0</v>
      </c>
      <c r="M306" s="58">
        <f>+VLOOKUP(A306,[2]ERRF!G:AZ,39,0)</f>
        <v>140413</v>
      </c>
      <c r="N306" s="55" t="str">
        <f>+VLOOKUP(A306,[2]ERRF!G:AZ,44,0)</f>
        <v>33581|33581</v>
      </c>
      <c r="O306" s="55" t="str">
        <f>+VLOOKUP(A306,[2]ERRF!G:AZ,46,0)</f>
        <v>0</v>
      </c>
    </row>
    <row r="307" spans="1:15" x14ac:dyDescent="0.25">
      <c r="A307" s="51">
        <v>12372</v>
      </c>
      <c r="B307" s="52">
        <v>44154</v>
      </c>
      <c r="C307" s="52">
        <v>44154</v>
      </c>
      <c r="D307" s="53">
        <v>275731</v>
      </c>
      <c r="E307" s="53">
        <v>275731</v>
      </c>
      <c r="F307" s="54" t="s">
        <v>68</v>
      </c>
      <c r="G307" s="56">
        <f>+VLOOKUP(A307,[2]ERRF!G:AZ,12,0)</f>
        <v>44182</v>
      </c>
      <c r="H307" s="56" t="str">
        <f>+VLOOKUP(A307,[2]ERRF!G:AZ,5,0)</f>
        <v>CC-1052077587</v>
      </c>
      <c r="I307" s="57">
        <f>+VLOOKUP(A307,[2]ERRF!G:AZ,17,0)</f>
        <v>275731</v>
      </c>
      <c r="J307" s="58">
        <v>0</v>
      </c>
      <c r="K307" s="58">
        <v>0</v>
      </c>
      <c r="L307" s="58">
        <f>+VLOOKUP(A307,[2]ERRF!G:AZ,38,0)</f>
        <v>0</v>
      </c>
      <c r="M307" s="58">
        <f>+VLOOKUP(A307,[2]ERRF!G:AZ,39,0)</f>
        <v>275731</v>
      </c>
      <c r="N307" s="55" t="str">
        <f>+VLOOKUP(A307,[2]ERRF!G:AZ,44,0)</f>
        <v>33581|33581</v>
      </c>
      <c r="O307" s="55" t="str">
        <f>+VLOOKUP(A307,[2]ERRF!G:AZ,46,0)</f>
        <v>0</v>
      </c>
    </row>
    <row r="308" spans="1:15" x14ac:dyDescent="0.25">
      <c r="A308" s="51">
        <v>12441</v>
      </c>
      <c r="B308" s="52">
        <v>44165</v>
      </c>
      <c r="C308" s="52">
        <v>44165</v>
      </c>
      <c r="D308" s="53">
        <v>66062</v>
      </c>
      <c r="E308" s="53">
        <v>66062</v>
      </c>
      <c r="F308" s="54" t="s">
        <v>68</v>
      </c>
      <c r="G308" s="56">
        <f>+VLOOKUP(A308,[2]ERRF!G:AZ,12,0)</f>
        <v>44182</v>
      </c>
      <c r="H308" s="56" t="str">
        <f>+VLOOKUP(A308,[2]ERRF!G:AZ,5,0)</f>
        <v>CC-1045751760</v>
      </c>
      <c r="I308" s="57">
        <f>+VLOOKUP(A308,[2]ERRF!G:AZ,17,0)</f>
        <v>66062</v>
      </c>
      <c r="J308" s="58">
        <v>0</v>
      </c>
      <c r="K308" s="58">
        <v>0</v>
      </c>
      <c r="L308" s="58">
        <f>+VLOOKUP(A308,[2]ERRF!G:AZ,38,0)</f>
        <v>66062</v>
      </c>
      <c r="M308" s="58">
        <f>+VLOOKUP(A308,[2]ERRF!G:AZ,39,0)</f>
        <v>0</v>
      </c>
      <c r="N308" s="55" t="str">
        <f>+VLOOKUP(A308,[2]ERRF!G:AZ,44,0)</f>
        <v>0</v>
      </c>
      <c r="O308" s="55" t="str">
        <f>+VLOOKUP(A308,[2]ERRF!G:AZ,46,0)</f>
        <v>3812</v>
      </c>
    </row>
    <row r="309" spans="1:15" x14ac:dyDescent="0.25">
      <c r="A309" s="51">
        <v>12328</v>
      </c>
      <c r="B309" s="52">
        <v>44148</v>
      </c>
      <c r="C309" s="52">
        <v>44148</v>
      </c>
      <c r="D309" s="53">
        <v>67215</v>
      </c>
      <c r="E309" s="53">
        <v>67215</v>
      </c>
      <c r="F309" s="54" t="s">
        <v>68</v>
      </c>
      <c r="G309" s="56">
        <f>+VLOOKUP(A309,[2]ERRF!G:AZ,12,0)</f>
        <v>44182</v>
      </c>
      <c r="H309" s="56" t="str">
        <f>+VLOOKUP(A309,[2]ERRF!G:AZ,5,0)</f>
        <v>CC-3779618</v>
      </c>
      <c r="I309" s="57">
        <f>+VLOOKUP(A309,[2]ERRF!G:AZ,17,0)</f>
        <v>67215</v>
      </c>
      <c r="J309" s="58">
        <v>0</v>
      </c>
      <c r="K309" s="58">
        <v>0</v>
      </c>
      <c r="L309" s="58">
        <f>+VLOOKUP(A309,[2]ERRF!G:AZ,38,0)</f>
        <v>67215</v>
      </c>
      <c r="M309" s="58">
        <f>+VLOOKUP(A309,[2]ERRF!G:AZ,39,0)</f>
        <v>0</v>
      </c>
      <c r="N309" s="55" t="str">
        <f>+VLOOKUP(A309,[2]ERRF!G:AZ,44,0)</f>
        <v>0</v>
      </c>
      <c r="O309" s="55" t="str">
        <f>+VLOOKUP(A309,[2]ERRF!G:AZ,46,0)</f>
        <v>3546</v>
      </c>
    </row>
    <row r="310" spans="1:15" x14ac:dyDescent="0.25">
      <c r="A310" s="51">
        <v>12341</v>
      </c>
      <c r="B310" s="52">
        <v>44148</v>
      </c>
      <c r="C310" s="52">
        <v>44148</v>
      </c>
      <c r="D310" s="53">
        <v>85885</v>
      </c>
      <c r="E310" s="53">
        <v>85885</v>
      </c>
      <c r="F310" s="54" t="s">
        <v>68</v>
      </c>
      <c r="G310" s="56">
        <f>+VLOOKUP(A310,[2]ERRF!G:AZ,12,0)</f>
        <v>44182</v>
      </c>
      <c r="H310" s="56" t="str">
        <f>+VLOOKUP(A310,[2]ERRF!G:AZ,5,0)</f>
        <v>TI-1133795407</v>
      </c>
      <c r="I310" s="57">
        <f>+VLOOKUP(A310,[2]ERRF!G:AZ,17,0)</f>
        <v>85885</v>
      </c>
      <c r="J310" s="58">
        <v>0</v>
      </c>
      <c r="K310" s="58">
        <v>0</v>
      </c>
      <c r="L310" s="58">
        <f>+VLOOKUP(A310,[2]ERRF!G:AZ,38,0)</f>
        <v>0</v>
      </c>
      <c r="M310" s="58">
        <f>+VLOOKUP(A310,[2]ERRF!G:AZ,39,0)</f>
        <v>85885</v>
      </c>
      <c r="N310" s="55" t="str">
        <f>+VLOOKUP(A310,[2]ERRF!G:AZ,44,0)</f>
        <v>33581|33581</v>
      </c>
      <c r="O310" s="55" t="str">
        <f>+VLOOKUP(A310,[2]ERRF!G:AZ,46,0)</f>
        <v>0</v>
      </c>
    </row>
    <row r="311" spans="1:15" x14ac:dyDescent="0.25">
      <c r="A311" s="51">
        <v>12523</v>
      </c>
      <c r="B311" s="52">
        <v>44189</v>
      </c>
      <c r="C311" s="52">
        <v>44189</v>
      </c>
      <c r="D311" s="53">
        <v>112976</v>
      </c>
      <c r="E311" s="53">
        <v>112976</v>
      </c>
      <c r="F311" s="54" t="s">
        <v>69</v>
      </c>
      <c r="G311" s="55">
        <v>0</v>
      </c>
      <c r="H311" s="55">
        <v>0</v>
      </c>
      <c r="I311" s="55">
        <v>0</v>
      </c>
      <c r="J311" s="54">
        <f>+E311</f>
        <v>112976</v>
      </c>
      <c r="K311" s="55">
        <v>0</v>
      </c>
      <c r="L311" s="55">
        <v>0</v>
      </c>
      <c r="M311" s="55">
        <v>0</v>
      </c>
      <c r="N311" s="55">
        <v>0</v>
      </c>
      <c r="O311" s="55">
        <v>0</v>
      </c>
    </row>
    <row r="312" spans="1:15" x14ac:dyDescent="0.25">
      <c r="A312" s="51">
        <v>12506</v>
      </c>
      <c r="B312" s="52">
        <v>44189</v>
      </c>
      <c r="C312" s="52">
        <v>44189</v>
      </c>
      <c r="D312" s="53">
        <v>124996</v>
      </c>
      <c r="E312" s="53">
        <v>124996</v>
      </c>
      <c r="F312" s="54" t="s">
        <v>69</v>
      </c>
      <c r="G312" s="55">
        <v>0</v>
      </c>
      <c r="H312" s="55">
        <v>0</v>
      </c>
      <c r="I312" s="55">
        <v>0</v>
      </c>
      <c r="J312" s="54">
        <f>+E312</f>
        <v>124996</v>
      </c>
      <c r="K312" s="55">
        <v>0</v>
      </c>
      <c r="L312" s="55">
        <v>0</v>
      </c>
      <c r="M312" s="55">
        <v>0</v>
      </c>
      <c r="N312" s="55">
        <v>0</v>
      </c>
      <c r="O312" s="55">
        <v>0</v>
      </c>
    </row>
    <row r="313" spans="1:15" x14ac:dyDescent="0.25">
      <c r="A313" s="51">
        <v>12510</v>
      </c>
      <c r="B313" s="52">
        <v>44189</v>
      </c>
      <c r="C313" s="52">
        <v>44189</v>
      </c>
      <c r="D313" s="53">
        <v>125455</v>
      </c>
      <c r="E313" s="53">
        <v>125455</v>
      </c>
      <c r="F313" s="54" t="s">
        <v>69</v>
      </c>
      <c r="G313" s="55">
        <v>0</v>
      </c>
      <c r="H313" s="55">
        <v>0</v>
      </c>
      <c r="I313" s="55">
        <v>0</v>
      </c>
      <c r="J313" s="54">
        <f>+E313</f>
        <v>125455</v>
      </c>
      <c r="K313" s="55">
        <v>0</v>
      </c>
      <c r="L313" s="55">
        <v>0</v>
      </c>
      <c r="M313" s="55">
        <v>0</v>
      </c>
      <c r="N313" s="55">
        <v>0</v>
      </c>
      <c r="O313" s="55">
        <v>0</v>
      </c>
    </row>
    <row r="314" spans="1:15" x14ac:dyDescent="0.25">
      <c r="A314" s="51">
        <v>12539</v>
      </c>
      <c r="B314" s="52">
        <v>44193</v>
      </c>
      <c r="C314" s="52">
        <v>44193</v>
      </c>
      <c r="D314" s="53">
        <v>131885</v>
      </c>
      <c r="E314" s="53">
        <v>131885</v>
      </c>
      <c r="F314" s="54" t="s">
        <v>69</v>
      </c>
      <c r="G314" s="55">
        <v>0</v>
      </c>
      <c r="H314" s="55">
        <v>0</v>
      </c>
      <c r="I314" s="55">
        <v>0</v>
      </c>
      <c r="J314" s="54">
        <f>+E314</f>
        <v>131885</v>
      </c>
      <c r="K314" s="55">
        <v>0</v>
      </c>
      <c r="L314" s="55">
        <v>0</v>
      </c>
      <c r="M314" s="55">
        <v>0</v>
      </c>
      <c r="N314" s="55">
        <v>0</v>
      </c>
      <c r="O314" s="55">
        <v>0</v>
      </c>
    </row>
    <row r="315" spans="1:15" x14ac:dyDescent="0.25">
      <c r="A315" s="51">
        <v>12498</v>
      </c>
      <c r="B315" s="52">
        <v>44188</v>
      </c>
      <c r="C315" s="52">
        <v>44188</v>
      </c>
      <c r="D315" s="53">
        <v>147722</v>
      </c>
      <c r="E315" s="53">
        <v>147722</v>
      </c>
      <c r="F315" s="54" t="s">
        <v>69</v>
      </c>
      <c r="G315" s="55">
        <v>0</v>
      </c>
      <c r="H315" s="55">
        <v>0</v>
      </c>
      <c r="I315" s="55">
        <v>0</v>
      </c>
      <c r="J315" s="54">
        <f>+E315</f>
        <v>147722</v>
      </c>
      <c r="K315" s="55">
        <v>0</v>
      </c>
      <c r="L315" s="55">
        <v>0</v>
      </c>
      <c r="M315" s="55">
        <v>0</v>
      </c>
      <c r="N315" s="55">
        <v>0</v>
      </c>
      <c r="O315" s="55">
        <v>0</v>
      </c>
    </row>
    <row r="316" spans="1:15" x14ac:dyDescent="0.25">
      <c r="A316" s="51">
        <v>12497</v>
      </c>
      <c r="B316" s="52">
        <v>44188</v>
      </c>
      <c r="C316" s="52">
        <v>44188</v>
      </c>
      <c r="D316" s="53">
        <v>236972</v>
      </c>
      <c r="E316" s="53">
        <v>236972</v>
      </c>
      <c r="F316" s="54" t="s">
        <v>69</v>
      </c>
      <c r="G316" s="55">
        <v>0</v>
      </c>
      <c r="H316" s="55">
        <v>0</v>
      </c>
      <c r="I316" s="55">
        <v>0</v>
      </c>
      <c r="J316" s="54">
        <f>+E316</f>
        <v>236972</v>
      </c>
      <c r="K316" s="55">
        <v>0</v>
      </c>
      <c r="L316" s="55">
        <v>0</v>
      </c>
      <c r="M316" s="55">
        <v>0</v>
      </c>
      <c r="N316" s="55">
        <v>0</v>
      </c>
      <c r="O316" s="55">
        <v>0</v>
      </c>
    </row>
    <row r="317" spans="1:15" x14ac:dyDescent="0.25">
      <c r="A317" s="51">
        <v>12557</v>
      </c>
      <c r="B317" s="52">
        <v>44193</v>
      </c>
      <c r="C317" s="52">
        <v>44193</v>
      </c>
      <c r="D317" s="53">
        <v>274894</v>
      </c>
      <c r="E317" s="53">
        <v>274894</v>
      </c>
      <c r="F317" s="54" t="s">
        <v>69</v>
      </c>
      <c r="G317" s="55">
        <v>0</v>
      </c>
      <c r="H317" s="55">
        <v>0</v>
      </c>
      <c r="I317" s="55">
        <v>0</v>
      </c>
      <c r="J317" s="54">
        <f>+E317</f>
        <v>274894</v>
      </c>
      <c r="K317" s="55">
        <v>0</v>
      </c>
      <c r="L317" s="55">
        <v>0</v>
      </c>
      <c r="M317" s="55">
        <v>0</v>
      </c>
      <c r="N317" s="55">
        <v>0</v>
      </c>
      <c r="O317" s="55">
        <v>0</v>
      </c>
    </row>
    <row r="318" spans="1:15" s="62" customFormat="1" ht="12" x14ac:dyDescent="0.2">
      <c r="A318" s="59"/>
      <c r="B318" s="60"/>
      <c r="C318" s="60"/>
      <c r="D318" s="61">
        <f>SUBTOTAL(9,D2:D317)</f>
        <v>46592755</v>
      </c>
      <c r="E318" s="61">
        <f>SUBTOTAL(9,E2:E317)</f>
        <v>46592755</v>
      </c>
      <c r="F318" s="59"/>
      <c r="G318" s="60"/>
      <c r="H318" s="60"/>
      <c r="I318" s="61">
        <f>SUBTOTAL(9,I2:I317)</f>
        <v>37668009</v>
      </c>
      <c r="J318" s="61">
        <f t="shared" ref="J318:M318" si="0">SUBTOTAL(9,J2:J317)</f>
        <v>8984839</v>
      </c>
      <c r="K318" s="61">
        <f t="shared" si="0"/>
        <v>7265441</v>
      </c>
      <c r="L318" s="61">
        <f t="shared" si="0"/>
        <v>10239341</v>
      </c>
      <c r="M318" s="61">
        <f t="shared" si="0"/>
        <v>20103134</v>
      </c>
      <c r="N318" s="59"/>
      <c r="O318" s="59"/>
    </row>
    <row r="320" spans="1:15" x14ac:dyDescent="0.25">
      <c r="F320" s="64" t="s">
        <v>71</v>
      </c>
      <c r="G320" s="54">
        <f>+E318</f>
        <v>46592755</v>
      </c>
      <c r="H320" s="65"/>
    </row>
    <row r="321" spans="6:8" x14ac:dyDescent="0.25">
      <c r="F321" s="55" t="s">
        <v>61</v>
      </c>
      <c r="G321" s="54">
        <f>+J318</f>
        <v>8984839</v>
      </c>
      <c r="H321" s="65"/>
    </row>
    <row r="322" spans="6:8" x14ac:dyDescent="0.25">
      <c r="F322" s="55" t="s">
        <v>62</v>
      </c>
      <c r="G322" s="54">
        <f>+K318</f>
        <v>7265441</v>
      </c>
      <c r="H322" s="65"/>
    </row>
    <row r="323" spans="6:8" x14ac:dyDescent="0.25">
      <c r="F323" s="55" t="s">
        <v>72</v>
      </c>
      <c r="G323" s="54">
        <f>+L318+M318</f>
        <v>30342475</v>
      </c>
      <c r="H323" s="65"/>
    </row>
    <row r="324" spans="6:8" x14ac:dyDescent="0.25">
      <c r="F324" s="55" t="s">
        <v>73</v>
      </c>
      <c r="G324" s="54">
        <v>0</v>
      </c>
      <c r="H324" s="65"/>
    </row>
    <row r="325" spans="6:8" x14ac:dyDescent="0.25">
      <c r="F325" s="64" t="s">
        <v>74</v>
      </c>
      <c r="G325" s="55"/>
      <c r="H325" s="66"/>
    </row>
    <row r="326" spans="6:8" x14ac:dyDescent="0.25">
      <c r="F326" s="55" t="s">
        <v>75</v>
      </c>
      <c r="G326" s="67">
        <f>+G324-G325</f>
        <v>0</v>
      </c>
    </row>
  </sheetData>
  <autoFilter ref="A1:O317" xr:uid="{AE7B562C-3A3D-42CC-967B-F5E5591D5CB6}"/>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AIFT010</vt:lpstr>
      <vt:lpstr>CARTERA DEPURADA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 Fernanda Matute Romero</dc:creator>
  <cp:lastModifiedBy>Luisa Fernanda Matute Romero</cp:lastModifiedBy>
  <dcterms:created xsi:type="dcterms:W3CDTF">2023-05-18T16:09:09Z</dcterms:created>
  <dcterms:modified xsi:type="dcterms:W3CDTF">2023-05-18T16:09:38Z</dcterms:modified>
</cp:coreProperties>
</file>