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CLINICA LABIMED LTDA\"/>
    </mc:Choice>
  </mc:AlternateContent>
  <xr:revisionPtr revIDLastSave="0" documentId="8_{E73CEDAF-39D9-48B8-B3D2-409AD86E419B}" xr6:coauthVersionLast="47" xr6:coauthVersionMax="47" xr10:uidLastSave="{00000000-0000-0000-0000-000000000000}"/>
  <bookViews>
    <workbookView xWindow="-120" yWindow="-120" windowWidth="19440" windowHeight="15000" xr2:uid="{D8E59973-EDAC-4655-A444-97123A540EC9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19" i="1"/>
  <c r="AF14" i="1"/>
  <c r="AD14" i="1"/>
  <c r="AC14" i="1"/>
  <c r="AB14" i="1"/>
  <c r="AA14" i="1"/>
  <c r="X14" i="1"/>
  <c r="M14" i="1"/>
  <c r="L14" i="1"/>
  <c r="I14" i="1"/>
  <c r="H14" i="1"/>
  <c r="AI10" i="1"/>
  <c r="AE10" i="1"/>
  <c r="X10" i="1"/>
  <c r="Z10" i="1" s="1"/>
  <c r="U10" i="1"/>
  <c r="S10" i="1"/>
  <c r="R10" i="1"/>
  <c r="P10" i="1"/>
  <c r="Q10" i="1" s="1"/>
  <c r="K10" i="1"/>
  <c r="J10" i="1"/>
  <c r="N10" i="1" s="1"/>
  <c r="I10" i="1"/>
  <c r="G10" i="1"/>
  <c r="F10" i="1"/>
  <c r="E10" i="1"/>
  <c r="D10" i="1"/>
  <c r="C10" i="1"/>
  <c r="A10" i="1"/>
  <c r="AI9" i="1"/>
  <c r="AE9" i="1"/>
  <c r="AE14" i="1" s="1"/>
  <c r="X9" i="1"/>
  <c r="Z9" i="1" s="1"/>
  <c r="Z14" i="1" s="1"/>
  <c r="U9" i="1"/>
  <c r="U14" i="1" s="1"/>
  <c r="S9" i="1"/>
  <c r="S14" i="1" s="1"/>
  <c r="Q9" i="1"/>
  <c r="Q14" i="1" s="1"/>
  <c r="P9" i="1"/>
  <c r="R9" i="1" s="1"/>
  <c r="R14" i="1" s="1"/>
  <c r="K9" i="1"/>
  <c r="K14" i="1" s="1"/>
  <c r="J9" i="1"/>
  <c r="N9" i="1" s="1"/>
  <c r="I9" i="1"/>
  <c r="G9" i="1"/>
  <c r="F9" i="1"/>
  <c r="E9" i="1"/>
  <c r="D9" i="1"/>
  <c r="C9" i="1"/>
  <c r="E5" i="1"/>
  <c r="D20" i="1" s="1"/>
  <c r="E4" i="1"/>
  <c r="B3" i="1"/>
  <c r="AG9" i="1" l="1"/>
  <c r="AG14" i="1" s="1"/>
  <c r="AG10" i="1"/>
  <c r="N14" i="1"/>
  <c r="O9" i="1"/>
  <c r="O14" i="1" s="1"/>
  <c r="J14" i="1"/>
  <c r="G14" i="1"/>
  <c r="O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tc={5F58BBE8-B05C-4171-95D0-261A48942FE1}</author>
    <author>tc={2D0F425C-C486-4F8B-A003-28E4553945DE}</author>
    <author>tc={641D520D-3E88-4852-8A48-85D21F7618AA}</author>
    <author>tc={C8B8FD62-258B-4BF0-AB9F-7B60236A667C}</author>
    <author>tc={DFD60F7F-5C03-4918-BEA2-B1B781A081A2}</author>
    <author>tc={BA069A1A-5B3D-4D12-B41B-2C25C8D17A2B}</author>
  </authors>
  <commentList>
    <comment ref="J8" authorId="0" shapeId="0" xr:uid="{5F58BBE8-B05C-4171-95D0-261A48942FE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2D0F425C-C486-4F8B-A003-28E4553945D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641D520D-3E88-4852-8A48-85D21F7618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8B8FD62-258B-4BF0-AB9F-7B60236A667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DFD60F7F-5C03-4918-BEA2-B1B781A081A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A069A1A-5B3D-4D12-B41B-2C25C8D17A2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<sst xmlns="http://schemas.openxmlformats.org/spreadsheetml/2006/main" count="57" uniqueCount="51">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</sst>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2CE5A517-E06A-41E8-B250-322C91BD3956}"/>
    <cellStyle name="Normal 4" xfId="3" xr:uid="{9538FC4E-753E-4E36-AB54-3BC0464E5F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CLINICA%20LABIMED%20LTDA\SIMULADOR%20DE%20CONCILIACION%20MAYO%20.xlsb" TargetMode="External"/><Relationship Id="rId1" Type="http://schemas.openxmlformats.org/officeDocument/2006/relationships/externalLinkPath" Target="SIMULADOR%20DE%20CONCILIACION%20MAYO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10166</v>
          </cell>
          <cell r="B3">
            <v>10166</v>
          </cell>
          <cell r="C3">
            <v>42474</v>
          </cell>
          <cell r="D3">
            <v>42504</v>
          </cell>
          <cell r="F3">
            <v>220000</v>
          </cell>
          <cell r="G3" t="str">
            <v>CANCELADA</v>
          </cell>
          <cell r="P3">
            <v>220000</v>
          </cell>
        </row>
        <row r="4">
          <cell r="A4">
            <v>10167</v>
          </cell>
          <cell r="B4">
            <v>10167</v>
          </cell>
          <cell r="C4">
            <v>42474</v>
          </cell>
          <cell r="D4">
            <v>42504</v>
          </cell>
          <cell r="F4">
            <v>63572</v>
          </cell>
          <cell r="G4" t="str">
            <v>CANCELADA</v>
          </cell>
          <cell r="P4">
            <v>63572</v>
          </cell>
        </row>
      </sheetData>
      <sheetData sheetId="2"/>
      <sheetData sheetId="3">
        <row r="6">
          <cell r="H6" t="str">
            <v>CLINICA LABIMED LTDA (EN LIQUIDACION)</v>
          </cell>
        </row>
        <row r="9">
          <cell r="C9" t="str">
            <v>LUISA MATUTE ROMERO</v>
          </cell>
          <cell r="H9" t="str">
            <v>MARLON VASQUEZ</v>
          </cell>
        </row>
        <row r="16">
          <cell r="F16">
            <v>44926</v>
          </cell>
        </row>
        <row r="69">
          <cell r="F69">
            <v>45072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FDFBC40-4733-4175-AAEF-04C1EE91015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FDFBC40-4733-4175-AAEF-04C1EE910150}" id="{5F58BBE8-B05C-4171-95D0-261A48942FE1}">
    <text>SUAMTORIA DE GIRO DIRECTO Y ESFUERZO PROPIO</text>
  </threadedComment>
  <threadedComment ref="K8" dT="2020-08-04T16:00:44.11" personId="{DFDFBC40-4733-4175-AAEF-04C1EE910150}" id="{2D0F425C-C486-4F8B-A003-28E4553945DE}">
    <text>SUMATORIA DE PAGOS (DESCUENTOS ,TESORERIA,EMBARGOS)</text>
  </threadedComment>
  <threadedComment ref="R8" dT="2020-08-04T15:59:07.94" personId="{DFDFBC40-4733-4175-AAEF-04C1EE910150}" id="{641D520D-3E88-4852-8A48-85D21F7618AA}">
    <text>SUMATORIA DE VALORES (PRESCRITAS SALDO DE FACTURAS DE CONTRATO LIQUIDADOS Y OTROS CONCEPTOS (N/A NO RADICADAS)</text>
  </threadedComment>
  <threadedComment ref="X8" dT="2020-08-04T15:55:33.73" personId="{DFDFBC40-4733-4175-AAEF-04C1EE910150}" id="{C8B8FD62-258B-4BF0-AB9F-7B60236A667C}">
    <text>SUMATORIA DE LOS VALORES DE GLOSAS LEGALIZADAS Y GLOSAS POR CONCILIAR</text>
  </threadedComment>
  <threadedComment ref="AC8" dT="2020-08-04T15:56:24.52" personId="{DFDFBC40-4733-4175-AAEF-04C1EE910150}" id="{DFD60F7F-5C03-4918-BEA2-B1B781A081A2}">
    <text>VALRO INDIVIDUAL DE LA GLOSAS LEGALIZADA</text>
  </threadedComment>
  <threadedComment ref="AE8" dT="2020-08-04T15:56:04.49" personId="{DFDFBC40-4733-4175-AAEF-04C1EE910150}" id="{BA069A1A-5B3D-4D12-B41B-2C25C8D17A2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D027F-EA47-4B91-A630-A0799A49ED84}">
  <dimension ref="A1:AK22"/>
  <sheetViews>
    <sheetView tabSelected="1" zoomScale="85" zoomScaleNormal="85" workbookViewId="0">
      <selection activeCell="A11" sqref="A11:XFD20102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CLINICA LABIMED LTDA (EN LIQUIDACION)</v>
      </c>
    </row>
    <row r="4" spans="1:37" x14ac:dyDescent="0.25">
      <c r="A4" s="1" t="s">
        <v>4</v>
      </c>
      <c r="E4" s="4">
        <f>+'[1]ACTA ANA'!F16</f>
        <v>44926</v>
      </c>
    </row>
    <row r="5" spans="1:37" x14ac:dyDescent="0.25">
      <c r="A5" s="1" t="s">
        <v>5</v>
      </c>
      <c r="E5" s="4">
        <f>+'[1]ACTA ANA'!F69</f>
        <v>45072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10166</v>
      </c>
      <c r="D9" s="23">
        <f>+[1]DEPURADO!B3</f>
        <v>10166</v>
      </c>
      <c r="E9" s="25">
        <f>+[1]DEPURADO!C3</f>
        <v>42474</v>
      </c>
      <c r="F9" s="26">
        <f>+IF([1]DEPURADO!D3&gt;1,[1]DEPURADO!D3," ")</f>
        <v>42504</v>
      </c>
      <c r="G9" s="27">
        <f>[1]DEPURADO!F3</f>
        <v>220000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220000</v>
      </c>
      <c r="L9" s="28">
        <v>0</v>
      </c>
      <c r="M9" s="28">
        <v>0</v>
      </c>
      <c r="N9" s="28">
        <f>+SUM(J9:M9)</f>
        <v>220000</v>
      </c>
      <c r="O9" s="28">
        <f>+G9-I9-N9</f>
        <v>0</v>
      </c>
      <c r="P9" s="24">
        <f>IF([1]DEPURADO!H3&gt;1,0,[1]DEPURADO!B3)</f>
        <v>10166</v>
      </c>
      <c r="Q9" s="30">
        <f>+IF(P9&gt;0,G9,0)</f>
        <v>220000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10167</v>
      </c>
      <c r="D10" s="23">
        <f>+[1]DEPURADO!B4</f>
        <v>10167</v>
      </c>
      <c r="E10" s="25">
        <f>+[1]DEPURADO!C4</f>
        <v>42474</v>
      </c>
      <c r="F10" s="26">
        <f>+IF([1]DEPURADO!D4&gt;1,[1]DEPURADO!D4," ")</f>
        <v>42504</v>
      </c>
      <c r="G10" s="27">
        <f>[1]DEPURADO!F4</f>
        <v>63572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63572</v>
      </c>
      <c r="L10" s="28">
        <v>0</v>
      </c>
      <c r="M10" s="28">
        <v>0</v>
      </c>
      <c r="N10" s="28">
        <f>+SUM(J10:M10)</f>
        <v>63572</v>
      </c>
      <c r="O10" s="28">
        <f>+G10-I10-N10</f>
        <v>0</v>
      </c>
      <c r="P10" s="24">
        <f>IF([1]DEPURADO!H4&gt;1,0,[1]DEPURADO!B4)</f>
        <v>10167</v>
      </c>
      <c r="Q10" s="30">
        <f>+IF(P10&gt;0,G10,0)</f>
        <v>63572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ht="16.149999999999999" customHeight="1" x14ac:dyDescent="0.25">
      <c r="A11" s="35"/>
      <c r="B11" s="36"/>
      <c r="C11" s="35"/>
      <c r="D11" s="35"/>
      <c r="E11" s="37"/>
      <c r="F11" s="38"/>
      <c r="G11" s="39"/>
      <c r="H11" s="40"/>
      <c r="I11" s="40"/>
      <c r="J11" s="40"/>
      <c r="K11" s="41"/>
      <c r="L11" s="40"/>
      <c r="M11" s="40"/>
      <c r="N11" s="40"/>
      <c r="O11" s="40"/>
      <c r="P11" s="36"/>
      <c r="Q11" s="42"/>
      <c r="R11" s="43"/>
      <c r="S11" s="43"/>
      <c r="T11" s="35"/>
      <c r="U11" s="43"/>
      <c r="V11" s="42"/>
      <c r="W11" s="35"/>
      <c r="X11" s="43"/>
      <c r="Y11" s="35"/>
      <c r="Z11" s="43"/>
      <c r="AA11" s="43"/>
      <c r="AB11" s="43"/>
      <c r="AC11" s="43"/>
      <c r="AD11" s="42"/>
      <c r="AE11" s="42"/>
      <c r="AF11" s="42"/>
      <c r="AG11" s="42"/>
      <c r="AH11" s="42"/>
      <c r="AI11" s="30"/>
      <c r="AJ11" s="32"/>
      <c r="AK11" s="33"/>
    </row>
    <row r="12" spans="1:37" s="34" customFormat="1" ht="16.149999999999999" customHeight="1" x14ac:dyDescent="0.25">
      <c r="A12" s="35"/>
      <c r="B12" s="36"/>
      <c r="C12" s="35"/>
      <c r="D12" s="35"/>
      <c r="E12" s="37"/>
      <c r="F12" s="38"/>
      <c r="G12" s="39"/>
      <c r="H12" s="40"/>
      <c r="I12" s="40"/>
      <c r="J12" s="40"/>
      <c r="K12" s="41"/>
      <c r="L12" s="40"/>
      <c r="M12" s="40"/>
      <c r="N12" s="40"/>
      <c r="O12" s="40"/>
      <c r="P12" s="36"/>
      <c r="Q12" s="42"/>
      <c r="R12" s="43"/>
      <c r="S12" s="43"/>
      <c r="T12" s="35"/>
      <c r="U12" s="43"/>
      <c r="V12" s="42"/>
      <c r="W12" s="35"/>
      <c r="X12" s="43"/>
      <c r="Y12" s="35"/>
      <c r="Z12" s="43"/>
      <c r="AA12" s="43"/>
      <c r="AB12" s="43"/>
      <c r="AC12" s="43"/>
      <c r="AD12" s="42"/>
      <c r="AE12" s="42"/>
      <c r="AF12" s="42"/>
      <c r="AG12" s="42"/>
      <c r="AH12" s="42"/>
      <c r="AI12" s="30"/>
      <c r="AJ12" s="32"/>
      <c r="AK12" s="33"/>
    </row>
    <row r="13" spans="1:37" s="34" customFormat="1" ht="16.149999999999999" customHeight="1" x14ac:dyDescent="0.25">
      <c r="A13" s="35"/>
      <c r="B13" s="36"/>
      <c r="C13" s="35"/>
      <c r="D13" s="35"/>
      <c r="E13" s="37"/>
      <c r="F13" s="38"/>
      <c r="G13" s="39"/>
      <c r="H13" s="40"/>
      <c r="I13" s="40"/>
      <c r="J13" s="40"/>
      <c r="K13" s="41"/>
      <c r="L13" s="40"/>
      <c r="M13" s="40"/>
      <c r="N13" s="40"/>
      <c r="O13" s="40"/>
      <c r="P13" s="36"/>
      <c r="Q13" s="42"/>
      <c r="R13" s="43"/>
      <c r="S13" s="43"/>
      <c r="T13" s="35"/>
      <c r="U13" s="43"/>
      <c r="V13" s="42"/>
      <c r="W13" s="35"/>
      <c r="X13" s="43"/>
      <c r="Y13" s="35"/>
      <c r="Z13" s="43"/>
      <c r="AA13" s="43"/>
      <c r="AB13" s="43"/>
      <c r="AC13" s="43"/>
      <c r="AD13" s="42"/>
      <c r="AE13" s="42"/>
      <c r="AF13" s="42"/>
      <c r="AG13" s="42"/>
      <c r="AH13" s="42"/>
      <c r="AI13" s="30"/>
      <c r="AJ13" s="32"/>
      <c r="AK13" s="33"/>
    </row>
    <row r="14" spans="1:37" x14ac:dyDescent="0.25">
      <c r="A14" s="44" t="s">
        <v>46</v>
      </c>
      <c r="B14" s="44"/>
      <c r="C14" s="44"/>
      <c r="D14" s="44"/>
      <c r="E14" s="44"/>
      <c r="F14" s="44"/>
      <c r="G14" s="45">
        <f>SUM(G9:G13)</f>
        <v>283572</v>
      </c>
      <c r="H14" s="45">
        <f>SUM(H9:H13)</f>
        <v>0</v>
      </c>
      <c r="I14" s="45">
        <f>SUM(I9:I13)</f>
        <v>0</v>
      </c>
      <c r="J14" s="45">
        <f>SUM(J9:J13)</f>
        <v>0</v>
      </c>
      <c r="K14" s="45">
        <f>SUM(K9:K13)</f>
        <v>283572</v>
      </c>
      <c r="L14" s="45">
        <f>SUM(L9:L13)</f>
        <v>0</v>
      </c>
      <c r="M14" s="45">
        <f>SUM(M9:M13)</f>
        <v>0</v>
      </c>
      <c r="N14" s="45">
        <f>SUM(N9:N13)</f>
        <v>283572</v>
      </c>
      <c r="O14" s="45">
        <f>SUM(O9:O13)</f>
        <v>0</v>
      </c>
      <c r="P14" s="45"/>
      <c r="Q14" s="45">
        <f>SUM(Q9:Q13)</f>
        <v>283572</v>
      </c>
      <c r="R14" s="45">
        <f>SUM(R9:R13)</f>
        <v>0</v>
      </c>
      <c r="S14" s="45">
        <f>SUM(S9:S13)</f>
        <v>0</v>
      </c>
      <c r="T14" s="46"/>
      <c r="U14" s="45">
        <f>SUM(U9:U13)</f>
        <v>0</v>
      </c>
      <c r="V14" s="46"/>
      <c r="W14" s="46"/>
      <c r="X14" s="45">
        <f>SUM(X9:X13)</f>
        <v>0</v>
      </c>
      <c r="Y14" s="46"/>
      <c r="Z14" s="45">
        <f t="shared" ref="Z14:AG14" si="0">SUM(Z9:Z13)</f>
        <v>0</v>
      </c>
      <c r="AA14" s="45">
        <f t="shared" si="0"/>
        <v>0</v>
      </c>
      <c r="AB14" s="45">
        <f t="shared" si="0"/>
        <v>0</v>
      </c>
      <c r="AC14" s="45">
        <f t="shared" si="0"/>
        <v>0</v>
      </c>
      <c r="AD14" s="45">
        <f t="shared" si="0"/>
        <v>0</v>
      </c>
      <c r="AE14" s="45">
        <f t="shared" si="0"/>
        <v>0</v>
      </c>
      <c r="AF14" s="45">
        <f t="shared" si="0"/>
        <v>0</v>
      </c>
      <c r="AG14" s="45">
        <f t="shared" si="0"/>
        <v>0</v>
      </c>
      <c r="AH14" s="47"/>
    </row>
    <row r="17" spans="2:5" x14ac:dyDescent="0.25">
      <c r="B17" s="48" t="s">
        <v>47</v>
      </c>
      <c r="C17" s="49"/>
      <c r="D17" s="50"/>
      <c r="E17" s="49"/>
    </row>
    <row r="18" spans="2:5" x14ac:dyDescent="0.25">
      <c r="B18" s="49"/>
      <c r="C18" s="50"/>
      <c r="D18" s="49"/>
      <c r="E18" s="49"/>
    </row>
    <row r="19" spans="2:5" x14ac:dyDescent="0.25">
      <c r="B19" s="48" t="s">
        <v>48</v>
      </c>
      <c r="C19" s="49"/>
      <c r="D19" s="51" t="str">
        <f>+'[1]ACTA ANA'!C9</f>
        <v>LUISA MATUTE ROMERO</v>
      </c>
      <c r="E19" s="49"/>
    </row>
    <row r="20" spans="2:5" x14ac:dyDescent="0.25">
      <c r="B20" s="48" t="s">
        <v>49</v>
      </c>
      <c r="C20" s="49"/>
      <c r="D20" s="52">
        <f>+E5</f>
        <v>45072</v>
      </c>
      <c r="E20" s="49"/>
    </row>
    <row r="22" spans="2:5" x14ac:dyDescent="0.25">
      <c r="B22" s="48" t="s">
        <v>50</v>
      </c>
      <c r="D22" t="str">
        <f>+'[1]ACTA ANA'!H9</f>
        <v>MARLON VASQUEZ</v>
      </c>
    </row>
  </sheetData>
  <autoFilter ref="A8:AK10" xr:uid="{F00F8345-CECE-4655-A167-C5B8BC796591}"/>
  <mergeCells count="3">
    <mergeCell ref="A7:O7"/>
    <mergeCell ref="P7:AG7"/>
    <mergeCell ref="A14:F14"/>
  </mergeCells>
  <dataValidations count="2">
    <dataValidation type="custom" allowBlank="1" showInputMessage="1" showErrorMessage="1" sqref="Q9:Q13 Z9:Z13 AI9:AI13 AE9:AE13 X9:X13 L9:O13 F9:F13 AG9:AG13" xr:uid="{D77ED349-13DF-444C-86DA-94B8031F2A9C}">
      <formula1>0</formula1>
    </dataValidation>
    <dataValidation type="custom" allowBlank="1" showInputMessage="1" showErrorMessage="1" sqref="M6" xr:uid="{7889CB37-5DC7-4953-8189-95DBFDF5A01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2023-05-26T13:46:34Z</dcterms:created>
  <dcterms:modified xsi:type="dcterms:W3CDTF">2023-05-26T13:46:46Z</dcterms:modified>
</cp:coreProperties>
</file>