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CLINICA PUTUMAYO S.A.S ZOMAC\"/>
    </mc:Choice>
  </mc:AlternateContent>
  <xr:revisionPtr revIDLastSave="0" documentId="8_{27D88AA6-E716-467D-8480-DC0225BB44F9}" xr6:coauthVersionLast="47" xr6:coauthVersionMax="47" xr10:uidLastSave="{00000000-0000-0000-0000-000000000000}"/>
  <bookViews>
    <workbookView xWindow="-120" yWindow="-120" windowWidth="19440" windowHeight="15000" xr2:uid="{202F13DD-D125-4606-9F06-FEA12383C005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D70" i="1"/>
  <c r="D69" i="1"/>
  <c r="AF64" i="1"/>
  <c r="AD64" i="1"/>
  <c r="AC64" i="1"/>
  <c r="AB64" i="1"/>
  <c r="AA64" i="1"/>
  <c r="M64" i="1"/>
  <c r="L64" i="1"/>
  <c r="H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G63" i="1"/>
  <c r="F63" i="1"/>
  <c r="E63" i="1"/>
  <c r="D63" i="1"/>
  <c r="C63" i="1"/>
  <c r="AI62" i="1"/>
  <c r="AE62" i="1"/>
  <c r="Z62" i="1"/>
  <c r="X62" i="1"/>
  <c r="U62" i="1"/>
  <c r="S62" i="1"/>
  <c r="P62" i="1"/>
  <c r="R62" i="1" s="1"/>
  <c r="AG62" i="1" s="1"/>
  <c r="N62" i="1"/>
  <c r="K62" i="1"/>
  <c r="J62" i="1"/>
  <c r="I62" i="1"/>
  <c r="G62" i="1"/>
  <c r="O62" i="1" s="1"/>
  <c r="F62" i="1"/>
  <c r="E62" i="1"/>
  <c r="D62" i="1"/>
  <c r="C62" i="1"/>
  <c r="AI61" i="1"/>
  <c r="AE61" i="1"/>
  <c r="X61" i="1"/>
  <c r="Z61" i="1" s="1"/>
  <c r="U61" i="1"/>
  <c r="S61" i="1"/>
  <c r="P61" i="1"/>
  <c r="R61" i="1" s="1"/>
  <c r="K61" i="1"/>
  <c r="N61" i="1" s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Q60" i="1" s="1"/>
  <c r="K60" i="1"/>
  <c r="J60" i="1"/>
  <c r="N60" i="1" s="1"/>
  <c r="I60" i="1"/>
  <c r="G60" i="1"/>
  <c r="F60" i="1"/>
  <c r="E60" i="1"/>
  <c r="D60" i="1"/>
  <c r="C60" i="1"/>
  <c r="AI59" i="1"/>
  <c r="AE59" i="1"/>
  <c r="X59" i="1"/>
  <c r="Z59" i="1" s="1"/>
  <c r="U59" i="1"/>
  <c r="S59" i="1"/>
  <c r="P59" i="1"/>
  <c r="Q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Q58" i="1" s="1"/>
  <c r="K58" i="1"/>
  <c r="J58" i="1"/>
  <c r="N58" i="1" s="1"/>
  <c r="O58" i="1" s="1"/>
  <c r="I58" i="1"/>
  <c r="G58" i="1"/>
  <c r="R58" i="1" s="1"/>
  <c r="F58" i="1"/>
  <c r="E58" i="1"/>
  <c r="D58" i="1"/>
  <c r="C58" i="1"/>
  <c r="AI57" i="1"/>
  <c r="AE57" i="1"/>
  <c r="Z57" i="1" s="1"/>
  <c r="X57" i="1"/>
  <c r="U57" i="1"/>
  <c r="S57" i="1"/>
  <c r="R57" i="1"/>
  <c r="Q57" i="1"/>
  <c r="P57" i="1"/>
  <c r="K57" i="1"/>
  <c r="J57" i="1"/>
  <c r="N57" i="1" s="1"/>
  <c r="I57" i="1"/>
  <c r="G57" i="1"/>
  <c r="F57" i="1"/>
  <c r="E57" i="1"/>
  <c r="D57" i="1"/>
  <c r="C57" i="1"/>
  <c r="AI56" i="1"/>
  <c r="AE56" i="1"/>
  <c r="Z56" i="1"/>
  <c r="X56" i="1"/>
  <c r="U56" i="1"/>
  <c r="S56" i="1"/>
  <c r="P56" i="1"/>
  <c r="R56" i="1" s="1"/>
  <c r="N56" i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Q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Z54" i="1"/>
  <c r="X54" i="1"/>
  <c r="U54" i="1"/>
  <c r="S54" i="1"/>
  <c r="P54" i="1"/>
  <c r="Q54" i="1" s="1"/>
  <c r="N54" i="1"/>
  <c r="K54" i="1"/>
  <c r="J54" i="1"/>
  <c r="I54" i="1"/>
  <c r="G54" i="1"/>
  <c r="O54" i="1" s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K53" i="1"/>
  <c r="N53" i="1" s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Q52" i="1" s="1"/>
  <c r="K52" i="1"/>
  <c r="J52" i="1"/>
  <c r="N52" i="1" s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Q51" i="1" s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P50" i="1"/>
  <c r="Q50" i="1" s="1"/>
  <c r="K50" i="1"/>
  <c r="J50" i="1"/>
  <c r="N50" i="1" s="1"/>
  <c r="O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R49" i="1"/>
  <c r="Q49" i="1"/>
  <c r="P49" i="1"/>
  <c r="K49" i="1"/>
  <c r="J49" i="1"/>
  <c r="N49" i="1" s="1"/>
  <c r="I49" i="1"/>
  <c r="G49" i="1"/>
  <c r="AG49" i="1" s="1"/>
  <c r="F49" i="1"/>
  <c r="E49" i="1"/>
  <c r="D49" i="1"/>
  <c r="C49" i="1"/>
  <c r="AI48" i="1"/>
  <c r="AE48" i="1"/>
  <c r="Z48" i="1"/>
  <c r="X48" i="1"/>
  <c r="U48" i="1"/>
  <c r="S48" i="1"/>
  <c r="P48" i="1"/>
  <c r="R48" i="1" s="1"/>
  <c r="N48" i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Q47" i="1"/>
  <c r="P47" i="1"/>
  <c r="R47" i="1" s="1"/>
  <c r="K47" i="1"/>
  <c r="J47" i="1"/>
  <c r="N47" i="1" s="1"/>
  <c r="I47" i="1"/>
  <c r="G47" i="1"/>
  <c r="AG47" i="1" s="1"/>
  <c r="F47" i="1"/>
  <c r="E47" i="1"/>
  <c r="D47" i="1"/>
  <c r="C47" i="1"/>
  <c r="AI46" i="1"/>
  <c r="AE46" i="1"/>
  <c r="Z46" i="1"/>
  <c r="X46" i="1"/>
  <c r="U46" i="1"/>
  <c r="S46" i="1"/>
  <c r="P46" i="1"/>
  <c r="R46" i="1" s="1"/>
  <c r="AG46" i="1" s="1"/>
  <c r="N46" i="1"/>
  <c r="K46" i="1"/>
  <c r="J46" i="1"/>
  <c r="I46" i="1"/>
  <c r="G46" i="1"/>
  <c r="O46" i="1" s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N45" i="1" s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Q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R41" i="1"/>
  <c r="Q41" i="1"/>
  <c r="P41" i="1"/>
  <c r="K41" i="1"/>
  <c r="J41" i="1"/>
  <c r="N41" i="1" s="1"/>
  <c r="I41" i="1"/>
  <c r="G41" i="1"/>
  <c r="AG41" i="1" s="1"/>
  <c r="F41" i="1"/>
  <c r="E41" i="1"/>
  <c r="D41" i="1"/>
  <c r="C41" i="1"/>
  <c r="AI40" i="1"/>
  <c r="AE40" i="1"/>
  <c r="Z40" i="1"/>
  <c r="X40" i="1"/>
  <c r="U40" i="1"/>
  <c r="S40" i="1"/>
  <c r="P40" i="1"/>
  <c r="R40" i="1" s="1"/>
  <c r="N40" i="1"/>
  <c r="K40" i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Q39" i="1"/>
  <c r="P39" i="1"/>
  <c r="R39" i="1" s="1"/>
  <c r="K39" i="1"/>
  <c r="J39" i="1"/>
  <c r="N39" i="1" s="1"/>
  <c r="I39" i="1"/>
  <c r="G39" i="1"/>
  <c r="AG39" i="1" s="1"/>
  <c r="F39" i="1"/>
  <c r="E39" i="1"/>
  <c r="D39" i="1"/>
  <c r="C39" i="1"/>
  <c r="AI38" i="1"/>
  <c r="AE38" i="1"/>
  <c r="Z38" i="1"/>
  <c r="X38" i="1"/>
  <c r="U38" i="1"/>
  <c r="S38" i="1"/>
  <c r="P38" i="1"/>
  <c r="Q38" i="1" s="1"/>
  <c r="K38" i="1"/>
  <c r="J38" i="1"/>
  <c r="N38" i="1" s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Q36" i="1" s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R33" i="1"/>
  <c r="Q33" i="1"/>
  <c r="P33" i="1"/>
  <c r="K33" i="1"/>
  <c r="J33" i="1"/>
  <c r="N33" i="1" s="1"/>
  <c r="I33" i="1"/>
  <c r="G33" i="1"/>
  <c r="AG33" i="1" s="1"/>
  <c r="F33" i="1"/>
  <c r="E33" i="1"/>
  <c r="D33" i="1"/>
  <c r="C33" i="1"/>
  <c r="AI32" i="1"/>
  <c r="AE32" i="1"/>
  <c r="Z32" i="1"/>
  <c r="X32" i="1"/>
  <c r="U32" i="1"/>
  <c r="S32" i="1"/>
  <c r="P32" i="1"/>
  <c r="R32" i="1" s="1"/>
  <c r="N32" i="1"/>
  <c r="O32" i="1" s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K31" i="1"/>
  <c r="J31" i="1"/>
  <c r="N31" i="1" s="1"/>
  <c r="I31" i="1"/>
  <c r="O31" i="1" s="1"/>
  <c r="G31" i="1"/>
  <c r="F31" i="1"/>
  <c r="E31" i="1"/>
  <c r="D31" i="1"/>
  <c r="C31" i="1"/>
  <c r="AI30" i="1"/>
  <c r="AE30" i="1"/>
  <c r="Z30" i="1"/>
  <c r="X30" i="1"/>
  <c r="U30" i="1"/>
  <c r="S30" i="1"/>
  <c r="P30" i="1"/>
  <c r="Q30" i="1" s="1"/>
  <c r="K30" i="1"/>
  <c r="J30" i="1"/>
  <c r="N30" i="1" s="1"/>
  <c r="I30" i="1"/>
  <c r="G30" i="1"/>
  <c r="O30" i="1" s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P28" i="1"/>
  <c r="Q28" i="1" s="1"/>
  <c r="K28" i="1"/>
  <c r="J28" i="1"/>
  <c r="N28" i="1" s="1"/>
  <c r="I28" i="1"/>
  <c r="G28" i="1"/>
  <c r="AG28" i="1" s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R25" i="1"/>
  <c r="Q25" i="1"/>
  <c r="P25" i="1"/>
  <c r="K25" i="1"/>
  <c r="J25" i="1"/>
  <c r="N25" i="1" s="1"/>
  <c r="I25" i="1"/>
  <c r="G25" i="1"/>
  <c r="F25" i="1"/>
  <c r="E25" i="1"/>
  <c r="D25" i="1"/>
  <c r="C25" i="1"/>
  <c r="AI24" i="1"/>
  <c r="AE24" i="1"/>
  <c r="Z24" i="1"/>
  <c r="X24" i="1"/>
  <c r="U24" i="1"/>
  <c r="S24" i="1"/>
  <c r="P24" i="1"/>
  <c r="Q24" i="1" s="1"/>
  <c r="N24" i="1"/>
  <c r="K24" i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R23" i="1"/>
  <c r="Q23" i="1"/>
  <c r="P23" i="1"/>
  <c r="K23" i="1"/>
  <c r="J23" i="1"/>
  <c r="N23" i="1" s="1"/>
  <c r="I23" i="1"/>
  <c r="O23" i="1" s="1"/>
  <c r="G23" i="1"/>
  <c r="F23" i="1"/>
  <c r="E23" i="1"/>
  <c r="D23" i="1"/>
  <c r="C23" i="1"/>
  <c r="AI22" i="1"/>
  <c r="AE22" i="1"/>
  <c r="Z22" i="1"/>
  <c r="X22" i="1"/>
  <c r="U22" i="1"/>
  <c r="S22" i="1"/>
  <c r="P22" i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N21" i="1" s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U19" i="1"/>
  <c r="S19" i="1"/>
  <c r="P19" i="1"/>
  <c r="Q19" i="1" s="1"/>
  <c r="K19" i="1"/>
  <c r="N19" i="1" s="1"/>
  <c r="O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R17" i="1"/>
  <c r="Q17" i="1"/>
  <c r="P17" i="1"/>
  <c r="K17" i="1"/>
  <c r="J17" i="1"/>
  <c r="N17" i="1" s="1"/>
  <c r="I17" i="1"/>
  <c r="G17" i="1"/>
  <c r="AG17" i="1" s="1"/>
  <c r="F17" i="1"/>
  <c r="E17" i="1"/>
  <c r="D17" i="1"/>
  <c r="C17" i="1"/>
  <c r="AI16" i="1"/>
  <c r="AE16" i="1"/>
  <c r="Z16" i="1"/>
  <c r="X16" i="1"/>
  <c r="U16" i="1"/>
  <c r="S16" i="1"/>
  <c r="P16" i="1"/>
  <c r="R16" i="1" s="1"/>
  <c r="N16" i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R15" i="1"/>
  <c r="Q15" i="1"/>
  <c r="P15" i="1"/>
  <c r="K15" i="1"/>
  <c r="J15" i="1"/>
  <c r="N15" i="1" s="1"/>
  <c r="I15" i="1"/>
  <c r="O15" i="1" s="1"/>
  <c r="G15" i="1"/>
  <c r="AG15" i="1" s="1"/>
  <c r="F15" i="1"/>
  <c r="E15" i="1"/>
  <c r="D15" i="1"/>
  <c r="C15" i="1"/>
  <c r="AI14" i="1"/>
  <c r="AE14" i="1"/>
  <c r="Z14" i="1"/>
  <c r="X14" i="1"/>
  <c r="U14" i="1"/>
  <c r="S14" i="1"/>
  <c r="P14" i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N13" i="1" s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J12" i="1"/>
  <c r="N12" i="1" s="1"/>
  <c r="I12" i="1"/>
  <c r="G12" i="1"/>
  <c r="F12" i="1"/>
  <c r="E12" i="1"/>
  <c r="D12" i="1"/>
  <c r="C12" i="1"/>
  <c r="AI11" i="1"/>
  <c r="AE11" i="1"/>
  <c r="X11" i="1"/>
  <c r="U11" i="1"/>
  <c r="S11" i="1"/>
  <c r="P11" i="1"/>
  <c r="Q11" i="1" s="1"/>
  <c r="O11" i="1"/>
  <c r="K11" i="1"/>
  <c r="N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I9" i="1"/>
  <c r="AE9" i="1"/>
  <c r="X9" i="1"/>
  <c r="Z9" i="1" s="1"/>
  <c r="U9" i="1"/>
  <c r="U64" i="1" s="1"/>
  <c r="S9" i="1"/>
  <c r="R9" i="1"/>
  <c r="Q9" i="1"/>
  <c r="P9" i="1"/>
  <c r="K9" i="1"/>
  <c r="K64" i="1" s="1"/>
  <c r="J9" i="1"/>
  <c r="N9" i="1" s="1"/>
  <c r="I9" i="1"/>
  <c r="G9" i="1"/>
  <c r="F9" i="1"/>
  <c r="E9" i="1"/>
  <c r="D9" i="1"/>
  <c r="C9" i="1"/>
  <c r="E4" i="1"/>
  <c r="B3" i="1"/>
  <c r="AG14" i="1" l="1"/>
  <c r="AG37" i="1"/>
  <c r="O37" i="1"/>
  <c r="O53" i="1"/>
  <c r="AG53" i="1"/>
  <c r="AG12" i="1"/>
  <c r="O12" i="1"/>
  <c r="O35" i="1"/>
  <c r="AG35" i="1"/>
  <c r="AG57" i="1"/>
  <c r="O59" i="1"/>
  <c r="S64" i="1"/>
  <c r="Z11" i="1"/>
  <c r="Z64" i="1" s="1"/>
  <c r="I64" i="1"/>
  <c r="AG23" i="1"/>
  <c r="AG25" i="1"/>
  <c r="AG31" i="1"/>
  <c r="O39" i="1"/>
  <c r="O42" i="1"/>
  <c r="AG42" i="1"/>
  <c r="O51" i="1"/>
  <c r="AG51" i="1"/>
  <c r="AG63" i="1"/>
  <c r="O21" i="1"/>
  <c r="AG21" i="1"/>
  <c r="O61" i="1"/>
  <c r="AG61" i="1"/>
  <c r="O29" i="1"/>
  <c r="AG29" i="1"/>
  <c r="O43" i="1"/>
  <c r="AG43" i="1"/>
  <c r="AG50" i="1"/>
  <c r="O18" i="1"/>
  <c r="AG18" i="1"/>
  <c r="G64" i="1"/>
  <c r="AG27" i="1"/>
  <c r="O27" i="1"/>
  <c r="O34" i="1"/>
  <c r="AG34" i="1"/>
  <c r="AG55" i="1"/>
  <c r="AG13" i="1"/>
  <c r="O13" i="1"/>
  <c r="AG20" i="1"/>
  <c r="O20" i="1"/>
  <c r="O26" i="1"/>
  <c r="AG26" i="1"/>
  <c r="AG40" i="1"/>
  <c r="AG44" i="1"/>
  <c r="AG48" i="1"/>
  <c r="AE64" i="1"/>
  <c r="R14" i="1"/>
  <c r="Q14" i="1"/>
  <c r="AG16" i="1"/>
  <c r="O16" i="1"/>
  <c r="Q12" i="1"/>
  <c r="Z19" i="1"/>
  <c r="AG19" i="1" s="1"/>
  <c r="AG36" i="1"/>
  <c r="AG52" i="1"/>
  <c r="AG56" i="1"/>
  <c r="AG60" i="1"/>
  <c r="J64" i="1"/>
  <c r="N10" i="1"/>
  <c r="N64" i="1" s="1"/>
  <c r="R22" i="1"/>
  <c r="AG22" i="1" s="1"/>
  <c r="Q22" i="1"/>
  <c r="O24" i="1"/>
  <c r="AG45" i="1"/>
  <c r="O45" i="1"/>
  <c r="O48" i="1"/>
  <c r="Q62" i="1"/>
  <c r="R38" i="1"/>
  <c r="AG38" i="1" s="1"/>
  <c r="R54" i="1"/>
  <c r="AG54" i="1" s="1"/>
  <c r="Q40" i="1"/>
  <c r="Q48" i="1"/>
  <c r="R51" i="1"/>
  <c r="Q56" i="1"/>
  <c r="R59" i="1"/>
  <c r="AG59" i="1" s="1"/>
  <c r="O40" i="1"/>
  <c r="Q27" i="1"/>
  <c r="R30" i="1"/>
  <c r="AG30" i="1" s="1"/>
  <c r="AG32" i="1"/>
  <c r="R11" i="1"/>
  <c r="R64" i="1" s="1"/>
  <c r="Q16" i="1"/>
  <c r="R19" i="1"/>
  <c r="Q32" i="1"/>
  <c r="Q13" i="1"/>
  <c r="Q21" i="1"/>
  <c r="R24" i="1"/>
  <c r="AG24" i="1" s="1"/>
  <c r="Q29" i="1"/>
  <c r="Q37" i="1"/>
  <c r="Q45" i="1"/>
  <c r="O47" i="1"/>
  <c r="Q53" i="1"/>
  <c r="O55" i="1"/>
  <c r="AG58" i="1"/>
  <c r="Q61" i="1"/>
  <c r="O63" i="1"/>
  <c r="X64" i="1"/>
  <c r="Q46" i="1"/>
  <c r="O56" i="1"/>
  <c r="Q35" i="1"/>
  <c r="Q43" i="1"/>
  <c r="Q10" i="1"/>
  <c r="Q64" i="1" s="1"/>
  <c r="Q18" i="1"/>
  <c r="Q26" i="1"/>
  <c r="O28" i="1"/>
  <c r="Q34" i="1"/>
  <c r="O36" i="1"/>
  <c r="Q42" i="1"/>
  <c r="O44" i="1"/>
  <c r="O52" i="1"/>
  <c r="O60" i="1"/>
  <c r="O9" i="1"/>
  <c r="O17" i="1"/>
  <c r="O25" i="1"/>
  <c r="O33" i="1"/>
  <c r="O41" i="1"/>
  <c r="O49" i="1"/>
  <c r="O57" i="1"/>
  <c r="Q63" i="1"/>
  <c r="AG9" i="1"/>
  <c r="AG11" i="1" l="1"/>
  <c r="AG10" i="1"/>
  <c r="AG64" i="1" s="1"/>
  <c r="O10" i="1"/>
  <c r="O6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tc={F73A43E3-18A6-4734-82BA-778E983CFC7C}</author>
    <author>tc={F1C80CB8-AC86-4247-B091-FB64B8068340}</author>
    <author>tc={4B8F9E8C-2AF9-4AB7-8266-E40C282AC4FC}</author>
    <author>tc={79F905B5-9889-4956-8E19-C02688664883}</author>
    <author>tc={9DAD70C3-EBFA-441C-ADD5-33F972CD8204}</author>
    <author>tc={C3EEE319-8EA0-4487-92F7-3CE842103DD1}</author>
  </authors>
  <commentList>
    <comment ref="J8" authorId="0" shapeId="0" xr:uid="{F73A43E3-18A6-4734-82BA-778E983CFC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1C80CB8-AC86-4247-B091-FB64B80683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B8F9E8C-2AF9-4AB7-8266-E40C282AC4F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9F905B5-9889-4956-8E19-C026886648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DAD70C3-EBFA-441C-ADD5-33F972CD820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3EEE319-8EA0-4487-92F7-3CE842103D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<sst xmlns="http://schemas.openxmlformats.org/spreadsheetml/2006/main" count="269" uniqueCount="51">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</sst>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042DB67-219B-4754-B5BF-B0D3E90FA2B8}"/>
    <cellStyle name="Normal 4" xfId="3" xr:uid="{2ED2763A-0B6B-46A0-A6FB-6250E58B9C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CLINICA%20PUTUMAYO%20S.A.S%20ZOMAC\SIMULADOR%20DE%20CONCILIACION%20HOSPITAL%20DE%20ALTACOMPLEJIDAD%20DEL%20PUTUMAYO%20SAS%20ZOMAC%20.xlsb" TargetMode="External"/><Relationship Id="rId1" Type="http://schemas.openxmlformats.org/officeDocument/2006/relationships/externalLinkPath" Target="SIMULADOR%20DE%20CONCILIACION%20HOSPITAL%20DE%20ALTACOMPLEJIDAD%20DEL%20PUTUMAYO%20SAS%20ZOMAC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EC01874</v>
          </cell>
          <cell r="B3">
            <v>1874</v>
          </cell>
          <cell r="C3">
            <v>44069</v>
          </cell>
          <cell r="D3">
            <v>44105</v>
          </cell>
          <cell r="F3">
            <v>72100</v>
          </cell>
          <cell r="G3" t="str">
            <v>NO RADICADA</v>
          </cell>
          <cell r="H3">
            <v>72100</v>
          </cell>
          <cell r="I3">
            <v>0</v>
          </cell>
          <cell r="K3">
            <v>0</v>
          </cell>
          <cell r="P3">
            <v>0</v>
          </cell>
          <cell r="R3">
            <v>0</v>
          </cell>
        </row>
        <row r="4">
          <cell r="A4" t="str">
            <v>EC01946</v>
          </cell>
          <cell r="B4">
            <v>1946</v>
          </cell>
          <cell r="C4">
            <v>44069</v>
          </cell>
          <cell r="F4">
            <v>743351</v>
          </cell>
          <cell r="G4" t="str">
            <v>NO RADICADA</v>
          </cell>
          <cell r="H4">
            <v>743351</v>
          </cell>
          <cell r="I4">
            <v>0</v>
          </cell>
          <cell r="K4">
            <v>0</v>
          </cell>
          <cell r="P4">
            <v>0</v>
          </cell>
          <cell r="R4">
            <v>0</v>
          </cell>
        </row>
        <row r="5">
          <cell r="A5" t="str">
            <v>EC0110203</v>
          </cell>
          <cell r="B5">
            <v>110203</v>
          </cell>
          <cell r="C5">
            <v>44213</v>
          </cell>
          <cell r="D5">
            <v>44413</v>
          </cell>
          <cell r="F5">
            <v>81769</v>
          </cell>
          <cell r="G5" t="str">
            <v>CANCELADA</v>
          </cell>
          <cell r="H5">
            <v>0</v>
          </cell>
          <cell r="I5">
            <v>0</v>
          </cell>
          <cell r="K5">
            <v>0</v>
          </cell>
          <cell r="P5">
            <v>81769</v>
          </cell>
          <cell r="R5">
            <v>0</v>
          </cell>
        </row>
        <row r="6">
          <cell r="A6" t="str">
            <v>EC0115486</v>
          </cell>
          <cell r="B6">
            <v>115486</v>
          </cell>
          <cell r="C6">
            <v>44280</v>
          </cell>
          <cell r="D6">
            <v>44418</v>
          </cell>
          <cell r="F6">
            <v>8891</v>
          </cell>
          <cell r="G6" t="str">
            <v>CANCELADA</v>
          </cell>
          <cell r="H6">
            <v>0</v>
          </cell>
          <cell r="I6">
            <v>0</v>
          </cell>
          <cell r="K6">
            <v>0</v>
          </cell>
          <cell r="P6">
            <v>8891</v>
          </cell>
          <cell r="R6">
            <v>0</v>
          </cell>
        </row>
        <row r="7">
          <cell r="A7" t="str">
            <v>EC0118623</v>
          </cell>
          <cell r="B7">
            <v>118623</v>
          </cell>
          <cell r="C7">
            <v>44315</v>
          </cell>
          <cell r="D7">
            <v>44412</v>
          </cell>
          <cell r="F7">
            <v>18584</v>
          </cell>
          <cell r="G7" t="str">
            <v>CANCELADA</v>
          </cell>
          <cell r="H7">
            <v>0</v>
          </cell>
          <cell r="I7">
            <v>0</v>
          </cell>
          <cell r="K7">
            <v>0</v>
          </cell>
          <cell r="P7">
            <v>18584</v>
          </cell>
          <cell r="R7">
            <v>0</v>
          </cell>
        </row>
        <row r="8">
          <cell r="A8" t="str">
            <v>EC0118621</v>
          </cell>
          <cell r="B8">
            <v>118621</v>
          </cell>
          <cell r="C8">
            <v>44315</v>
          </cell>
          <cell r="D8">
            <v>44417</v>
          </cell>
          <cell r="F8">
            <v>6412</v>
          </cell>
          <cell r="G8" t="str">
            <v>CANCELADA</v>
          </cell>
          <cell r="H8">
            <v>0</v>
          </cell>
          <cell r="I8">
            <v>0</v>
          </cell>
          <cell r="K8">
            <v>0</v>
          </cell>
          <cell r="P8">
            <v>6412</v>
          </cell>
          <cell r="R8">
            <v>0</v>
          </cell>
        </row>
        <row r="9">
          <cell r="A9" t="str">
            <v>EC0121144</v>
          </cell>
          <cell r="B9">
            <v>121144</v>
          </cell>
          <cell r="C9">
            <v>44341</v>
          </cell>
          <cell r="D9">
            <v>44355</v>
          </cell>
          <cell r="F9">
            <v>3185731</v>
          </cell>
          <cell r="G9" t="str">
            <v>GLOSA POR CONCILIAR</v>
          </cell>
          <cell r="H9">
            <v>0</v>
          </cell>
          <cell r="I9">
            <v>0</v>
          </cell>
          <cell r="K9">
            <v>3185731</v>
          </cell>
          <cell r="P9">
            <v>0</v>
          </cell>
          <cell r="R9">
            <v>0</v>
          </cell>
        </row>
        <row r="10">
          <cell r="A10" t="str">
            <v>EC0121275</v>
          </cell>
          <cell r="B10">
            <v>121275</v>
          </cell>
          <cell r="C10">
            <v>44342</v>
          </cell>
          <cell r="F10">
            <v>743351</v>
          </cell>
          <cell r="G10" t="str">
            <v>NO RADICADA</v>
          </cell>
          <cell r="H10">
            <v>743351</v>
          </cell>
          <cell r="I10">
            <v>0</v>
          </cell>
          <cell r="K10">
            <v>0</v>
          </cell>
          <cell r="P10">
            <v>0</v>
          </cell>
          <cell r="R10">
            <v>0</v>
          </cell>
        </row>
        <row r="11">
          <cell r="A11" t="str">
            <v>EC0127532</v>
          </cell>
          <cell r="B11">
            <v>127532</v>
          </cell>
          <cell r="C11">
            <v>44403</v>
          </cell>
          <cell r="D11">
            <v>44440</v>
          </cell>
          <cell r="F11">
            <v>57090</v>
          </cell>
          <cell r="G11" t="str">
            <v>CANCELADA</v>
          </cell>
          <cell r="H11">
            <v>0</v>
          </cell>
          <cell r="I11">
            <v>0</v>
          </cell>
          <cell r="K11">
            <v>0</v>
          </cell>
          <cell r="P11">
            <v>57090</v>
          </cell>
          <cell r="R11">
            <v>0</v>
          </cell>
        </row>
        <row r="12">
          <cell r="A12" t="str">
            <v>EC0129150</v>
          </cell>
          <cell r="B12">
            <v>129150</v>
          </cell>
          <cell r="C12">
            <v>44408</v>
          </cell>
          <cell r="D12">
            <v>44470</v>
          </cell>
          <cell r="F12">
            <v>3624</v>
          </cell>
          <cell r="G12" t="str">
            <v>CANCELADA</v>
          </cell>
          <cell r="H12">
            <v>0</v>
          </cell>
          <cell r="I12">
            <v>0</v>
          </cell>
          <cell r="K12">
            <v>0</v>
          </cell>
          <cell r="P12">
            <v>3624</v>
          </cell>
          <cell r="R12">
            <v>0</v>
          </cell>
        </row>
        <row r="13">
          <cell r="A13" t="str">
            <v>EC0137742</v>
          </cell>
          <cell r="B13">
            <v>137742</v>
          </cell>
          <cell r="C13">
            <v>44481</v>
          </cell>
          <cell r="F13">
            <v>1222592</v>
          </cell>
          <cell r="G13" t="str">
            <v>NO RADICADA</v>
          </cell>
          <cell r="H13">
            <v>1222592</v>
          </cell>
          <cell r="I13">
            <v>0</v>
          </cell>
          <cell r="K13">
            <v>0</v>
          </cell>
          <cell r="P13">
            <v>0</v>
          </cell>
          <cell r="R13">
            <v>0</v>
          </cell>
        </row>
        <row r="14">
          <cell r="A14" t="str">
            <v>EC0139587</v>
          </cell>
          <cell r="B14">
            <v>139587</v>
          </cell>
          <cell r="C14">
            <v>44492</v>
          </cell>
          <cell r="F14">
            <v>2615199</v>
          </cell>
          <cell r="G14" t="str">
            <v>NO RADICADA</v>
          </cell>
          <cell r="H14">
            <v>2615199</v>
          </cell>
          <cell r="I14">
            <v>0</v>
          </cell>
          <cell r="K14">
            <v>0</v>
          </cell>
          <cell r="P14">
            <v>0</v>
          </cell>
          <cell r="R14">
            <v>0</v>
          </cell>
        </row>
        <row r="15">
          <cell r="A15" t="str">
            <v>FEL15654</v>
          </cell>
          <cell r="B15">
            <v>15654</v>
          </cell>
          <cell r="C15">
            <v>44611</v>
          </cell>
          <cell r="D15">
            <v>44854</v>
          </cell>
          <cell r="F15">
            <v>12972</v>
          </cell>
          <cell r="G15" t="str">
            <v>CANCELADA</v>
          </cell>
          <cell r="H15">
            <v>0</v>
          </cell>
          <cell r="I15">
            <v>0</v>
          </cell>
          <cell r="K15">
            <v>0</v>
          </cell>
          <cell r="P15">
            <v>0</v>
          </cell>
          <cell r="R15">
            <v>12972</v>
          </cell>
        </row>
        <row r="16">
          <cell r="A16" t="str">
            <v>FEL16929</v>
          </cell>
          <cell r="B16">
            <v>16929</v>
          </cell>
          <cell r="C16">
            <v>44617</v>
          </cell>
          <cell r="D16">
            <v>44854</v>
          </cell>
          <cell r="F16">
            <v>116872</v>
          </cell>
          <cell r="G16" t="str">
            <v>CANCELADA</v>
          </cell>
          <cell r="H16">
            <v>0</v>
          </cell>
          <cell r="I16">
            <v>0</v>
          </cell>
          <cell r="K16">
            <v>0</v>
          </cell>
          <cell r="P16">
            <v>0</v>
          </cell>
          <cell r="R16">
            <v>116872</v>
          </cell>
        </row>
        <row r="17">
          <cell r="A17" t="str">
            <v>FEL18096</v>
          </cell>
          <cell r="B17">
            <v>18096</v>
          </cell>
          <cell r="C17">
            <v>44626</v>
          </cell>
          <cell r="D17">
            <v>44847</v>
          </cell>
          <cell r="F17">
            <v>11390</v>
          </cell>
          <cell r="G17" t="str">
            <v>CANCELADA</v>
          </cell>
          <cell r="H17">
            <v>0</v>
          </cell>
          <cell r="I17">
            <v>0</v>
          </cell>
          <cell r="K17">
            <v>0</v>
          </cell>
          <cell r="P17">
            <v>0</v>
          </cell>
          <cell r="R17">
            <v>11390</v>
          </cell>
        </row>
        <row r="18">
          <cell r="A18" t="str">
            <v>FEL18615</v>
          </cell>
          <cell r="B18">
            <v>18615</v>
          </cell>
          <cell r="C18">
            <v>44630</v>
          </cell>
          <cell r="D18">
            <v>44847</v>
          </cell>
          <cell r="F18">
            <v>4094</v>
          </cell>
          <cell r="G18" t="str">
            <v>CANCELADA</v>
          </cell>
          <cell r="H18">
            <v>0</v>
          </cell>
          <cell r="I18">
            <v>0</v>
          </cell>
          <cell r="K18">
            <v>0</v>
          </cell>
          <cell r="P18">
            <v>4094</v>
          </cell>
          <cell r="R18">
            <v>0</v>
          </cell>
        </row>
        <row r="19">
          <cell r="A19" t="str">
            <v>FEL19104</v>
          </cell>
          <cell r="B19">
            <v>19104</v>
          </cell>
          <cell r="C19">
            <v>44634</v>
          </cell>
          <cell r="D19">
            <v>44821</v>
          </cell>
          <cell r="F19">
            <v>107736</v>
          </cell>
          <cell r="G19" t="str">
            <v>CANCELADA</v>
          </cell>
          <cell r="H19">
            <v>0</v>
          </cell>
          <cell r="I19">
            <v>0</v>
          </cell>
          <cell r="K19">
            <v>0</v>
          </cell>
          <cell r="P19">
            <v>0</v>
          </cell>
          <cell r="R19">
            <v>107736</v>
          </cell>
        </row>
        <row r="20">
          <cell r="A20" t="str">
            <v>FEL21920</v>
          </cell>
          <cell r="B20">
            <v>21920</v>
          </cell>
          <cell r="C20">
            <v>44655</v>
          </cell>
          <cell r="D20">
            <v>44847</v>
          </cell>
          <cell r="F20">
            <v>1708</v>
          </cell>
          <cell r="G20" t="str">
            <v>CANCELADA</v>
          </cell>
          <cell r="H20">
            <v>0</v>
          </cell>
          <cell r="I20">
            <v>0</v>
          </cell>
          <cell r="K20">
            <v>0</v>
          </cell>
          <cell r="P20">
            <v>0</v>
          </cell>
          <cell r="R20">
            <v>1708</v>
          </cell>
        </row>
        <row r="21">
          <cell r="A21" t="str">
            <v>FEL38424</v>
          </cell>
          <cell r="B21">
            <v>38424</v>
          </cell>
          <cell r="C21">
            <v>44773</v>
          </cell>
          <cell r="D21">
            <v>44942</v>
          </cell>
          <cell r="F21">
            <v>72100</v>
          </cell>
          <cell r="G21" t="str">
            <v>CANCELADA</v>
          </cell>
          <cell r="H21">
            <v>0</v>
          </cell>
          <cell r="I21">
            <v>0</v>
          </cell>
          <cell r="K21">
            <v>0</v>
          </cell>
          <cell r="P21">
            <v>0</v>
          </cell>
          <cell r="R21">
            <v>72100</v>
          </cell>
        </row>
        <row r="22">
          <cell r="A22" t="str">
            <v>FEC40720</v>
          </cell>
          <cell r="B22">
            <v>40720</v>
          </cell>
          <cell r="C22">
            <v>44791</v>
          </cell>
          <cell r="D22">
            <v>44818</v>
          </cell>
          <cell r="F22">
            <v>132552</v>
          </cell>
          <cell r="G22" t="str">
            <v>GLOSA POR CONCILIAR Y CANCELADA</v>
          </cell>
          <cell r="H22">
            <v>0</v>
          </cell>
          <cell r="I22">
            <v>0</v>
          </cell>
          <cell r="K22">
            <v>130000</v>
          </cell>
          <cell r="P22">
            <v>0</v>
          </cell>
          <cell r="R22">
            <v>2552</v>
          </cell>
        </row>
        <row r="23">
          <cell r="A23" t="str">
            <v>FEC42347</v>
          </cell>
          <cell r="B23">
            <v>42347</v>
          </cell>
          <cell r="C23">
            <v>44802</v>
          </cell>
          <cell r="D23">
            <v>44818</v>
          </cell>
          <cell r="F23">
            <v>11513169</v>
          </cell>
          <cell r="G23" t="str">
            <v>GLOSA POR CONCILIAR Y CANCELADA</v>
          </cell>
          <cell r="H23">
            <v>0</v>
          </cell>
          <cell r="I23">
            <v>0</v>
          </cell>
          <cell r="K23">
            <v>11506149</v>
          </cell>
          <cell r="P23">
            <v>0</v>
          </cell>
          <cell r="R23">
            <v>7020</v>
          </cell>
        </row>
        <row r="24">
          <cell r="A24" t="str">
            <v>FEC45266</v>
          </cell>
          <cell r="B24">
            <v>45266</v>
          </cell>
          <cell r="C24">
            <v>44820</v>
          </cell>
          <cell r="D24">
            <v>44942</v>
          </cell>
          <cell r="F24">
            <v>5667732</v>
          </cell>
          <cell r="G24" t="str">
            <v>SALDO A FAVOR DEL PRESTADOR</v>
          </cell>
          <cell r="H24">
            <v>0</v>
          </cell>
          <cell r="I24">
            <v>0</v>
          </cell>
          <cell r="K24">
            <v>0</v>
          </cell>
          <cell r="P24">
            <v>0</v>
          </cell>
          <cell r="R24">
            <v>0</v>
          </cell>
        </row>
        <row r="25">
          <cell r="A25" t="str">
            <v>FEC46803</v>
          </cell>
          <cell r="B25">
            <v>46803</v>
          </cell>
          <cell r="C25">
            <v>44831</v>
          </cell>
          <cell r="D25">
            <v>44840</v>
          </cell>
          <cell r="F25">
            <v>1708</v>
          </cell>
          <cell r="G25" t="str">
            <v>CANCELADA</v>
          </cell>
          <cell r="H25">
            <v>0</v>
          </cell>
          <cell r="I25">
            <v>0</v>
          </cell>
          <cell r="K25">
            <v>0</v>
          </cell>
          <cell r="P25">
            <v>0</v>
          </cell>
          <cell r="R25">
            <v>1708</v>
          </cell>
        </row>
        <row r="26">
          <cell r="A26" t="str">
            <v>FEC47512</v>
          </cell>
          <cell r="B26">
            <v>47512</v>
          </cell>
          <cell r="C26">
            <v>44834</v>
          </cell>
          <cell r="D26">
            <v>44840</v>
          </cell>
          <cell r="F26">
            <v>1500</v>
          </cell>
          <cell r="G26" t="str">
            <v>CANCELADA</v>
          </cell>
          <cell r="H26">
            <v>0</v>
          </cell>
          <cell r="I26">
            <v>0</v>
          </cell>
          <cell r="K26">
            <v>0</v>
          </cell>
          <cell r="P26">
            <v>0</v>
          </cell>
          <cell r="R26">
            <v>1500</v>
          </cell>
        </row>
        <row r="27">
          <cell r="A27" t="str">
            <v>FEC49269</v>
          </cell>
          <cell r="B27">
            <v>49269</v>
          </cell>
          <cell r="C27">
            <v>44846</v>
          </cell>
          <cell r="D27">
            <v>44880</v>
          </cell>
          <cell r="F27">
            <v>265017</v>
          </cell>
          <cell r="G27" t="str">
            <v>CANCELADA</v>
          </cell>
          <cell r="H27">
            <v>0</v>
          </cell>
          <cell r="I27">
            <v>0</v>
          </cell>
          <cell r="K27">
            <v>0</v>
          </cell>
          <cell r="P27">
            <v>0</v>
          </cell>
          <cell r="R27">
            <v>265017</v>
          </cell>
        </row>
        <row r="28">
          <cell r="A28" t="str">
            <v>FEC50360</v>
          </cell>
          <cell r="B28">
            <v>50360</v>
          </cell>
          <cell r="C28">
            <v>44854</v>
          </cell>
          <cell r="D28">
            <v>44880</v>
          </cell>
          <cell r="F28">
            <v>54512</v>
          </cell>
          <cell r="G28" t="str">
            <v>CANCELADA</v>
          </cell>
          <cell r="H28">
            <v>0</v>
          </cell>
          <cell r="I28">
            <v>0</v>
          </cell>
          <cell r="K28">
            <v>0</v>
          </cell>
          <cell r="P28">
            <v>0</v>
          </cell>
          <cell r="R28">
            <v>54512</v>
          </cell>
        </row>
        <row r="29">
          <cell r="A29" t="str">
            <v>FEC51322</v>
          </cell>
          <cell r="B29">
            <v>51322</v>
          </cell>
          <cell r="C29">
            <v>44859</v>
          </cell>
          <cell r="D29">
            <v>44880</v>
          </cell>
          <cell r="F29">
            <v>283496</v>
          </cell>
          <cell r="G29" t="str">
            <v>GLOSA POR CONCILIAR Y CANCELADA</v>
          </cell>
          <cell r="H29">
            <v>0</v>
          </cell>
          <cell r="I29">
            <v>0</v>
          </cell>
          <cell r="K29">
            <v>75724</v>
          </cell>
          <cell r="P29">
            <v>0</v>
          </cell>
          <cell r="R29">
            <v>207772</v>
          </cell>
        </row>
        <row r="30">
          <cell r="A30" t="str">
            <v>FEC52332</v>
          </cell>
          <cell r="B30">
            <v>52332</v>
          </cell>
          <cell r="C30">
            <v>44865</v>
          </cell>
          <cell r="D30">
            <v>44916</v>
          </cell>
          <cell r="F30">
            <v>5345961</v>
          </cell>
          <cell r="G30" t="str">
            <v>SALDO A FAVOR DEL PRESTADOR</v>
          </cell>
          <cell r="H30">
            <v>0</v>
          </cell>
          <cell r="I30">
            <v>0</v>
          </cell>
          <cell r="K30">
            <v>0</v>
          </cell>
          <cell r="P30">
            <v>0</v>
          </cell>
          <cell r="R30">
            <v>0</v>
          </cell>
        </row>
        <row r="31">
          <cell r="A31" t="str">
            <v>FEC52506</v>
          </cell>
          <cell r="B31">
            <v>52506</v>
          </cell>
          <cell r="C31">
            <v>44868</v>
          </cell>
          <cell r="D31">
            <v>44895</v>
          </cell>
          <cell r="F31">
            <v>13776</v>
          </cell>
          <cell r="G31" t="str">
            <v>CANCELADA</v>
          </cell>
          <cell r="H31">
            <v>0</v>
          </cell>
          <cell r="I31">
            <v>0</v>
          </cell>
          <cell r="K31">
            <v>0</v>
          </cell>
          <cell r="P31">
            <v>0</v>
          </cell>
          <cell r="R31">
            <v>13776</v>
          </cell>
        </row>
        <row r="32">
          <cell r="A32" t="str">
            <v>FEC52537</v>
          </cell>
          <cell r="B32">
            <v>52537</v>
          </cell>
          <cell r="C32">
            <v>44868</v>
          </cell>
          <cell r="D32">
            <v>44895</v>
          </cell>
          <cell r="F32">
            <v>1154844</v>
          </cell>
          <cell r="G32" t="str">
            <v>CANCELADA</v>
          </cell>
          <cell r="H32">
            <v>0</v>
          </cell>
          <cell r="I32">
            <v>0</v>
          </cell>
          <cell r="K32">
            <v>0</v>
          </cell>
          <cell r="P32">
            <v>0</v>
          </cell>
          <cell r="R32">
            <v>1154844</v>
          </cell>
        </row>
        <row r="33">
          <cell r="A33" t="str">
            <v>FEC52979</v>
          </cell>
          <cell r="B33">
            <v>52979</v>
          </cell>
          <cell r="C33">
            <v>44873</v>
          </cell>
          <cell r="D33">
            <v>44895</v>
          </cell>
          <cell r="F33">
            <v>291631</v>
          </cell>
          <cell r="G33" t="str">
            <v>CANCELADA</v>
          </cell>
          <cell r="H33">
            <v>0</v>
          </cell>
          <cell r="I33">
            <v>0</v>
          </cell>
          <cell r="K33">
            <v>0</v>
          </cell>
          <cell r="P33">
            <v>0</v>
          </cell>
          <cell r="R33">
            <v>291631</v>
          </cell>
        </row>
        <row r="34">
          <cell r="A34" t="str">
            <v>FEC54029</v>
          </cell>
          <cell r="B34">
            <v>54029</v>
          </cell>
          <cell r="C34">
            <v>44883</v>
          </cell>
          <cell r="D34">
            <v>44908</v>
          </cell>
          <cell r="F34">
            <v>5395015</v>
          </cell>
          <cell r="G34" t="str">
            <v>GLOSA POR CONCILIAR Y CANCELADA</v>
          </cell>
          <cell r="H34">
            <v>0</v>
          </cell>
          <cell r="I34">
            <v>0</v>
          </cell>
          <cell r="K34">
            <v>297720</v>
          </cell>
          <cell r="P34">
            <v>0</v>
          </cell>
          <cell r="R34">
            <v>5097295</v>
          </cell>
        </row>
        <row r="35">
          <cell r="A35" t="str">
            <v>FEC56851</v>
          </cell>
          <cell r="B35">
            <v>56851</v>
          </cell>
          <cell r="C35">
            <v>44895</v>
          </cell>
          <cell r="D35">
            <v>44908</v>
          </cell>
          <cell r="F35">
            <v>5108231</v>
          </cell>
          <cell r="G35" t="str">
            <v>GLOSA POR CONCILIAR Y CANCELADA</v>
          </cell>
          <cell r="H35">
            <v>0</v>
          </cell>
          <cell r="I35">
            <v>0</v>
          </cell>
          <cell r="K35">
            <v>62410</v>
          </cell>
          <cell r="P35">
            <v>0</v>
          </cell>
          <cell r="R35">
            <v>5045821</v>
          </cell>
        </row>
        <row r="36">
          <cell r="A36" t="str">
            <v>FEC57049</v>
          </cell>
          <cell r="B36">
            <v>57049</v>
          </cell>
          <cell r="C36">
            <v>44898</v>
          </cell>
          <cell r="D36">
            <v>44946</v>
          </cell>
          <cell r="F36">
            <v>2629259</v>
          </cell>
          <cell r="G36" t="str">
            <v>CANCELADA</v>
          </cell>
          <cell r="H36">
            <v>0</v>
          </cell>
          <cell r="I36">
            <v>0</v>
          </cell>
          <cell r="K36">
            <v>0</v>
          </cell>
          <cell r="P36">
            <v>0</v>
          </cell>
          <cell r="R36">
            <v>2629259</v>
          </cell>
        </row>
        <row r="37">
          <cell r="A37" t="str">
            <v>FEC57503</v>
          </cell>
          <cell r="B37">
            <v>57503</v>
          </cell>
          <cell r="C37">
            <v>44903</v>
          </cell>
          <cell r="D37">
            <v>44942</v>
          </cell>
          <cell r="F37">
            <v>452161</v>
          </cell>
          <cell r="G37" t="str">
            <v>SALDO A FAVOR DEL PRESTADOR</v>
          </cell>
          <cell r="H37">
            <v>0</v>
          </cell>
          <cell r="I37">
            <v>0</v>
          </cell>
          <cell r="K37">
            <v>0</v>
          </cell>
          <cell r="P37">
            <v>0</v>
          </cell>
          <cell r="R37">
            <v>0</v>
          </cell>
        </row>
        <row r="38">
          <cell r="A38" t="str">
            <v>FEC57797</v>
          </cell>
          <cell r="B38">
            <v>57797</v>
          </cell>
          <cell r="C38">
            <v>44907</v>
          </cell>
          <cell r="D38">
            <v>44946</v>
          </cell>
          <cell r="F38">
            <v>22902298</v>
          </cell>
          <cell r="G38" t="str">
            <v>SALDO A FAVOR DEL PRESTADOR</v>
          </cell>
          <cell r="H38">
            <v>0</v>
          </cell>
          <cell r="I38">
            <v>0</v>
          </cell>
          <cell r="K38">
            <v>0</v>
          </cell>
          <cell r="P38">
            <v>0</v>
          </cell>
          <cell r="R38">
            <v>0</v>
          </cell>
        </row>
        <row r="39">
          <cell r="A39" t="str">
            <v>FEC57844</v>
          </cell>
          <cell r="B39">
            <v>57844</v>
          </cell>
          <cell r="C39">
            <v>44908</v>
          </cell>
          <cell r="D39">
            <v>44942</v>
          </cell>
          <cell r="F39">
            <v>432825</v>
          </cell>
          <cell r="G39" t="str">
            <v>SALDO A FAVOR DEL PRESTADOR</v>
          </cell>
          <cell r="H39">
            <v>0</v>
          </cell>
          <cell r="I39">
            <v>0</v>
          </cell>
          <cell r="K39">
            <v>0</v>
          </cell>
          <cell r="P39">
            <v>0</v>
          </cell>
          <cell r="R39">
            <v>0</v>
          </cell>
        </row>
        <row r="40">
          <cell r="A40" t="str">
            <v>FEC58634</v>
          </cell>
          <cell r="B40">
            <v>58634</v>
          </cell>
          <cell r="C40">
            <v>44913</v>
          </cell>
          <cell r="D40">
            <v>44943</v>
          </cell>
          <cell r="F40">
            <v>823900</v>
          </cell>
          <cell r="G40" t="str">
            <v>SALDO A FAVOR DEL PRESTADOR</v>
          </cell>
          <cell r="H40">
            <v>0</v>
          </cell>
          <cell r="I40">
            <v>0</v>
          </cell>
          <cell r="K40">
            <v>0</v>
          </cell>
          <cell r="P40">
            <v>0</v>
          </cell>
          <cell r="R40">
            <v>0</v>
          </cell>
        </row>
        <row r="41">
          <cell r="A41" t="str">
            <v>FEC59174</v>
          </cell>
          <cell r="B41">
            <v>59174</v>
          </cell>
          <cell r="C41">
            <v>44916</v>
          </cell>
          <cell r="D41">
            <v>44946</v>
          </cell>
          <cell r="F41">
            <v>156100</v>
          </cell>
          <cell r="G41" t="str">
            <v>CANCELADA</v>
          </cell>
          <cell r="H41">
            <v>0</v>
          </cell>
          <cell r="I41">
            <v>0</v>
          </cell>
          <cell r="K41">
            <v>0</v>
          </cell>
          <cell r="P41">
            <v>0</v>
          </cell>
          <cell r="R41">
            <v>156100</v>
          </cell>
        </row>
        <row r="42">
          <cell r="A42" t="str">
            <v>FEC61857</v>
          </cell>
          <cell r="B42">
            <v>61857</v>
          </cell>
          <cell r="C42">
            <v>44943</v>
          </cell>
          <cell r="D42">
            <v>44970</v>
          </cell>
          <cell r="F42">
            <v>830800</v>
          </cell>
          <cell r="G42" t="str">
            <v>CANCELADA</v>
          </cell>
          <cell r="H42">
            <v>0</v>
          </cell>
          <cell r="I42">
            <v>0</v>
          </cell>
          <cell r="K42">
            <v>0</v>
          </cell>
          <cell r="P42">
            <v>0</v>
          </cell>
          <cell r="R42">
            <v>830800</v>
          </cell>
        </row>
        <row r="43">
          <cell r="A43" t="str">
            <v>FEC65612</v>
          </cell>
          <cell r="B43">
            <v>65612</v>
          </cell>
          <cell r="C43">
            <v>44956</v>
          </cell>
          <cell r="D43">
            <v>44973</v>
          </cell>
          <cell r="F43">
            <v>227835</v>
          </cell>
          <cell r="G43" t="str">
            <v>SALDO A FAVOR DEL PRESTADOR</v>
          </cell>
          <cell r="H43">
            <v>0</v>
          </cell>
          <cell r="I43">
            <v>0</v>
          </cell>
          <cell r="K43">
            <v>0</v>
          </cell>
          <cell r="P43">
            <v>0</v>
          </cell>
          <cell r="R43">
            <v>0</v>
          </cell>
        </row>
        <row r="44">
          <cell r="A44" t="str">
            <v>FEC65614</v>
          </cell>
          <cell r="B44">
            <v>65614</v>
          </cell>
          <cell r="C44">
            <v>44956</v>
          </cell>
          <cell r="D44">
            <v>44973</v>
          </cell>
          <cell r="F44">
            <v>420351</v>
          </cell>
          <cell r="G44" t="str">
            <v>CANCELADA</v>
          </cell>
          <cell r="H44">
            <v>0</v>
          </cell>
          <cell r="I44">
            <v>0</v>
          </cell>
          <cell r="K44">
            <v>0</v>
          </cell>
          <cell r="P44">
            <v>0</v>
          </cell>
          <cell r="R44">
            <v>420351</v>
          </cell>
        </row>
        <row r="45">
          <cell r="A45" t="str">
            <v>FEC67210</v>
          </cell>
          <cell r="B45">
            <v>67210</v>
          </cell>
          <cell r="C45">
            <v>44973</v>
          </cell>
          <cell r="D45">
            <v>45001</v>
          </cell>
          <cell r="F45">
            <v>347317</v>
          </cell>
          <cell r="G45" t="str">
            <v>EN REVISION</v>
          </cell>
          <cell r="H45">
            <v>0</v>
          </cell>
          <cell r="I45">
            <v>347317</v>
          </cell>
          <cell r="K45">
            <v>0</v>
          </cell>
          <cell r="P45">
            <v>0</v>
          </cell>
          <cell r="R45">
            <v>0</v>
          </cell>
        </row>
        <row r="46">
          <cell r="A46" t="str">
            <v>FEC67523</v>
          </cell>
          <cell r="B46">
            <v>67523</v>
          </cell>
          <cell r="C46">
            <v>44976</v>
          </cell>
          <cell r="D46">
            <v>44999</v>
          </cell>
          <cell r="F46">
            <v>18715922</v>
          </cell>
          <cell r="G46" t="str">
            <v>GLOSA POR CONCILIAR, CANCELADA Y SALDO A FAVOR DEL PRESTADOR</v>
          </cell>
          <cell r="H46">
            <v>0</v>
          </cell>
          <cell r="I46">
            <v>0</v>
          </cell>
          <cell r="K46">
            <v>274000</v>
          </cell>
          <cell r="P46">
            <v>0</v>
          </cell>
          <cell r="R46">
            <v>2599003.4399999995</v>
          </cell>
        </row>
        <row r="47">
          <cell r="A47" t="str">
            <v>FEC69235</v>
          </cell>
          <cell r="B47">
            <v>69235</v>
          </cell>
          <cell r="C47">
            <v>44983</v>
          </cell>
          <cell r="D47">
            <v>44999</v>
          </cell>
          <cell r="F47">
            <v>39526810</v>
          </cell>
          <cell r="G47" t="str">
            <v>GLOSA POR CONCILIAR, CANCELADA Y SALDO A FAVOR DEL PRESTADOR</v>
          </cell>
          <cell r="H47">
            <v>0</v>
          </cell>
          <cell r="I47">
            <v>0</v>
          </cell>
          <cell r="K47">
            <v>184400</v>
          </cell>
          <cell r="P47">
            <v>0</v>
          </cell>
          <cell r="R47">
            <v>12816031.199999999</v>
          </cell>
        </row>
        <row r="48">
          <cell r="A48" t="str">
            <v>FEC70463</v>
          </cell>
          <cell r="B48">
            <v>70463</v>
          </cell>
          <cell r="C48">
            <v>44991</v>
          </cell>
          <cell r="D48">
            <v>45034</v>
          </cell>
          <cell r="F48">
            <v>1163812</v>
          </cell>
          <cell r="G48" t="str">
            <v>EN REVISION</v>
          </cell>
          <cell r="H48">
            <v>0</v>
          </cell>
          <cell r="I48">
            <v>1163812</v>
          </cell>
          <cell r="K48">
            <v>0</v>
          </cell>
          <cell r="P48">
            <v>0</v>
          </cell>
          <cell r="R48">
            <v>0</v>
          </cell>
        </row>
        <row r="49">
          <cell r="A49" t="str">
            <v>FEC63944</v>
          </cell>
          <cell r="B49">
            <v>63944</v>
          </cell>
          <cell r="C49">
            <v>45104</v>
          </cell>
          <cell r="F49">
            <v>10285492</v>
          </cell>
          <cell r="G49" t="str">
            <v>NO RADICADA</v>
          </cell>
          <cell r="H49">
            <v>10285492</v>
          </cell>
        </row>
        <row r="50">
          <cell r="A50" t="str">
            <v>FEC65771</v>
          </cell>
          <cell r="B50">
            <v>65771</v>
          </cell>
          <cell r="C50" t="str">
            <v>31/06/2023</v>
          </cell>
          <cell r="F50">
            <v>390500</v>
          </cell>
          <cell r="G50" t="str">
            <v>NO RADICADA</v>
          </cell>
          <cell r="H50">
            <v>390500</v>
          </cell>
        </row>
        <row r="51">
          <cell r="A51" t="str">
            <v>FEC66793</v>
          </cell>
          <cell r="B51">
            <v>66793</v>
          </cell>
          <cell r="C51">
            <v>44967</v>
          </cell>
          <cell r="F51">
            <v>743351</v>
          </cell>
          <cell r="G51" t="str">
            <v>NO RADICADA</v>
          </cell>
          <cell r="H51">
            <v>743351</v>
          </cell>
        </row>
        <row r="52">
          <cell r="A52" t="str">
            <v>FEC69606</v>
          </cell>
          <cell r="B52">
            <v>69606</v>
          </cell>
          <cell r="C52">
            <v>44984</v>
          </cell>
          <cell r="F52">
            <v>5400600</v>
          </cell>
          <cell r="G52" t="str">
            <v>NO RADICADA</v>
          </cell>
          <cell r="H52">
            <v>5400600</v>
          </cell>
        </row>
        <row r="53">
          <cell r="A53" t="str">
            <v>FEC70463</v>
          </cell>
          <cell r="B53">
            <v>70463</v>
          </cell>
          <cell r="C53">
            <v>44991</v>
          </cell>
          <cell r="F53">
            <v>1163812</v>
          </cell>
          <cell r="G53" t="str">
            <v>NO RADICADA</v>
          </cell>
          <cell r="H53">
            <v>1163812</v>
          </cell>
        </row>
        <row r="54">
          <cell r="A54" t="str">
            <v>FEC72571</v>
          </cell>
          <cell r="B54">
            <v>72571</v>
          </cell>
          <cell r="C54">
            <v>45008</v>
          </cell>
          <cell r="F54">
            <v>342206</v>
          </cell>
          <cell r="G54" t="str">
            <v>NO RADICADA</v>
          </cell>
          <cell r="H54">
            <v>342206</v>
          </cell>
        </row>
        <row r="55">
          <cell r="A55" t="str">
            <v>FEC74171</v>
          </cell>
          <cell r="B55">
            <v>74171</v>
          </cell>
          <cell r="C55">
            <v>45016</v>
          </cell>
          <cell r="F55">
            <v>5648690</v>
          </cell>
          <cell r="G55" t="str">
            <v>NO RADICADA</v>
          </cell>
          <cell r="H55">
            <v>5648690</v>
          </cell>
        </row>
        <row r="56">
          <cell r="A56" t="str">
            <v>FEC74403</v>
          </cell>
          <cell r="B56">
            <v>74403</v>
          </cell>
          <cell r="C56">
            <v>45016</v>
          </cell>
          <cell r="F56">
            <v>37973036</v>
          </cell>
          <cell r="G56" t="str">
            <v>NO RADICADA</v>
          </cell>
          <cell r="H56">
            <v>37973036</v>
          </cell>
        </row>
        <row r="57">
          <cell r="A57" t="str">
            <v>FEC74904</v>
          </cell>
          <cell r="B57">
            <v>74904</v>
          </cell>
          <cell r="C57">
            <v>45026</v>
          </cell>
          <cell r="F57">
            <v>1519955</v>
          </cell>
          <cell r="G57" t="str">
            <v>NO RADICADA</v>
          </cell>
          <cell r="H57">
            <v>1519955</v>
          </cell>
        </row>
      </sheetData>
      <sheetData sheetId="2"/>
      <sheetData sheetId="3">
        <row r="6">
          <cell r="H6" t="str">
            <v>CLINICA PUTUMAYO SAS ZOMAC</v>
          </cell>
        </row>
        <row r="9">
          <cell r="C9" t="str">
            <v>LUISA MATUTE ROMERO</v>
          </cell>
          <cell r="H9" t="str">
            <v>YEFFERSON ROJAS TRUJILLO</v>
          </cell>
        </row>
        <row r="16">
          <cell r="F16">
            <v>45046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C8E1E99-A473-4B45-833D-136271CCD37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C8E1E99-A473-4B45-833D-136271CCD379}" id="{F73A43E3-18A6-4734-82BA-778E983CFC7C}">
    <text>SUAMTORIA DE GIRO DIRECTO Y ESFUERZO PROPIO</text>
  </threadedComment>
  <threadedComment ref="K8" dT="2020-08-04T16:00:44.11" personId="{FC8E1E99-A473-4B45-833D-136271CCD379}" id="{F1C80CB8-AC86-4247-B091-FB64B8068340}">
    <text>SUMATORIA DE PAGOS (DESCUENTOS ,TESORERIA,EMBARGOS)</text>
  </threadedComment>
  <threadedComment ref="R8" dT="2020-08-04T15:59:07.94" personId="{FC8E1E99-A473-4B45-833D-136271CCD379}" id="{4B8F9E8C-2AF9-4AB7-8266-E40C282AC4FC}">
    <text>SUMATORIA DE VALORES (PRESCRITAS SALDO DE FACTURAS DE CONTRATO LIQUIDADOS Y OTROS CONCEPTOS (N/A NO RADICADAS)</text>
  </threadedComment>
  <threadedComment ref="X8" dT="2020-08-04T15:55:33.73" personId="{FC8E1E99-A473-4B45-833D-136271CCD379}" id="{79F905B5-9889-4956-8E19-C02688664883}">
    <text>SUMATORIA DE LOS VALORES DE GLOSAS LEGALIZADAS Y GLOSAS POR CONCILIAR</text>
  </threadedComment>
  <threadedComment ref="AC8" dT="2020-08-04T15:56:24.52" personId="{FC8E1E99-A473-4B45-833D-136271CCD379}" id="{9DAD70C3-EBFA-441C-ADD5-33F972CD8204}">
    <text>VALRO INDIVIDUAL DE LA GLOSAS LEGALIZADA</text>
  </threadedComment>
  <threadedComment ref="AE8" dT="2020-08-04T15:56:04.49" personId="{FC8E1E99-A473-4B45-833D-136271CCD379}" id="{C3EEE319-8EA0-4487-92F7-3CE842103DD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15476-5E16-41EE-9252-C9FC57ADA784}">
  <dimension ref="A1:AK72"/>
  <sheetViews>
    <sheetView tabSelected="1" topLeftCell="Z40" zoomScaleNormal="100" workbookViewId="0">
      <selection activeCell="A64" sqref="A64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PUTUMAYO SAS ZOMAC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v>45071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EC01874</v>
      </c>
      <c r="D9" s="23">
        <f>+[1]DEPURADO!B3</f>
        <v>1874</v>
      </c>
      <c r="E9" s="25">
        <f>+[1]DEPURADO!C3</f>
        <v>44069</v>
      </c>
      <c r="F9" s="26">
        <f>+IF([1]DEPURADO!D3&gt;1,[1]DEPURADO!D3," ")</f>
        <v>44105</v>
      </c>
      <c r="G9" s="27">
        <f>[1]DEPURADO!F3</f>
        <v>72100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72100</v>
      </c>
      <c r="P9" s="24">
        <f>IF([1]DEPURADO!H3&gt;1,0,[1]DEPURADO!B3)</f>
        <v>0</v>
      </c>
      <c r="Q9" s="30">
        <f>+IF(P9&gt;0,G9,0)</f>
        <v>0</v>
      </c>
      <c r="R9" s="31">
        <f>IF(P9=0,G9,0)</f>
        <v>72100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EC01946</v>
      </c>
      <c r="D10" s="23">
        <f>+[1]DEPURADO!B4</f>
        <v>1946</v>
      </c>
      <c r="E10" s="25">
        <f>+[1]DEPURADO!C4</f>
        <v>44069</v>
      </c>
      <c r="F10" s="26" t="str">
        <f>+IF([1]DEPURADO!D4&gt;1,[1]DEPURADO!D4," ")</f>
        <v xml:space="preserve"> </v>
      </c>
      <c r="G10" s="27">
        <f>[1]DEPURADO!F4</f>
        <v>743351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743351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743351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63" si="0">+A10+1</f>
        <v>3</v>
      </c>
      <c r="B11" s="24" t="s">
        <v>44</v>
      </c>
      <c r="C11" s="23" t="str">
        <f>+[1]DEPURADO!A5</f>
        <v>EC0110203</v>
      </c>
      <c r="D11" s="23">
        <f>+[1]DEPURADO!B5</f>
        <v>110203</v>
      </c>
      <c r="E11" s="25">
        <f>+[1]DEPURADO!C5</f>
        <v>44213</v>
      </c>
      <c r="F11" s="26">
        <f>+IF([1]DEPURADO!D5&gt;1,[1]DEPURADO!D5," ")</f>
        <v>44413</v>
      </c>
      <c r="G11" s="27">
        <f>[1]DEPURADO!F5</f>
        <v>81769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81769</v>
      </c>
      <c r="L11" s="28">
        <v>0</v>
      </c>
      <c r="M11" s="28">
        <v>0</v>
      </c>
      <c r="N11" s="28">
        <f>+SUM(J11:M11)</f>
        <v>81769</v>
      </c>
      <c r="O11" s="28">
        <f>+G11-I11-N11</f>
        <v>0</v>
      </c>
      <c r="P11" s="24">
        <f>IF([1]DEPURADO!H5&gt;1,0,[1]DEPURADO!B5)</f>
        <v>110203</v>
      </c>
      <c r="Q11" s="30">
        <f>+IF(P11&gt;0,G11,0)</f>
        <v>81769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EC0115486</v>
      </c>
      <c r="D12" s="23">
        <f>+[1]DEPURADO!B6</f>
        <v>115486</v>
      </c>
      <c r="E12" s="25">
        <f>+[1]DEPURADO!C6</f>
        <v>44280</v>
      </c>
      <c r="F12" s="26">
        <f>+IF([1]DEPURADO!D6&gt;1,[1]DEPURADO!D6," ")</f>
        <v>44418</v>
      </c>
      <c r="G12" s="27">
        <f>[1]DEPURADO!F6</f>
        <v>8891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8891</v>
      </c>
      <c r="L12" s="28">
        <v>0</v>
      </c>
      <c r="M12" s="28">
        <v>0</v>
      </c>
      <c r="N12" s="28">
        <f>+SUM(J12:M12)</f>
        <v>8891</v>
      </c>
      <c r="O12" s="28">
        <f>+G12-I12-N12</f>
        <v>0</v>
      </c>
      <c r="P12" s="24">
        <f>IF([1]DEPURADO!H6&gt;1,0,[1]DEPURADO!B6)</f>
        <v>115486</v>
      </c>
      <c r="Q12" s="30">
        <f>+IF(P12&gt;0,G12,0)</f>
        <v>8891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EC0118623</v>
      </c>
      <c r="D13" s="23">
        <f>+[1]DEPURADO!B7</f>
        <v>118623</v>
      </c>
      <c r="E13" s="25">
        <f>+[1]DEPURADO!C7</f>
        <v>44315</v>
      </c>
      <c r="F13" s="26">
        <f>+IF([1]DEPURADO!D7&gt;1,[1]DEPURADO!D7," ")</f>
        <v>44412</v>
      </c>
      <c r="G13" s="27">
        <f>[1]DEPURADO!F7</f>
        <v>18584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18584</v>
      </c>
      <c r="L13" s="28">
        <v>0</v>
      </c>
      <c r="M13" s="28">
        <v>0</v>
      </c>
      <c r="N13" s="28">
        <f t="shared" ref="N13:N63" si="1">+SUM(J13:M13)</f>
        <v>18584</v>
      </c>
      <c r="O13" s="28">
        <f t="shared" ref="O13:O63" si="2">+G13-I13-N13</f>
        <v>0</v>
      </c>
      <c r="P13" s="24">
        <f>IF([1]DEPURADO!H7&gt;1,0,[1]DEPURADO!B7)</f>
        <v>118623</v>
      </c>
      <c r="Q13" s="30">
        <f t="shared" ref="Q13:Q63" si="3">+IF(P13&gt;0,G13,0)</f>
        <v>18584</v>
      </c>
      <c r="R13" s="31">
        <f t="shared" ref="R13:R63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63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63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EC0118621</v>
      </c>
      <c r="D14" s="23">
        <f>+[1]DEPURADO!B8</f>
        <v>118621</v>
      </c>
      <c r="E14" s="25">
        <f>+[1]DEPURADO!C8</f>
        <v>44315</v>
      </c>
      <c r="F14" s="26">
        <f>+IF([1]DEPURADO!D8&gt;1,[1]DEPURADO!D8," ")</f>
        <v>44417</v>
      </c>
      <c r="G14" s="27">
        <f>[1]DEPURADO!F8</f>
        <v>6412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6412</v>
      </c>
      <c r="L14" s="28">
        <v>0</v>
      </c>
      <c r="M14" s="28">
        <v>0</v>
      </c>
      <c r="N14" s="28">
        <f t="shared" si="1"/>
        <v>6412</v>
      </c>
      <c r="O14" s="28">
        <f t="shared" si="2"/>
        <v>0</v>
      </c>
      <c r="P14" s="24">
        <f>IF([1]DEPURADO!H8&gt;1,0,[1]DEPURADO!B8)</f>
        <v>118621</v>
      </c>
      <c r="Q14" s="30">
        <f t="shared" si="3"/>
        <v>6412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EC0121144</v>
      </c>
      <c r="D15" s="23">
        <f>+[1]DEPURADO!B9</f>
        <v>121144</v>
      </c>
      <c r="E15" s="25">
        <f>+[1]DEPURADO!C9</f>
        <v>44341</v>
      </c>
      <c r="F15" s="26">
        <f>+IF([1]DEPURADO!D9&gt;1,[1]DEPURADO!D9," ")</f>
        <v>44355</v>
      </c>
      <c r="G15" s="27">
        <f>[1]DEPURADO!F9</f>
        <v>3185731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3185731</v>
      </c>
      <c r="P15" s="24">
        <f>IF([1]DEPURADO!H9&gt;1,0,[1]DEPURADO!B9)</f>
        <v>121144</v>
      </c>
      <c r="Q15" s="30">
        <f t="shared" si="3"/>
        <v>3185731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3185731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3185731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GLOSA POR CONCILIAR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EC0121275</v>
      </c>
      <c r="D16" s="23">
        <f>+[1]DEPURADO!B10</f>
        <v>121275</v>
      </c>
      <c r="E16" s="25">
        <f>+[1]DEPURADO!C10</f>
        <v>44342</v>
      </c>
      <c r="F16" s="26" t="str">
        <f>+IF([1]DEPURADO!D10&gt;1,[1]DEPURADO!D10," ")</f>
        <v xml:space="preserve"> </v>
      </c>
      <c r="G16" s="27">
        <f>[1]DEPURADO!F10</f>
        <v>743351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743351</v>
      </c>
      <c r="P16" s="24">
        <f>IF([1]DEPURADO!H10&gt;1,0,[1]DEPURADO!B10)</f>
        <v>0</v>
      </c>
      <c r="Q16" s="30">
        <f t="shared" si="3"/>
        <v>0</v>
      </c>
      <c r="R16" s="31">
        <f t="shared" si="4"/>
        <v>743351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EC0127532</v>
      </c>
      <c r="D17" s="23">
        <f>+[1]DEPURADO!B11</f>
        <v>127532</v>
      </c>
      <c r="E17" s="25">
        <f>+[1]DEPURADO!C11</f>
        <v>44403</v>
      </c>
      <c r="F17" s="26">
        <f>+IF([1]DEPURADO!D11&gt;1,[1]DEPURADO!D11," ")</f>
        <v>44440</v>
      </c>
      <c r="G17" s="27">
        <f>[1]DEPURADO!F11</f>
        <v>57090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57090</v>
      </c>
      <c r="L17" s="28">
        <v>0</v>
      </c>
      <c r="M17" s="28">
        <v>0</v>
      </c>
      <c r="N17" s="28">
        <f t="shared" si="1"/>
        <v>57090</v>
      </c>
      <c r="O17" s="28">
        <f t="shared" si="2"/>
        <v>0</v>
      </c>
      <c r="P17" s="24">
        <f>IF([1]DEPURADO!H11&gt;1,0,[1]DEPURADO!B11)</f>
        <v>127532</v>
      </c>
      <c r="Q17" s="30">
        <f t="shared" si="3"/>
        <v>57090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EC0129150</v>
      </c>
      <c r="D18" s="23">
        <f>+[1]DEPURADO!B12</f>
        <v>129150</v>
      </c>
      <c r="E18" s="25">
        <f>+[1]DEPURADO!C12</f>
        <v>44408</v>
      </c>
      <c r="F18" s="26">
        <f>+IF([1]DEPURADO!D12&gt;1,[1]DEPURADO!D12," ")</f>
        <v>44470</v>
      </c>
      <c r="G18" s="27">
        <f>[1]DEPURADO!F12</f>
        <v>3624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3624</v>
      </c>
      <c r="L18" s="28">
        <v>0</v>
      </c>
      <c r="M18" s="28">
        <v>0</v>
      </c>
      <c r="N18" s="28">
        <f t="shared" si="1"/>
        <v>3624</v>
      </c>
      <c r="O18" s="28">
        <f t="shared" si="2"/>
        <v>0</v>
      </c>
      <c r="P18" s="24">
        <f>IF([1]DEPURADO!H12&gt;1,0,[1]DEPURADO!B12)</f>
        <v>129150</v>
      </c>
      <c r="Q18" s="30">
        <f t="shared" si="3"/>
        <v>3624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EC0137742</v>
      </c>
      <c r="D19" s="23">
        <f>+[1]DEPURADO!B13</f>
        <v>137742</v>
      </c>
      <c r="E19" s="25">
        <f>+[1]DEPURADO!C13</f>
        <v>44481</v>
      </c>
      <c r="F19" s="26" t="str">
        <f>+IF([1]DEPURADO!D13&gt;1,[1]DEPURADO!D13," ")</f>
        <v xml:space="preserve"> </v>
      </c>
      <c r="G19" s="27">
        <f>[1]DEPURADO!F13</f>
        <v>1222592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1222592</v>
      </c>
      <c r="P19" s="24">
        <f>IF([1]DEPURADO!H13&gt;1,0,[1]DEPURADO!B13)</f>
        <v>0</v>
      </c>
      <c r="Q19" s="30">
        <f t="shared" si="3"/>
        <v>0</v>
      </c>
      <c r="R19" s="31">
        <f t="shared" si="4"/>
        <v>1222592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EC0139587</v>
      </c>
      <c r="D20" s="23">
        <f>+[1]DEPURADO!B14</f>
        <v>139587</v>
      </c>
      <c r="E20" s="25">
        <f>+[1]DEPURADO!C14</f>
        <v>44492</v>
      </c>
      <c r="F20" s="26" t="str">
        <f>+IF([1]DEPURADO!D14&gt;1,[1]DEPURADO!D14," ")</f>
        <v xml:space="preserve"> </v>
      </c>
      <c r="G20" s="27">
        <f>[1]DEPURADO!F14</f>
        <v>2615199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2615199</v>
      </c>
      <c r="P20" s="24">
        <f>IF([1]DEPURADO!H14&gt;1,0,[1]DEPURADO!B14)</f>
        <v>0</v>
      </c>
      <c r="Q20" s="30">
        <f t="shared" si="3"/>
        <v>0</v>
      </c>
      <c r="R20" s="31">
        <f t="shared" si="4"/>
        <v>2615199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FEL15654</v>
      </c>
      <c r="D21" s="23">
        <f>+[1]DEPURADO!B15</f>
        <v>15654</v>
      </c>
      <c r="E21" s="25">
        <f>+[1]DEPURADO!C15</f>
        <v>44611</v>
      </c>
      <c r="F21" s="26">
        <f>+IF([1]DEPURADO!D15&gt;1,[1]DEPURADO!D15," ")</f>
        <v>44854</v>
      </c>
      <c r="G21" s="27">
        <f>[1]DEPURADO!F15</f>
        <v>12972</v>
      </c>
      <c r="H21" s="28">
        <v>0</v>
      </c>
      <c r="I21" s="28">
        <f>+[1]DEPURADO!M15+[1]DEPURADO!N15</f>
        <v>0</v>
      </c>
      <c r="J21" s="28">
        <f>+[1]DEPURADO!R15</f>
        <v>12972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12972</v>
      </c>
      <c r="O21" s="28">
        <f t="shared" si="2"/>
        <v>0</v>
      </c>
      <c r="P21" s="24">
        <f>IF([1]DEPURADO!H15&gt;1,0,[1]DEPURADO!B15)</f>
        <v>15654</v>
      </c>
      <c r="Q21" s="30">
        <f t="shared" si="3"/>
        <v>12972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FEL16929</v>
      </c>
      <c r="D22" s="23">
        <f>+[1]DEPURADO!B16</f>
        <v>16929</v>
      </c>
      <c r="E22" s="25">
        <f>+[1]DEPURADO!C16</f>
        <v>44617</v>
      </c>
      <c r="F22" s="26">
        <f>+IF([1]DEPURADO!D16&gt;1,[1]DEPURADO!D16," ")</f>
        <v>44854</v>
      </c>
      <c r="G22" s="27">
        <f>[1]DEPURADO!F16</f>
        <v>116872</v>
      </c>
      <c r="H22" s="28">
        <v>0</v>
      </c>
      <c r="I22" s="28">
        <f>+[1]DEPURADO!M16+[1]DEPURADO!N16</f>
        <v>0</v>
      </c>
      <c r="J22" s="28">
        <f>+[1]DEPURADO!R16</f>
        <v>116872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116872</v>
      </c>
      <c r="O22" s="28">
        <f t="shared" si="2"/>
        <v>0</v>
      </c>
      <c r="P22" s="24">
        <f>IF([1]DEPURADO!H16&gt;1,0,[1]DEPURADO!B16)</f>
        <v>16929</v>
      </c>
      <c r="Q22" s="30">
        <f t="shared" si="3"/>
        <v>116872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FEL18096</v>
      </c>
      <c r="D23" s="23">
        <f>+[1]DEPURADO!B17</f>
        <v>18096</v>
      </c>
      <c r="E23" s="25">
        <f>+[1]DEPURADO!C17</f>
        <v>44626</v>
      </c>
      <c r="F23" s="26">
        <f>+IF([1]DEPURADO!D17&gt;1,[1]DEPURADO!D17," ")</f>
        <v>44847</v>
      </c>
      <c r="G23" s="27">
        <f>[1]DEPURADO!F17</f>
        <v>11390</v>
      </c>
      <c r="H23" s="28">
        <v>0</v>
      </c>
      <c r="I23" s="28">
        <f>+[1]DEPURADO!M17+[1]DEPURADO!N17</f>
        <v>0</v>
      </c>
      <c r="J23" s="28">
        <f>+[1]DEPURADO!R17</f>
        <v>11390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11390</v>
      </c>
      <c r="O23" s="28">
        <f t="shared" si="2"/>
        <v>0</v>
      </c>
      <c r="P23" s="24">
        <f>IF([1]DEPURADO!H17&gt;1,0,[1]DEPURADO!B17)</f>
        <v>18096</v>
      </c>
      <c r="Q23" s="30">
        <f t="shared" si="3"/>
        <v>11390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FEL18615</v>
      </c>
      <c r="D24" s="23">
        <f>+[1]DEPURADO!B18</f>
        <v>18615</v>
      </c>
      <c r="E24" s="25">
        <f>+[1]DEPURADO!C18</f>
        <v>44630</v>
      </c>
      <c r="F24" s="26">
        <f>+IF([1]DEPURADO!D18&gt;1,[1]DEPURADO!D18," ")</f>
        <v>44847</v>
      </c>
      <c r="G24" s="27">
        <f>[1]DEPURADO!F18</f>
        <v>4094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4094</v>
      </c>
      <c r="L24" s="28">
        <v>0</v>
      </c>
      <c r="M24" s="28">
        <v>0</v>
      </c>
      <c r="N24" s="28">
        <f t="shared" si="1"/>
        <v>4094</v>
      </c>
      <c r="O24" s="28">
        <f t="shared" si="2"/>
        <v>0</v>
      </c>
      <c r="P24" s="24">
        <f>IF([1]DEPURADO!H18&gt;1,0,[1]DEPURADO!B18)</f>
        <v>18615</v>
      </c>
      <c r="Q24" s="30">
        <f t="shared" si="3"/>
        <v>4094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FEL19104</v>
      </c>
      <c r="D25" s="23">
        <f>+[1]DEPURADO!B19</f>
        <v>19104</v>
      </c>
      <c r="E25" s="25">
        <f>+[1]DEPURADO!C19</f>
        <v>44634</v>
      </c>
      <c r="F25" s="26">
        <f>+IF([1]DEPURADO!D19&gt;1,[1]DEPURADO!D19," ")</f>
        <v>44821</v>
      </c>
      <c r="G25" s="27">
        <f>[1]DEPURADO!F19</f>
        <v>107736</v>
      </c>
      <c r="H25" s="28">
        <v>0</v>
      </c>
      <c r="I25" s="28">
        <f>+[1]DEPURADO!M19+[1]DEPURADO!N19</f>
        <v>0</v>
      </c>
      <c r="J25" s="28">
        <f>+[1]DEPURADO!R19</f>
        <v>107736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107736</v>
      </c>
      <c r="O25" s="28">
        <f t="shared" si="2"/>
        <v>0</v>
      </c>
      <c r="P25" s="24">
        <f>IF([1]DEPURADO!H19&gt;1,0,[1]DEPURADO!B19)</f>
        <v>19104</v>
      </c>
      <c r="Q25" s="30">
        <f t="shared" si="3"/>
        <v>107736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FEL21920</v>
      </c>
      <c r="D26" s="23">
        <f>+[1]DEPURADO!B20</f>
        <v>21920</v>
      </c>
      <c r="E26" s="25">
        <f>+[1]DEPURADO!C20</f>
        <v>44655</v>
      </c>
      <c r="F26" s="26">
        <f>+IF([1]DEPURADO!D20&gt;1,[1]DEPURADO!D20," ")</f>
        <v>44847</v>
      </c>
      <c r="G26" s="27">
        <f>[1]DEPURADO!F20</f>
        <v>1708</v>
      </c>
      <c r="H26" s="28">
        <v>0</v>
      </c>
      <c r="I26" s="28">
        <f>+[1]DEPURADO!M20+[1]DEPURADO!N20</f>
        <v>0</v>
      </c>
      <c r="J26" s="28">
        <f>+[1]DEPURADO!R20</f>
        <v>1708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1708</v>
      </c>
      <c r="O26" s="28">
        <f t="shared" si="2"/>
        <v>0</v>
      </c>
      <c r="P26" s="24">
        <f>IF([1]DEPURADO!H20&gt;1,0,[1]DEPURADO!B20)</f>
        <v>21920</v>
      </c>
      <c r="Q26" s="30">
        <f t="shared" si="3"/>
        <v>1708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FEL38424</v>
      </c>
      <c r="D27" s="23">
        <f>+[1]DEPURADO!B21</f>
        <v>38424</v>
      </c>
      <c r="E27" s="25">
        <f>+[1]DEPURADO!C21</f>
        <v>44773</v>
      </c>
      <c r="F27" s="26">
        <f>+IF([1]DEPURADO!D21&gt;1,[1]DEPURADO!D21," ")</f>
        <v>44942</v>
      </c>
      <c r="G27" s="27">
        <f>[1]DEPURADO!F21</f>
        <v>72100</v>
      </c>
      <c r="H27" s="28">
        <v>0</v>
      </c>
      <c r="I27" s="28">
        <f>+[1]DEPURADO!M21+[1]DEPURADO!N21</f>
        <v>0</v>
      </c>
      <c r="J27" s="28">
        <f>+[1]DEPURADO!R21</f>
        <v>72100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72100</v>
      </c>
      <c r="O27" s="28">
        <f t="shared" si="2"/>
        <v>0</v>
      </c>
      <c r="P27" s="24">
        <f>IF([1]DEPURADO!H21&gt;1,0,[1]DEPURADO!B21)</f>
        <v>38424</v>
      </c>
      <c r="Q27" s="30">
        <f t="shared" si="3"/>
        <v>72100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FEC40720</v>
      </c>
      <c r="D28" s="23">
        <f>+[1]DEPURADO!B22</f>
        <v>40720</v>
      </c>
      <c r="E28" s="25">
        <f>+[1]DEPURADO!C22</f>
        <v>44791</v>
      </c>
      <c r="F28" s="26">
        <f>+IF([1]DEPURADO!D22&gt;1,[1]DEPURADO!D22," ")</f>
        <v>44818</v>
      </c>
      <c r="G28" s="27">
        <f>[1]DEPURADO!F22</f>
        <v>132552</v>
      </c>
      <c r="H28" s="28">
        <v>0</v>
      </c>
      <c r="I28" s="28">
        <f>+[1]DEPURADO!M22+[1]DEPURADO!N22</f>
        <v>0</v>
      </c>
      <c r="J28" s="28">
        <f>+[1]DEPURADO!R22</f>
        <v>2552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2552</v>
      </c>
      <c r="O28" s="28">
        <f t="shared" si="2"/>
        <v>130000</v>
      </c>
      <c r="P28" s="24">
        <f>IF([1]DEPURADO!H22&gt;1,0,[1]DEPURADO!B22)</f>
        <v>40720</v>
      </c>
      <c r="Q28" s="30">
        <f t="shared" si="3"/>
        <v>132552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130000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130000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GLOSA POR CONCILIAR Y 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FEC42347</v>
      </c>
      <c r="D29" s="23">
        <f>+[1]DEPURADO!B23</f>
        <v>42347</v>
      </c>
      <c r="E29" s="25">
        <f>+[1]DEPURADO!C23</f>
        <v>44802</v>
      </c>
      <c r="F29" s="26">
        <f>+IF([1]DEPURADO!D23&gt;1,[1]DEPURADO!D23," ")</f>
        <v>44818</v>
      </c>
      <c r="G29" s="27">
        <f>[1]DEPURADO!F23</f>
        <v>11513169</v>
      </c>
      <c r="H29" s="28">
        <v>0</v>
      </c>
      <c r="I29" s="28">
        <f>+[1]DEPURADO!M23+[1]DEPURADO!N23</f>
        <v>0</v>
      </c>
      <c r="J29" s="28">
        <f>+[1]DEPURADO!R23</f>
        <v>7020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7020</v>
      </c>
      <c r="O29" s="28">
        <f t="shared" si="2"/>
        <v>11506149</v>
      </c>
      <c r="P29" s="24">
        <f>IF([1]DEPURADO!H23&gt;1,0,[1]DEPURADO!B23)</f>
        <v>42347</v>
      </c>
      <c r="Q29" s="30">
        <f t="shared" si="3"/>
        <v>11513169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11506149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11506149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GLOSA POR CONCILIAR Y 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FEC45266</v>
      </c>
      <c r="D30" s="23">
        <f>+[1]DEPURADO!B24</f>
        <v>45266</v>
      </c>
      <c r="E30" s="25">
        <f>+[1]DEPURADO!C24</f>
        <v>44820</v>
      </c>
      <c r="F30" s="26">
        <f>+IF([1]DEPURADO!D24&gt;1,[1]DEPURADO!D24," ")</f>
        <v>44942</v>
      </c>
      <c r="G30" s="27">
        <f>[1]DEPURADO!F24</f>
        <v>5667732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5667732</v>
      </c>
      <c r="P30" s="24">
        <f>IF([1]DEPURADO!H24&gt;1,0,[1]DEPURADO!B24)</f>
        <v>45266</v>
      </c>
      <c r="Q30" s="30">
        <f t="shared" si="3"/>
        <v>5667732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5667732</v>
      </c>
      <c r="AH30" s="30">
        <v>0</v>
      </c>
      <c r="AI30" s="30" t="str">
        <f>+[1]DEPURADO!G24</f>
        <v>SALDO A FAVOR DEL PRESTADOR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FEC46803</v>
      </c>
      <c r="D31" s="23">
        <f>+[1]DEPURADO!B25</f>
        <v>46803</v>
      </c>
      <c r="E31" s="25">
        <f>+[1]DEPURADO!C25</f>
        <v>44831</v>
      </c>
      <c r="F31" s="26">
        <f>+IF([1]DEPURADO!D25&gt;1,[1]DEPURADO!D25," ")</f>
        <v>44840</v>
      </c>
      <c r="G31" s="27">
        <f>[1]DEPURADO!F25</f>
        <v>1708</v>
      </c>
      <c r="H31" s="28">
        <v>0</v>
      </c>
      <c r="I31" s="28">
        <f>+[1]DEPURADO!M25+[1]DEPURADO!N25</f>
        <v>0</v>
      </c>
      <c r="J31" s="28">
        <f>+[1]DEPURADO!R25</f>
        <v>1708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1708</v>
      </c>
      <c r="O31" s="28">
        <f t="shared" si="2"/>
        <v>0</v>
      </c>
      <c r="P31" s="24">
        <f>IF([1]DEPURADO!H25&gt;1,0,[1]DEPURADO!B25)</f>
        <v>46803</v>
      </c>
      <c r="Q31" s="30">
        <f t="shared" si="3"/>
        <v>1708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FEC47512</v>
      </c>
      <c r="D32" s="23">
        <f>+[1]DEPURADO!B26</f>
        <v>47512</v>
      </c>
      <c r="E32" s="25">
        <f>+[1]DEPURADO!C26</f>
        <v>44834</v>
      </c>
      <c r="F32" s="26">
        <f>+IF([1]DEPURADO!D26&gt;1,[1]DEPURADO!D26," ")</f>
        <v>44840</v>
      </c>
      <c r="G32" s="27">
        <f>[1]DEPURADO!F26</f>
        <v>1500</v>
      </c>
      <c r="H32" s="28">
        <v>0</v>
      </c>
      <c r="I32" s="28">
        <f>+[1]DEPURADO!M26+[1]DEPURADO!N26</f>
        <v>0</v>
      </c>
      <c r="J32" s="28">
        <f>+[1]DEPURADO!R26</f>
        <v>1500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1500</v>
      </c>
      <c r="O32" s="28">
        <f t="shared" si="2"/>
        <v>0</v>
      </c>
      <c r="P32" s="24">
        <f>IF([1]DEPURADO!H26&gt;1,0,[1]DEPURADO!B26)</f>
        <v>47512</v>
      </c>
      <c r="Q32" s="30">
        <f t="shared" si="3"/>
        <v>1500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FEC49269</v>
      </c>
      <c r="D33" s="23">
        <f>+[1]DEPURADO!B27</f>
        <v>49269</v>
      </c>
      <c r="E33" s="25">
        <f>+[1]DEPURADO!C27</f>
        <v>44846</v>
      </c>
      <c r="F33" s="26">
        <f>+IF([1]DEPURADO!D27&gt;1,[1]DEPURADO!D27," ")</f>
        <v>44880</v>
      </c>
      <c r="G33" s="27">
        <f>[1]DEPURADO!F27</f>
        <v>265017</v>
      </c>
      <c r="H33" s="28">
        <v>0</v>
      </c>
      <c r="I33" s="28">
        <f>+[1]DEPURADO!M27+[1]DEPURADO!N27</f>
        <v>0</v>
      </c>
      <c r="J33" s="28">
        <f>+[1]DEPURADO!R27</f>
        <v>265017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265017</v>
      </c>
      <c r="O33" s="28">
        <f t="shared" si="2"/>
        <v>0</v>
      </c>
      <c r="P33" s="24">
        <f>IF([1]DEPURADO!H27&gt;1,0,[1]DEPURADO!B27)</f>
        <v>49269</v>
      </c>
      <c r="Q33" s="30">
        <f t="shared" si="3"/>
        <v>265017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FEC50360</v>
      </c>
      <c r="D34" s="23">
        <f>+[1]DEPURADO!B28</f>
        <v>50360</v>
      </c>
      <c r="E34" s="25">
        <f>+[1]DEPURADO!C28</f>
        <v>44854</v>
      </c>
      <c r="F34" s="26">
        <f>+IF([1]DEPURADO!D28&gt;1,[1]DEPURADO!D28," ")</f>
        <v>44880</v>
      </c>
      <c r="G34" s="27">
        <f>[1]DEPURADO!F28</f>
        <v>54512</v>
      </c>
      <c r="H34" s="28">
        <v>0</v>
      </c>
      <c r="I34" s="28">
        <f>+[1]DEPURADO!M28+[1]DEPURADO!N28</f>
        <v>0</v>
      </c>
      <c r="J34" s="28">
        <f>+[1]DEPURADO!R28</f>
        <v>54512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54512</v>
      </c>
      <c r="O34" s="28">
        <f t="shared" si="2"/>
        <v>0</v>
      </c>
      <c r="P34" s="24">
        <f>IF([1]DEPURADO!H28&gt;1,0,[1]DEPURADO!B28)</f>
        <v>50360</v>
      </c>
      <c r="Q34" s="30">
        <f t="shared" si="3"/>
        <v>54512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FEC51322</v>
      </c>
      <c r="D35" s="23">
        <f>+[1]DEPURADO!B29</f>
        <v>51322</v>
      </c>
      <c r="E35" s="25">
        <f>+[1]DEPURADO!C29</f>
        <v>44859</v>
      </c>
      <c r="F35" s="26">
        <f>+IF([1]DEPURADO!D29&gt;1,[1]DEPURADO!D29," ")</f>
        <v>44880</v>
      </c>
      <c r="G35" s="27">
        <f>[1]DEPURADO!F29</f>
        <v>283496</v>
      </c>
      <c r="H35" s="28">
        <v>0</v>
      </c>
      <c r="I35" s="28">
        <f>+[1]DEPURADO!M29+[1]DEPURADO!N29</f>
        <v>0</v>
      </c>
      <c r="J35" s="28">
        <f>+[1]DEPURADO!R29</f>
        <v>207772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207772</v>
      </c>
      <c r="O35" s="28">
        <f t="shared" si="2"/>
        <v>75724</v>
      </c>
      <c r="P35" s="24">
        <f>IF([1]DEPURADO!H29&gt;1,0,[1]DEPURADO!B29)</f>
        <v>51322</v>
      </c>
      <c r="Q35" s="30">
        <f t="shared" si="3"/>
        <v>283496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75724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75724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GLOSA POR CONCILIAR Y CANCELADA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FEC52332</v>
      </c>
      <c r="D36" s="23">
        <f>+[1]DEPURADO!B30</f>
        <v>52332</v>
      </c>
      <c r="E36" s="25">
        <f>+[1]DEPURADO!C30</f>
        <v>44865</v>
      </c>
      <c r="F36" s="26">
        <f>+IF([1]DEPURADO!D30&gt;1,[1]DEPURADO!D30," ")</f>
        <v>44916</v>
      </c>
      <c r="G36" s="27">
        <f>[1]DEPURADO!F30</f>
        <v>5345961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5345961</v>
      </c>
      <c r="P36" s="24">
        <f>IF([1]DEPURADO!H30&gt;1,0,[1]DEPURADO!B30)</f>
        <v>52332</v>
      </c>
      <c r="Q36" s="30">
        <f t="shared" si="3"/>
        <v>5345961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5345961</v>
      </c>
      <c r="AH36" s="30">
        <v>0</v>
      </c>
      <c r="AI36" s="30" t="str">
        <f>+[1]DEPURADO!G30</f>
        <v>SALDO A FAVOR DEL PRESTADOR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FEC52506</v>
      </c>
      <c r="D37" s="23">
        <f>+[1]DEPURADO!B31</f>
        <v>52506</v>
      </c>
      <c r="E37" s="25">
        <f>+[1]DEPURADO!C31</f>
        <v>44868</v>
      </c>
      <c r="F37" s="26">
        <f>+IF([1]DEPURADO!D31&gt;1,[1]DEPURADO!D31," ")</f>
        <v>44895</v>
      </c>
      <c r="G37" s="27">
        <f>[1]DEPURADO!F31</f>
        <v>13776</v>
      </c>
      <c r="H37" s="28">
        <v>0</v>
      </c>
      <c r="I37" s="28">
        <f>+[1]DEPURADO!M31+[1]DEPURADO!N31</f>
        <v>0</v>
      </c>
      <c r="J37" s="28">
        <f>+[1]DEPURADO!R31</f>
        <v>13776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13776</v>
      </c>
      <c r="O37" s="28">
        <f t="shared" si="2"/>
        <v>0</v>
      </c>
      <c r="P37" s="24">
        <f>IF([1]DEPURADO!H31&gt;1,0,[1]DEPURADO!B31)</f>
        <v>52506</v>
      </c>
      <c r="Q37" s="30">
        <f t="shared" si="3"/>
        <v>13776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CANCELADA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FEC52537</v>
      </c>
      <c r="D38" s="23">
        <f>+[1]DEPURADO!B32</f>
        <v>52537</v>
      </c>
      <c r="E38" s="25">
        <f>+[1]DEPURADO!C32</f>
        <v>44868</v>
      </c>
      <c r="F38" s="26">
        <f>+IF([1]DEPURADO!D32&gt;1,[1]DEPURADO!D32," ")</f>
        <v>44895</v>
      </c>
      <c r="G38" s="27">
        <f>[1]DEPURADO!F32</f>
        <v>1154844</v>
      </c>
      <c r="H38" s="28">
        <v>0</v>
      </c>
      <c r="I38" s="28">
        <f>+[1]DEPURADO!M32+[1]DEPURADO!N32</f>
        <v>0</v>
      </c>
      <c r="J38" s="28">
        <f>+[1]DEPURADO!R32</f>
        <v>1154844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1154844</v>
      </c>
      <c r="O38" s="28">
        <f t="shared" si="2"/>
        <v>0</v>
      </c>
      <c r="P38" s="24">
        <f>IF([1]DEPURADO!H32&gt;1,0,[1]DEPURADO!B32)</f>
        <v>52537</v>
      </c>
      <c r="Q38" s="30">
        <f t="shared" si="3"/>
        <v>1154844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FEC52979</v>
      </c>
      <c r="D39" s="23">
        <f>+[1]DEPURADO!B33</f>
        <v>52979</v>
      </c>
      <c r="E39" s="25">
        <f>+[1]DEPURADO!C33</f>
        <v>44873</v>
      </c>
      <c r="F39" s="26">
        <f>+IF([1]DEPURADO!D33&gt;1,[1]DEPURADO!D33," ")</f>
        <v>44895</v>
      </c>
      <c r="G39" s="27">
        <f>[1]DEPURADO!F33</f>
        <v>291631</v>
      </c>
      <c r="H39" s="28">
        <v>0</v>
      </c>
      <c r="I39" s="28">
        <f>+[1]DEPURADO!M33+[1]DEPURADO!N33</f>
        <v>0</v>
      </c>
      <c r="J39" s="28">
        <f>+[1]DEPURADO!R33</f>
        <v>291631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291631</v>
      </c>
      <c r="O39" s="28">
        <f t="shared" si="2"/>
        <v>0</v>
      </c>
      <c r="P39" s="24">
        <f>IF([1]DEPURADO!H33&gt;1,0,[1]DEPURADO!B33)</f>
        <v>52979</v>
      </c>
      <c r="Q39" s="30">
        <f t="shared" si="3"/>
        <v>291631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FEC54029</v>
      </c>
      <c r="D40" s="23">
        <f>+[1]DEPURADO!B34</f>
        <v>54029</v>
      </c>
      <c r="E40" s="25">
        <f>+[1]DEPURADO!C34</f>
        <v>44883</v>
      </c>
      <c r="F40" s="26">
        <f>+IF([1]DEPURADO!D34&gt;1,[1]DEPURADO!D34," ")</f>
        <v>44908</v>
      </c>
      <c r="G40" s="27">
        <f>[1]DEPURADO!F34</f>
        <v>5395015</v>
      </c>
      <c r="H40" s="28">
        <v>0</v>
      </c>
      <c r="I40" s="28">
        <f>+[1]DEPURADO!M34+[1]DEPURADO!N34</f>
        <v>0</v>
      </c>
      <c r="J40" s="28">
        <f>+[1]DEPURADO!R34</f>
        <v>5097295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5097295</v>
      </c>
      <c r="O40" s="28">
        <f t="shared" si="2"/>
        <v>297720</v>
      </c>
      <c r="P40" s="24">
        <f>IF([1]DEPURADO!H34&gt;1,0,[1]DEPURADO!B34)</f>
        <v>54029</v>
      </c>
      <c r="Q40" s="30">
        <f t="shared" si="3"/>
        <v>5395015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297720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297720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GLOSA POR CONCILIAR Y 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FEC56851</v>
      </c>
      <c r="D41" s="23">
        <f>+[1]DEPURADO!B35</f>
        <v>56851</v>
      </c>
      <c r="E41" s="25">
        <f>+[1]DEPURADO!C35</f>
        <v>44895</v>
      </c>
      <c r="F41" s="26">
        <f>+IF([1]DEPURADO!D35&gt;1,[1]DEPURADO!D35," ")</f>
        <v>44908</v>
      </c>
      <c r="G41" s="27">
        <f>[1]DEPURADO!F35</f>
        <v>5108231</v>
      </c>
      <c r="H41" s="28">
        <v>0</v>
      </c>
      <c r="I41" s="28">
        <f>+[1]DEPURADO!M35+[1]DEPURADO!N35</f>
        <v>0</v>
      </c>
      <c r="J41" s="28">
        <f>+[1]DEPURADO!R35</f>
        <v>5045821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5045821</v>
      </c>
      <c r="O41" s="28">
        <f t="shared" si="2"/>
        <v>62410</v>
      </c>
      <c r="P41" s="24">
        <f>IF([1]DEPURADO!H35&gt;1,0,[1]DEPURADO!B35)</f>
        <v>56851</v>
      </c>
      <c r="Q41" s="30">
        <f t="shared" si="3"/>
        <v>5108231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62410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62410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GLOSA POR CONCILIAR Y 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FEC57049</v>
      </c>
      <c r="D42" s="23">
        <f>+[1]DEPURADO!B36</f>
        <v>57049</v>
      </c>
      <c r="E42" s="25">
        <f>+[1]DEPURADO!C36</f>
        <v>44898</v>
      </c>
      <c r="F42" s="26">
        <f>+IF([1]DEPURADO!D36&gt;1,[1]DEPURADO!D36," ")</f>
        <v>44946</v>
      </c>
      <c r="G42" s="27">
        <f>[1]DEPURADO!F36</f>
        <v>2629259</v>
      </c>
      <c r="H42" s="28">
        <v>0</v>
      </c>
      <c r="I42" s="28">
        <f>+[1]DEPURADO!M36+[1]DEPURADO!N36</f>
        <v>0</v>
      </c>
      <c r="J42" s="28">
        <f>+[1]DEPURADO!R36</f>
        <v>2629259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2629259</v>
      </c>
      <c r="O42" s="28">
        <f t="shared" si="2"/>
        <v>0</v>
      </c>
      <c r="P42" s="24">
        <f>IF([1]DEPURADO!H36&gt;1,0,[1]DEPURADO!B36)</f>
        <v>57049</v>
      </c>
      <c r="Q42" s="30">
        <f t="shared" si="3"/>
        <v>2629259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FEC57503</v>
      </c>
      <c r="D43" s="23">
        <f>+[1]DEPURADO!B37</f>
        <v>57503</v>
      </c>
      <c r="E43" s="25">
        <f>+[1]DEPURADO!C37</f>
        <v>44903</v>
      </c>
      <c r="F43" s="26">
        <f>+IF([1]DEPURADO!D37&gt;1,[1]DEPURADO!D37," ")</f>
        <v>44942</v>
      </c>
      <c r="G43" s="27">
        <f>[1]DEPURADO!F37</f>
        <v>452161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452161</v>
      </c>
      <c r="P43" s="24">
        <f>IF([1]DEPURADO!H37&gt;1,0,[1]DEPURADO!B37)</f>
        <v>57503</v>
      </c>
      <c r="Q43" s="30">
        <f t="shared" si="3"/>
        <v>452161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452161</v>
      </c>
      <c r="AH43" s="30">
        <v>0</v>
      </c>
      <c r="AI43" s="30" t="str">
        <f>+[1]DEPURADO!G37</f>
        <v>SALDO A FAVOR DEL PRESTADOR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FEC57797</v>
      </c>
      <c r="D44" s="23">
        <f>+[1]DEPURADO!B38</f>
        <v>57797</v>
      </c>
      <c r="E44" s="25">
        <f>+[1]DEPURADO!C38</f>
        <v>44907</v>
      </c>
      <c r="F44" s="26">
        <f>+IF([1]DEPURADO!D38&gt;1,[1]DEPURADO!D38," ")</f>
        <v>44946</v>
      </c>
      <c r="G44" s="27">
        <f>[1]DEPURADO!F38</f>
        <v>22902298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22902298</v>
      </c>
      <c r="P44" s="24">
        <f>IF([1]DEPURADO!H38&gt;1,0,[1]DEPURADO!B38)</f>
        <v>57797</v>
      </c>
      <c r="Q44" s="30">
        <f t="shared" si="3"/>
        <v>22902298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22902298</v>
      </c>
      <c r="AH44" s="30">
        <v>0</v>
      </c>
      <c r="AI44" s="30" t="str">
        <f>+[1]DEPURADO!G38</f>
        <v>SALDO A FAVOR DEL PRESTADOR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FEC57844</v>
      </c>
      <c r="D45" s="23">
        <f>+[1]DEPURADO!B39</f>
        <v>57844</v>
      </c>
      <c r="E45" s="25">
        <f>+[1]DEPURADO!C39</f>
        <v>44908</v>
      </c>
      <c r="F45" s="26">
        <f>+IF([1]DEPURADO!D39&gt;1,[1]DEPURADO!D39," ")</f>
        <v>44942</v>
      </c>
      <c r="G45" s="27">
        <f>[1]DEPURADO!F39</f>
        <v>432825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432825</v>
      </c>
      <c r="P45" s="24">
        <f>IF([1]DEPURADO!H39&gt;1,0,[1]DEPURADO!B39)</f>
        <v>57844</v>
      </c>
      <c r="Q45" s="30">
        <f t="shared" si="3"/>
        <v>432825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432825</v>
      </c>
      <c r="AH45" s="30">
        <v>0</v>
      </c>
      <c r="AI45" s="30" t="str">
        <f>+[1]DEPURADO!G39</f>
        <v>SALDO A FAVOR DEL PRESTADOR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FEC58634</v>
      </c>
      <c r="D46" s="23">
        <f>+[1]DEPURADO!B40</f>
        <v>58634</v>
      </c>
      <c r="E46" s="25">
        <f>+[1]DEPURADO!C40</f>
        <v>44913</v>
      </c>
      <c r="F46" s="26">
        <f>+IF([1]DEPURADO!D40&gt;1,[1]DEPURADO!D40," ")</f>
        <v>44943</v>
      </c>
      <c r="G46" s="27">
        <f>[1]DEPURADO!F40</f>
        <v>823900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823900</v>
      </c>
      <c r="P46" s="24">
        <f>IF([1]DEPURADO!H40&gt;1,0,[1]DEPURADO!B40)</f>
        <v>58634</v>
      </c>
      <c r="Q46" s="30">
        <f t="shared" si="3"/>
        <v>823900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823900</v>
      </c>
      <c r="AH46" s="30">
        <v>0</v>
      </c>
      <c r="AI46" s="30" t="str">
        <f>+[1]DEPURADO!G40</f>
        <v>SALDO A FAVOR DEL PRESTADOR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FEC59174</v>
      </c>
      <c r="D47" s="23">
        <f>+[1]DEPURADO!B41</f>
        <v>59174</v>
      </c>
      <c r="E47" s="25">
        <f>+[1]DEPURADO!C41</f>
        <v>44916</v>
      </c>
      <c r="F47" s="26">
        <f>+IF([1]DEPURADO!D41&gt;1,[1]DEPURADO!D41," ")</f>
        <v>44946</v>
      </c>
      <c r="G47" s="27">
        <f>[1]DEPURADO!F41</f>
        <v>156100</v>
      </c>
      <c r="H47" s="28">
        <v>0</v>
      </c>
      <c r="I47" s="28">
        <f>+[1]DEPURADO!M41+[1]DEPURADO!N41</f>
        <v>0</v>
      </c>
      <c r="J47" s="28">
        <f>+[1]DEPURADO!R41</f>
        <v>156100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156100</v>
      </c>
      <c r="O47" s="28">
        <f t="shared" si="2"/>
        <v>0</v>
      </c>
      <c r="P47" s="24">
        <f>IF([1]DEPURADO!H41&gt;1,0,[1]DEPURADO!B41)</f>
        <v>59174</v>
      </c>
      <c r="Q47" s="30">
        <f t="shared" si="3"/>
        <v>156100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FEC61857</v>
      </c>
      <c r="D48" s="23">
        <f>+[1]DEPURADO!B42</f>
        <v>61857</v>
      </c>
      <c r="E48" s="25">
        <f>+[1]DEPURADO!C42</f>
        <v>44943</v>
      </c>
      <c r="F48" s="26">
        <f>+IF([1]DEPURADO!D42&gt;1,[1]DEPURADO!D42," ")</f>
        <v>44970</v>
      </c>
      <c r="G48" s="27">
        <f>[1]DEPURADO!F42</f>
        <v>830800</v>
      </c>
      <c r="H48" s="28">
        <v>0</v>
      </c>
      <c r="I48" s="28">
        <f>+[1]DEPURADO!M42+[1]DEPURADO!N42</f>
        <v>0</v>
      </c>
      <c r="J48" s="28">
        <f>+[1]DEPURADO!R42</f>
        <v>830800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830800</v>
      </c>
      <c r="O48" s="28">
        <f t="shared" si="2"/>
        <v>0</v>
      </c>
      <c r="P48" s="24">
        <f>IF([1]DEPURADO!H42&gt;1,0,[1]DEPURADO!B42)</f>
        <v>61857</v>
      </c>
      <c r="Q48" s="30">
        <f t="shared" si="3"/>
        <v>830800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FEC65612</v>
      </c>
      <c r="D49" s="23">
        <f>+[1]DEPURADO!B43</f>
        <v>65612</v>
      </c>
      <c r="E49" s="25">
        <f>+[1]DEPURADO!C43</f>
        <v>44956</v>
      </c>
      <c r="F49" s="26">
        <f>+IF([1]DEPURADO!D43&gt;1,[1]DEPURADO!D43," ")</f>
        <v>44973</v>
      </c>
      <c r="G49" s="27">
        <f>[1]DEPURADO!F43</f>
        <v>227835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227835</v>
      </c>
      <c r="P49" s="24">
        <f>IF([1]DEPURADO!H43&gt;1,0,[1]DEPURADO!B43)</f>
        <v>65612</v>
      </c>
      <c r="Q49" s="30">
        <f t="shared" si="3"/>
        <v>227835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227835</v>
      </c>
      <c r="AH49" s="30">
        <v>0</v>
      </c>
      <c r="AI49" s="30" t="str">
        <f>+[1]DEPURADO!G43</f>
        <v>SALDO A FAVOR DEL PRESTADOR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FEC65614</v>
      </c>
      <c r="D50" s="23">
        <f>+[1]DEPURADO!B44</f>
        <v>65614</v>
      </c>
      <c r="E50" s="25">
        <f>+[1]DEPURADO!C44</f>
        <v>44956</v>
      </c>
      <c r="F50" s="26">
        <f>+IF([1]DEPURADO!D44&gt;1,[1]DEPURADO!D44," ")</f>
        <v>44973</v>
      </c>
      <c r="G50" s="27">
        <f>[1]DEPURADO!F44</f>
        <v>420351</v>
      </c>
      <c r="H50" s="28">
        <v>0</v>
      </c>
      <c r="I50" s="28">
        <f>+[1]DEPURADO!M44+[1]DEPURADO!N44</f>
        <v>0</v>
      </c>
      <c r="J50" s="28">
        <f>+[1]DEPURADO!R44</f>
        <v>420351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420351</v>
      </c>
      <c r="O50" s="28">
        <f t="shared" si="2"/>
        <v>0</v>
      </c>
      <c r="P50" s="24">
        <f>IF([1]DEPURADO!H44&gt;1,0,[1]DEPURADO!B44)</f>
        <v>65614</v>
      </c>
      <c r="Q50" s="30">
        <f t="shared" si="3"/>
        <v>420351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FEC67210</v>
      </c>
      <c r="D51" s="23">
        <f>+[1]DEPURADO!B45</f>
        <v>67210</v>
      </c>
      <c r="E51" s="25">
        <f>+[1]DEPURADO!C45</f>
        <v>44973</v>
      </c>
      <c r="F51" s="26">
        <f>+IF([1]DEPURADO!D45&gt;1,[1]DEPURADO!D45," ")</f>
        <v>45001</v>
      </c>
      <c r="G51" s="27">
        <f>[1]DEPURADO!F45</f>
        <v>347317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347317</v>
      </c>
      <c r="P51" s="24">
        <f>IF([1]DEPURADO!H45&gt;1,0,[1]DEPURADO!B45)</f>
        <v>67210</v>
      </c>
      <c r="Q51" s="30">
        <f t="shared" si="3"/>
        <v>347317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347317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EN REVISION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FEC67523</v>
      </c>
      <c r="D52" s="23">
        <f>+[1]DEPURADO!B46</f>
        <v>67523</v>
      </c>
      <c r="E52" s="25">
        <f>+[1]DEPURADO!C46</f>
        <v>44976</v>
      </c>
      <c r="F52" s="26">
        <f>+IF([1]DEPURADO!D46&gt;1,[1]DEPURADO!D46," ")</f>
        <v>44999</v>
      </c>
      <c r="G52" s="27">
        <f>[1]DEPURADO!F46</f>
        <v>18715922</v>
      </c>
      <c r="H52" s="28">
        <v>0</v>
      </c>
      <c r="I52" s="28">
        <f>+[1]DEPURADO!M46+[1]DEPURADO!N46</f>
        <v>0</v>
      </c>
      <c r="J52" s="28">
        <f>+[1]DEPURADO!R46</f>
        <v>2599003.4399999995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2599003.4399999995</v>
      </c>
      <c r="O52" s="28">
        <f t="shared" si="2"/>
        <v>16116918.560000001</v>
      </c>
      <c r="P52" s="24">
        <f>IF([1]DEPURADO!H46&gt;1,0,[1]DEPURADO!B46)</f>
        <v>67523</v>
      </c>
      <c r="Q52" s="30">
        <f t="shared" si="3"/>
        <v>18715922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274000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274000</v>
      </c>
      <c r="AF52" s="30">
        <v>0</v>
      </c>
      <c r="AG52" s="30">
        <f t="shared" si="6"/>
        <v>15842918.560000001</v>
      </c>
      <c r="AH52" s="30">
        <v>0</v>
      </c>
      <c r="AI52" s="30" t="str">
        <f>+[1]DEPURADO!G46</f>
        <v>GLOSA POR CONCILIAR, CANCELADA Y SALDO A FAVOR DEL PRESTADOR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FEC69235</v>
      </c>
      <c r="D53" s="23">
        <f>+[1]DEPURADO!B47</f>
        <v>69235</v>
      </c>
      <c r="E53" s="25">
        <f>+[1]DEPURADO!C47</f>
        <v>44983</v>
      </c>
      <c r="F53" s="26">
        <f>+IF([1]DEPURADO!D47&gt;1,[1]DEPURADO!D47," ")</f>
        <v>44999</v>
      </c>
      <c r="G53" s="27">
        <f>[1]DEPURADO!F47</f>
        <v>39526810</v>
      </c>
      <c r="H53" s="28">
        <v>0</v>
      </c>
      <c r="I53" s="28">
        <f>+[1]DEPURADO!M47+[1]DEPURADO!N47</f>
        <v>0</v>
      </c>
      <c r="J53" s="28">
        <f>+[1]DEPURADO!R47</f>
        <v>12816031.199999999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12816031.199999999</v>
      </c>
      <c r="O53" s="28">
        <f t="shared" si="2"/>
        <v>26710778.800000001</v>
      </c>
      <c r="P53" s="24">
        <f>IF([1]DEPURADO!H47&gt;1,0,[1]DEPURADO!B47)</f>
        <v>69235</v>
      </c>
      <c r="Q53" s="30">
        <f t="shared" si="3"/>
        <v>39526810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184400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184400</v>
      </c>
      <c r="AF53" s="30">
        <v>0</v>
      </c>
      <c r="AG53" s="30">
        <f t="shared" si="6"/>
        <v>26526378.800000001</v>
      </c>
      <c r="AH53" s="30">
        <v>0</v>
      </c>
      <c r="AI53" s="30" t="str">
        <f>+[1]DEPURADO!G47</f>
        <v>GLOSA POR CONCILIAR, CANCELADA Y SALDO A FAVOR DEL PRESTADOR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FEC70463</v>
      </c>
      <c r="D54" s="23">
        <f>+[1]DEPURADO!B48</f>
        <v>70463</v>
      </c>
      <c r="E54" s="25">
        <f>+[1]DEPURADO!C48</f>
        <v>44991</v>
      </c>
      <c r="F54" s="26">
        <f>+IF([1]DEPURADO!D48&gt;1,[1]DEPURADO!D48," ")</f>
        <v>45034</v>
      </c>
      <c r="G54" s="27">
        <f>[1]DEPURADO!F48</f>
        <v>1163812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1163812</v>
      </c>
      <c r="P54" s="24">
        <f>IF([1]DEPURADO!H48&gt;1,0,[1]DEPURADO!B48)</f>
        <v>70463</v>
      </c>
      <c r="Q54" s="30">
        <f t="shared" si="3"/>
        <v>1163812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1163812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EN REVISION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FEC63944</v>
      </c>
      <c r="D55" s="23">
        <f>+[1]DEPURADO!B49</f>
        <v>63944</v>
      </c>
      <c r="E55" s="25">
        <f>+[1]DEPURADO!C49</f>
        <v>45104</v>
      </c>
      <c r="F55" s="26" t="str">
        <f>+IF([1]DEPURADO!D49&gt;1,[1]DEPURADO!D49," ")</f>
        <v xml:space="preserve"> </v>
      </c>
      <c r="G55" s="27">
        <f>[1]DEPURADO!F49</f>
        <v>10285492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10285492</v>
      </c>
      <c r="P55" s="24">
        <f>IF([1]DEPURADO!H49&gt;1,0,[1]DEPURADO!B49)</f>
        <v>0</v>
      </c>
      <c r="Q55" s="30">
        <f t="shared" si="3"/>
        <v>0</v>
      </c>
      <c r="R55" s="31">
        <f t="shared" si="4"/>
        <v>10285492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FEC65771</v>
      </c>
      <c r="D56" s="23">
        <f>+[1]DEPURADO!B50</f>
        <v>65771</v>
      </c>
      <c r="E56" s="25" t="str">
        <f>+[1]DEPURADO!C50</f>
        <v>31/06/2023</v>
      </c>
      <c r="F56" s="26" t="str">
        <f>+IF([1]DEPURADO!D50&gt;1,[1]DEPURADO!D50," ")</f>
        <v xml:space="preserve"> </v>
      </c>
      <c r="G56" s="27">
        <f>[1]DEPURADO!F50</f>
        <v>390500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390500</v>
      </c>
      <c r="P56" s="24">
        <f>IF([1]DEPURADO!H50&gt;1,0,[1]DEPURADO!B50)</f>
        <v>0</v>
      </c>
      <c r="Q56" s="30">
        <f t="shared" si="3"/>
        <v>0</v>
      </c>
      <c r="R56" s="31">
        <f t="shared" si="4"/>
        <v>390500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FEC66793</v>
      </c>
      <c r="D57" s="23">
        <f>+[1]DEPURADO!B51</f>
        <v>66793</v>
      </c>
      <c r="E57" s="25">
        <f>+[1]DEPURADO!C51</f>
        <v>44967</v>
      </c>
      <c r="F57" s="26" t="str">
        <f>+IF([1]DEPURADO!D51&gt;1,[1]DEPURADO!D51," ")</f>
        <v xml:space="preserve"> </v>
      </c>
      <c r="G57" s="27">
        <f>[1]DEPURADO!F51</f>
        <v>743351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743351</v>
      </c>
      <c r="P57" s="24">
        <f>IF([1]DEPURADO!H51&gt;1,0,[1]DEPURADO!B51)</f>
        <v>0</v>
      </c>
      <c r="Q57" s="30">
        <f t="shared" si="3"/>
        <v>0</v>
      </c>
      <c r="R57" s="31">
        <f t="shared" si="4"/>
        <v>743351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FEC69606</v>
      </c>
      <c r="D58" s="23">
        <f>+[1]DEPURADO!B52</f>
        <v>69606</v>
      </c>
      <c r="E58" s="25">
        <f>+[1]DEPURADO!C52</f>
        <v>44984</v>
      </c>
      <c r="F58" s="26" t="str">
        <f>+IF([1]DEPURADO!D52&gt;1,[1]DEPURADO!D52," ")</f>
        <v xml:space="preserve"> </v>
      </c>
      <c r="G58" s="27">
        <f>[1]DEPURADO!F52</f>
        <v>5400600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5400600</v>
      </c>
      <c r="P58" s="24">
        <f>IF([1]DEPURADO!H52&gt;1,0,[1]DEPURADO!B52)</f>
        <v>0</v>
      </c>
      <c r="Q58" s="30">
        <f t="shared" si="3"/>
        <v>0</v>
      </c>
      <c r="R58" s="31">
        <f t="shared" si="4"/>
        <v>5400600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FEC70463</v>
      </c>
      <c r="D59" s="23">
        <f>+[1]DEPURADO!B53</f>
        <v>70463</v>
      </c>
      <c r="E59" s="25">
        <f>+[1]DEPURADO!C53</f>
        <v>44991</v>
      </c>
      <c r="F59" s="26" t="str">
        <f>+IF([1]DEPURADO!D53&gt;1,[1]DEPURADO!D53," ")</f>
        <v xml:space="preserve"> </v>
      </c>
      <c r="G59" s="27">
        <f>[1]DEPURADO!F53</f>
        <v>1163812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1163812</v>
      </c>
      <c r="P59" s="24">
        <f>IF([1]DEPURADO!H53&gt;1,0,[1]DEPURADO!B53)</f>
        <v>0</v>
      </c>
      <c r="Q59" s="30">
        <f t="shared" si="3"/>
        <v>0</v>
      </c>
      <c r="R59" s="31">
        <f t="shared" si="4"/>
        <v>1163812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FEC72571</v>
      </c>
      <c r="D60" s="23">
        <f>+[1]DEPURADO!B54</f>
        <v>72571</v>
      </c>
      <c r="E60" s="25">
        <f>+[1]DEPURADO!C54</f>
        <v>45008</v>
      </c>
      <c r="F60" s="26" t="str">
        <f>+IF([1]DEPURADO!D54&gt;1,[1]DEPURADO!D54," ")</f>
        <v xml:space="preserve"> </v>
      </c>
      <c r="G60" s="27">
        <f>[1]DEPURADO!F54</f>
        <v>342206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342206</v>
      </c>
      <c r="P60" s="24">
        <f>IF([1]DEPURADO!H54&gt;1,0,[1]DEPURADO!B54)</f>
        <v>0</v>
      </c>
      <c r="Q60" s="30">
        <f t="shared" si="3"/>
        <v>0</v>
      </c>
      <c r="R60" s="31">
        <f t="shared" si="4"/>
        <v>342206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FEC74171</v>
      </c>
      <c r="D61" s="23">
        <f>+[1]DEPURADO!B55</f>
        <v>74171</v>
      </c>
      <c r="E61" s="25">
        <f>+[1]DEPURADO!C55</f>
        <v>45016</v>
      </c>
      <c r="F61" s="26" t="str">
        <f>+IF([1]DEPURADO!D55&gt;1,[1]DEPURADO!D55," ")</f>
        <v xml:space="preserve"> </v>
      </c>
      <c r="G61" s="27">
        <f>[1]DEPURADO!F55</f>
        <v>5648690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5648690</v>
      </c>
      <c r="P61" s="24">
        <f>IF([1]DEPURADO!H55&gt;1,0,[1]DEPURADO!B55)</f>
        <v>0</v>
      </c>
      <c r="Q61" s="30">
        <f t="shared" si="3"/>
        <v>0</v>
      </c>
      <c r="R61" s="31">
        <f t="shared" si="4"/>
        <v>5648690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FEC74403</v>
      </c>
      <c r="D62" s="23">
        <f>+[1]DEPURADO!B56</f>
        <v>74403</v>
      </c>
      <c r="E62" s="25">
        <f>+[1]DEPURADO!C56</f>
        <v>45016</v>
      </c>
      <c r="F62" s="26" t="str">
        <f>+IF([1]DEPURADO!D56&gt;1,[1]DEPURADO!D56," ")</f>
        <v xml:space="preserve"> </v>
      </c>
      <c r="G62" s="27">
        <f>[1]DEPURADO!F56</f>
        <v>37973036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37973036</v>
      </c>
      <c r="P62" s="24">
        <f>IF([1]DEPURADO!H56&gt;1,0,[1]DEPURADO!B56)</f>
        <v>0</v>
      </c>
      <c r="Q62" s="30">
        <f t="shared" si="3"/>
        <v>0</v>
      </c>
      <c r="R62" s="31">
        <f t="shared" si="4"/>
        <v>37973036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FEC74904</v>
      </c>
      <c r="D63" s="23">
        <f>+[1]DEPURADO!B57</f>
        <v>74904</v>
      </c>
      <c r="E63" s="25">
        <f>+[1]DEPURADO!C57</f>
        <v>45026</v>
      </c>
      <c r="F63" s="26" t="str">
        <f>+IF([1]DEPURADO!D57&gt;1,[1]DEPURADO!D57," ")</f>
        <v xml:space="preserve"> </v>
      </c>
      <c r="G63" s="27">
        <f>[1]DEPURADO!F57</f>
        <v>1519955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1519955</v>
      </c>
      <c r="P63" s="24">
        <f>IF([1]DEPURADO!H57&gt;1,0,[1]DEPURADO!B57)</f>
        <v>0</v>
      </c>
      <c r="Q63" s="30">
        <f t="shared" si="3"/>
        <v>0</v>
      </c>
      <c r="R63" s="31">
        <f t="shared" si="4"/>
        <v>1519955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x14ac:dyDescent="0.25">
      <c r="A64" s="35" t="s">
        <v>46</v>
      </c>
      <c r="B64" s="35"/>
      <c r="C64" s="35"/>
      <c r="D64" s="35"/>
      <c r="E64" s="35"/>
      <c r="F64" s="35"/>
      <c r="G64" s="36">
        <f>SUM(G9:G63)</f>
        <v>196411742</v>
      </c>
      <c r="H64" s="36">
        <f>SUM(H9:H63)</f>
        <v>0</v>
      </c>
      <c r="I64" s="36">
        <f>SUM(I9:I63)</f>
        <v>0</v>
      </c>
      <c r="J64" s="36">
        <f>SUM(J9:J63)</f>
        <v>31917770.639999997</v>
      </c>
      <c r="K64" s="36">
        <f>SUM(K9:K63)</f>
        <v>180464</v>
      </c>
      <c r="L64" s="36">
        <f>SUM(L9:L63)</f>
        <v>0</v>
      </c>
      <c r="M64" s="36">
        <f>SUM(M9:M63)</f>
        <v>0</v>
      </c>
      <c r="N64" s="36">
        <f>SUM(N9:N63)</f>
        <v>32098234.639999997</v>
      </c>
      <c r="O64" s="36">
        <f>SUM(O9:O63)</f>
        <v>164313507.36000001</v>
      </c>
      <c r="P64" s="36"/>
      <c r="Q64" s="36">
        <f>SUM(Q9:Q63)</f>
        <v>127547507</v>
      </c>
      <c r="R64" s="36">
        <f>SUM(R9:R63)</f>
        <v>68864235</v>
      </c>
      <c r="S64" s="36">
        <f>SUM(S9:S63)</f>
        <v>0</v>
      </c>
      <c r="T64" s="37"/>
      <c r="U64" s="36">
        <f>SUM(U9:U63)</f>
        <v>1511129</v>
      </c>
      <c r="V64" s="37"/>
      <c r="W64" s="37"/>
      <c r="X64" s="36">
        <f>SUM(X9:X63)</f>
        <v>15716134</v>
      </c>
      <c r="Y64" s="37"/>
      <c r="Z64" s="36">
        <f>SUM(Z9:Z63)</f>
        <v>0</v>
      </c>
      <c r="AA64" s="36">
        <f>SUM(AA9:AA63)</f>
        <v>0</v>
      </c>
      <c r="AB64" s="36">
        <f>SUM(AB9:AB63)</f>
        <v>0</v>
      </c>
      <c r="AC64" s="36">
        <f>SUM(AC9:AC63)</f>
        <v>0</v>
      </c>
      <c r="AD64" s="36">
        <f>SUM(AD9:AD63)</f>
        <v>0</v>
      </c>
      <c r="AE64" s="36">
        <f>SUM(AE9:AE63)</f>
        <v>15716134</v>
      </c>
      <c r="AF64" s="36">
        <f>SUM(AF9:AF63)</f>
        <v>0</v>
      </c>
      <c r="AG64" s="36">
        <f>SUM(AG9:AG63)</f>
        <v>78222009.359999999</v>
      </c>
      <c r="AH64" s="38"/>
    </row>
    <row r="67" spans="2:5" x14ac:dyDescent="0.25">
      <c r="B67" s="39" t="s">
        <v>47</v>
      </c>
      <c r="C67" s="40"/>
      <c r="D67" s="41"/>
      <c r="E67" s="40"/>
    </row>
    <row r="68" spans="2:5" x14ac:dyDescent="0.25">
      <c r="B68" s="40"/>
      <c r="C68" s="41"/>
      <c r="D68" s="40"/>
      <c r="E68" s="40"/>
    </row>
    <row r="69" spans="2:5" x14ac:dyDescent="0.25">
      <c r="B69" s="39" t="s">
        <v>48</v>
      </c>
      <c r="C69" s="40"/>
      <c r="D69" s="42" t="str">
        <f>+'[1]ACTA ANA'!C9</f>
        <v>LUISA MATUTE ROMERO</v>
      </c>
      <c r="E69" s="40"/>
    </row>
    <row r="70" spans="2:5" x14ac:dyDescent="0.25">
      <c r="B70" s="39" t="s">
        <v>49</v>
      </c>
      <c r="C70" s="40"/>
      <c r="D70" s="43">
        <f>+E5</f>
        <v>45071</v>
      </c>
      <c r="E70" s="40"/>
    </row>
    <row r="72" spans="2:5" x14ac:dyDescent="0.25">
      <c r="B72" s="39" t="s">
        <v>50</v>
      </c>
      <c r="D72" t="str">
        <f>+'[1]ACTA ANA'!H9</f>
        <v>YEFFERSON ROJAS TRUJILLO</v>
      </c>
    </row>
  </sheetData>
  <autoFilter ref="A8:AK63" xr:uid="{F00F8345-CECE-4655-A167-C5B8BC796591}"/>
  <mergeCells count="3">
    <mergeCell ref="A7:O7"/>
    <mergeCell ref="P7:AG7"/>
    <mergeCell ref="A64:F64"/>
  </mergeCells>
  <dataValidations count="2">
    <dataValidation type="custom" allowBlank="1" showInputMessage="1" showErrorMessage="1" sqref="AG9:AG63 F9:F63 L9:O63 X9:X63 AE9:AE63 AI9:AI63 Z9:Z63 Q9:Q63" xr:uid="{251DC23E-CDD8-489C-A564-3A850697480D}">
      <formula1>0</formula1>
    </dataValidation>
    <dataValidation type="custom" allowBlank="1" showInputMessage="1" showErrorMessage="1" sqref="M6" xr:uid="{97E4CDAF-271D-43F7-85F9-813B1EED596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2023-06-01T15:59:56Z</dcterms:created>
  <dcterms:modified xsi:type="dcterms:W3CDTF">2023-06-01T16:00:11Z</dcterms:modified>
</cp:coreProperties>
</file>