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ATLÁNTICO\CLINICA COLSANITAS S.A\MAYO 2023\"/>
    </mc:Choice>
  </mc:AlternateContent>
  <xr:revisionPtr revIDLastSave="0" documentId="8_{720DA7F6-11A3-4D43-A280-488AECF56633}" xr6:coauthVersionLast="47" xr6:coauthVersionMax="47" xr10:uidLastSave="{00000000-0000-0000-0000-000000000000}"/>
  <bookViews>
    <workbookView xWindow="-120" yWindow="-120" windowWidth="20730" windowHeight="11160" xr2:uid="{EE1FF69A-34C7-4C6B-B127-FA558EE7827A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1" i="1" l="1"/>
  <c r="D88" i="1"/>
  <c r="AH83" i="1"/>
  <c r="AF83" i="1"/>
  <c r="AD83" i="1"/>
  <c r="AC83" i="1"/>
  <c r="AB83" i="1"/>
  <c r="AA83" i="1"/>
  <c r="Y83" i="1"/>
  <c r="W83" i="1"/>
  <c r="V83" i="1"/>
  <c r="T83" i="1"/>
  <c r="M83" i="1"/>
  <c r="L83" i="1"/>
  <c r="H83" i="1"/>
  <c r="AI81" i="1"/>
  <c r="AE81" i="1"/>
  <c r="X81" i="1"/>
  <c r="Z81" i="1" s="1"/>
  <c r="U81" i="1"/>
  <c r="S81" i="1"/>
  <c r="R81" i="1"/>
  <c r="Q81" i="1"/>
  <c r="P81" i="1"/>
  <c r="K81" i="1"/>
  <c r="N81" i="1" s="1"/>
  <c r="J81" i="1"/>
  <c r="I81" i="1"/>
  <c r="G81" i="1"/>
  <c r="F81" i="1"/>
  <c r="E81" i="1"/>
  <c r="D81" i="1"/>
  <c r="C81" i="1"/>
  <c r="AI80" i="1"/>
  <c r="AE80" i="1"/>
  <c r="Z80" i="1"/>
  <c r="X80" i="1"/>
  <c r="U80" i="1"/>
  <c r="S80" i="1"/>
  <c r="Q80" i="1"/>
  <c r="P80" i="1"/>
  <c r="N80" i="1"/>
  <c r="O80" i="1" s="1"/>
  <c r="K80" i="1"/>
  <c r="J80" i="1"/>
  <c r="I80" i="1"/>
  <c r="G80" i="1"/>
  <c r="R80" i="1" s="1"/>
  <c r="F80" i="1"/>
  <c r="E80" i="1"/>
  <c r="D80" i="1"/>
  <c r="C80" i="1"/>
  <c r="AI79" i="1"/>
  <c r="AE79" i="1"/>
  <c r="Z79" i="1" s="1"/>
  <c r="X79" i="1"/>
  <c r="U79" i="1"/>
  <c r="S79" i="1"/>
  <c r="P79" i="1"/>
  <c r="Q79" i="1" s="1"/>
  <c r="K79" i="1"/>
  <c r="J79" i="1"/>
  <c r="N79" i="1" s="1"/>
  <c r="I79" i="1"/>
  <c r="G79" i="1"/>
  <c r="R79" i="1" s="1"/>
  <c r="F79" i="1"/>
  <c r="E79" i="1"/>
  <c r="D79" i="1"/>
  <c r="C79" i="1"/>
  <c r="AI78" i="1"/>
  <c r="AE78" i="1"/>
  <c r="X78" i="1"/>
  <c r="Z78" i="1" s="1"/>
  <c r="U78" i="1"/>
  <c r="S78" i="1"/>
  <c r="P78" i="1"/>
  <c r="K78" i="1"/>
  <c r="J78" i="1"/>
  <c r="N78" i="1" s="1"/>
  <c r="O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Q77" i="1"/>
  <c r="P77" i="1"/>
  <c r="K77" i="1"/>
  <c r="N77" i="1" s="1"/>
  <c r="J77" i="1"/>
  <c r="I77" i="1"/>
  <c r="G77" i="1"/>
  <c r="R77" i="1" s="1"/>
  <c r="F77" i="1"/>
  <c r="E77" i="1"/>
  <c r="D77" i="1"/>
  <c r="C77" i="1"/>
  <c r="AI76" i="1"/>
  <c r="AE76" i="1"/>
  <c r="Z76" i="1"/>
  <c r="X76" i="1"/>
  <c r="U76" i="1"/>
  <c r="S76" i="1"/>
  <c r="R76" i="1"/>
  <c r="Q76" i="1"/>
  <c r="P76" i="1"/>
  <c r="N76" i="1"/>
  <c r="K76" i="1"/>
  <c r="J76" i="1"/>
  <c r="I76" i="1"/>
  <c r="G76" i="1"/>
  <c r="F76" i="1"/>
  <c r="E76" i="1"/>
  <c r="D76" i="1"/>
  <c r="C76" i="1"/>
  <c r="AI75" i="1"/>
  <c r="AE75" i="1"/>
  <c r="Z75" i="1" s="1"/>
  <c r="X75" i="1"/>
  <c r="U75" i="1"/>
  <c r="S75" i="1"/>
  <c r="P75" i="1"/>
  <c r="R75" i="1" s="1"/>
  <c r="AG75" i="1" s="1"/>
  <c r="O75" i="1"/>
  <c r="N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R74" i="1" s="1"/>
  <c r="K74" i="1"/>
  <c r="J74" i="1"/>
  <c r="N74" i="1" s="1"/>
  <c r="I74" i="1"/>
  <c r="G74" i="1"/>
  <c r="F74" i="1"/>
  <c r="E74" i="1"/>
  <c r="D74" i="1"/>
  <c r="C74" i="1"/>
  <c r="AI73" i="1"/>
  <c r="AE73" i="1"/>
  <c r="X73" i="1"/>
  <c r="Z73" i="1" s="1"/>
  <c r="U73" i="1"/>
  <c r="S73" i="1"/>
  <c r="Q73" i="1"/>
  <c r="P73" i="1"/>
  <c r="K73" i="1"/>
  <c r="N73" i="1" s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Q72" i="1"/>
  <c r="P72" i="1"/>
  <c r="N72" i="1"/>
  <c r="O72" i="1" s="1"/>
  <c r="K72" i="1"/>
  <c r="J72" i="1"/>
  <c r="I72" i="1"/>
  <c r="G72" i="1"/>
  <c r="R72" i="1" s="1"/>
  <c r="F72" i="1"/>
  <c r="E72" i="1"/>
  <c r="D72" i="1"/>
  <c r="C72" i="1"/>
  <c r="AI71" i="1"/>
  <c r="AE71" i="1"/>
  <c r="Z71" i="1" s="1"/>
  <c r="X71" i="1"/>
  <c r="U71" i="1"/>
  <c r="S71" i="1"/>
  <c r="P71" i="1"/>
  <c r="Q71" i="1" s="1"/>
  <c r="K71" i="1"/>
  <c r="J71" i="1"/>
  <c r="N71" i="1" s="1"/>
  <c r="I71" i="1"/>
  <c r="O71" i="1" s="1"/>
  <c r="G71" i="1"/>
  <c r="R71" i="1" s="1"/>
  <c r="F71" i="1"/>
  <c r="E71" i="1"/>
  <c r="D71" i="1"/>
  <c r="C71" i="1"/>
  <c r="AI70" i="1"/>
  <c r="AE70" i="1"/>
  <c r="X70" i="1"/>
  <c r="Z70" i="1" s="1"/>
  <c r="U70" i="1"/>
  <c r="S70" i="1"/>
  <c r="P70" i="1"/>
  <c r="K70" i="1"/>
  <c r="J70" i="1"/>
  <c r="N70" i="1" s="1"/>
  <c r="O70" i="1" s="1"/>
  <c r="I70" i="1"/>
  <c r="G70" i="1"/>
  <c r="F70" i="1"/>
  <c r="E70" i="1"/>
  <c r="D70" i="1"/>
  <c r="C70" i="1"/>
  <c r="AI69" i="1"/>
  <c r="AE69" i="1"/>
  <c r="X69" i="1"/>
  <c r="Z69" i="1" s="1"/>
  <c r="U69" i="1"/>
  <c r="S69" i="1"/>
  <c r="Q69" i="1"/>
  <c r="P69" i="1"/>
  <c r="K69" i="1"/>
  <c r="N69" i="1" s="1"/>
  <c r="J69" i="1"/>
  <c r="I69" i="1"/>
  <c r="G69" i="1"/>
  <c r="R69" i="1" s="1"/>
  <c r="F69" i="1"/>
  <c r="E69" i="1"/>
  <c r="D69" i="1"/>
  <c r="C69" i="1"/>
  <c r="AI68" i="1"/>
  <c r="AE68" i="1"/>
  <c r="Z68" i="1"/>
  <c r="X68" i="1"/>
  <c r="U68" i="1"/>
  <c r="S68" i="1"/>
  <c r="R68" i="1"/>
  <c r="Q68" i="1"/>
  <c r="P68" i="1"/>
  <c r="N68" i="1"/>
  <c r="K68" i="1"/>
  <c r="J68" i="1"/>
  <c r="I68" i="1"/>
  <c r="G68" i="1"/>
  <c r="F68" i="1"/>
  <c r="E68" i="1"/>
  <c r="D68" i="1"/>
  <c r="C68" i="1"/>
  <c r="AI67" i="1"/>
  <c r="AE67" i="1"/>
  <c r="Z67" i="1" s="1"/>
  <c r="X67" i="1"/>
  <c r="U67" i="1"/>
  <c r="S67" i="1"/>
  <c r="P67" i="1"/>
  <c r="R67" i="1" s="1"/>
  <c r="O67" i="1"/>
  <c r="N67" i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K66" i="1"/>
  <c r="J66" i="1"/>
  <c r="N66" i="1" s="1"/>
  <c r="I66" i="1"/>
  <c r="O66" i="1" s="1"/>
  <c r="G66" i="1"/>
  <c r="F66" i="1"/>
  <c r="E66" i="1"/>
  <c r="D66" i="1"/>
  <c r="C66" i="1"/>
  <c r="AI65" i="1"/>
  <c r="AE65" i="1"/>
  <c r="X65" i="1"/>
  <c r="Z65" i="1" s="1"/>
  <c r="U65" i="1"/>
  <c r="S65" i="1"/>
  <c r="R65" i="1"/>
  <c r="Q65" i="1"/>
  <c r="P65" i="1"/>
  <c r="K65" i="1"/>
  <c r="N65" i="1" s="1"/>
  <c r="J65" i="1"/>
  <c r="I65" i="1"/>
  <c r="G65" i="1"/>
  <c r="AG65" i="1" s="1"/>
  <c r="F65" i="1"/>
  <c r="E65" i="1"/>
  <c r="D65" i="1"/>
  <c r="C65" i="1"/>
  <c r="AI64" i="1"/>
  <c r="AE64" i="1"/>
  <c r="Z64" i="1"/>
  <c r="X64" i="1"/>
  <c r="U64" i="1"/>
  <c r="S64" i="1"/>
  <c r="Q64" i="1"/>
  <c r="P64" i="1"/>
  <c r="N64" i="1"/>
  <c r="O64" i="1" s="1"/>
  <c r="K64" i="1"/>
  <c r="J64" i="1"/>
  <c r="I64" i="1"/>
  <c r="G64" i="1"/>
  <c r="R64" i="1" s="1"/>
  <c r="F64" i="1"/>
  <c r="E64" i="1"/>
  <c r="D64" i="1"/>
  <c r="C64" i="1"/>
  <c r="AI63" i="1"/>
  <c r="AE63" i="1"/>
  <c r="Z63" i="1" s="1"/>
  <c r="X63" i="1"/>
  <c r="U63" i="1"/>
  <c r="S63" i="1"/>
  <c r="P63" i="1"/>
  <c r="Q63" i="1" s="1"/>
  <c r="K63" i="1"/>
  <c r="J63" i="1"/>
  <c r="N63" i="1" s="1"/>
  <c r="I63" i="1"/>
  <c r="G63" i="1"/>
  <c r="R63" i="1" s="1"/>
  <c r="F63" i="1"/>
  <c r="E63" i="1"/>
  <c r="D63" i="1"/>
  <c r="C63" i="1"/>
  <c r="AI62" i="1"/>
  <c r="AE62" i="1"/>
  <c r="X62" i="1"/>
  <c r="Z62" i="1" s="1"/>
  <c r="U62" i="1"/>
  <c r="S62" i="1"/>
  <c r="P62" i="1"/>
  <c r="K62" i="1"/>
  <c r="J62" i="1"/>
  <c r="N62" i="1" s="1"/>
  <c r="O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Q61" i="1"/>
  <c r="P61" i="1"/>
  <c r="K61" i="1"/>
  <c r="N61" i="1" s="1"/>
  <c r="J61" i="1"/>
  <c r="I61" i="1"/>
  <c r="G61" i="1"/>
  <c r="R61" i="1" s="1"/>
  <c r="F61" i="1"/>
  <c r="E61" i="1"/>
  <c r="D61" i="1"/>
  <c r="C61" i="1"/>
  <c r="AI60" i="1"/>
  <c r="AE60" i="1"/>
  <c r="Z60" i="1"/>
  <c r="X60" i="1"/>
  <c r="U60" i="1"/>
  <c r="S60" i="1"/>
  <c r="R60" i="1"/>
  <c r="Q60" i="1"/>
  <c r="P60" i="1"/>
  <c r="N60" i="1"/>
  <c r="K60" i="1"/>
  <c r="J60" i="1"/>
  <c r="I60" i="1"/>
  <c r="G60" i="1"/>
  <c r="F60" i="1"/>
  <c r="E60" i="1"/>
  <c r="D60" i="1"/>
  <c r="C60" i="1"/>
  <c r="AI59" i="1"/>
  <c r="AE59" i="1"/>
  <c r="Z59" i="1" s="1"/>
  <c r="X59" i="1"/>
  <c r="U59" i="1"/>
  <c r="S59" i="1"/>
  <c r="P59" i="1"/>
  <c r="R59" i="1" s="1"/>
  <c r="AG59" i="1" s="1"/>
  <c r="O59" i="1"/>
  <c r="N59" i="1"/>
  <c r="K59" i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Q57" i="1"/>
  <c r="P57" i="1"/>
  <c r="K57" i="1"/>
  <c r="N57" i="1" s="1"/>
  <c r="J57" i="1"/>
  <c r="I57" i="1"/>
  <c r="G57" i="1"/>
  <c r="F57" i="1"/>
  <c r="E57" i="1"/>
  <c r="D57" i="1"/>
  <c r="C57" i="1"/>
  <c r="AI56" i="1"/>
  <c r="AE56" i="1"/>
  <c r="Z56" i="1"/>
  <c r="X56" i="1"/>
  <c r="U56" i="1"/>
  <c r="S56" i="1"/>
  <c r="P56" i="1"/>
  <c r="Q56" i="1" s="1"/>
  <c r="N56" i="1"/>
  <c r="O56" i="1" s="1"/>
  <c r="K56" i="1"/>
  <c r="J56" i="1"/>
  <c r="I56" i="1"/>
  <c r="G56" i="1"/>
  <c r="R56" i="1" s="1"/>
  <c r="F56" i="1"/>
  <c r="E56" i="1"/>
  <c r="D56" i="1"/>
  <c r="C56" i="1"/>
  <c r="AI55" i="1"/>
  <c r="AE55" i="1"/>
  <c r="Z55" i="1" s="1"/>
  <c r="X55" i="1"/>
  <c r="U55" i="1"/>
  <c r="S55" i="1"/>
  <c r="P55" i="1"/>
  <c r="Q55" i="1" s="1"/>
  <c r="K55" i="1"/>
  <c r="J55" i="1"/>
  <c r="N55" i="1" s="1"/>
  <c r="I55" i="1"/>
  <c r="O55" i="1" s="1"/>
  <c r="G55" i="1"/>
  <c r="R55" i="1" s="1"/>
  <c r="F55" i="1"/>
  <c r="E55" i="1"/>
  <c r="D55" i="1"/>
  <c r="C55" i="1"/>
  <c r="AI54" i="1"/>
  <c r="AE54" i="1"/>
  <c r="X54" i="1"/>
  <c r="Z54" i="1" s="1"/>
  <c r="U54" i="1"/>
  <c r="S54" i="1"/>
  <c r="P54" i="1"/>
  <c r="K54" i="1"/>
  <c r="J54" i="1"/>
  <c r="N54" i="1" s="1"/>
  <c r="O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Q53" i="1"/>
  <c r="P53" i="1"/>
  <c r="K53" i="1"/>
  <c r="N53" i="1" s="1"/>
  <c r="J53" i="1"/>
  <c r="I53" i="1"/>
  <c r="G53" i="1"/>
  <c r="R53" i="1" s="1"/>
  <c r="F53" i="1"/>
  <c r="E53" i="1"/>
  <c r="D53" i="1"/>
  <c r="C53" i="1"/>
  <c r="AI52" i="1"/>
  <c r="AE52" i="1"/>
  <c r="Z52" i="1"/>
  <c r="X52" i="1"/>
  <c r="U52" i="1"/>
  <c r="S52" i="1"/>
  <c r="Q52" i="1"/>
  <c r="P52" i="1"/>
  <c r="N52" i="1"/>
  <c r="K52" i="1"/>
  <c r="J52" i="1"/>
  <c r="I52" i="1"/>
  <c r="G52" i="1"/>
  <c r="R52" i="1" s="1"/>
  <c r="F52" i="1"/>
  <c r="E52" i="1"/>
  <c r="D52" i="1"/>
  <c r="C52" i="1"/>
  <c r="AI51" i="1"/>
  <c r="AE51" i="1"/>
  <c r="Z51" i="1" s="1"/>
  <c r="X51" i="1"/>
  <c r="U51" i="1"/>
  <c r="S51" i="1"/>
  <c r="P51" i="1"/>
  <c r="R51" i="1" s="1"/>
  <c r="AG51" i="1" s="1"/>
  <c r="O51" i="1"/>
  <c r="N51" i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N50" i="1" s="1"/>
  <c r="AG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R49" i="1"/>
  <c r="Q49" i="1"/>
  <c r="P49" i="1"/>
  <c r="K49" i="1"/>
  <c r="N49" i="1" s="1"/>
  <c r="J49" i="1"/>
  <c r="I49" i="1"/>
  <c r="G49" i="1"/>
  <c r="F49" i="1"/>
  <c r="E49" i="1"/>
  <c r="D49" i="1"/>
  <c r="C49" i="1"/>
  <c r="AI48" i="1"/>
  <c r="AE48" i="1"/>
  <c r="Z48" i="1"/>
  <c r="X48" i="1"/>
  <c r="U48" i="1"/>
  <c r="S48" i="1"/>
  <c r="P48" i="1"/>
  <c r="Q48" i="1" s="1"/>
  <c r="N48" i="1"/>
  <c r="O48" i="1" s="1"/>
  <c r="K48" i="1"/>
  <c r="J48" i="1"/>
  <c r="I48" i="1"/>
  <c r="G48" i="1"/>
  <c r="R48" i="1" s="1"/>
  <c r="F48" i="1"/>
  <c r="E48" i="1"/>
  <c r="D48" i="1"/>
  <c r="C48" i="1"/>
  <c r="AI47" i="1"/>
  <c r="AE47" i="1"/>
  <c r="X47" i="1"/>
  <c r="Z47" i="1" s="1"/>
  <c r="U47" i="1"/>
  <c r="S47" i="1"/>
  <c r="P47" i="1"/>
  <c r="Q47" i="1" s="1"/>
  <c r="K47" i="1"/>
  <c r="J47" i="1"/>
  <c r="N47" i="1" s="1"/>
  <c r="I47" i="1"/>
  <c r="O47" i="1" s="1"/>
  <c r="G47" i="1"/>
  <c r="R47" i="1" s="1"/>
  <c r="F47" i="1"/>
  <c r="E47" i="1"/>
  <c r="D47" i="1"/>
  <c r="C47" i="1"/>
  <c r="AI46" i="1"/>
  <c r="AE46" i="1"/>
  <c r="X46" i="1"/>
  <c r="Z46" i="1" s="1"/>
  <c r="U46" i="1"/>
  <c r="S46" i="1"/>
  <c r="P46" i="1"/>
  <c r="K46" i="1"/>
  <c r="J46" i="1"/>
  <c r="N46" i="1" s="1"/>
  <c r="O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Q45" i="1"/>
  <c r="P45" i="1"/>
  <c r="K45" i="1"/>
  <c r="N45" i="1" s="1"/>
  <c r="J45" i="1"/>
  <c r="I45" i="1"/>
  <c r="G45" i="1"/>
  <c r="R45" i="1" s="1"/>
  <c r="F45" i="1"/>
  <c r="E45" i="1"/>
  <c r="D45" i="1"/>
  <c r="C45" i="1"/>
  <c r="AI44" i="1"/>
  <c r="AE44" i="1"/>
  <c r="Z44" i="1"/>
  <c r="X44" i="1"/>
  <c r="U44" i="1"/>
  <c r="S44" i="1"/>
  <c r="R44" i="1"/>
  <c r="Q44" i="1"/>
  <c r="P44" i="1"/>
  <c r="N44" i="1"/>
  <c r="K44" i="1"/>
  <c r="J44" i="1"/>
  <c r="I44" i="1"/>
  <c r="G44" i="1"/>
  <c r="F44" i="1"/>
  <c r="E44" i="1"/>
  <c r="D44" i="1"/>
  <c r="C44" i="1"/>
  <c r="AI43" i="1"/>
  <c r="AE43" i="1"/>
  <c r="Z43" i="1" s="1"/>
  <c r="X43" i="1"/>
  <c r="U43" i="1"/>
  <c r="S43" i="1"/>
  <c r="P43" i="1"/>
  <c r="R43" i="1" s="1"/>
  <c r="O43" i="1"/>
  <c r="N43" i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O42" i="1" s="1"/>
  <c r="G42" i="1"/>
  <c r="F42" i="1"/>
  <c r="E42" i="1"/>
  <c r="D42" i="1"/>
  <c r="C42" i="1"/>
  <c r="AI41" i="1"/>
  <c r="AE41" i="1"/>
  <c r="X41" i="1"/>
  <c r="Z41" i="1" s="1"/>
  <c r="U41" i="1"/>
  <c r="S41" i="1"/>
  <c r="Q41" i="1"/>
  <c r="P41" i="1"/>
  <c r="K41" i="1"/>
  <c r="N41" i="1" s="1"/>
  <c r="J41" i="1"/>
  <c r="I41" i="1"/>
  <c r="G41" i="1"/>
  <c r="F41" i="1"/>
  <c r="E41" i="1"/>
  <c r="D41" i="1"/>
  <c r="C41" i="1"/>
  <c r="AI40" i="1"/>
  <c r="AE40" i="1"/>
  <c r="Z40" i="1"/>
  <c r="X40" i="1"/>
  <c r="U40" i="1"/>
  <c r="S40" i="1"/>
  <c r="P40" i="1"/>
  <c r="Q40" i="1" s="1"/>
  <c r="N40" i="1"/>
  <c r="O40" i="1" s="1"/>
  <c r="K40" i="1"/>
  <c r="J40" i="1"/>
  <c r="I40" i="1"/>
  <c r="G40" i="1"/>
  <c r="R40" i="1" s="1"/>
  <c r="F40" i="1"/>
  <c r="E40" i="1"/>
  <c r="D40" i="1"/>
  <c r="C40" i="1"/>
  <c r="AI39" i="1"/>
  <c r="AE39" i="1"/>
  <c r="X39" i="1"/>
  <c r="Z39" i="1" s="1"/>
  <c r="U39" i="1"/>
  <c r="S39" i="1"/>
  <c r="R39" i="1"/>
  <c r="P39" i="1"/>
  <c r="Q39" i="1" s="1"/>
  <c r="K39" i="1"/>
  <c r="J39" i="1"/>
  <c r="N39" i="1" s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K38" i="1"/>
  <c r="J38" i="1"/>
  <c r="N38" i="1" s="1"/>
  <c r="O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K37" i="1"/>
  <c r="N37" i="1" s="1"/>
  <c r="J37" i="1"/>
  <c r="I37" i="1"/>
  <c r="G37" i="1"/>
  <c r="R37" i="1" s="1"/>
  <c r="F37" i="1"/>
  <c r="E37" i="1"/>
  <c r="D37" i="1"/>
  <c r="C37" i="1"/>
  <c r="AI36" i="1"/>
  <c r="AE36" i="1"/>
  <c r="Z36" i="1"/>
  <c r="X36" i="1"/>
  <c r="U36" i="1"/>
  <c r="S36" i="1"/>
  <c r="R36" i="1"/>
  <c r="Q36" i="1"/>
  <c r="P36" i="1"/>
  <c r="N36" i="1"/>
  <c r="K36" i="1"/>
  <c r="J36" i="1"/>
  <c r="I36" i="1"/>
  <c r="G36" i="1"/>
  <c r="F36" i="1"/>
  <c r="E36" i="1"/>
  <c r="D36" i="1"/>
  <c r="C36" i="1"/>
  <c r="AI35" i="1"/>
  <c r="AE35" i="1"/>
  <c r="Z35" i="1" s="1"/>
  <c r="X35" i="1"/>
  <c r="U35" i="1"/>
  <c r="S35" i="1"/>
  <c r="P35" i="1"/>
  <c r="R35" i="1" s="1"/>
  <c r="AG35" i="1" s="1"/>
  <c r="O35" i="1"/>
  <c r="N35" i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R33" i="1"/>
  <c r="Q33" i="1"/>
  <c r="P33" i="1"/>
  <c r="K33" i="1"/>
  <c r="N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R32" i="1"/>
  <c r="P32" i="1"/>
  <c r="Q32" i="1" s="1"/>
  <c r="N32" i="1"/>
  <c r="O32" i="1" s="1"/>
  <c r="K32" i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Q31" i="1" s="1"/>
  <c r="K31" i="1"/>
  <c r="J31" i="1"/>
  <c r="N31" i="1" s="1"/>
  <c r="I31" i="1"/>
  <c r="G31" i="1"/>
  <c r="R31" i="1" s="1"/>
  <c r="F31" i="1"/>
  <c r="E31" i="1"/>
  <c r="D31" i="1"/>
  <c r="C31" i="1"/>
  <c r="AI30" i="1"/>
  <c r="AE30" i="1"/>
  <c r="X30" i="1"/>
  <c r="Z30" i="1" s="1"/>
  <c r="U30" i="1"/>
  <c r="S30" i="1"/>
  <c r="P30" i="1"/>
  <c r="K30" i="1"/>
  <c r="J30" i="1"/>
  <c r="N30" i="1" s="1"/>
  <c r="O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K29" i="1"/>
  <c r="N29" i="1" s="1"/>
  <c r="J29" i="1"/>
  <c r="I29" i="1"/>
  <c r="G29" i="1"/>
  <c r="R29" i="1" s="1"/>
  <c r="F29" i="1"/>
  <c r="E29" i="1"/>
  <c r="D29" i="1"/>
  <c r="C29" i="1"/>
  <c r="AI28" i="1"/>
  <c r="AE28" i="1"/>
  <c r="Z28" i="1"/>
  <c r="X28" i="1"/>
  <c r="U28" i="1"/>
  <c r="S28" i="1"/>
  <c r="Q28" i="1"/>
  <c r="P28" i="1"/>
  <c r="N28" i="1"/>
  <c r="K28" i="1"/>
  <c r="J28" i="1"/>
  <c r="I28" i="1"/>
  <c r="G28" i="1"/>
  <c r="R28" i="1" s="1"/>
  <c r="F28" i="1"/>
  <c r="E28" i="1"/>
  <c r="D28" i="1"/>
  <c r="C28" i="1"/>
  <c r="AI27" i="1"/>
  <c r="AE27" i="1"/>
  <c r="Z27" i="1" s="1"/>
  <c r="X27" i="1"/>
  <c r="U27" i="1"/>
  <c r="S27" i="1"/>
  <c r="P27" i="1"/>
  <c r="R27" i="1" s="1"/>
  <c r="AG27" i="1" s="1"/>
  <c r="O27" i="1"/>
  <c r="N27" i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Q25" i="1"/>
  <c r="P25" i="1"/>
  <c r="K25" i="1"/>
  <c r="N25" i="1" s="1"/>
  <c r="J25" i="1"/>
  <c r="I25" i="1"/>
  <c r="G25" i="1"/>
  <c r="R25" i="1" s="1"/>
  <c r="F25" i="1"/>
  <c r="E25" i="1"/>
  <c r="D25" i="1"/>
  <c r="C25" i="1"/>
  <c r="AI24" i="1"/>
  <c r="AE24" i="1"/>
  <c r="Z24" i="1"/>
  <c r="X24" i="1"/>
  <c r="U24" i="1"/>
  <c r="S24" i="1"/>
  <c r="P24" i="1"/>
  <c r="Q24" i="1" s="1"/>
  <c r="N24" i="1"/>
  <c r="O24" i="1" s="1"/>
  <c r="K24" i="1"/>
  <c r="J24" i="1"/>
  <c r="I24" i="1"/>
  <c r="G24" i="1"/>
  <c r="R24" i="1" s="1"/>
  <c r="F24" i="1"/>
  <c r="E24" i="1"/>
  <c r="D24" i="1"/>
  <c r="C24" i="1"/>
  <c r="AI23" i="1"/>
  <c r="AE23" i="1"/>
  <c r="X23" i="1"/>
  <c r="Z23" i="1" s="1"/>
  <c r="U23" i="1"/>
  <c r="S23" i="1"/>
  <c r="P23" i="1"/>
  <c r="Q23" i="1" s="1"/>
  <c r="K23" i="1"/>
  <c r="J23" i="1"/>
  <c r="N23" i="1" s="1"/>
  <c r="I23" i="1"/>
  <c r="G23" i="1"/>
  <c r="R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O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N21" i="1" s="1"/>
  <c r="J21" i="1"/>
  <c r="I21" i="1"/>
  <c r="G21" i="1"/>
  <c r="F21" i="1"/>
  <c r="E21" i="1"/>
  <c r="D21" i="1"/>
  <c r="C21" i="1"/>
  <c r="AI20" i="1"/>
  <c r="AE20" i="1"/>
  <c r="Z20" i="1"/>
  <c r="X20" i="1"/>
  <c r="U20" i="1"/>
  <c r="S20" i="1"/>
  <c r="R20" i="1"/>
  <c r="P20" i="1"/>
  <c r="N20" i="1"/>
  <c r="K20" i="1"/>
  <c r="J20" i="1"/>
  <c r="I20" i="1"/>
  <c r="G20" i="1"/>
  <c r="F20" i="1"/>
  <c r="E20" i="1"/>
  <c r="D20" i="1"/>
  <c r="C20" i="1"/>
  <c r="AI19" i="1"/>
  <c r="AE19" i="1"/>
  <c r="Z19" i="1" s="1"/>
  <c r="X19" i="1"/>
  <c r="U19" i="1"/>
  <c r="S19" i="1"/>
  <c r="P19" i="1"/>
  <c r="O19" i="1"/>
  <c r="N19" i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R17" i="1"/>
  <c r="Q17" i="1"/>
  <c r="P17" i="1"/>
  <c r="K17" i="1"/>
  <c r="J17" i="1"/>
  <c r="N17" i="1" s="1"/>
  <c r="I17" i="1"/>
  <c r="G17" i="1"/>
  <c r="F17" i="1"/>
  <c r="E17" i="1"/>
  <c r="D17" i="1"/>
  <c r="C17" i="1"/>
  <c r="AI16" i="1"/>
  <c r="AE16" i="1"/>
  <c r="Z16" i="1" s="1"/>
  <c r="X16" i="1"/>
  <c r="U16" i="1"/>
  <c r="S16" i="1"/>
  <c r="R16" i="1"/>
  <c r="P16" i="1"/>
  <c r="Q16" i="1" s="1"/>
  <c r="N16" i="1"/>
  <c r="O16" i="1" s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R15" i="1"/>
  <c r="P15" i="1"/>
  <c r="Q15" i="1" s="1"/>
  <c r="K15" i="1"/>
  <c r="J15" i="1"/>
  <c r="N15" i="1" s="1"/>
  <c r="I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O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N13" i="1"/>
  <c r="K13" i="1"/>
  <c r="J13" i="1"/>
  <c r="I13" i="1"/>
  <c r="G13" i="1"/>
  <c r="F13" i="1"/>
  <c r="E13" i="1"/>
  <c r="D13" i="1"/>
  <c r="C13" i="1"/>
  <c r="AI12" i="1"/>
  <c r="AE12" i="1"/>
  <c r="Z12" i="1"/>
  <c r="X12" i="1"/>
  <c r="U12" i="1"/>
  <c r="S12" i="1"/>
  <c r="R12" i="1"/>
  <c r="Q12" i="1"/>
  <c r="P12" i="1"/>
  <c r="N12" i="1"/>
  <c r="K12" i="1"/>
  <c r="J12" i="1"/>
  <c r="I12" i="1"/>
  <c r="G12" i="1"/>
  <c r="F12" i="1"/>
  <c r="E12" i="1"/>
  <c r="D12" i="1"/>
  <c r="C12" i="1"/>
  <c r="AI11" i="1"/>
  <c r="AE11" i="1"/>
  <c r="X11" i="1"/>
  <c r="U11" i="1"/>
  <c r="S11" i="1"/>
  <c r="P11" i="1"/>
  <c r="O11" i="1"/>
  <c r="N11" i="1"/>
  <c r="K11" i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AG10" i="1" s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I9" i="1"/>
  <c r="AE9" i="1"/>
  <c r="X9" i="1"/>
  <c r="Z9" i="1" s="1"/>
  <c r="U9" i="1"/>
  <c r="S9" i="1"/>
  <c r="Q9" i="1"/>
  <c r="P9" i="1"/>
  <c r="K9" i="1"/>
  <c r="J9" i="1"/>
  <c r="N9" i="1" s="1"/>
  <c r="I9" i="1"/>
  <c r="G9" i="1"/>
  <c r="R9" i="1" s="1"/>
  <c r="F9" i="1"/>
  <c r="E9" i="1"/>
  <c r="D9" i="1"/>
  <c r="C9" i="1"/>
  <c r="E5" i="1"/>
  <c r="D89" i="1" s="1"/>
  <c r="E4" i="1"/>
  <c r="B3" i="1"/>
  <c r="N83" i="1" l="1"/>
  <c r="P83" i="1"/>
  <c r="Q30" i="1"/>
  <c r="R30" i="1"/>
  <c r="AG36" i="1"/>
  <c r="O36" i="1"/>
  <c r="R54" i="1"/>
  <c r="Q54" i="1"/>
  <c r="R78" i="1"/>
  <c r="Q78" i="1"/>
  <c r="R19" i="1"/>
  <c r="AG19" i="1" s="1"/>
  <c r="Q19" i="1"/>
  <c r="AG22" i="1"/>
  <c r="Q38" i="1"/>
  <c r="R38" i="1"/>
  <c r="AG38" i="1" s="1"/>
  <c r="R11" i="1"/>
  <c r="Q11" i="1"/>
  <c r="AG17" i="1"/>
  <c r="O17" i="1"/>
  <c r="Q20" i="1"/>
  <c r="AG20" i="1"/>
  <c r="O20" i="1"/>
  <c r="Q22" i="1"/>
  <c r="AG32" i="1"/>
  <c r="AG39" i="1"/>
  <c r="AG42" i="1"/>
  <c r="AG57" i="1"/>
  <c r="O63" i="1"/>
  <c r="AG66" i="1"/>
  <c r="AG14" i="1"/>
  <c r="AG28" i="1"/>
  <c r="O28" i="1"/>
  <c r="AG33" i="1"/>
  <c r="O39" i="1"/>
  <c r="AG52" i="1"/>
  <c r="O52" i="1"/>
  <c r="O58" i="1"/>
  <c r="AG62" i="1"/>
  <c r="AG76" i="1"/>
  <c r="O76" i="1"/>
  <c r="AG81" i="1"/>
  <c r="S83" i="1"/>
  <c r="AG13" i="1"/>
  <c r="O13" i="1"/>
  <c r="AG18" i="1"/>
  <c r="AG21" i="1"/>
  <c r="AG25" i="1"/>
  <c r="O25" i="1"/>
  <c r="AG34" i="1"/>
  <c r="AG43" i="1"/>
  <c r="Q46" i="1"/>
  <c r="R46" i="1"/>
  <c r="AG46" i="1" s="1"/>
  <c r="AG58" i="1"/>
  <c r="AG67" i="1"/>
  <c r="Q70" i="1"/>
  <c r="R70" i="1"/>
  <c r="AG70" i="1" s="1"/>
  <c r="K83" i="1"/>
  <c r="AG16" i="1"/>
  <c r="AG9" i="1"/>
  <c r="O9" i="1"/>
  <c r="G83" i="1"/>
  <c r="U83" i="1"/>
  <c r="AG12" i="1"/>
  <c r="O12" i="1"/>
  <c r="AG49" i="1"/>
  <c r="AG60" i="1"/>
  <c r="O60" i="1"/>
  <c r="I83" i="1"/>
  <c r="Z11" i="1"/>
  <c r="Z83" i="1" s="1"/>
  <c r="AE83" i="1"/>
  <c r="Q14" i="1"/>
  <c r="AG26" i="1"/>
  <c r="AG30" i="1"/>
  <c r="AG44" i="1"/>
  <c r="O44" i="1"/>
  <c r="O50" i="1"/>
  <c r="AG54" i="1"/>
  <c r="Q62" i="1"/>
  <c r="R62" i="1"/>
  <c r="AG68" i="1"/>
  <c r="O68" i="1"/>
  <c r="AG74" i="1"/>
  <c r="AG78" i="1"/>
  <c r="O21" i="1"/>
  <c r="AG24" i="1"/>
  <c r="Q27" i="1"/>
  <c r="O29" i="1"/>
  <c r="Q35" i="1"/>
  <c r="O37" i="1"/>
  <c r="AG40" i="1"/>
  <c r="Q43" i="1"/>
  <c r="O45" i="1"/>
  <c r="AG48" i="1"/>
  <c r="Q51" i="1"/>
  <c r="O53" i="1"/>
  <c r="AG56" i="1"/>
  <c r="Q59" i="1"/>
  <c r="O61" i="1"/>
  <c r="AG64" i="1"/>
  <c r="Q67" i="1"/>
  <c r="O69" i="1"/>
  <c r="AG72" i="1"/>
  <c r="Q75" i="1"/>
  <c r="O77" i="1"/>
  <c r="AG80" i="1"/>
  <c r="X83" i="1"/>
  <c r="R41" i="1"/>
  <c r="AG41" i="1" s="1"/>
  <c r="R73" i="1"/>
  <c r="AG73" i="1" s="1"/>
  <c r="O10" i="1"/>
  <c r="O18" i="1"/>
  <c r="O26" i="1"/>
  <c r="AG29" i="1"/>
  <c r="O34" i="1"/>
  <c r="AG37" i="1"/>
  <c r="AG45" i="1"/>
  <c r="AG53" i="1"/>
  <c r="AG61" i="1"/>
  <c r="AG69" i="1"/>
  <c r="O74" i="1"/>
  <c r="AG77" i="1"/>
  <c r="O79" i="1"/>
  <c r="J83" i="1"/>
  <c r="O31" i="1"/>
  <c r="AG15" i="1"/>
  <c r="Q18" i="1"/>
  <c r="AG23" i="1"/>
  <c r="Q26" i="1"/>
  <c r="AG31" i="1"/>
  <c r="Q34" i="1"/>
  <c r="Q42" i="1"/>
  <c r="AG47" i="1"/>
  <c r="Q50" i="1"/>
  <c r="AG55" i="1"/>
  <c r="Q58" i="1"/>
  <c r="AG63" i="1"/>
  <c r="Q66" i="1"/>
  <c r="AG71" i="1"/>
  <c r="Q74" i="1"/>
  <c r="AG79" i="1"/>
  <c r="O23" i="1"/>
  <c r="Q10" i="1"/>
  <c r="Q83" i="1" s="1"/>
  <c r="O33" i="1"/>
  <c r="O41" i="1"/>
  <c r="O49" i="1"/>
  <c r="O57" i="1"/>
  <c r="O65" i="1"/>
  <c r="O73" i="1"/>
  <c r="O81" i="1"/>
  <c r="R83" i="1" l="1"/>
  <c r="O83" i="1"/>
  <c r="AG11" i="1"/>
  <c r="AG8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tc={0C4C6DA7-D7A3-479C-9720-98EE321D189E}</author>
    <author>tc={9EF14A60-A290-4248-A3D7-392F0789F23F}</author>
    <author>tc={B6E163B6-8BB6-4253-88D3-86B7DEB1164C}</author>
    <author>tc={4FAD3C6F-5178-4AD9-BB6C-F7466420D7E2}</author>
    <author>tc={FE68DF61-3DC9-4F0E-8C2E-812AD41FC478}</author>
    <author>tc={EC73628E-0DBC-422D-B596-C8B593C962E9}</author>
  </authors>
  <commentList>
    <comment ref="J8" authorId="0" shapeId="0" xr:uid="{0C4C6DA7-D7A3-479C-9720-98EE321D189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9EF14A60-A290-4248-A3D7-392F0789F2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6E163B6-8BB6-4253-88D3-86B7DEB1164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FAD3C6F-5178-4AD9-BB6C-F7466420D7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E68DF61-3DC9-4F0E-8C2E-812AD41FC47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C73628E-0DBC-422D-B596-C8B593C962E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<sst xmlns="http://schemas.openxmlformats.org/spreadsheetml/2006/main" count="341" uniqueCount="51">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</sst>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3" fontId="5" fillId="0" borderId="0" xfId="0" applyNumberFormat="1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B8E8CA5-52F1-424A-8954-97A61A31A545}"/>
    <cellStyle name="Normal 4" xfId="3" xr:uid="{BB28F39C-738C-4C16-83D4-69A572BC83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ATL&#193;NTICO\CLINICA%20COLSANITAS%20S.A\MAYO%202023\SIMULADOR%20DE%20CONCILIACION%20CLINICA%20COLSANITAS%20S.A.xlsb" TargetMode="External"/><Relationship Id="rId1" Type="http://schemas.openxmlformats.org/officeDocument/2006/relationships/externalLinkPath" Target="SIMULADOR%20DE%20CONCILIACION%20CLINICA%20COLSANITAS%20S.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530-488</v>
          </cell>
          <cell r="B3">
            <v>530488</v>
          </cell>
          <cell r="C3">
            <v>43583</v>
          </cell>
          <cell r="F3">
            <v>55227</v>
          </cell>
          <cell r="G3" t="str">
            <v>NO RADICADA</v>
          </cell>
          <cell r="H3">
            <v>55227</v>
          </cell>
          <cell r="L3">
            <v>0</v>
          </cell>
          <cell r="P3">
            <v>0</v>
          </cell>
        </row>
        <row r="4">
          <cell r="A4" t="str">
            <v>536-256</v>
          </cell>
          <cell r="B4">
            <v>536256</v>
          </cell>
          <cell r="C4">
            <v>43584</v>
          </cell>
          <cell r="F4">
            <v>54400</v>
          </cell>
          <cell r="G4" t="str">
            <v>NO RADICADA</v>
          </cell>
          <cell r="H4">
            <v>54400</v>
          </cell>
          <cell r="L4">
            <v>0</v>
          </cell>
          <cell r="P4">
            <v>0</v>
          </cell>
        </row>
        <row r="5">
          <cell r="A5" t="str">
            <v>536-273</v>
          </cell>
          <cell r="B5">
            <v>536273</v>
          </cell>
          <cell r="C5">
            <v>43584</v>
          </cell>
          <cell r="F5">
            <v>77599</v>
          </cell>
          <cell r="G5" t="str">
            <v>NO RADICADA</v>
          </cell>
          <cell r="H5">
            <v>77599</v>
          </cell>
          <cell r="L5">
            <v>0</v>
          </cell>
          <cell r="P5">
            <v>0</v>
          </cell>
        </row>
        <row r="6">
          <cell r="A6" t="str">
            <v>536-370</v>
          </cell>
          <cell r="B6">
            <v>536370</v>
          </cell>
          <cell r="C6">
            <v>43598</v>
          </cell>
          <cell r="F6">
            <v>51300</v>
          </cell>
          <cell r="G6" t="str">
            <v>NO RADICADA</v>
          </cell>
          <cell r="H6">
            <v>51300</v>
          </cell>
          <cell r="L6">
            <v>0</v>
          </cell>
          <cell r="P6">
            <v>0</v>
          </cell>
        </row>
        <row r="7">
          <cell r="A7" t="str">
            <v>500-30508</v>
          </cell>
          <cell r="B7">
            <v>500030508</v>
          </cell>
          <cell r="C7">
            <v>43625</v>
          </cell>
          <cell r="F7">
            <v>130000</v>
          </cell>
          <cell r="G7" t="str">
            <v>CANCELADA</v>
          </cell>
          <cell r="H7">
            <v>0</v>
          </cell>
          <cell r="L7">
            <v>0</v>
          </cell>
          <cell r="P7">
            <v>130000</v>
          </cell>
        </row>
        <row r="8">
          <cell r="A8" t="str">
            <v>530-1088</v>
          </cell>
          <cell r="B8">
            <v>530001088</v>
          </cell>
          <cell r="C8">
            <v>43692</v>
          </cell>
          <cell r="F8">
            <v>99300</v>
          </cell>
          <cell r="G8" t="str">
            <v>GLOSA LEGALIZADA</v>
          </cell>
          <cell r="H8">
            <v>0</v>
          </cell>
          <cell r="L8">
            <v>99300</v>
          </cell>
          <cell r="P8">
            <v>0</v>
          </cell>
        </row>
        <row r="9">
          <cell r="A9">
            <v>392688</v>
          </cell>
          <cell r="B9">
            <v>392688</v>
          </cell>
          <cell r="C9">
            <v>44134</v>
          </cell>
          <cell r="F9">
            <v>42988</v>
          </cell>
          <cell r="G9" t="str">
            <v>GLOSA LEGALIZADA</v>
          </cell>
          <cell r="H9">
            <v>0</v>
          </cell>
          <cell r="L9">
            <v>42988</v>
          </cell>
        </row>
        <row r="10">
          <cell r="A10" t="str">
            <v>700-87473</v>
          </cell>
          <cell r="B10">
            <v>70087473</v>
          </cell>
          <cell r="C10">
            <v>44163</v>
          </cell>
          <cell r="F10">
            <v>481850</v>
          </cell>
          <cell r="G10" t="str">
            <v>NO RADICADA</v>
          </cell>
          <cell r="H10">
            <v>481850</v>
          </cell>
          <cell r="L10">
            <v>0</v>
          </cell>
          <cell r="P10">
            <v>0</v>
          </cell>
        </row>
        <row r="11">
          <cell r="A11" t="str">
            <v>700-94977</v>
          </cell>
          <cell r="B11">
            <v>70094977</v>
          </cell>
          <cell r="C11">
            <v>44195</v>
          </cell>
          <cell r="F11">
            <v>227000</v>
          </cell>
          <cell r="G11" t="str">
            <v>CANCELADA</v>
          </cell>
          <cell r="H11">
            <v>0</v>
          </cell>
          <cell r="L11">
            <v>0</v>
          </cell>
          <cell r="P11">
            <v>227000</v>
          </cell>
        </row>
        <row r="12">
          <cell r="A12" t="str">
            <v>700-103455</v>
          </cell>
          <cell r="B12">
            <v>700103455</v>
          </cell>
          <cell r="C12">
            <v>44231</v>
          </cell>
          <cell r="F12">
            <v>66598</v>
          </cell>
          <cell r="G12" t="str">
            <v>CANCELADA</v>
          </cell>
          <cell r="H12">
            <v>0</v>
          </cell>
          <cell r="L12">
            <v>0</v>
          </cell>
          <cell r="P12">
            <v>66598</v>
          </cell>
        </row>
        <row r="13">
          <cell r="A13" t="str">
            <v>701-30197</v>
          </cell>
          <cell r="B13">
            <v>70130197</v>
          </cell>
          <cell r="C13">
            <v>44283</v>
          </cell>
          <cell r="F13">
            <v>1611404</v>
          </cell>
          <cell r="G13" t="str">
            <v>NO RADICADA</v>
          </cell>
          <cell r="H13">
            <v>1611404</v>
          </cell>
          <cell r="L13">
            <v>0</v>
          </cell>
          <cell r="P13">
            <v>0</v>
          </cell>
        </row>
        <row r="14">
          <cell r="A14" t="str">
            <v>700-113718</v>
          </cell>
          <cell r="B14">
            <v>700113718</v>
          </cell>
          <cell r="C14">
            <v>44308</v>
          </cell>
          <cell r="F14">
            <v>59700</v>
          </cell>
          <cell r="G14" t="str">
            <v>CANCELADA</v>
          </cell>
          <cell r="H14">
            <v>0</v>
          </cell>
          <cell r="L14">
            <v>0</v>
          </cell>
          <cell r="P14">
            <v>59700</v>
          </cell>
        </row>
        <row r="15">
          <cell r="A15" t="str">
            <v>703-61742</v>
          </cell>
          <cell r="B15">
            <v>70361742</v>
          </cell>
          <cell r="C15">
            <v>44329</v>
          </cell>
          <cell r="F15">
            <v>1077085</v>
          </cell>
          <cell r="G15" t="str">
            <v>NO RADICADA</v>
          </cell>
          <cell r="H15">
            <v>1077085</v>
          </cell>
          <cell r="L15">
            <v>0</v>
          </cell>
          <cell r="P15">
            <v>0</v>
          </cell>
        </row>
        <row r="16">
          <cell r="A16" t="str">
            <v>700-128557</v>
          </cell>
          <cell r="B16">
            <v>700128557</v>
          </cell>
          <cell r="C16">
            <v>44336</v>
          </cell>
          <cell r="F16">
            <v>390200</v>
          </cell>
          <cell r="G16" t="str">
            <v>CANCELADA</v>
          </cell>
          <cell r="H16">
            <v>0</v>
          </cell>
          <cell r="L16">
            <v>0</v>
          </cell>
          <cell r="P16">
            <v>390200</v>
          </cell>
        </row>
        <row r="17">
          <cell r="A17" t="str">
            <v>700-169468</v>
          </cell>
          <cell r="B17">
            <v>700169468</v>
          </cell>
          <cell r="C17">
            <v>44467</v>
          </cell>
          <cell r="F17">
            <v>3902793</v>
          </cell>
          <cell r="G17" t="str">
            <v>NO RADICADA</v>
          </cell>
          <cell r="H17">
            <v>3902793</v>
          </cell>
          <cell r="L17">
            <v>0</v>
          </cell>
          <cell r="P17">
            <v>0</v>
          </cell>
        </row>
        <row r="18">
          <cell r="A18" t="str">
            <v>700-178111</v>
          </cell>
          <cell r="B18">
            <v>700178111</v>
          </cell>
          <cell r="C18">
            <v>44496</v>
          </cell>
          <cell r="F18">
            <v>3052213</v>
          </cell>
          <cell r="G18" t="str">
            <v>NO RADICADA</v>
          </cell>
          <cell r="H18">
            <v>3052213</v>
          </cell>
          <cell r="L18">
            <v>0</v>
          </cell>
          <cell r="P18">
            <v>0</v>
          </cell>
        </row>
        <row r="19">
          <cell r="A19" t="str">
            <v>700-178112</v>
          </cell>
          <cell r="B19">
            <v>700178112</v>
          </cell>
          <cell r="C19">
            <v>44496</v>
          </cell>
          <cell r="F19">
            <v>297826</v>
          </cell>
          <cell r="G19" t="str">
            <v>NO RADICADA</v>
          </cell>
          <cell r="H19">
            <v>297826</v>
          </cell>
          <cell r="L19">
            <v>0</v>
          </cell>
          <cell r="P19">
            <v>0</v>
          </cell>
        </row>
        <row r="20">
          <cell r="A20" t="str">
            <v>700-179633</v>
          </cell>
          <cell r="B20">
            <v>700179633</v>
          </cell>
          <cell r="C20">
            <v>44499</v>
          </cell>
          <cell r="F20">
            <v>884547</v>
          </cell>
          <cell r="G20" t="str">
            <v>NO RADICADA</v>
          </cell>
          <cell r="H20">
            <v>884547</v>
          </cell>
          <cell r="L20">
            <v>0</v>
          </cell>
          <cell r="P20">
            <v>0</v>
          </cell>
        </row>
        <row r="21">
          <cell r="A21" t="str">
            <v>700-137238</v>
          </cell>
          <cell r="B21">
            <v>700137238</v>
          </cell>
          <cell r="C21">
            <v>44577</v>
          </cell>
          <cell r="F21">
            <v>59700</v>
          </cell>
          <cell r="G21" t="str">
            <v>NO RADICADA</v>
          </cell>
          <cell r="H21">
            <v>59700</v>
          </cell>
          <cell r="L21">
            <v>0</v>
          </cell>
          <cell r="P21">
            <v>0</v>
          </cell>
        </row>
        <row r="22">
          <cell r="A22" t="str">
            <v>700-137250</v>
          </cell>
          <cell r="B22">
            <v>700137250</v>
          </cell>
          <cell r="C22">
            <v>44577</v>
          </cell>
          <cell r="F22">
            <v>297826</v>
          </cell>
          <cell r="G22" t="str">
            <v>NO RADICADA</v>
          </cell>
          <cell r="H22">
            <v>297826</v>
          </cell>
          <cell r="L22">
            <v>0</v>
          </cell>
          <cell r="P22">
            <v>0</v>
          </cell>
        </row>
        <row r="23">
          <cell r="A23" t="str">
            <v>700-138840</v>
          </cell>
          <cell r="B23">
            <v>700138840</v>
          </cell>
          <cell r="C23">
            <v>44577</v>
          </cell>
          <cell r="F23">
            <v>2328836</v>
          </cell>
          <cell r="G23" t="str">
            <v>NO RADICADA</v>
          </cell>
          <cell r="H23">
            <v>2328836</v>
          </cell>
          <cell r="L23">
            <v>0</v>
          </cell>
          <cell r="P23">
            <v>0</v>
          </cell>
        </row>
        <row r="24">
          <cell r="A24" t="str">
            <v>700-160159</v>
          </cell>
          <cell r="B24">
            <v>700160159</v>
          </cell>
          <cell r="C24">
            <v>44577</v>
          </cell>
          <cell r="F24">
            <v>194700</v>
          </cell>
          <cell r="G24" t="str">
            <v>NO RADICADA</v>
          </cell>
          <cell r="H24">
            <v>194700</v>
          </cell>
          <cell r="L24">
            <v>0</v>
          </cell>
          <cell r="P24">
            <v>0</v>
          </cell>
        </row>
        <row r="25">
          <cell r="A25" t="str">
            <v>700-166128</v>
          </cell>
          <cell r="B25">
            <v>700166128</v>
          </cell>
          <cell r="C25">
            <v>44577</v>
          </cell>
          <cell r="F25">
            <v>2199230</v>
          </cell>
          <cell r="G25" t="str">
            <v>NO RADICADA</v>
          </cell>
          <cell r="H25">
            <v>2199230</v>
          </cell>
          <cell r="L25">
            <v>0</v>
          </cell>
          <cell r="P25">
            <v>0</v>
          </cell>
        </row>
        <row r="26">
          <cell r="A26" t="str">
            <v>701-51587</v>
          </cell>
          <cell r="B26">
            <v>70151587</v>
          </cell>
          <cell r="C26">
            <v>44577</v>
          </cell>
          <cell r="F26">
            <v>59700</v>
          </cell>
          <cell r="G26" t="str">
            <v>NO RADICADA</v>
          </cell>
          <cell r="H26">
            <v>59700</v>
          </cell>
          <cell r="L26">
            <v>0</v>
          </cell>
          <cell r="P26">
            <v>0</v>
          </cell>
        </row>
        <row r="27">
          <cell r="A27" t="str">
            <v>701-52053</v>
          </cell>
          <cell r="B27">
            <v>70152053</v>
          </cell>
          <cell r="C27">
            <v>44577</v>
          </cell>
          <cell r="F27">
            <v>376894</v>
          </cell>
          <cell r="G27" t="str">
            <v>NO RADICADA</v>
          </cell>
          <cell r="H27">
            <v>376894</v>
          </cell>
          <cell r="L27">
            <v>0</v>
          </cell>
          <cell r="P27">
            <v>0</v>
          </cell>
        </row>
        <row r="28">
          <cell r="A28" t="str">
            <v>701-52415</v>
          </cell>
          <cell r="B28">
            <v>70152415</v>
          </cell>
          <cell r="C28">
            <v>44577</v>
          </cell>
          <cell r="F28">
            <v>284818</v>
          </cell>
          <cell r="G28" t="str">
            <v>NO RADICADA</v>
          </cell>
          <cell r="H28">
            <v>284818</v>
          </cell>
          <cell r="L28">
            <v>0</v>
          </cell>
          <cell r="P28">
            <v>0</v>
          </cell>
        </row>
        <row r="29">
          <cell r="A29" t="str">
            <v>701-55967</v>
          </cell>
          <cell r="B29">
            <v>70155967</v>
          </cell>
          <cell r="C29">
            <v>44577</v>
          </cell>
          <cell r="F29">
            <v>59700</v>
          </cell>
          <cell r="G29" t="str">
            <v>NO RADICADA</v>
          </cell>
          <cell r="H29">
            <v>59700</v>
          </cell>
          <cell r="L29">
            <v>0</v>
          </cell>
          <cell r="P29">
            <v>0</v>
          </cell>
        </row>
        <row r="30">
          <cell r="A30" t="str">
            <v>701-55968</v>
          </cell>
          <cell r="B30">
            <v>70155968</v>
          </cell>
          <cell r="C30">
            <v>44577</v>
          </cell>
          <cell r="F30">
            <v>216994</v>
          </cell>
          <cell r="G30" t="str">
            <v>NO RADICADA</v>
          </cell>
          <cell r="H30">
            <v>216994</v>
          </cell>
          <cell r="L30">
            <v>0</v>
          </cell>
          <cell r="P30">
            <v>0</v>
          </cell>
        </row>
        <row r="31">
          <cell r="A31" t="str">
            <v>701-61277</v>
          </cell>
          <cell r="B31">
            <v>70161277</v>
          </cell>
          <cell r="C31">
            <v>44610</v>
          </cell>
          <cell r="F31">
            <v>65700</v>
          </cell>
          <cell r="G31" t="str">
            <v>NO RADICADA</v>
          </cell>
          <cell r="H31">
            <v>65700</v>
          </cell>
          <cell r="L31">
            <v>0</v>
          </cell>
          <cell r="P31">
            <v>0</v>
          </cell>
        </row>
        <row r="32">
          <cell r="A32" t="str">
            <v>700-220800</v>
          </cell>
          <cell r="B32">
            <v>700220800</v>
          </cell>
          <cell r="C32">
            <v>44642</v>
          </cell>
          <cell r="F32">
            <v>263700</v>
          </cell>
          <cell r="G32" t="str">
            <v>NO RADICADA</v>
          </cell>
          <cell r="H32">
            <v>263700</v>
          </cell>
          <cell r="L32">
            <v>0</v>
          </cell>
          <cell r="P32">
            <v>0</v>
          </cell>
        </row>
        <row r="33">
          <cell r="A33">
            <v>3939884</v>
          </cell>
          <cell r="B33">
            <v>3939884</v>
          </cell>
          <cell r="C33">
            <v>44643</v>
          </cell>
          <cell r="F33">
            <v>234259</v>
          </cell>
          <cell r="G33" t="str">
            <v>GLOSA LEGALIZADA</v>
          </cell>
          <cell r="H33">
            <v>0</v>
          </cell>
          <cell r="L33">
            <v>234259</v>
          </cell>
        </row>
        <row r="34">
          <cell r="A34" t="str">
            <v>701-64442</v>
          </cell>
          <cell r="B34">
            <v>70164442</v>
          </cell>
          <cell r="C34">
            <v>44646</v>
          </cell>
          <cell r="F34">
            <v>245151</v>
          </cell>
          <cell r="G34" t="str">
            <v>NO RADICADA</v>
          </cell>
          <cell r="H34">
            <v>245151</v>
          </cell>
          <cell r="L34">
            <v>0</v>
          </cell>
          <cell r="P34">
            <v>0</v>
          </cell>
        </row>
        <row r="35">
          <cell r="A35">
            <v>3941443</v>
          </cell>
          <cell r="B35">
            <v>3941443</v>
          </cell>
          <cell r="C35">
            <v>44658</v>
          </cell>
          <cell r="F35">
            <v>4023247</v>
          </cell>
          <cell r="G35" t="str">
            <v>NO RADICADA</v>
          </cell>
          <cell r="H35">
            <v>4023247</v>
          </cell>
        </row>
        <row r="36">
          <cell r="A36" t="str">
            <v>700-227933</v>
          </cell>
          <cell r="B36">
            <v>700227933</v>
          </cell>
          <cell r="C36">
            <v>44668</v>
          </cell>
          <cell r="F36">
            <v>228591</v>
          </cell>
          <cell r="G36" t="str">
            <v>NO RADICADA</v>
          </cell>
          <cell r="H36">
            <v>228591</v>
          </cell>
          <cell r="L36">
            <v>0</v>
          </cell>
          <cell r="P36">
            <v>0</v>
          </cell>
        </row>
        <row r="37">
          <cell r="A37" t="str">
            <v>700-228043</v>
          </cell>
          <cell r="B37">
            <v>700228043</v>
          </cell>
          <cell r="C37">
            <v>44668</v>
          </cell>
          <cell r="F37">
            <v>972400</v>
          </cell>
          <cell r="G37" t="str">
            <v>NO RADICADA</v>
          </cell>
          <cell r="H37">
            <v>972400</v>
          </cell>
          <cell r="L37">
            <v>0</v>
          </cell>
          <cell r="P37">
            <v>0</v>
          </cell>
        </row>
        <row r="38">
          <cell r="A38" t="str">
            <v>701-66723</v>
          </cell>
          <cell r="B38">
            <v>70166723</v>
          </cell>
          <cell r="C38">
            <v>44670</v>
          </cell>
          <cell r="F38">
            <v>65700</v>
          </cell>
          <cell r="G38" t="str">
            <v>NO RADICADA</v>
          </cell>
          <cell r="H38">
            <v>65700</v>
          </cell>
          <cell r="L38">
            <v>0</v>
          </cell>
          <cell r="P38">
            <v>0</v>
          </cell>
        </row>
        <row r="39">
          <cell r="A39" t="str">
            <v>705-15968</v>
          </cell>
          <cell r="B39">
            <v>70515968</v>
          </cell>
          <cell r="C39">
            <v>44719</v>
          </cell>
          <cell r="F39">
            <v>1271200</v>
          </cell>
          <cell r="G39" t="str">
            <v>NO RADICADA</v>
          </cell>
          <cell r="H39">
            <v>1271200</v>
          </cell>
          <cell r="L39">
            <v>0</v>
          </cell>
          <cell r="P39">
            <v>0</v>
          </cell>
        </row>
        <row r="40">
          <cell r="A40" t="str">
            <v>700-243504</v>
          </cell>
          <cell r="B40">
            <v>700243504</v>
          </cell>
          <cell r="C40">
            <v>44728</v>
          </cell>
          <cell r="F40">
            <v>4134925</v>
          </cell>
          <cell r="G40" t="str">
            <v>NO RADICADA</v>
          </cell>
          <cell r="H40">
            <v>4134925</v>
          </cell>
          <cell r="L40">
            <v>0</v>
          </cell>
          <cell r="P40">
            <v>0</v>
          </cell>
        </row>
        <row r="41">
          <cell r="A41" t="str">
            <v>700-243522</v>
          </cell>
          <cell r="B41">
            <v>700243522</v>
          </cell>
          <cell r="C41">
            <v>44728</v>
          </cell>
          <cell r="F41">
            <v>297826</v>
          </cell>
          <cell r="G41" t="str">
            <v>NO RADICADA</v>
          </cell>
          <cell r="H41">
            <v>297826</v>
          </cell>
          <cell r="L41">
            <v>0</v>
          </cell>
          <cell r="P41">
            <v>0</v>
          </cell>
        </row>
        <row r="42">
          <cell r="A42" t="str">
            <v>700-236157</v>
          </cell>
          <cell r="B42">
            <v>700236157</v>
          </cell>
          <cell r="C42">
            <v>44730</v>
          </cell>
          <cell r="F42">
            <v>65700</v>
          </cell>
          <cell r="G42" t="str">
            <v>NO RADICADA</v>
          </cell>
          <cell r="H42">
            <v>65700</v>
          </cell>
          <cell r="L42">
            <v>0</v>
          </cell>
          <cell r="P42">
            <v>0</v>
          </cell>
        </row>
        <row r="43">
          <cell r="A43" t="str">
            <v>700-246794</v>
          </cell>
          <cell r="B43">
            <v>700246794</v>
          </cell>
          <cell r="C43">
            <v>44739</v>
          </cell>
          <cell r="F43">
            <v>2224273</v>
          </cell>
          <cell r="G43" t="str">
            <v>NO RADICADA</v>
          </cell>
          <cell r="H43">
            <v>2224273</v>
          </cell>
          <cell r="L43">
            <v>0</v>
          </cell>
          <cell r="P43">
            <v>0</v>
          </cell>
        </row>
        <row r="44">
          <cell r="A44" t="str">
            <v>700-246819</v>
          </cell>
          <cell r="B44">
            <v>700246819</v>
          </cell>
          <cell r="C44">
            <v>44739</v>
          </cell>
          <cell r="F44">
            <v>1303261</v>
          </cell>
          <cell r="G44" t="str">
            <v>NO RADICADA</v>
          </cell>
          <cell r="H44">
            <v>1303261</v>
          </cell>
          <cell r="L44">
            <v>0</v>
          </cell>
          <cell r="P44">
            <v>0</v>
          </cell>
        </row>
        <row r="45">
          <cell r="A45" t="str">
            <v>700-248374</v>
          </cell>
          <cell r="B45">
            <v>700248374</v>
          </cell>
          <cell r="C45">
            <v>44744</v>
          </cell>
          <cell r="F45">
            <v>553807</v>
          </cell>
          <cell r="G45" t="str">
            <v>NO RADICADA</v>
          </cell>
          <cell r="H45">
            <v>553807</v>
          </cell>
          <cell r="L45">
            <v>0</v>
          </cell>
          <cell r="P45">
            <v>0</v>
          </cell>
        </row>
        <row r="46">
          <cell r="A46" t="str">
            <v>705-17605</v>
          </cell>
          <cell r="B46">
            <v>70517605</v>
          </cell>
          <cell r="C46">
            <v>44750</v>
          </cell>
          <cell r="F46">
            <v>490524</v>
          </cell>
          <cell r="G46" t="str">
            <v>NO RADICADA</v>
          </cell>
          <cell r="H46">
            <v>490524</v>
          </cell>
          <cell r="L46">
            <v>0</v>
          </cell>
          <cell r="P46">
            <v>0</v>
          </cell>
        </row>
        <row r="47">
          <cell r="A47" t="str">
            <v>700-250165</v>
          </cell>
          <cell r="B47">
            <v>700250165</v>
          </cell>
          <cell r="C47">
            <v>44751</v>
          </cell>
          <cell r="F47">
            <v>384068</v>
          </cell>
          <cell r="G47" t="str">
            <v>NO RADICADA</v>
          </cell>
          <cell r="H47">
            <v>384068</v>
          </cell>
          <cell r="L47">
            <v>0</v>
          </cell>
          <cell r="P47">
            <v>0</v>
          </cell>
        </row>
        <row r="48">
          <cell r="A48" t="str">
            <v>701-74371</v>
          </cell>
          <cell r="B48">
            <v>70174371</v>
          </cell>
          <cell r="C48">
            <v>44754</v>
          </cell>
          <cell r="F48">
            <v>120502</v>
          </cell>
          <cell r="G48" t="str">
            <v>NO RADICADA</v>
          </cell>
          <cell r="H48">
            <v>120502</v>
          </cell>
          <cell r="L48">
            <v>0</v>
          </cell>
          <cell r="P48">
            <v>0</v>
          </cell>
        </row>
        <row r="49">
          <cell r="A49" t="str">
            <v>700-253119</v>
          </cell>
          <cell r="B49">
            <v>700253119</v>
          </cell>
          <cell r="C49">
            <v>44763</v>
          </cell>
          <cell r="F49">
            <v>308900</v>
          </cell>
          <cell r="G49" t="str">
            <v>NO RADICADA</v>
          </cell>
          <cell r="H49">
            <v>308900</v>
          </cell>
          <cell r="L49">
            <v>0</v>
          </cell>
          <cell r="P49">
            <v>0</v>
          </cell>
        </row>
        <row r="50">
          <cell r="A50" t="str">
            <v>701-75223</v>
          </cell>
          <cell r="B50">
            <v>70175223</v>
          </cell>
          <cell r="C50">
            <v>44787</v>
          </cell>
          <cell r="F50">
            <v>414600</v>
          </cell>
          <cell r="G50" t="str">
            <v>NO RADICADA</v>
          </cell>
          <cell r="H50">
            <v>414600</v>
          </cell>
          <cell r="L50">
            <v>0</v>
          </cell>
          <cell r="P50">
            <v>0</v>
          </cell>
        </row>
        <row r="51">
          <cell r="A51" t="str">
            <v>700-260801</v>
          </cell>
          <cell r="B51">
            <v>700260801</v>
          </cell>
          <cell r="C51">
            <v>44791</v>
          </cell>
          <cell r="F51">
            <v>1339526</v>
          </cell>
          <cell r="G51" t="str">
            <v>NO RADICADA</v>
          </cell>
          <cell r="H51">
            <v>1339526</v>
          </cell>
          <cell r="L51">
            <v>0</v>
          </cell>
          <cell r="P51">
            <v>0</v>
          </cell>
        </row>
        <row r="52">
          <cell r="A52" t="str">
            <v>705-20118</v>
          </cell>
          <cell r="B52">
            <v>70520118</v>
          </cell>
          <cell r="C52">
            <v>44802</v>
          </cell>
          <cell r="F52">
            <v>65700</v>
          </cell>
          <cell r="G52" t="str">
            <v>NO RADICADA</v>
          </cell>
          <cell r="H52">
            <v>65700</v>
          </cell>
          <cell r="L52">
            <v>0</v>
          </cell>
          <cell r="P52">
            <v>0</v>
          </cell>
        </row>
        <row r="53">
          <cell r="A53" t="str">
            <v>700-266387</v>
          </cell>
          <cell r="B53">
            <v>700266387</v>
          </cell>
          <cell r="C53">
            <v>44810</v>
          </cell>
          <cell r="F53">
            <v>3883044</v>
          </cell>
          <cell r="G53" t="str">
            <v>NO RADICADA</v>
          </cell>
          <cell r="H53">
            <v>3883044</v>
          </cell>
          <cell r="L53">
            <v>0</v>
          </cell>
          <cell r="P53">
            <v>0</v>
          </cell>
        </row>
        <row r="54">
          <cell r="A54" t="str">
            <v>705-20592</v>
          </cell>
          <cell r="B54">
            <v>70520592</v>
          </cell>
          <cell r="C54">
            <v>44814</v>
          </cell>
          <cell r="F54">
            <v>2156553</v>
          </cell>
          <cell r="G54" t="str">
            <v>NO RADICADA</v>
          </cell>
          <cell r="H54">
            <v>2156553</v>
          </cell>
          <cell r="L54">
            <v>0</v>
          </cell>
          <cell r="P54">
            <v>0</v>
          </cell>
        </row>
        <row r="55">
          <cell r="A55" t="str">
            <v>705-20748</v>
          </cell>
          <cell r="B55">
            <v>70520748</v>
          </cell>
          <cell r="C55">
            <v>44818</v>
          </cell>
          <cell r="F55">
            <v>297826</v>
          </cell>
          <cell r="G55" t="str">
            <v>NO RADICADA</v>
          </cell>
          <cell r="H55">
            <v>297826</v>
          </cell>
          <cell r="L55">
            <v>0</v>
          </cell>
          <cell r="P55">
            <v>0</v>
          </cell>
        </row>
        <row r="56">
          <cell r="A56" t="str">
            <v>701-82345</v>
          </cell>
          <cell r="B56">
            <v>70182345</v>
          </cell>
          <cell r="C56">
            <v>44827</v>
          </cell>
          <cell r="F56">
            <v>5938648</v>
          </cell>
          <cell r="G56" t="str">
            <v>NO RADICADA</v>
          </cell>
          <cell r="H56">
            <v>5938648</v>
          </cell>
          <cell r="L56">
            <v>0</v>
          </cell>
          <cell r="P56">
            <v>0</v>
          </cell>
        </row>
        <row r="57">
          <cell r="A57" t="str">
            <v>700-271413</v>
          </cell>
          <cell r="B57">
            <v>700271413</v>
          </cell>
          <cell r="C57">
            <v>44828</v>
          </cell>
          <cell r="F57">
            <v>6997801</v>
          </cell>
          <cell r="G57" t="str">
            <v>NO RADICADA</v>
          </cell>
          <cell r="H57">
            <v>6997801</v>
          </cell>
          <cell r="L57">
            <v>0</v>
          </cell>
          <cell r="P57">
            <v>0</v>
          </cell>
        </row>
        <row r="58">
          <cell r="A58">
            <v>3957323</v>
          </cell>
          <cell r="B58">
            <v>3957323</v>
          </cell>
          <cell r="C58">
            <v>44832</v>
          </cell>
          <cell r="F58">
            <v>1087915</v>
          </cell>
          <cell r="G58" t="str">
            <v>NO RADICADA</v>
          </cell>
          <cell r="H58">
            <v>1087915</v>
          </cell>
        </row>
        <row r="59">
          <cell r="A59" t="str">
            <v>738-2186</v>
          </cell>
          <cell r="B59">
            <v>7382186</v>
          </cell>
          <cell r="C59">
            <v>44835</v>
          </cell>
          <cell r="F59">
            <v>421833</v>
          </cell>
          <cell r="G59" t="str">
            <v>NO RADICADA</v>
          </cell>
          <cell r="H59">
            <v>421833</v>
          </cell>
          <cell r="L59">
            <v>0</v>
          </cell>
          <cell r="P59">
            <v>0</v>
          </cell>
        </row>
        <row r="60">
          <cell r="A60" t="str">
            <v>738-2187</v>
          </cell>
          <cell r="B60">
            <v>7382187</v>
          </cell>
          <cell r="C60">
            <v>44835</v>
          </cell>
          <cell r="F60">
            <v>234277</v>
          </cell>
          <cell r="G60" t="str">
            <v>NO RADICADA</v>
          </cell>
          <cell r="H60">
            <v>234277</v>
          </cell>
          <cell r="L60">
            <v>0</v>
          </cell>
          <cell r="P60">
            <v>0</v>
          </cell>
        </row>
        <row r="61">
          <cell r="A61" t="str">
            <v>743-1708</v>
          </cell>
          <cell r="B61">
            <v>7431708</v>
          </cell>
          <cell r="C61">
            <v>44835</v>
          </cell>
          <cell r="F61">
            <v>59700</v>
          </cell>
          <cell r="G61" t="str">
            <v>NO RADICADA</v>
          </cell>
          <cell r="H61">
            <v>59700</v>
          </cell>
          <cell r="L61">
            <v>0</v>
          </cell>
          <cell r="P61">
            <v>0</v>
          </cell>
        </row>
        <row r="62">
          <cell r="A62" t="str">
            <v>700-275089</v>
          </cell>
          <cell r="B62">
            <v>700275089</v>
          </cell>
          <cell r="C62">
            <v>44842</v>
          </cell>
          <cell r="F62">
            <v>878314</v>
          </cell>
          <cell r="G62" t="str">
            <v>NO RADICADA</v>
          </cell>
          <cell r="H62">
            <v>878314</v>
          </cell>
          <cell r="L62">
            <v>0</v>
          </cell>
          <cell r="P62">
            <v>0</v>
          </cell>
        </row>
        <row r="63">
          <cell r="A63">
            <v>3958954</v>
          </cell>
          <cell r="B63">
            <v>3958954</v>
          </cell>
          <cell r="C63">
            <v>44847</v>
          </cell>
          <cell r="F63">
            <v>468788</v>
          </cell>
          <cell r="G63" t="str">
            <v>NO RADICADA</v>
          </cell>
          <cell r="H63">
            <v>468788</v>
          </cell>
        </row>
        <row r="64">
          <cell r="A64">
            <v>3960807</v>
          </cell>
          <cell r="B64">
            <v>3960807</v>
          </cell>
          <cell r="C64">
            <v>44863</v>
          </cell>
          <cell r="F64">
            <v>1045432</v>
          </cell>
          <cell r="G64" t="str">
            <v>NO RADICADA</v>
          </cell>
          <cell r="H64">
            <v>1045432</v>
          </cell>
        </row>
        <row r="65">
          <cell r="A65" t="str">
            <v>701-87342</v>
          </cell>
          <cell r="B65">
            <v>70187342</v>
          </cell>
          <cell r="C65">
            <v>44882</v>
          </cell>
          <cell r="F65">
            <v>65700</v>
          </cell>
          <cell r="G65" t="str">
            <v>NO RADICADA</v>
          </cell>
          <cell r="H65">
            <v>65700</v>
          </cell>
          <cell r="L65">
            <v>0</v>
          </cell>
          <cell r="P65">
            <v>0</v>
          </cell>
        </row>
        <row r="66">
          <cell r="A66" t="str">
            <v>700-286226</v>
          </cell>
          <cell r="B66">
            <v>700286226</v>
          </cell>
          <cell r="C66">
            <v>44882</v>
          </cell>
          <cell r="F66">
            <v>1417827</v>
          </cell>
          <cell r="G66" t="str">
            <v>NO RADICADA</v>
          </cell>
          <cell r="H66">
            <v>1417827</v>
          </cell>
          <cell r="L66">
            <v>0</v>
          </cell>
          <cell r="P66">
            <v>0</v>
          </cell>
        </row>
        <row r="67">
          <cell r="A67" t="str">
            <v>700-286799</v>
          </cell>
          <cell r="B67">
            <v>700286799</v>
          </cell>
          <cell r="C67">
            <v>44884</v>
          </cell>
          <cell r="F67">
            <v>120400</v>
          </cell>
          <cell r="G67" t="str">
            <v>NO RADICADA</v>
          </cell>
          <cell r="H67">
            <v>120400</v>
          </cell>
          <cell r="L67">
            <v>0</v>
          </cell>
          <cell r="P67">
            <v>0</v>
          </cell>
        </row>
        <row r="68">
          <cell r="A68">
            <v>3963491</v>
          </cell>
          <cell r="B68">
            <v>3963491</v>
          </cell>
          <cell r="C68">
            <v>44891</v>
          </cell>
          <cell r="F68">
            <v>1920448</v>
          </cell>
          <cell r="G68" t="str">
            <v>NO RADICADA</v>
          </cell>
          <cell r="H68">
            <v>1920448</v>
          </cell>
        </row>
        <row r="69">
          <cell r="A69" t="str">
            <v>700-291477</v>
          </cell>
          <cell r="B69">
            <v>700291477</v>
          </cell>
          <cell r="C69">
            <v>44898</v>
          </cell>
          <cell r="F69">
            <v>65700</v>
          </cell>
          <cell r="G69" t="str">
            <v>NO RADICADA</v>
          </cell>
          <cell r="H69">
            <v>65700</v>
          </cell>
          <cell r="L69">
            <v>0</v>
          </cell>
          <cell r="P69">
            <v>0</v>
          </cell>
        </row>
        <row r="70">
          <cell r="A70" t="str">
            <v>705-24787</v>
          </cell>
          <cell r="B70">
            <v>70524787</v>
          </cell>
          <cell r="C70">
            <v>44976</v>
          </cell>
          <cell r="F70">
            <v>129300</v>
          </cell>
          <cell r="G70" t="str">
            <v>NO RADICADA</v>
          </cell>
          <cell r="H70">
            <v>129300</v>
          </cell>
          <cell r="L70">
            <v>0</v>
          </cell>
          <cell r="P70">
            <v>0</v>
          </cell>
        </row>
        <row r="71">
          <cell r="A71" t="str">
            <v>705-26158</v>
          </cell>
          <cell r="B71">
            <v>70526158</v>
          </cell>
          <cell r="C71">
            <v>45043</v>
          </cell>
          <cell r="F71">
            <v>283340</v>
          </cell>
          <cell r="G71" t="str">
            <v>NO RADICADA</v>
          </cell>
          <cell r="H71">
            <v>283340</v>
          </cell>
          <cell r="L71">
            <v>0</v>
          </cell>
          <cell r="P71">
            <v>0</v>
          </cell>
        </row>
        <row r="72">
          <cell r="A72" t="str">
            <v>700-320928</v>
          </cell>
          <cell r="B72">
            <v>700320928</v>
          </cell>
          <cell r="C72">
            <v>45045</v>
          </cell>
          <cell r="F72">
            <v>1095718</v>
          </cell>
          <cell r="G72" t="str">
            <v>NO RADICADA</v>
          </cell>
          <cell r="H72">
            <v>1095718</v>
          </cell>
          <cell r="L72">
            <v>0</v>
          </cell>
          <cell r="P72">
            <v>0</v>
          </cell>
        </row>
        <row r="73">
          <cell r="A73" t="str">
            <v>705-26686</v>
          </cell>
          <cell r="B73">
            <v>70526686</v>
          </cell>
          <cell r="C73">
            <v>45054</v>
          </cell>
          <cell r="F73">
            <v>790717</v>
          </cell>
          <cell r="G73" t="str">
            <v>NO RADICADA</v>
          </cell>
          <cell r="H73">
            <v>790717</v>
          </cell>
          <cell r="L73">
            <v>0</v>
          </cell>
          <cell r="P73">
            <v>0</v>
          </cell>
        </row>
        <row r="74">
          <cell r="A74" t="str">
            <v>700-326124</v>
          </cell>
          <cell r="B74">
            <v>700326124</v>
          </cell>
          <cell r="C74">
            <v>45059</v>
          </cell>
          <cell r="F74">
            <v>510440</v>
          </cell>
          <cell r="G74" t="str">
            <v>NO RADICADA</v>
          </cell>
          <cell r="H74">
            <v>510440</v>
          </cell>
          <cell r="L74">
            <v>0</v>
          </cell>
          <cell r="P74">
            <v>0</v>
          </cell>
        </row>
        <row r="75">
          <cell r="A75" t="str">
            <v>700-333560</v>
          </cell>
          <cell r="B75">
            <v>700333560</v>
          </cell>
          <cell r="C75">
            <v>45076</v>
          </cell>
          <cell r="F75">
            <v>2246102</v>
          </cell>
          <cell r="G75" t="str">
            <v>NO RADICADA</v>
          </cell>
          <cell r="H75">
            <v>2246102</v>
          </cell>
          <cell r="L75">
            <v>0</v>
          </cell>
          <cell r="P75">
            <v>0</v>
          </cell>
        </row>
      </sheetData>
      <sheetData sheetId="2"/>
      <sheetData sheetId="3">
        <row r="6">
          <cell r="H6" t="str">
            <v>CLINICA COLSANITAS S A</v>
          </cell>
        </row>
        <row r="9">
          <cell r="C9" t="str">
            <v>LUISA MATUTE ROMERO</v>
          </cell>
          <cell r="H9" t="str">
            <v>JOHANA HIGUERA VERA</v>
          </cell>
        </row>
        <row r="16">
          <cell r="F16">
            <v>45046</v>
          </cell>
        </row>
        <row r="143">
          <cell r="F143">
            <v>45070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66520C1-5B7D-4009-B646-A9D5D59A9E3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66520C1-5B7D-4009-B646-A9D5D59A9E36}" id="{0C4C6DA7-D7A3-479C-9720-98EE321D189E}">
    <text>SUAMTORIA DE GIRO DIRECTO Y ESFUERZO PROPIO</text>
  </threadedComment>
  <threadedComment ref="K8" dT="2020-08-04T16:00:44.11" personId="{066520C1-5B7D-4009-B646-A9D5D59A9E36}" id="{9EF14A60-A290-4248-A3D7-392F0789F23F}">
    <text>SUMATORIA DE PAGOS (DESCUENTOS ,TESORERIA,EMBARGOS)</text>
  </threadedComment>
  <threadedComment ref="R8" dT="2020-08-04T15:59:07.94" personId="{066520C1-5B7D-4009-B646-A9D5D59A9E36}" id="{B6E163B6-8BB6-4253-88D3-86B7DEB1164C}">
    <text>SUMATORIA DE VALORES (PRESCRITAS SALDO DE FACTURAS DE CONTRATO LIQUIDADOS Y OTROS CONCEPTOS (N/A NO RADICADAS)</text>
  </threadedComment>
  <threadedComment ref="X8" dT="2020-08-04T15:55:33.73" personId="{066520C1-5B7D-4009-B646-A9D5D59A9E36}" id="{4FAD3C6F-5178-4AD9-BB6C-F7466420D7E2}">
    <text>SUMATORIA DE LOS VALORES DE GLOSAS LEGALIZADAS Y GLOSAS POR CONCILIAR</text>
  </threadedComment>
  <threadedComment ref="AC8" dT="2020-08-04T15:56:24.52" personId="{066520C1-5B7D-4009-B646-A9D5D59A9E36}" id="{FE68DF61-3DC9-4F0E-8C2E-812AD41FC478}">
    <text>VALRO INDIVIDUAL DE LA GLOSAS LEGALIZADA</text>
  </threadedComment>
  <threadedComment ref="AE8" dT="2020-08-04T15:56:04.49" personId="{066520C1-5B7D-4009-B646-A9D5D59A9E36}" id="{EC73628E-0DBC-422D-B596-C8B593C962E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35089-8774-4CA1-8F3C-B6935A0C547B}">
  <dimension ref="A1:AK91"/>
  <sheetViews>
    <sheetView tabSelected="1" topLeftCell="A64" zoomScale="85" zoomScaleNormal="85" workbookViewId="0">
      <selection activeCell="H87" sqref="H87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8.85546875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CLINICA COLSANITAS S A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ANA'!F143</f>
        <v>45070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530-488</v>
      </c>
      <c r="D9" s="23">
        <f>+[1]DEPURADO!B3</f>
        <v>530488</v>
      </c>
      <c r="E9" s="25">
        <f>+[1]DEPURADO!C3</f>
        <v>43583</v>
      </c>
      <c r="F9" s="26" t="str">
        <f>+IF([1]DEPURADO!D3&gt;1,[1]DEPURADO!D3," ")</f>
        <v xml:space="preserve"> </v>
      </c>
      <c r="G9" s="27">
        <f>[1]DEPURADO!F3</f>
        <v>55227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55227</v>
      </c>
      <c r="P9" s="24">
        <f>IF([1]DEPURADO!H3&gt;1,0,[1]DEPURADO!B3)</f>
        <v>0</v>
      </c>
      <c r="Q9" s="30">
        <f>+IF(P9&gt;0,G9,0)</f>
        <v>0</v>
      </c>
      <c r="R9" s="31">
        <f>IF(P9=0,G9,0)</f>
        <v>55227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536-256</v>
      </c>
      <c r="D10" s="23">
        <f>+[1]DEPURADO!B4</f>
        <v>536256</v>
      </c>
      <c r="E10" s="25">
        <f>+[1]DEPURADO!C4</f>
        <v>43584</v>
      </c>
      <c r="F10" s="26" t="str">
        <f>+IF([1]DEPURADO!D4&gt;1,[1]DEPURADO!D4," ")</f>
        <v xml:space="preserve"> </v>
      </c>
      <c r="G10" s="27">
        <f>[1]DEPURADO!F4</f>
        <v>54400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54400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54400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536-273</v>
      </c>
      <c r="D11" s="23">
        <f>+[1]DEPURADO!B5</f>
        <v>536273</v>
      </c>
      <c r="E11" s="25">
        <f>+[1]DEPURADO!C5</f>
        <v>43584</v>
      </c>
      <c r="F11" s="26" t="str">
        <f>+IF([1]DEPURADO!D5&gt;1,[1]DEPURADO!D5," ")</f>
        <v xml:space="preserve"> </v>
      </c>
      <c r="G11" s="27">
        <f>[1]DEPURADO!F5</f>
        <v>77599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77599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77599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536-370</v>
      </c>
      <c r="D12" s="23">
        <f>+[1]DEPURADO!B6</f>
        <v>536370</v>
      </c>
      <c r="E12" s="25">
        <f>+[1]DEPURADO!C6</f>
        <v>43598</v>
      </c>
      <c r="F12" s="26" t="str">
        <f>+IF([1]DEPURADO!D6&gt;1,[1]DEPURADO!D6," ")</f>
        <v xml:space="preserve"> </v>
      </c>
      <c r="G12" s="27">
        <f>[1]DEPURADO!F6</f>
        <v>51300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51300</v>
      </c>
      <c r="P12" s="24">
        <f>IF([1]DEPURADO!H6&gt;1,0,[1]DEPURADO!B6)</f>
        <v>0</v>
      </c>
      <c r="Q12" s="30">
        <f>+IF(P12&gt;0,G12,0)</f>
        <v>0</v>
      </c>
      <c r="R12" s="31">
        <f>IF(P12=0,G12,0)</f>
        <v>51300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500-30508</v>
      </c>
      <c r="D13" s="23">
        <f>+[1]DEPURADO!B7</f>
        <v>500030508</v>
      </c>
      <c r="E13" s="25">
        <f>+[1]DEPURADO!C7</f>
        <v>43625</v>
      </c>
      <c r="F13" s="26" t="str">
        <f>+IF([1]DEPURADO!D7&gt;1,[1]DEPURADO!D7," ")</f>
        <v xml:space="preserve"> </v>
      </c>
      <c r="G13" s="27">
        <f>[1]DEPURADO!F7</f>
        <v>130000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130000</v>
      </c>
      <c r="L13" s="28">
        <v>0</v>
      </c>
      <c r="M13" s="28">
        <v>0</v>
      </c>
      <c r="N13" s="28">
        <f t="shared" ref="N13:N76" si="1">+SUM(J13:M13)</f>
        <v>130000</v>
      </c>
      <c r="O13" s="28">
        <f t="shared" ref="O13:O76" si="2">+G13-I13-N13</f>
        <v>0</v>
      </c>
      <c r="P13" s="24">
        <f>IF([1]DEPURADO!H7&gt;1,0,[1]DEPURADO!B7)</f>
        <v>500030508</v>
      </c>
      <c r="Q13" s="30">
        <f t="shared" ref="Q13:Q76" si="3">+IF(P13&gt;0,G13,0)</f>
        <v>130000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530-1088</v>
      </c>
      <c r="D14" s="23">
        <f>+[1]DEPURADO!B8</f>
        <v>530001088</v>
      </c>
      <c r="E14" s="25">
        <f>+[1]DEPURADO!C8</f>
        <v>43692</v>
      </c>
      <c r="F14" s="26" t="str">
        <f>+IF([1]DEPURADO!D8&gt;1,[1]DEPURADO!D8," ")</f>
        <v xml:space="preserve"> </v>
      </c>
      <c r="G14" s="27">
        <f>[1]DEPURADO!F8</f>
        <v>99300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99300</v>
      </c>
      <c r="P14" s="24">
        <f>IF([1]DEPURADO!H8&gt;1,0,[1]DEPURADO!B8)</f>
        <v>530001088</v>
      </c>
      <c r="Q14" s="30">
        <f t="shared" si="3"/>
        <v>99300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99300</v>
      </c>
      <c r="Y14" s="23" t="s">
        <v>45</v>
      </c>
      <c r="Z14" s="31">
        <f t="shared" si="5"/>
        <v>99300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GLOSA LEGALIZADA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392688</v>
      </c>
      <c r="D15" s="23">
        <f>+[1]DEPURADO!B9</f>
        <v>392688</v>
      </c>
      <c r="E15" s="25">
        <f>+[1]DEPURADO!C9</f>
        <v>44134</v>
      </c>
      <c r="F15" s="26" t="str">
        <f>+IF([1]DEPURADO!D9&gt;1,[1]DEPURADO!D9," ")</f>
        <v xml:space="preserve"> </v>
      </c>
      <c r="G15" s="27">
        <f>[1]DEPURADO!F9</f>
        <v>42988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42988</v>
      </c>
      <c r="P15" s="24">
        <f>IF([1]DEPURADO!H9&gt;1,0,[1]DEPURADO!B9)</f>
        <v>392688</v>
      </c>
      <c r="Q15" s="30">
        <f t="shared" si="3"/>
        <v>42988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42988</v>
      </c>
      <c r="Y15" s="23" t="s">
        <v>45</v>
      </c>
      <c r="Z15" s="31">
        <f t="shared" si="5"/>
        <v>42988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GLOSA LEGALIZADA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700-87473</v>
      </c>
      <c r="D16" s="23">
        <f>+[1]DEPURADO!B10</f>
        <v>70087473</v>
      </c>
      <c r="E16" s="25">
        <f>+[1]DEPURADO!C10</f>
        <v>44163</v>
      </c>
      <c r="F16" s="26" t="str">
        <f>+IF([1]DEPURADO!D10&gt;1,[1]DEPURADO!D10," ")</f>
        <v xml:space="preserve"> </v>
      </c>
      <c r="G16" s="27">
        <f>[1]DEPURADO!F10</f>
        <v>481850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481850</v>
      </c>
      <c r="P16" s="24">
        <f>IF([1]DEPURADO!H10&gt;1,0,[1]DEPURADO!B10)</f>
        <v>0</v>
      </c>
      <c r="Q16" s="30">
        <f t="shared" si="3"/>
        <v>0</v>
      </c>
      <c r="R16" s="31">
        <f t="shared" si="4"/>
        <v>481850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700-94977</v>
      </c>
      <c r="D17" s="23">
        <f>+[1]DEPURADO!B11</f>
        <v>70094977</v>
      </c>
      <c r="E17" s="25">
        <f>+[1]DEPURADO!C11</f>
        <v>44195</v>
      </c>
      <c r="F17" s="26" t="str">
        <f>+IF([1]DEPURADO!D11&gt;1,[1]DEPURADO!D11," ")</f>
        <v xml:space="preserve"> </v>
      </c>
      <c r="G17" s="27">
        <f>[1]DEPURADO!F11</f>
        <v>227000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227000</v>
      </c>
      <c r="L17" s="28">
        <v>0</v>
      </c>
      <c r="M17" s="28">
        <v>0</v>
      </c>
      <c r="N17" s="28">
        <f t="shared" si="1"/>
        <v>227000</v>
      </c>
      <c r="O17" s="28">
        <f t="shared" si="2"/>
        <v>0</v>
      </c>
      <c r="P17" s="24">
        <f>IF([1]DEPURADO!H11&gt;1,0,[1]DEPURADO!B11)</f>
        <v>70094977</v>
      </c>
      <c r="Q17" s="30">
        <f t="shared" si="3"/>
        <v>227000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CANCELADA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700-103455</v>
      </c>
      <c r="D18" s="23">
        <f>+[1]DEPURADO!B12</f>
        <v>700103455</v>
      </c>
      <c r="E18" s="25">
        <f>+[1]DEPURADO!C12</f>
        <v>44231</v>
      </c>
      <c r="F18" s="26" t="str">
        <f>+IF([1]DEPURADO!D12&gt;1,[1]DEPURADO!D12," ")</f>
        <v xml:space="preserve"> </v>
      </c>
      <c r="G18" s="27">
        <f>[1]DEPURADO!F12</f>
        <v>66598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66598</v>
      </c>
      <c r="L18" s="28">
        <v>0</v>
      </c>
      <c r="M18" s="28">
        <v>0</v>
      </c>
      <c r="N18" s="28">
        <f t="shared" si="1"/>
        <v>66598</v>
      </c>
      <c r="O18" s="28">
        <f t="shared" si="2"/>
        <v>0</v>
      </c>
      <c r="P18" s="24">
        <f>IF([1]DEPURADO!H12&gt;1,0,[1]DEPURADO!B12)</f>
        <v>700103455</v>
      </c>
      <c r="Q18" s="30">
        <f t="shared" si="3"/>
        <v>66598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701-30197</v>
      </c>
      <c r="D19" s="23">
        <f>+[1]DEPURADO!B13</f>
        <v>70130197</v>
      </c>
      <c r="E19" s="25">
        <f>+[1]DEPURADO!C13</f>
        <v>44283</v>
      </c>
      <c r="F19" s="26" t="str">
        <f>+IF([1]DEPURADO!D13&gt;1,[1]DEPURADO!D13," ")</f>
        <v xml:space="preserve"> </v>
      </c>
      <c r="G19" s="27">
        <f>[1]DEPURADO!F13</f>
        <v>1611404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1611404</v>
      </c>
      <c r="P19" s="24">
        <f>IF([1]DEPURADO!H13&gt;1,0,[1]DEPURADO!B13)</f>
        <v>0</v>
      </c>
      <c r="Q19" s="30">
        <f t="shared" si="3"/>
        <v>0</v>
      </c>
      <c r="R19" s="31">
        <f t="shared" si="4"/>
        <v>1611404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700-113718</v>
      </c>
      <c r="D20" s="23">
        <f>+[1]DEPURADO!B14</f>
        <v>700113718</v>
      </c>
      <c r="E20" s="25">
        <f>+[1]DEPURADO!C14</f>
        <v>44308</v>
      </c>
      <c r="F20" s="26" t="str">
        <f>+IF([1]DEPURADO!D14&gt;1,[1]DEPURADO!D14," ")</f>
        <v xml:space="preserve"> </v>
      </c>
      <c r="G20" s="27">
        <f>[1]DEPURADO!F14</f>
        <v>59700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59700</v>
      </c>
      <c r="L20" s="28">
        <v>0</v>
      </c>
      <c r="M20" s="28">
        <v>0</v>
      </c>
      <c r="N20" s="28">
        <f t="shared" si="1"/>
        <v>59700</v>
      </c>
      <c r="O20" s="28">
        <f t="shared" si="2"/>
        <v>0</v>
      </c>
      <c r="P20" s="24">
        <f>IF([1]DEPURADO!H14&gt;1,0,[1]DEPURADO!B14)</f>
        <v>700113718</v>
      </c>
      <c r="Q20" s="30">
        <f t="shared" si="3"/>
        <v>59700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703-61742</v>
      </c>
      <c r="D21" s="23">
        <f>+[1]DEPURADO!B15</f>
        <v>70361742</v>
      </c>
      <c r="E21" s="25">
        <f>+[1]DEPURADO!C15</f>
        <v>44329</v>
      </c>
      <c r="F21" s="26" t="str">
        <f>+IF([1]DEPURADO!D15&gt;1,[1]DEPURADO!D15," ")</f>
        <v xml:space="preserve"> </v>
      </c>
      <c r="G21" s="27">
        <f>[1]DEPURADO!F15</f>
        <v>1077085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1077085</v>
      </c>
      <c r="P21" s="24">
        <f>IF([1]DEPURADO!H15&gt;1,0,[1]DEPURADO!B15)</f>
        <v>0</v>
      </c>
      <c r="Q21" s="30">
        <f t="shared" si="3"/>
        <v>0</v>
      </c>
      <c r="R21" s="31">
        <f t="shared" si="4"/>
        <v>1077085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700-128557</v>
      </c>
      <c r="D22" s="23">
        <f>+[1]DEPURADO!B16</f>
        <v>700128557</v>
      </c>
      <c r="E22" s="25">
        <f>+[1]DEPURADO!C16</f>
        <v>44336</v>
      </c>
      <c r="F22" s="26" t="str">
        <f>+IF([1]DEPURADO!D16&gt;1,[1]DEPURADO!D16," ")</f>
        <v xml:space="preserve"> </v>
      </c>
      <c r="G22" s="27">
        <f>[1]DEPURADO!F16</f>
        <v>390200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390200</v>
      </c>
      <c r="L22" s="28">
        <v>0</v>
      </c>
      <c r="M22" s="28">
        <v>0</v>
      </c>
      <c r="N22" s="28">
        <f t="shared" si="1"/>
        <v>390200</v>
      </c>
      <c r="O22" s="28">
        <f t="shared" si="2"/>
        <v>0</v>
      </c>
      <c r="P22" s="24">
        <f>IF([1]DEPURADO!H16&gt;1,0,[1]DEPURADO!B16)</f>
        <v>700128557</v>
      </c>
      <c r="Q22" s="30">
        <f t="shared" si="3"/>
        <v>390200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700-169468</v>
      </c>
      <c r="D23" s="23">
        <f>+[1]DEPURADO!B17</f>
        <v>700169468</v>
      </c>
      <c r="E23" s="25">
        <f>+[1]DEPURADO!C17</f>
        <v>44467</v>
      </c>
      <c r="F23" s="26" t="str">
        <f>+IF([1]DEPURADO!D17&gt;1,[1]DEPURADO!D17," ")</f>
        <v xml:space="preserve"> </v>
      </c>
      <c r="G23" s="27">
        <f>[1]DEPURADO!F17</f>
        <v>3902793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3902793</v>
      </c>
      <c r="P23" s="24">
        <f>IF([1]DEPURADO!H17&gt;1,0,[1]DEPURADO!B17)</f>
        <v>0</v>
      </c>
      <c r="Q23" s="30">
        <f t="shared" si="3"/>
        <v>0</v>
      </c>
      <c r="R23" s="31">
        <f t="shared" si="4"/>
        <v>3902793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700-178111</v>
      </c>
      <c r="D24" s="23">
        <f>+[1]DEPURADO!B18</f>
        <v>700178111</v>
      </c>
      <c r="E24" s="25">
        <f>+[1]DEPURADO!C18</f>
        <v>44496</v>
      </c>
      <c r="F24" s="26" t="str">
        <f>+IF([1]DEPURADO!D18&gt;1,[1]DEPURADO!D18," ")</f>
        <v xml:space="preserve"> </v>
      </c>
      <c r="G24" s="27">
        <f>[1]DEPURADO!F18</f>
        <v>3052213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3052213</v>
      </c>
      <c r="P24" s="24">
        <f>IF([1]DEPURADO!H18&gt;1,0,[1]DEPURADO!B18)</f>
        <v>0</v>
      </c>
      <c r="Q24" s="30">
        <f t="shared" si="3"/>
        <v>0</v>
      </c>
      <c r="R24" s="31">
        <f t="shared" si="4"/>
        <v>3052213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700-178112</v>
      </c>
      <c r="D25" s="23">
        <f>+[1]DEPURADO!B19</f>
        <v>700178112</v>
      </c>
      <c r="E25" s="25">
        <f>+[1]DEPURADO!C19</f>
        <v>44496</v>
      </c>
      <c r="F25" s="26" t="str">
        <f>+IF([1]DEPURADO!D19&gt;1,[1]DEPURADO!D19," ")</f>
        <v xml:space="preserve"> </v>
      </c>
      <c r="G25" s="27">
        <f>[1]DEPURADO!F19</f>
        <v>297826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297826</v>
      </c>
      <c r="P25" s="24">
        <f>IF([1]DEPURADO!H19&gt;1,0,[1]DEPURADO!B19)</f>
        <v>0</v>
      </c>
      <c r="Q25" s="30">
        <f t="shared" si="3"/>
        <v>0</v>
      </c>
      <c r="R25" s="31">
        <f t="shared" si="4"/>
        <v>297826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700-179633</v>
      </c>
      <c r="D26" s="23">
        <f>+[1]DEPURADO!B20</f>
        <v>700179633</v>
      </c>
      <c r="E26" s="25">
        <f>+[1]DEPURADO!C20</f>
        <v>44499</v>
      </c>
      <c r="F26" s="26" t="str">
        <f>+IF([1]DEPURADO!D20&gt;1,[1]DEPURADO!D20," ")</f>
        <v xml:space="preserve"> </v>
      </c>
      <c r="G26" s="27">
        <f>[1]DEPURADO!F20</f>
        <v>884547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884547</v>
      </c>
      <c r="P26" s="24">
        <f>IF([1]DEPURADO!H20&gt;1,0,[1]DEPURADO!B20)</f>
        <v>0</v>
      </c>
      <c r="Q26" s="30">
        <f t="shared" si="3"/>
        <v>0</v>
      </c>
      <c r="R26" s="31">
        <f t="shared" si="4"/>
        <v>884547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700-137238</v>
      </c>
      <c r="D27" s="23">
        <f>+[1]DEPURADO!B21</f>
        <v>700137238</v>
      </c>
      <c r="E27" s="25">
        <f>+[1]DEPURADO!C21</f>
        <v>44577</v>
      </c>
      <c r="F27" s="26" t="str">
        <f>+IF([1]DEPURADO!D21&gt;1,[1]DEPURADO!D21," ")</f>
        <v xml:space="preserve"> </v>
      </c>
      <c r="G27" s="27">
        <f>[1]DEPURADO!F21</f>
        <v>59700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59700</v>
      </c>
      <c r="P27" s="24">
        <f>IF([1]DEPURADO!H21&gt;1,0,[1]DEPURADO!B21)</f>
        <v>0</v>
      </c>
      <c r="Q27" s="30">
        <f t="shared" si="3"/>
        <v>0</v>
      </c>
      <c r="R27" s="31">
        <f t="shared" si="4"/>
        <v>59700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NO RADICADA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700-137250</v>
      </c>
      <c r="D28" s="23">
        <f>+[1]DEPURADO!B22</f>
        <v>700137250</v>
      </c>
      <c r="E28" s="25">
        <f>+[1]DEPURADO!C22</f>
        <v>44577</v>
      </c>
      <c r="F28" s="26" t="str">
        <f>+IF([1]DEPURADO!D22&gt;1,[1]DEPURADO!D22," ")</f>
        <v xml:space="preserve"> </v>
      </c>
      <c r="G28" s="27">
        <f>[1]DEPURADO!F22</f>
        <v>297826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297826</v>
      </c>
      <c r="P28" s="24">
        <f>IF([1]DEPURADO!H22&gt;1,0,[1]DEPURADO!B22)</f>
        <v>0</v>
      </c>
      <c r="Q28" s="30">
        <f t="shared" si="3"/>
        <v>0</v>
      </c>
      <c r="R28" s="31">
        <f t="shared" si="4"/>
        <v>297826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NO RADICADA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700-138840</v>
      </c>
      <c r="D29" s="23">
        <f>+[1]DEPURADO!B23</f>
        <v>700138840</v>
      </c>
      <c r="E29" s="25">
        <f>+[1]DEPURADO!C23</f>
        <v>44577</v>
      </c>
      <c r="F29" s="26" t="str">
        <f>+IF([1]DEPURADO!D23&gt;1,[1]DEPURADO!D23," ")</f>
        <v xml:space="preserve"> </v>
      </c>
      <c r="G29" s="27">
        <f>[1]DEPURADO!F23</f>
        <v>2328836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2328836</v>
      </c>
      <c r="P29" s="24">
        <f>IF([1]DEPURADO!H23&gt;1,0,[1]DEPURADO!B23)</f>
        <v>0</v>
      </c>
      <c r="Q29" s="30">
        <f t="shared" si="3"/>
        <v>0</v>
      </c>
      <c r="R29" s="31">
        <f t="shared" si="4"/>
        <v>2328836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700-160159</v>
      </c>
      <c r="D30" s="23">
        <f>+[1]DEPURADO!B24</f>
        <v>700160159</v>
      </c>
      <c r="E30" s="25">
        <f>+[1]DEPURADO!C24</f>
        <v>44577</v>
      </c>
      <c r="F30" s="26" t="str">
        <f>+IF([1]DEPURADO!D24&gt;1,[1]DEPURADO!D24," ")</f>
        <v xml:space="preserve"> </v>
      </c>
      <c r="G30" s="27">
        <f>[1]DEPURADO!F24</f>
        <v>194700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194700</v>
      </c>
      <c r="P30" s="24">
        <f>IF([1]DEPURADO!H24&gt;1,0,[1]DEPURADO!B24)</f>
        <v>0</v>
      </c>
      <c r="Q30" s="30">
        <f t="shared" si="3"/>
        <v>0</v>
      </c>
      <c r="R30" s="31">
        <f t="shared" si="4"/>
        <v>194700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700-166128</v>
      </c>
      <c r="D31" s="23">
        <f>+[1]DEPURADO!B25</f>
        <v>700166128</v>
      </c>
      <c r="E31" s="25">
        <f>+[1]DEPURADO!C25</f>
        <v>44577</v>
      </c>
      <c r="F31" s="26" t="str">
        <f>+IF([1]DEPURADO!D25&gt;1,[1]DEPURADO!D25," ")</f>
        <v xml:space="preserve"> </v>
      </c>
      <c r="G31" s="27">
        <f>[1]DEPURADO!F25</f>
        <v>2199230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2199230</v>
      </c>
      <c r="P31" s="24">
        <f>IF([1]DEPURADO!H25&gt;1,0,[1]DEPURADO!B25)</f>
        <v>0</v>
      </c>
      <c r="Q31" s="30">
        <f t="shared" si="3"/>
        <v>0</v>
      </c>
      <c r="R31" s="31">
        <f t="shared" si="4"/>
        <v>2199230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701-51587</v>
      </c>
      <c r="D32" s="23">
        <f>+[1]DEPURADO!B26</f>
        <v>70151587</v>
      </c>
      <c r="E32" s="25">
        <f>+[1]DEPURADO!C26</f>
        <v>44577</v>
      </c>
      <c r="F32" s="26" t="str">
        <f>+IF([1]DEPURADO!D26&gt;1,[1]DEPURADO!D26," ")</f>
        <v xml:space="preserve"> </v>
      </c>
      <c r="G32" s="27">
        <f>[1]DEPURADO!F26</f>
        <v>59700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59700</v>
      </c>
      <c r="P32" s="24">
        <f>IF([1]DEPURADO!H26&gt;1,0,[1]DEPURADO!B26)</f>
        <v>0</v>
      </c>
      <c r="Q32" s="30">
        <f t="shared" si="3"/>
        <v>0</v>
      </c>
      <c r="R32" s="31">
        <f t="shared" si="4"/>
        <v>59700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701-52053</v>
      </c>
      <c r="D33" s="23">
        <f>+[1]DEPURADO!B27</f>
        <v>70152053</v>
      </c>
      <c r="E33" s="25">
        <f>+[1]DEPURADO!C27</f>
        <v>44577</v>
      </c>
      <c r="F33" s="26" t="str">
        <f>+IF([1]DEPURADO!D27&gt;1,[1]DEPURADO!D27," ")</f>
        <v xml:space="preserve"> </v>
      </c>
      <c r="G33" s="27">
        <f>[1]DEPURADO!F27</f>
        <v>376894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376894</v>
      </c>
      <c r="P33" s="24">
        <f>IF([1]DEPURADO!H27&gt;1,0,[1]DEPURADO!B27)</f>
        <v>0</v>
      </c>
      <c r="Q33" s="30">
        <f t="shared" si="3"/>
        <v>0</v>
      </c>
      <c r="R33" s="31">
        <f t="shared" si="4"/>
        <v>376894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701-52415</v>
      </c>
      <c r="D34" s="23">
        <f>+[1]DEPURADO!B28</f>
        <v>70152415</v>
      </c>
      <c r="E34" s="25">
        <f>+[1]DEPURADO!C28</f>
        <v>44577</v>
      </c>
      <c r="F34" s="26" t="str">
        <f>+IF([1]DEPURADO!D28&gt;1,[1]DEPURADO!D28," ")</f>
        <v xml:space="preserve"> </v>
      </c>
      <c r="G34" s="27">
        <f>[1]DEPURADO!F28</f>
        <v>284818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284818</v>
      </c>
      <c r="P34" s="24">
        <f>IF([1]DEPURADO!H28&gt;1,0,[1]DEPURADO!B28)</f>
        <v>0</v>
      </c>
      <c r="Q34" s="30">
        <f t="shared" si="3"/>
        <v>0</v>
      </c>
      <c r="R34" s="31">
        <f t="shared" si="4"/>
        <v>284818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NO RADICADA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701-55967</v>
      </c>
      <c r="D35" s="23">
        <f>+[1]DEPURADO!B29</f>
        <v>70155967</v>
      </c>
      <c r="E35" s="25">
        <f>+[1]DEPURADO!C29</f>
        <v>44577</v>
      </c>
      <c r="F35" s="26" t="str">
        <f>+IF([1]DEPURADO!D29&gt;1,[1]DEPURADO!D29," ")</f>
        <v xml:space="preserve"> </v>
      </c>
      <c r="G35" s="27">
        <f>[1]DEPURADO!F29</f>
        <v>59700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59700</v>
      </c>
      <c r="P35" s="24">
        <f>IF([1]DEPURADO!H29&gt;1,0,[1]DEPURADO!B29)</f>
        <v>0</v>
      </c>
      <c r="Q35" s="30">
        <f t="shared" si="3"/>
        <v>0</v>
      </c>
      <c r="R35" s="31">
        <f t="shared" si="4"/>
        <v>59700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701-55968</v>
      </c>
      <c r="D36" s="23">
        <f>+[1]DEPURADO!B30</f>
        <v>70155968</v>
      </c>
      <c r="E36" s="25">
        <f>+[1]DEPURADO!C30</f>
        <v>44577</v>
      </c>
      <c r="F36" s="26" t="str">
        <f>+IF([1]DEPURADO!D30&gt;1,[1]DEPURADO!D30," ")</f>
        <v xml:space="preserve"> </v>
      </c>
      <c r="G36" s="27">
        <f>[1]DEPURADO!F30</f>
        <v>216994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216994</v>
      </c>
      <c r="P36" s="24">
        <f>IF([1]DEPURADO!H30&gt;1,0,[1]DEPURADO!B30)</f>
        <v>0</v>
      </c>
      <c r="Q36" s="30">
        <f t="shared" si="3"/>
        <v>0</v>
      </c>
      <c r="R36" s="31">
        <f t="shared" si="4"/>
        <v>216994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701-61277</v>
      </c>
      <c r="D37" s="23">
        <f>+[1]DEPURADO!B31</f>
        <v>70161277</v>
      </c>
      <c r="E37" s="25">
        <f>+[1]DEPURADO!C31</f>
        <v>44610</v>
      </c>
      <c r="F37" s="26" t="str">
        <f>+IF([1]DEPURADO!D31&gt;1,[1]DEPURADO!D31," ")</f>
        <v xml:space="preserve"> </v>
      </c>
      <c r="G37" s="27">
        <f>[1]DEPURADO!F31</f>
        <v>65700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65700</v>
      </c>
      <c r="P37" s="24">
        <f>IF([1]DEPURADO!H31&gt;1,0,[1]DEPURADO!B31)</f>
        <v>0</v>
      </c>
      <c r="Q37" s="30">
        <f t="shared" si="3"/>
        <v>0</v>
      </c>
      <c r="R37" s="31">
        <f t="shared" si="4"/>
        <v>65700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700-220800</v>
      </c>
      <c r="D38" s="23">
        <f>+[1]DEPURADO!B32</f>
        <v>700220800</v>
      </c>
      <c r="E38" s="25">
        <f>+[1]DEPURADO!C32</f>
        <v>44642</v>
      </c>
      <c r="F38" s="26" t="str">
        <f>+IF([1]DEPURADO!D32&gt;1,[1]DEPURADO!D32," ")</f>
        <v xml:space="preserve"> </v>
      </c>
      <c r="G38" s="27">
        <f>[1]DEPURADO!F32</f>
        <v>263700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263700</v>
      </c>
      <c r="P38" s="24">
        <f>IF([1]DEPURADO!H32&gt;1,0,[1]DEPURADO!B32)</f>
        <v>0</v>
      </c>
      <c r="Q38" s="30">
        <f t="shared" si="3"/>
        <v>0</v>
      </c>
      <c r="R38" s="31">
        <f t="shared" si="4"/>
        <v>263700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>
        <f>+[1]DEPURADO!A33</f>
        <v>3939884</v>
      </c>
      <c r="D39" s="23">
        <f>+[1]DEPURADO!B33</f>
        <v>3939884</v>
      </c>
      <c r="E39" s="25">
        <f>+[1]DEPURADO!C33</f>
        <v>44643</v>
      </c>
      <c r="F39" s="26" t="str">
        <f>+IF([1]DEPURADO!D33&gt;1,[1]DEPURADO!D33," ")</f>
        <v xml:space="preserve"> </v>
      </c>
      <c r="G39" s="27">
        <f>[1]DEPURADO!F33</f>
        <v>234259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234259</v>
      </c>
      <c r="P39" s="24">
        <f>IF([1]DEPURADO!H33&gt;1,0,[1]DEPURADO!B33)</f>
        <v>3939884</v>
      </c>
      <c r="Q39" s="30">
        <f t="shared" si="3"/>
        <v>234259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234259</v>
      </c>
      <c r="Y39" s="23" t="s">
        <v>45</v>
      </c>
      <c r="Z39" s="31">
        <f t="shared" si="5"/>
        <v>234259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GLOSA LEGALIZADA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701-64442</v>
      </c>
      <c r="D40" s="23">
        <f>+[1]DEPURADO!B34</f>
        <v>70164442</v>
      </c>
      <c r="E40" s="25">
        <f>+[1]DEPURADO!C34</f>
        <v>44646</v>
      </c>
      <c r="F40" s="26" t="str">
        <f>+IF([1]DEPURADO!D34&gt;1,[1]DEPURADO!D34," ")</f>
        <v xml:space="preserve"> </v>
      </c>
      <c r="G40" s="27">
        <f>[1]DEPURADO!F34</f>
        <v>245151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245151</v>
      </c>
      <c r="P40" s="24">
        <f>IF([1]DEPURADO!H34&gt;1,0,[1]DEPURADO!B34)</f>
        <v>0</v>
      </c>
      <c r="Q40" s="30">
        <f t="shared" si="3"/>
        <v>0</v>
      </c>
      <c r="R40" s="31">
        <f t="shared" si="4"/>
        <v>245151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>
        <f>+[1]DEPURADO!A35</f>
        <v>3941443</v>
      </c>
      <c r="D41" s="23">
        <f>+[1]DEPURADO!B35</f>
        <v>3941443</v>
      </c>
      <c r="E41" s="25">
        <f>+[1]DEPURADO!C35</f>
        <v>44658</v>
      </c>
      <c r="F41" s="26" t="str">
        <f>+IF([1]DEPURADO!D35&gt;1,[1]DEPURADO!D35," ")</f>
        <v xml:space="preserve"> </v>
      </c>
      <c r="G41" s="27">
        <f>[1]DEPURADO!F35</f>
        <v>4023247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4023247</v>
      </c>
      <c r="P41" s="24">
        <f>IF([1]DEPURADO!H35&gt;1,0,[1]DEPURADO!B35)</f>
        <v>0</v>
      </c>
      <c r="Q41" s="30">
        <f t="shared" si="3"/>
        <v>0</v>
      </c>
      <c r="R41" s="31">
        <f t="shared" si="4"/>
        <v>4023247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700-227933</v>
      </c>
      <c r="D42" s="23">
        <f>+[1]DEPURADO!B36</f>
        <v>700227933</v>
      </c>
      <c r="E42" s="25">
        <f>+[1]DEPURADO!C36</f>
        <v>44668</v>
      </c>
      <c r="F42" s="26" t="str">
        <f>+IF([1]DEPURADO!D36&gt;1,[1]DEPURADO!D36," ")</f>
        <v xml:space="preserve"> </v>
      </c>
      <c r="G42" s="27">
        <f>[1]DEPURADO!F36</f>
        <v>228591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228591</v>
      </c>
      <c r="P42" s="24">
        <f>IF([1]DEPURADO!H36&gt;1,0,[1]DEPURADO!B36)</f>
        <v>0</v>
      </c>
      <c r="Q42" s="30">
        <f t="shared" si="3"/>
        <v>0</v>
      </c>
      <c r="R42" s="31">
        <f t="shared" si="4"/>
        <v>228591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700-228043</v>
      </c>
      <c r="D43" s="23">
        <f>+[1]DEPURADO!B37</f>
        <v>700228043</v>
      </c>
      <c r="E43" s="25">
        <f>+[1]DEPURADO!C37</f>
        <v>44668</v>
      </c>
      <c r="F43" s="26" t="str">
        <f>+IF([1]DEPURADO!D37&gt;1,[1]DEPURADO!D37," ")</f>
        <v xml:space="preserve"> </v>
      </c>
      <c r="G43" s="27">
        <f>[1]DEPURADO!F37</f>
        <v>972400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972400</v>
      </c>
      <c r="P43" s="24">
        <f>IF([1]DEPURADO!H37&gt;1,0,[1]DEPURADO!B37)</f>
        <v>0</v>
      </c>
      <c r="Q43" s="30">
        <f t="shared" si="3"/>
        <v>0</v>
      </c>
      <c r="R43" s="31">
        <f t="shared" si="4"/>
        <v>972400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701-66723</v>
      </c>
      <c r="D44" s="23">
        <f>+[1]DEPURADO!B38</f>
        <v>70166723</v>
      </c>
      <c r="E44" s="25">
        <f>+[1]DEPURADO!C38</f>
        <v>44670</v>
      </c>
      <c r="F44" s="26" t="str">
        <f>+IF([1]DEPURADO!D38&gt;1,[1]DEPURADO!D38," ")</f>
        <v xml:space="preserve"> </v>
      </c>
      <c r="G44" s="27">
        <f>[1]DEPURADO!F38</f>
        <v>65700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65700</v>
      </c>
      <c r="P44" s="24">
        <f>IF([1]DEPURADO!H38&gt;1,0,[1]DEPURADO!B38)</f>
        <v>0</v>
      </c>
      <c r="Q44" s="30">
        <f t="shared" si="3"/>
        <v>0</v>
      </c>
      <c r="R44" s="31">
        <f t="shared" si="4"/>
        <v>65700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705-15968</v>
      </c>
      <c r="D45" s="23">
        <f>+[1]DEPURADO!B39</f>
        <v>70515968</v>
      </c>
      <c r="E45" s="25">
        <f>+[1]DEPURADO!C39</f>
        <v>44719</v>
      </c>
      <c r="F45" s="26" t="str">
        <f>+IF([1]DEPURADO!D39&gt;1,[1]DEPURADO!D39," ")</f>
        <v xml:space="preserve"> </v>
      </c>
      <c r="G45" s="27">
        <f>[1]DEPURADO!F39</f>
        <v>1271200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1271200</v>
      </c>
      <c r="P45" s="24">
        <f>IF([1]DEPURADO!H39&gt;1,0,[1]DEPURADO!B39)</f>
        <v>0</v>
      </c>
      <c r="Q45" s="30">
        <f t="shared" si="3"/>
        <v>0</v>
      </c>
      <c r="R45" s="31">
        <f t="shared" si="4"/>
        <v>1271200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700-243504</v>
      </c>
      <c r="D46" s="23">
        <f>+[1]DEPURADO!B40</f>
        <v>700243504</v>
      </c>
      <c r="E46" s="25">
        <f>+[1]DEPURADO!C40</f>
        <v>44728</v>
      </c>
      <c r="F46" s="26" t="str">
        <f>+IF([1]DEPURADO!D40&gt;1,[1]DEPURADO!D40," ")</f>
        <v xml:space="preserve"> </v>
      </c>
      <c r="G46" s="27">
        <f>[1]DEPURADO!F40</f>
        <v>4134925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4134925</v>
      </c>
      <c r="P46" s="24">
        <f>IF([1]DEPURADO!H40&gt;1,0,[1]DEPURADO!B40)</f>
        <v>0</v>
      </c>
      <c r="Q46" s="30">
        <f t="shared" si="3"/>
        <v>0</v>
      </c>
      <c r="R46" s="31">
        <f t="shared" si="4"/>
        <v>4134925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700-243522</v>
      </c>
      <c r="D47" s="23">
        <f>+[1]DEPURADO!B41</f>
        <v>700243522</v>
      </c>
      <c r="E47" s="25">
        <f>+[1]DEPURADO!C41</f>
        <v>44728</v>
      </c>
      <c r="F47" s="26" t="str">
        <f>+IF([1]DEPURADO!D41&gt;1,[1]DEPURADO!D41," ")</f>
        <v xml:space="preserve"> </v>
      </c>
      <c r="G47" s="27">
        <f>[1]DEPURADO!F41</f>
        <v>297826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297826</v>
      </c>
      <c r="P47" s="24">
        <f>IF([1]DEPURADO!H41&gt;1,0,[1]DEPURADO!B41)</f>
        <v>0</v>
      </c>
      <c r="Q47" s="30">
        <f t="shared" si="3"/>
        <v>0</v>
      </c>
      <c r="R47" s="31">
        <f t="shared" si="4"/>
        <v>297826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700-236157</v>
      </c>
      <c r="D48" s="23">
        <f>+[1]DEPURADO!B42</f>
        <v>700236157</v>
      </c>
      <c r="E48" s="25">
        <f>+[1]DEPURADO!C42</f>
        <v>44730</v>
      </c>
      <c r="F48" s="26" t="str">
        <f>+IF([1]DEPURADO!D42&gt;1,[1]DEPURADO!D42," ")</f>
        <v xml:space="preserve"> </v>
      </c>
      <c r="G48" s="27">
        <f>[1]DEPURADO!F42</f>
        <v>65700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65700</v>
      </c>
      <c r="P48" s="24">
        <f>IF([1]DEPURADO!H42&gt;1,0,[1]DEPURADO!B42)</f>
        <v>0</v>
      </c>
      <c r="Q48" s="30">
        <f t="shared" si="3"/>
        <v>0</v>
      </c>
      <c r="R48" s="31">
        <f t="shared" si="4"/>
        <v>65700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700-246794</v>
      </c>
      <c r="D49" s="23">
        <f>+[1]DEPURADO!B43</f>
        <v>700246794</v>
      </c>
      <c r="E49" s="25">
        <f>+[1]DEPURADO!C43</f>
        <v>44739</v>
      </c>
      <c r="F49" s="26" t="str">
        <f>+IF([1]DEPURADO!D43&gt;1,[1]DEPURADO!D43," ")</f>
        <v xml:space="preserve"> </v>
      </c>
      <c r="G49" s="27">
        <f>[1]DEPURADO!F43</f>
        <v>2224273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2224273</v>
      </c>
      <c r="P49" s="24">
        <f>IF([1]DEPURADO!H43&gt;1,0,[1]DEPURADO!B43)</f>
        <v>0</v>
      </c>
      <c r="Q49" s="30">
        <f t="shared" si="3"/>
        <v>0</v>
      </c>
      <c r="R49" s="31">
        <f t="shared" si="4"/>
        <v>2224273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700-246819</v>
      </c>
      <c r="D50" s="23">
        <f>+[1]DEPURADO!B44</f>
        <v>700246819</v>
      </c>
      <c r="E50" s="25">
        <f>+[1]DEPURADO!C44</f>
        <v>44739</v>
      </c>
      <c r="F50" s="26" t="str">
        <f>+IF([1]DEPURADO!D44&gt;1,[1]DEPURADO!D44," ")</f>
        <v xml:space="preserve"> </v>
      </c>
      <c r="G50" s="27">
        <f>[1]DEPURADO!F44</f>
        <v>1303261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1303261</v>
      </c>
      <c r="P50" s="24">
        <f>IF([1]DEPURADO!H44&gt;1,0,[1]DEPURADO!B44)</f>
        <v>0</v>
      </c>
      <c r="Q50" s="30">
        <f t="shared" si="3"/>
        <v>0</v>
      </c>
      <c r="R50" s="31">
        <f t="shared" si="4"/>
        <v>1303261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700-248374</v>
      </c>
      <c r="D51" s="23">
        <f>+[1]DEPURADO!B45</f>
        <v>700248374</v>
      </c>
      <c r="E51" s="25">
        <f>+[1]DEPURADO!C45</f>
        <v>44744</v>
      </c>
      <c r="F51" s="26" t="str">
        <f>+IF([1]DEPURADO!D45&gt;1,[1]DEPURADO!D45," ")</f>
        <v xml:space="preserve"> </v>
      </c>
      <c r="G51" s="27">
        <f>[1]DEPURADO!F45</f>
        <v>553807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553807</v>
      </c>
      <c r="P51" s="24">
        <f>IF([1]DEPURADO!H45&gt;1,0,[1]DEPURADO!B45)</f>
        <v>0</v>
      </c>
      <c r="Q51" s="30">
        <f t="shared" si="3"/>
        <v>0</v>
      </c>
      <c r="R51" s="31">
        <f t="shared" si="4"/>
        <v>553807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705-17605</v>
      </c>
      <c r="D52" s="23">
        <f>+[1]DEPURADO!B46</f>
        <v>70517605</v>
      </c>
      <c r="E52" s="25">
        <f>+[1]DEPURADO!C46</f>
        <v>44750</v>
      </c>
      <c r="F52" s="26" t="str">
        <f>+IF([1]DEPURADO!D46&gt;1,[1]DEPURADO!D46," ")</f>
        <v xml:space="preserve"> </v>
      </c>
      <c r="G52" s="27">
        <f>[1]DEPURADO!F46</f>
        <v>490524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490524</v>
      </c>
      <c r="P52" s="24">
        <f>IF([1]DEPURADO!H46&gt;1,0,[1]DEPURADO!B46)</f>
        <v>0</v>
      </c>
      <c r="Q52" s="30">
        <f t="shared" si="3"/>
        <v>0</v>
      </c>
      <c r="R52" s="31">
        <f t="shared" si="4"/>
        <v>490524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700-250165</v>
      </c>
      <c r="D53" s="23">
        <f>+[1]DEPURADO!B47</f>
        <v>700250165</v>
      </c>
      <c r="E53" s="25">
        <f>+[1]DEPURADO!C47</f>
        <v>44751</v>
      </c>
      <c r="F53" s="26" t="str">
        <f>+IF([1]DEPURADO!D47&gt;1,[1]DEPURADO!D47," ")</f>
        <v xml:space="preserve"> </v>
      </c>
      <c r="G53" s="27">
        <f>[1]DEPURADO!F47</f>
        <v>384068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384068</v>
      </c>
      <c r="P53" s="24">
        <f>IF([1]DEPURADO!H47&gt;1,0,[1]DEPURADO!B47)</f>
        <v>0</v>
      </c>
      <c r="Q53" s="30">
        <f t="shared" si="3"/>
        <v>0</v>
      </c>
      <c r="R53" s="31">
        <f t="shared" si="4"/>
        <v>384068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701-74371</v>
      </c>
      <c r="D54" s="23">
        <f>+[1]DEPURADO!B48</f>
        <v>70174371</v>
      </c>
      <c r="E54" s="25">
        <f>+[1]DEPURADO!C48</f>
        <v>44754</v>
      </c>
      <c r="F54" s="26" t="str">
        <f>+IF([1]DEPURADO!D48&gt;1,[1]DEPURADO!D48," ")</f>
        <v xml:space="preserve"> </v>
      </c>
      <c r="G54" s="27">
        <f>[1]DEPURADO!F48</f>
        <v>120502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120502</v>
      </c>
      <c r="P54" s="24">
        <f>IF([1]DEPURADO!H48&gt;1,0,[1]DEPURADO!B48)</f>
        <v>0</v>
      </c>
      <c r="Q54" s="30">
        <f t="shared" si="3"/>
        <v>0</v>
      </c>
      <c r="R54" s="31">
        <f t="shared" si="4"/>
        <v>120502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700-253119</v>
      </c>
      <c r="D55" s="23">
        <f>+[1]DEPURADO!B49</f>
        <v>700253119</v>
      </c>
      <c r="E55" s="25">
        <f>+[1]DEPURADO!C49</f>
        <v>44763</v>
      </c>
      <c r="F55" s="26" t="str">
        <f>+IF([1]DEPURADO!D49&gt;1,[1]DEPURADO!D49," ")</f>
        <v xml:space="preserve"> </v>
      </c>
      <c r="G55" s="27">
        <f>[1]DEPURADO!F49</f>
        <v>308900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308900</v>
      </c>
      <c r="P55" s="24">
        <f>IF([1]DEPURADO!H49&gt;1,0,[1]DEPURADO!B49)</f>
        <v>0</v>
      </c>
      <c r="Q55" s="30">
        <f t="shared" si="3"/>
        <v>0</v>
      </c>
      <c r="R55" s="31">
        <f t="shared" si="4"/>
        <v>308900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701-75223</v>
      </c>
      <c r="D56" s="23">
        <f>+[1]DEPURADO!B50</f>
        <v>70175223</v>
      </c>
      <c r="E56" s="25">
        <f>+[1]DEPURADO!C50</f>
        <v>44787</v>
      </c>
      <c r="F56" s="26" t="str">
        <f>+IF([1]DEPURADO!D50&gt;1,[1]DEPURADO!D50," ")</f>
        <v xml:space="preserve"> </v>
      </c>
      <c r="G56" s="27">
        <f>[1]DEPURADO!F50</f>
        <v>414600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414600</v>
      </c>
      <c r="P56" s="24">
        <f>IF([1]DEPURADO!H50&gt;1,0,[1]DEPURADO!B50)</f>
        <v>0</v>
      </c>
      <c r="Q56" s="30">
        <f t="shared" si="3"/>
        <v>0</v>
      </c>
      <c r="R56" s="31">
        <f t="shared" si="4"/>
        <v>414600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700-260801</v>
      </c>
      <c r="D57" s="23">
        <f>+[1]DEPURADO!B51</f>
        <v>700260801</v>
      </c>
      <c r="E57" s="25">
        <f>+[1]DEPURADO!C51</f>
        <v>44791</v>
      </c>
      <c r="F57" s="26" t="str">
        <f>+IF([1]DEPURADO!D51&gt;1,[1]DEPURADO!D51," ")</f>
        <v xml:space="preserve"> </v>
      </c>
      <c r="G57" s="27">
        <f>[1]DEPURADO!F51</f>
        <v>1339526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1339526</v>
      </c>
      <c r="P57" s="24">
        <f>IF([1]DEPURADO!H51&gt;1,0,[1]DEPURADO!B51)</f>
        <v>0</v>
      </c>
      <c r="Q57" s="30">
        <f t="shared" si="3"/>
        <v>0</v>
      </c>
      <c r="R57" s="31">
        <f t="shared" si="4"/>
        <v>1339526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705-20118</v>
      </c>
      <c r="D58" s="23">
        <f>+[1]DEPURADO!B52</f>
        <v>70520118</v>
      </c>
      <c r="E58" s="25">
        <f>+[1]DEPURADO!C52</f>
        <v>44802</v>
      </c>
      <c r="F58" s="26" t="str">
        <f>+IF([1]DEPURADO!D52&gt;1,[1]DEPURADO!D52," ")</f>
        <v xml:space="preserve"> </v>
      </c>
      <c r="G58" s="27">
        <f>[1]DEPURADO!F52</f>
        <v>65700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65700</v>
      </c>
      <c r="P58" s="24">
        <f>IF([1]DEPURADO!H52&gt;1,0,[1]DEPURADO!B52)</f>
        <v>0</v>
      </c>
      <c r="Q58" s="30">
        <f t="shared" si="3"/>
        <v>0</v>
      </c>
      <c r="R58" s="31">
        <f t="shared" si="4"/>
        <v>65700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NO RADICADA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700-266387</v>
      </c>
      <c r="D59" s="23">
        <f>+[1]DEPURADO!B53</f>
        <v>700266387</v>
      </c>
      <c r="E59" s="25">
        <f>+[1]DEPURADO!C53</f>
        <v>44810</v>
      </c>
      <c r="F59" s="26" t="str">
        <f>+IF([1]DEPURADO!D53&gt;1,[1]DEPURADO!D53," ")</f>
        <v xml:space="preserve"> </v>
      </c>
      <c r="G59" s="27">
        <f>[1]DEPURADO!F53</f>
        <v>3883044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3883044</v>
      </c>
      <c r="P59" s="24">
        <f>IF([1]DEPURADO!H53&gt;1,0,[1]DEPURADO!B53)</f>
        <v>0</v>
      </c>
      <c r="Q59" s="30">
        <f t="shared" si="3"/>
        <v>0</v>
      </c>
      <c r="R59" s="31">
        <f t="shared" si="4"/>
        <v>3883044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NO RADICADA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705-20592</v>
      </c>
      <c r="D60" s="23">
        <f>+[1]DEPURADO!B54</f>
        <v>70520592</v>
      </c>
      <c r="E60" s="25">
        <f>+[1]DEPURADO!C54</f>
        <v>44814</v>
      </c>
      <c r="F60" s="26" t="str">
        <f>+IF([1]DEPURADO!D54&gt;1,[1]DEPURADO!D54," ")</f>
        <v xml:space="preserve"> </v>
      </c>
      <c r="G60" s="27">
        <f>[1]DEPURADO!F54</f>
        <v>2156553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2156553</v>
      </c>
      <c r="P60" s="24">
        <f>IF([1]DEPURADO!H54&gt;1,0,[1]DEPURADO!B54)</f>
        <v>0</v>
      </c>
      <c r="Q60" s="30">
        <f t="shared" si="3"/>
        <v>0</v>
      </c>
      <c r="R60" s="31">
        <f t="shared" si="4"/>
        <v>2156553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NO RADICADA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705-20748</v>
      </c>
      <c r="D61" s="23">
        <f>+[1]DEPURADO!B55</f>
        <v>70520748</v>
      </c>
      <c r="E61" s="25">
        <f>+[1]DEPURADO!C55</f>
        <v>44818</v>
      </c>
      <c r="F61" s="26" t="str">
        <f>+IF([1]DEPURADO!D55&gt;1,[1]DEPURADO!D55," ")</f>
        <v xml:space="preserve"> </v>
      </c>
      <c r="G61" s="27">
        <f>[1]DEPURADO!F55</f>
        <v>297826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297826</v>
      </c>
      <c r="P61" s="24">
        <f>IF([1]DEPURADO!H55&gt;1,0,[1]DEPURADO!B55)</f>
        <v>0</v>
      </c>
      <c r="Q61" s="30">
        <f t="shared" si="3"/>
        <v>0</v>
      </c>
      <c r="R61" s="31">
        <f t="shared" si="4"/>
        <v>297826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NO RADICADA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701-82345</v>
      </c>
      <c r="D62" s="23">
        <f>+[1]DEPURADO!B56</f>
        <v>70182345</v>
      </c>
      <c r="E62" s="25">
        <f>+[1]DEPURADO!C56</f>
        <v>44827</v>
      </c>
      <c r="F62" s="26" t="str">
        <f>+IF([1]DEPURADO!D56&gt;1,[1]DEPURADO!D56," ")</f>
        <v xml:space="preserve"> </v>
      </c>
      <c r="G62" s="27">
        <f>[1]DEPURADO!F56</f>
        <v>5938648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5938648</v>
      </c>
      <c r="P62" s="24">
        <f>IF([1]DEPURADO!H56&gt;1,0,[1]DEPURADO!B56)</f>
        <v>0</v>
      </c>
      <c r="Q62" s="30">
        <f t="shared" si="3"/>
        <v>0</v>
      </c>
      <c r="R62" s="31">
        <f t="shared" si="4"/>
        <v>5938648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NO RADICADA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700-271413</v>
      </c>
      <c r="D63" s="23">
        <f>+[1]DEPURADO!B57</f>
        <v>700271413</v>
      </c>
      <c r="E63" s="25">
        <f>+[1]DEPURADO!C57</f>
        <v>44828</v>
      </c>
      <c r="F63" s="26" t="str">
        <f>+IF([1]DEPURADO!D57&gt;1,[1]DEPURADO!D57," ")</f>
        <v xml:space="preserve"> </v>
      </c>
      <c r="G63" s="27">
        <f>[1]DEPURADO!F57</f>
        <v>6997801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6997801</v>
      </c>
      <c r="P63" s="24">
        <f>IF([1]DEPURADO!H57&gt;1,0,[1]DEPURADO!B57)</f>
        <v>0</v>
      </c>
      <c r="Q63" s="30">
        <f t="shared" si="3"/>
        <v>0</v>
      </c>
      <c r="R63" s="31">
        <f t="shared" si="4"/>
        <v>6997801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NO RADICADA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>
        <f>+[1]DEPURADO!A58</f>
        <v>3957323</v>
      </c>
      <c r="D64" s="23">
        <f>+[1]DEPURADO!B58</f>
        <v>3957323</v>
      </c>
      <c r="E64" s="25">
        <f>+[1]DEPURADO!C58</f>
        <v>44832</v>
      </c>
      <c r="F64" s="26" t="str">
        <f>+IF([1]DEPURADO!D58&gt;1,[1]DEPURADO!D58," ")</f>
        <v xml:space="preserve"> </v>
      </c>
      <c r="G64" s="27">
        <f>[1]DEPURADO!F58</f>
        <v>1087915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1087915</v>
      </c>
      <c r="P64" s="24">
        <f>IF([1]DEPURADO!H58&gt;1,0,[1]DEPURADO!B58)</f>
        <v>0</v>
      </c>
      <c r="Q64" s="30">
        <f t="shared" si="3"/>
        <v>0</v>
      </c>
      <c r="R64" s="31">
        <f t="shared" si="4"/>
        <v>1087915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NO RADICADA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738-2186</v>
      </c>
      <c r="D65" s="23">
        <f>+[1]DEPURADO!B59</f>
        <v>7382186</v>
      </c>
      <c r="E65" s="25">
        <f>+[1]DEPURADO!C59</f>
        <v>44835</v>
      </c>
      <c r="F65" s="26" t="str">
        <f>+IF([1]DEPURADO!D59&gt;1,[1]DEPURADO!D59," ")</f>
        <v xml:space="preserve"> </v>
      </c>
      <c r="G65" s="27">
        <f>[1]DEPURADO!F59</f>
        <v>421833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421833</v>
      </c>
      <c r="P65" s="24">
        <f>IF([1]DEPURADO!H59&gt;1,0,[1]DEPURADO!B59)</f>
        <v>0</v>
      </c>
      <c r="Q65" s="30">
        <f t="shared" si="3"/>
        <v>0</v>
      </c>
      <c r="R65" s="31">
        <f t="shared" si="4"/>
        <v>421833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NO RADICADA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738-2187</v>
      </c>
      <c r="D66" s="23">
        <f>+[1]DEPURADO!B60</f>
        <v>7382187</v>
      </c>
      <c r="E66" s="25">
        <f>+[1]DEPURADO!C60</f>
        <v>44835</v>
      </c>
      <c r="F66" s="26" t="str">
        <f>+IF([1]DEPURADO!D60&gt;1,[1]DEPURADO!D60," ")</f>
        <v xml:space="preserve"> </v>
      </c>
      <c r="G66" s="27">
        <f>[1]DEPURADO!F60</f>
        <v>234277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234277</v>
      </c>
      <c r="P66" s="24">
        <f>IF([1]DEPURADO!H60&gt;1,0,[1]DEPURADO!B60)</f>
        <v>0</v>
      </c>
      <c r="Q66" s="30">
        <f t="shared" si="3"/>
        <v>0</v>
      </c>
      <c r="R66" s="31">
        <f t="shared" si="4"/>
        <v>234277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NO RADICADA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743-1708</v>
      </c>
      <c r="D67" s="23">
        <f>+[1]DEPURADO!B61</f>
        <v>7431708</v>
      </c>
      <c r="E67" s="25">
        <f>+[1]DEPURADO!C61</f>
        <v>44835</v>
      </c>
      <c r="F67" s="26" t="str">
        <f>+IF([1]DEPURADO!D61&gt;1,[1]DEPURADO!D61," ")</f>
        <v xml:space="preserve"> </v>
      </c>
      <c r="G67" s="27">
        <f>[1]DEPURADO!F61</f>
        <v>59700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59700</v>
      </c>
      <c r="P67" s="24">
        <f>IF([1]DEPURADO!H61&gt;1,0,[1]DEPURADO!B61)</f>
        <v>0</v>
      </c>
      <c r="Q67" s="30">
        <f t="shared" si="3"/>
        <v>0</v>
      </c>
      <c r="R67" s="31">
        <f t="shared" si="4"/>
        <v>59700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NO RADICADA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700-275089</v>
      </c>
      <c r="D68" s="23">
        <f>+[1]DEPURADO!B62</f>
        <v>700275089</v>
      </c>
      <c r="E68" s="25">
        <f>+[1]DEPURADO!C62</f>
        <v>44842</v>
      </c>
      <c r="F68" s="26" t="str">
        <f>+IF([1]DEPURADO!D62&gt;1,[1]DEPURADO!D62," ")</f>
        <v xml:space="preserve"> </v>
      </c>
      <c r="G68" s="27">
        <f>[1]DEPURADO!F62</f>
        <v>878314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878314</v>
      </c>
      <c r="P68" s="24">
        <f>IF([1]DEPURADO!H62&gt;1,0,[1]DEPURADO!B62)</f>
        <v>0</v>
      </c>
      <c r="Q68" s="30">
        <f t="shared" si="3"/>
        <v>0</v>
      </c>
      <c r="R68" s="31">
        <f t="shared" si="4"/>
        <v>878314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NO RADICADA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>
        <f>+[1]DEPURADO!A63</f>
        <v>3958954</v>
      </c>
      <c r="D69" s="23">
        <f>+[1]DEPURADO!B63</f>
        <v>3958954</v>
      </c>
      <c r="E69" s="25">
        <f>+[1]DEPURADO!C63</f>
        <v>44847</v>
      </c>
      <c r="F69" s="26" t="str">
        <f>+IF([1]DEPURADO!D63&gt;1,[1]DEPURADO!D63," ")</f>
        <v xml:space="preserve"> </v>
      </c>
      <c r="G69" s="27">
        <f>[1]DEPURADO!F63</f>
        <v>468788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468788</v>
      </c>
      <c r="P69" s="24">
        <f>IF([1]DEPURADO!H63&gt;1,0,[1]DEPURADO!B63)</f>
        <v>0</v>
      </c>
      <c r="Q69" s="30">
        <f t="shared" si="3"/>
        <v>0</v>
      </c>
      <c r="R69" s="31">
        <f t="shared" si="4"/>
        <v>468788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>
        <f>+[1]DEPURADO!A64</f>
        <v>3960807</v>
      </c>
      <c r="D70" s="23">
        <f>+[1]DEPURADO!B64</f>
        <v>3960807</v>
      </c>
      <c r="E70" s="25">
        <f>+[1]DEPURADO!C64</f>
        <v>44863</v>
      </c>
      <c r="F70" s="26" t="str">
        <f>+IF([1]DEPURADO!D64&gt;1,[1]DEPURADO!D64," ")</f>
        <v xml:space="preserve"> </v>
      </c>
      <c r="G70" s="27">
        <f>[1]DEPURADO!F64</f>
        <v>1045432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1045432</v>
      </c>
      <c r="P70" s="24">
        <f>IF([1]DEPURADO!H64&gt;1,0,[1]DEPURADO!B64)</f>
        <v>0</v>
      </c>
      <c r="Q70" s="30">
        <f t="shared" si="3"/>
        <v>0</v>
      </c>
      <c r="R70" s="31">
        <f t="shared" si="4"/>
        <v>1045432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NO RADICADA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701-87342</v>
      </c>
      <c r="D71" s="23">
        <f>+[1]DEPURADO!B65</f>
        <v>70187342</v>
      </c>
      <c r="E71" s="25">
        <f>+[1]DEPURADO!C65</f>
        <v>44882</v>
      </c>
      <c r="F71" s="26" t="str">
        <f>+IF([1]DEPURADO!D65&gt;1,[1]DEPURADO!D65," ")</f>
        <v xml:space="preserve"> </v>
      </c>
      <c r="G71" s="27">
        <f>[1]DEPURADO!F65</f>
        <v>65700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65700</v>
      </c>
      <c r="P71" s="24">
        <f>IF([1]DEPURADO!H65&gt;1,0,[1]DEPURADO!B65)</f>
        <v>0</v>
      </c>
      <c r="Q71" s="30">
        <f t="shared" si="3"/>
        <v>0</v>
      </c>
      <c r="R71" s="31">
        <f t="shared" si="4"/>
        <v>65700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NO RADICADA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700-286226</v>
      </c>
      <c r="D72" s="23">
        <f>+[1]DEPURADO!B66</f>
        <v>700286226</v>
      </c>
      <c r="E72" s="25">
        <f>+[1]DEPURADO!C66</f>
        <v>44882</v>
      </c>
      <c r="F72" s="26" t="str">
        <f>+IF([1]DEPURADO!D66&gt;1,[1]DEPURADO!D66," ")</f>
        <v xml:space="preserve"> </v>
      </c>
      <c r="G72" s="27">
        <f>[1]DEPURADO!F66</f>
        <v>1417827</v>
      </c>
      <c r="H72" s="28">
        <v>0</v>
      </c>
      <c r="I72" s="28">
        <f>+[1]DEPURADO!M66+[1]DEPURADO!N66</f>
        <v>0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1417827</v>
      </c>
      <c r="P72" s="24">
        <f>IF([1]DEPURADO!H66&gt;1,0,[1]DEPURADO!B66)</f>
        <v>0</v>
      </c>
      <c r="Q72" s="30">
        <f t="shared" si="3"/>
        <v>0</v>
      </c>
      <c r="R72" s="31">
        <f t="shared" si="4"/>
        <v>1417827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NO RADICADA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700-286799</v>
      </c>
      <c r="D73" s="23">
        <f>+[1]DEPURADO!B67</f>
        <v>700286799</v>
      </c>
      <c r="E73" s="25">
        <f>+[1]DEPURADO!C67</f>
        <v>44884</v>
      </c>
      <c r="F73" s="26" t="str">
        <f>+IF([1]DEPURADO!D67&gt;1,[1]DEPURADO!D67," ")</f>
        <v xml:space="preserve"> </v>
      </c>
      <c r="G73" s="27">
        <f>[1]DEPURADO!F67</f>
        <v>120400</v>
      </c>
      <c r="H73" s="28">
        <v>0</v>
      </c>
      <c r="I73" s="28">
        <f>+[1]DEPURADO!M67+[1]DEPURADO!N67</f>
        <v>0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120400</v>
      </c>
      <c r="P73" s="24">
        <f>IF([1]DEPURADO!H67&gt;1,0,[1]DEPURADO!B67)</f>
        <v>0</v>
      </c>
      <c r="Q73" s="30">
        <f t="shared" si="3"/>
        <v>0</v>
      </c>
      <c r="R73" s="31">
        <f t="shared" si="4"/>
        <v>120400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NO RADICADA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>
        <f>+[1]DEPURADO!A68</f>
        <v>3963491</v>
      </c>
      <c r="D74" s="23">
        <f>+[1]DEPURADO!B68</f>
        <v>3963491</v>
      </c>
      <c r="E74" s="25">
        <f>+[1]DEPURADO!C68</f>
        <v>44891</v>
      </c>
      <c r="F74" s="26" t="str">
        <f>+IF([1]DEPURADO!D68&gt;1,[1]DEPURADO!D68," ")</f>
        <v xml:space="preserve"> </v>
      </c>
      <c r="G74" s="27">
        <f>[1]DEPURADO!F68</f>
        <v>1920448</v>
      </c>
      <c r="H74" s="28">
        <v>0</v>
      </c>
      <c r="I74" s="28">
        <f>+[1]DEPURADO!M68+[1]DEPURADO!N68</f>
        <v>0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1920448</v>
      </c>
      <c r="P74" s="24">
        <f>IF([1]DEPURADO!H68&gt;1,0,[1]DEPURADO!B68)</f>
        <v>0</v>
      </c>
      <c r="Q74" s="30">
        <f t="shared" si="3"/>
        <v>0</v>
      </c>
      <c r="R74" s="31">
        <f t="shared" si="4"/>
        <v>1920448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NO RADICADA</v>
      </c>
      <c r="AJ74" s="32"/>
      <c r="AK74" s="33"/>
    </row>
    <row r="75" spans="1:37" s="34" customFormat="1" x14ac:dyDescent="0.25">
      <c r="A75" s="23">
        <f t="shared" ref="A75:A81" si="7">+A74+1</f>
        <v>67</v>
      </c>
      <c r="B75" s="24" t="s">
        <v>44</v>
      </c>
      <c r="C75" s="23" t="str">
        <f>+[1]DEPURADO!A69</f>
        <v>700-291477</v>
      </c>
      <c r="D75" s="23">
        <f>+[1]DEPURADO!B69</f>
        <v>700291477</v>
      </c>
      <c r="E75" s="25">
        <f>+[1]DEPURADO!C69</f>
        <v>44898</v>
      </c>
      <c r="F75" s="26" t="str">
        <f>+IF([1]DEPURADO!D69&gt;1,[1]DEPURADO!D69," ")</f>
        <v xml:space="preserve"> </v>
      </c>
      <c r="G75" s="27">
        <f>[1]DEPURADO!F69</f>
        <v>65700</v>
      </c>
      <c r="H75" s="28">
        <v>0</v>
      </c>
      <c r="I75" s="28">
        <f>+[1]DEPURADO!M69+[1]DEPURADO!N69</f>
        <v>0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0</v>
      </c>
      <c r="O75" s="28">
        <f t="shared" si="2"/>
        <v>65700</v>
      </c>
      <c r="P75" s="24">
        <f>IF([1]DEPURADO!H69&gt;1,0,[1]DEPURADO!B69)</f>
        <v>0</v>
      </c>
      <c r="Q75" s="30">
        <f t="shared" si="3"/>
        <v>0</v>
      </c>
      <c r="R75" s="31">
        <f t="shared" si="4"/>
        <v>65700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NO RADICADA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705-24787</v>
      </c>
      <c r="D76" s="23">
        <f>+[1]DEPURADO!B70</f>
        <v>70524787</v>
      </c>
      <c r="E76" s="25">
        <f>+[1]DEPURADO!C70</f>
        <v>44976</v>
      </c>
      <c r="F76" s="26" t="str">
        <f>+IF([1]DEPURADO!D70&gt;1,[1]DEPURADO!D70," ")</f>
        <v xml:space="preserve"> </v>
      </c>
      <c r="G76" s="27">
        <f>[1]DEPURADO!F70</f>
        <v>129300</v>
      </c>
      <c r="H76" s="28">
        <v>0</v>
      </c>
      <c r="I76" s="28">
        <f>+[1]DEPURADO!M70+[1]DEPURADO!N70</f>
        <v>0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0</v>
      </c>
      <c r="O76" s="28">
        <f t="shared" si="2"/>
        <v>129300</v>
      </c>
      <c r="P76" s="24">
        <f>IF([1]DEPURADO!H70&gt;1,0,[1]DEPURADO!B70)</f>
        <v>0</v>
      </c>
      <c r="Q76" s="30">
        <f t="shared" si="3"/>
        <v>0</v>
      </c>
      <c r="R76" s="31">
        <f t="shared" si="4"/>
        <v>129300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NO RADICADA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705-26158</v>
      </c>
      <c r="D77" s="23">
        <f>+[1]DEPURADO!B71</f>
        <v>70526158</v>
      </c>
      <c r="E77" s="25">
        <f>+[1]DEPURADO!C71</f>
        <v>45043</v>
      </c>
      <c r="F77" s="26" t="str">
        <f>+IF([1]DEPURADO!D71&gt;1,[1]DEPURADO!D71," ")</f>
        <v xml:space="preserve"> </v>
      </c>
      <c r="G77" s="27">
        <f>[1]DEPURADO!F71</f>
        <v>283340</v>
      </c>
      <c r="H77" s="28">
        <v>0</v>
      </c>
      <c r="I77" s="28">
        <f>+[1]DEPURADO!M71+[1]DEPURADO!N71</f>
        <v>0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82" si="8">+SUM(J77:M77)</f>
        <v>0</v>
      </c>
      <c r="O77" s="28">
        <f t="shared" ref="O77:O82" si="9">+G77-I77-N77</f>
        <v>283340</v>
      </c>
      <c r="P77" s="24">
        <f>IF([1]DEPURADO!H71&gt;1,0,[1]DEPURADO!B71)</f>
        <v>0</v>
      </c>
      <c r="Q77" s="30">
        <f t="shared" ref="Q77:Q82" si="10">+IF(P77&gt;0,G77,0)</f>
        <v>0</v>
      </c>
      <c r="R77" s="31">
        <f t="shared" ref="R77:R82" si="11">IF(P77=0,G77,0)</f>
        <v>283340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82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82" si="13">+G77-I77-N77-R77-Z77-AC77-AE77-S77-U77</f>
        <v>0</v>
      </c>
      <c r="AH77" s="30">
        <v>0</v>
      </c>
      <c r="AI77" s="30" t="str">
        <f>+[1]DEPURADO!G71</f>
        <v>NO RADICADA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700-320928</v>
      </c>
      <c r="D78" s="23">
        <f>+[1]DEPURADO!B72</f>
        <v>700320928</v>
      </c>
      <c r="E78" s="25">
        <f>+[1]DEPURADO!C72</f>
        <v>45045</v>
      </c>
      <c r="F78" s="26" t="str">
        <f>+IF([1]DEPURADO!D72&gt;1,[1]DEPURADO!D72," ")</f>
        <v xml:space="preserve"> </v>
      </c>
      <c r="G78" s="27">
        <f>[1]DEPURADO!F72</f>
        <v>1095718</v>
      </c>
      <c r="H78" s="28">
        <v>0</v>
      </c>
      <c r="I78" s="28">
        <f>+[1]DEPURADO!M72+[1]DEPURADO!N72</f>
        <v>0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1095718</v>
      </c>
      <c r="P78" s="24">
        <f>IF([1]DEPURADO!H72&gt;1,0,[1]DEPURADO!B72)</f>
        <v>0</v>
      </c>
      <c r="Q78" s="30">
        <f t="shared" si="10"/>
        <v>0</v>
      </c>
      <c r="R78" s="31">
        <f t="shared" si="11"/>
        <v>1095718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NO RADICADA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705-26686</v>
      </c>
      <c r="D79" s="23">
        <f>+[1]DEPURADO!B73</f>
        <v>70526686</v>
      </c>
      <c r="E79" s="25">
        <f>+[1]DEPURADO!C73</f>
        <v>45054</v>
      </c>
      <c r="F79" s="26" t="str">
        <f>+IF([1]DEPURADO!D73&gt;1,[1]DEPURADO!D73," ")</f>
        <v xml:space="preserve"> </v>
      </c>
      <c r="G79" s="27">
        <f>[1]DEPURADO!F73</f>
        <v>790717</v>
      </c>
      <c r="H79" s="28">
        <v>0</v>
      </c>
      <c r="I79" s="28">
        <f>+[1]DEPURADO!M73+[1]DEPURADO!N73</f>
        <v>0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790717</v>
      </c>
      <c r="P79" s="24">
        <f>IF([1]DEPURADO!H73&gt;1,0,[1]DEPURADO!B73)</f>
        <v>0</v>
      </c>
      <c r="Q79" s="30">
        <f t="shared" si="10"/>
        <v>0</v>
      </c>
      <c r="R79" s="31">
        <f t="shared" si="11"/>
        <v>790717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NO RADICADA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700-326124</v>
      </c>
      <c r="D80" s="23">
        <f>+[1]DEPURADO!B74</f>
        <v>700326124</v>
      </c>
      <c r="E80" s="25">
        <f>+[1]DEPURADO!C74</f>
        <v>45059</v>
      </c>
      <c r="F80" s="26" t="str">
        <f>+IF([1]DEPURADO!D74&gt;1,[1]DEPURADO!D74," ")</f>
        <v xml:space="preserve"> </v>
      </c>
      <c r="G80" s="27">
        <f>[1]DEPURADO!F74</f>
        <v>510440</v>
      </c>
      <c r="H80" s="28">
        <v>0</v>
      </c>
      <c r="I80" s="28">
        <f>+[1]DEPURADO!M74+[1]DEPURADO!N74</f>
        <v>0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510440</v>
      </c>
      <c r="P80" s="24">
        <f>IF([1]DEPURADO!H74&gt;1,0,[1]DEPURADO!B74)</f>
        <v>0</v>
      </c>
      <c r="Q80" s="30">
        <f t="shared" si="10"/>
        <v>0</v>
      </c>
      <c r="R80" s="31">
        <f t="shared" si="11"/>
        <v>510440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NO RADICADA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700-333560</v>
      </c>
      <c r="D81" s="23">
        <f>+[1]DEPURADO!B75</f>
        <v>700333560</v>
      </c>
      <c r="E81" s="25">
        <f>+[1]DEPURADO!C75</f>
        <v>45076</v>
      </c>
      <c r="F81" s="26" t="str">
        <f>+IF([1]DEPURADO!D75&gt;1,[1]DEPURADO!D75," ")</f>
        <v xml:space="preserve"> </v>
      </c>
      <c r="G81" s="27">
        <f>[1]DEPURADO!F75</f>
        <v>2246102</v>
      </c>
      <c r="H81" s="28">
        <v>0</v>
      </c>
      <c r="I81" s="28">
        <f>+[1]DEPURADO!M75+[1]DEPURADO!N75</f>
        <v>0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2246102</v>
      </c>
      <c r="P81" s="24">
        <f>IF([1]DEPURADO!H75&gt;1,0,[1]DEPURADO!B75)</f>
        <v>0</v>
      </c>
      <c r="Q81" s="30">
        <f t="shared" si="10"/>
        <v>0</v>
      </c>
      <c r="R81" s="31">
        <f t="shared" si="11"/>
        <v>2246102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NO RADICADA</v>
      </c>
      <c r="AJ81" s="32"/>
      <c r="AK81" s="33"/>
    </row>
    <row r="82" spans="1:37" s="34" customFormat="1" x14ac:dyDescent="0.25">
      <c r="A82" s="35"/>
      <c r="B82" s="36"/>
      <c r="C82" s="35"/>
      <c r="D82" s="35"/>
      <c r="E82" s="37"/>
      <c r="F82" s="38"/>
      <c r="G82" s="39"/>
      <c r="H82" s="40"/>
      <c r="I82" s="40"/>
      <c r="J82" s="40"/>
      <c r="K82" s="41"/>
      <c r="L82" s="40"/>
      <c r="M82" s="40"/>
      <c r="N82" s="40"/>
      <c r="O82" s="40"/>
      <c r="P82" s="36"/>
      <c r="Q82" s="42"/>
      <c r="R82" s="43"/>
      <c r="S82" s="43"/>
      <c r="T82" s="35"/>
      <c r="U82" s="43"/>
      <c r="V82" s="42"/>
      <c r="W82" s="35"/>
      <c r="X82" s="43"/>
      <c r="Y82" s="35"/>
      <c r="Z82" s="43"/>
      <c r="AA82" s="43"/>
      <c r="AB82" s="43"/>
      <c r="AC82" s="43"/>
      <c r="AD82" s="42"/>
      <c r="AE82" s="42"/>
      <c r="AF82" s="42"/>
      <c r="AG82" s="42"/>
      <c r="AH82" s="42"/>
      <c r="AI82" s="44"/>
      <c r="AK82" s="33"/>
    </row>
    <row r="83" spans="1:37" x14ac:dyDescent="0.25">
      <c r="A83" s="45" t="s">
        <v>46</v>
      </c>
      <c r="B83" s="45"/>
      <c r="C83" s="45"/>
      <c r="D83" s="45"/>
      <c r="E83" s="45"/>
      <c r="F83" s="45"/>
      <c r="G83" s="46">
        <f>SUM(G9:G81)</f>
        <v>69829811</v>
      </c>
      <c r="H83" s="46">
        <f t="shared" ref="H83:AH83" si="14">SUM(H9:H81)</f>
        <v>0</v>
      </c>
      <c r="I83" s="46">
        <f t="shared" si="14"/>
        <v>0</v>
      </c>
      <c r="J83" s="46">
        <f t="shared" si="14"/>
        <v>0</v>
      </c>
      <c r="K83" s="46">
        <f t="shared" si="14"/>
        <v>873498</v>
      </c>
      <c r="L83" s="46">
        <f t="shared" si="14"/>
        <v>0</v>
      </c>
      <c r="M83" s="46">
        <f t="shared" si="14"/>
        <v>0</v>
      </c>
      <c r="N83" s="46">
        <f t="shared" si="14"/>
        <v>873498</v>
      </c>
      <c r="O83" s="46">
        <f t="shared" si="14"/>
        <v>68956313</v>
      </c>
      <c r="P83" s="46">
        <f t="shared" si="14"/>
        <v>3204804875</v>
      </c>
      <c r="Q83" s="46">
        <f t="shared" si="14"/>
        <v>1250045</v>
      </c>
      <c r="R83" s="46">
        <f t="shared" si="14"/>
        <v>68579766</v>
      </c>
      <c r="S83" s="46">
        <f t="shared" si="14"/>
        <v>0</v>
      </c>
      <c r="T83" s="46">
        <f t="shared" si="14"/>
        <v>0</v>
      </c>
      <c r="U83" s="46">
        <f t="shared" si="14"/>
        <v>0</v>
      </c>
      <c r="V83" s="46">
        <f t="shared" si="14"/>
        <v>0</v>
      </c>
      <c r="W83" s="46">
        <f t="shared" si="14"/>
        <v>0</v>
      </c>
      <c r="X83" s="46">
        <f t="shared" si="14"/>
        <v>376547</v>
      </c>
      <c r="Y83" s="46">
        <f t="shared" si="14"/>
        <v>0</v>
      </c>
      <c r="Z83" s="46">
        <f t="shared" si="14"/>
        <v>376547</v>
      </c>
      <c r="AA83" s="46">
        <f t="shared" si="14"/>
        <v>0</v>
      </c>
      <c r="AB83" s="46">
        <f t="shared" si="14"/>
        <v>0</v>
      </c>
      <c r="AC83" s="46">
        <f t="shared" si="14"/>
        <v>0</v>
      </c>
      <c r="AD83" s="46">
        <f t="shared" si="14"/>
        <v>0</v>
      </c>
      <c r="AE83" s="46">
        <f t="shared" si="14"/>
        <v>0</v>
      </c>
      <c r="AF83" s="46">
        <f t="shared" si="14"/>
        <v>0</v>
      </c>
      <c r="AG83" s="46">
        <f t="shared" si="14"/>
        <v>0</v>
      </c>
      <c r="AH83" s="46">
        <f t="shared" si="14"/>
        <v>0</v>
      </c>
    </row>
    <row r="86" spans="1:37" x14ac:dyDescent="0.25">
      <c r="B86" s="47" t="s">
        <v>47</v>
      </c>
      <c r="C86" s="48"/>
      <c r="D86" s="49"/>
      <c r="E86" s="48"/>
    </row>
    <row r="87" spans="1:37" x14ac:dyDescent="0.25">
      <c r="B87" s="48"/>
      <c r="C87" s="49"/>
      <c r="D87" s="48"/>
      <c r="E87" s="48"/>
    </row>
    <row r="88" spans="1:37" x14ac:dyDescent="0.25">
      <c r="B88" s="47" t="s">
        <v>48</v>
      </c>
      <c r="C88" s="48"/>
      <c r="D88" s="50" t="str">
        <f>+'[1]ACTA ANA'!C9</f>
        <v>LUISA MATUTE ROMERO</v>
      </c>
      <c r="E88" s="48"/>
    </row>
    <row r="89" spans="1:37" x14ac:dyDescent="0.25">
      <c r="B89" s="47" t="s">
        <v>49</v>
      </c>
      <c r="C89" s="48"/>
      <c r="D89" s="51">
        <f>+E5</f>
        <v>45070</v>
      </c>
      <c r="E89" s="48"/>
    </row>
    <row r="91" spans="1:37" x14ac:dyDescent="0.25">
      <c r="B91" s="47" t="s">
        <v>50</v>
      </c>
      <c r="D91" t="str">
        <f>+'[1]ACTA ANA'!H9</f>
        <v>JOHANA HIGUERA VERA</v>
      </c>
    </row>
  </sheetData>
  <autoFilter ref="A8:AK74" xr:uid="{F00F8345-CECE-4655-A167-C5B8BC796591}"/>
  <mergeCells count="3">
    <mergeCell ref="A7:O7"/>
    <mergeCell ref="P7:AG7"/>
    <mergeCell ref="A83:F83"/>
  </mergeCells>
  <dataValidations count="2">
    <dataValidation type="custom" allowBlank="1" showInputMessage="1" showErrorMessage="1" sqref="Z9:Z82 AI9:AI82 AE9:AE82 X9:X82 L9:O82 F9:F82 AG9:AG82 Q9:Q82" xr:uid="{665BF0EC-6129-4DE6-81AA-89D9AE0B7A90}">
      <formula1>0</formula1>
    </dataValidation>
    <dataValidation type="custom" allowBlank="1" showInputMessage="1" showErrorMessage="1" sqref="M6" xr:uid="{19511531-50C5-4C77-984D-BDA6B93DC9D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2023-05-25T00:23:22Z</dcterms:created>
  <dcterms:modified xsi:type="dcterms:W3CDTF">2023-05-25T00:23:38Z</dcterms:modified>
</cp:coreProperties>
</file>