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PROCESO CONCILIACION\2022\ATLÁNTICO\ESE CENTRO DE SALUD DE TUBARA\"/>
    </mc:Choice>
  </mc:AlternateContent>
  <xr:revisionPtr revIDLastSave="0" documentId="8_{7F41F6EE-374B-4384-BBB1-50D02E7972F2}" xr6:coauthVersionLast="47" xr6:coauthVersionMax="47" xr10:uidLastSave="{00000000-0000-0000-0000-000000000000}"/>
  <bookViews>
    <workbookView xWindow="-120" yWindow="-120" windowWidth="20730" windowHeight="11160" xr2:uid="{13AABCA6-849F-4885-8E44-4E23F5A8F157}"/>
  </bookViews>
  <sheets>
    <sheet name="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2" i="1" l="1"/>
  <c r="D130" i="1"/>
  <c r="D129" i="1"/>
  <c r="AF124" i="1"/>
  <c r="AD124" i="1"/>
  <c r="AC124" i="1"/>
  <c r="AB124" i="1"/>
  <c r="AA124" i="1"/>
  <c r="M124" i="1"/>
  <c r="L124" i="1"/>
  <c r="H124" i="1"/>
  <c r="AI123" i="1"/>
  <c r="AE123" i="1"/>
  <c r="Z123" i="1"/>
  <c r="X123" i="1"/>
  <c r="U123" i="1"/>
  <c r="S123" i="1"/>
  <c r="P123" i="1"/>
  <c r="R123" i="1" s="1"/>
  <c r="N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P122" i="1"/>
  <c r="K122" i="1"/>
  <c r="J122" i="1"/>
  <c r="N122" i="1" s="1"/>
  <c r="I122" i="1"/>
  <c r="G122" i="1"/>
  <c r="O122" i="1" s="1"/>
  <c r="F122" i="1"/>
  <c r="E122" i="1"/>
  <c r="D122" i="1"/>
  <c r="C122" i="1"/>
  <c r="AI121" i="1"/>
  <c r="AE121" i="1"/>
  <c r="X121" i="1"/>
  <c r="Z121" i="1" s="1"/>
  <c r="U121" i="1"/>
  <c r="S121" i="1"/>
  <c r="R121" i="1"/>
  <c r="P121" i="1"/>
  <c r="Q121" i="1" s="1"/>
  <c r="K121" i="1"/>
  <c r="N121" i="1" s="1"/>
  <c r="J121" i="1"/>
  <c r="I121" i="1"/>
  <c r="G121" i="1"/>
  <c r="AG121" i="1" s="1"/>
  <c r="F121" i="1"/>
  <c r="E121" i="1"/>
  <c r="D121" i="1"/>
  <c r="C121" i="1"/>
  <c r="AI120" i="1"/>
  <c r="AE120" i="1"/>
  <c r="X120" i="1"/>
  <c r="Z120" i="1" s="1"/>
  <c r="U120" i="1"/>
  <c r="S120" i="1"/>
  <c r="R120" i="1"/>
  <c r="P120" i="1"/>
  <c r="Q120" i="1" s="1"/>
  <c r="K120" i="1"/>
  <c r="N120" i="1" s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R119" i="1"/>
  <c r="P119" i="1"/>
  <c r="Q119" i="1" s="1"/>
  <c r="O119" i="1"/>
  <c r="K119" i="1"/>
  <c r="J119" i="1"/>
  <c r="N119" i="1" s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Q118" i="1"/>
  <c r="P118" i="1"/>
  <c r="R118" i="1" s="1"/>
  <c r="K118" i="1"/>
  <c r="J118" i="1"/>
  <c r="N118" i="1" s="1"/>
  <c r="I118" i="1"/>
  <c r="G118" i="1"/>
  <c r="F118" i="1"/>
  <c r="E118" i="1"/>
  <c r="D118" i="1"/>
  <c r="C118" i="1"/>
  <c r="AI117" i="1"/>
  <c r="AE117" i="1"/>
  <c r="Z117" i="1"/>
  <c r="X117" i="1"/>
  <c r="U117" i="1"/>
  <c r="S117" i="1"/>
  <c r="R117" i="1"/>
  <c r="Q117" i="1"/>
  <c r="P117" i="1"/>
  <c r="N117" i="1"/>
  <c r="K117" i="1"/>
  <c r="J117" i="1"/>
  <c r="I117" i="1"/>
  <c r="G117" i="1"/>
  <c r="AG117" i="1" s="1"/>
  <c r="F117" i="1"/>
  <c r="E117" i="1"/>
  <c r="D117" i="1"/>
  <c r="C117" i="1"/>
  <c r="AI116" i="1"/>
  <c r="AE116" i="1"/>
  <c r="Z116" i="1"/>
  <c r="X116" i="1"/>
  <c r="U116" i="1"/>
  <c r="S116" i="1"/>
  <c r="R116" i="1"/>
  <c r="Q116" i="1"/>
  <c r="P116" i="1"/>
  <c r="N116" i="1"/>
  <c r="K116" i="1"/>
  <c r="J116" i="1"/>
  <c r="I116" i="1"/>
  <c r="O116" i="1" s="1"/>
  <c r="G116" i="1"/>
  <c r="F116" i="1"/>
  <c r="E116" i="1"/>
  <c r="D116" i="1"/>
  <c r="C116" i="1"/>
  <c r="AI115" i="1"/>
  <c r="AE115" i="1"/>
  <c r="Z115" i="1"/>
  <c r="X115" i="1"/>
  <c r="U115" i="1"/>
  <c r="S115" i="1"/>
  <c r="P115" i="1"/>
  <c r="R115" i="1" s="1"/>
  <c r="N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K114" i="1"/>
  <c r="J114" i="1"/>
  <c r="N114" i="1" s="1"/>
  <c r="I114" i="1"/>
  <c r="G114" i="1"/>
  <c r="O114" i="1" s="1"/>
  <c r="F114" i="1"/>
  <c r="E114" i="1"/>
  <c r="D114" i="1"/>
  <c r="C114" i="1"/>
  <c r="AI113" i="1"/>
  <c r="AE113" i="1"/>
  <c r="X113" i="1"/>
  <c r="Z113" i="1" s="1"/>
  <c r="U113" i="1"/>
  <c r="S113" i="1"/>
  <c r="R113" i="1"/>
  <c r="P113" i="1"/>
  <c r="Q113" i="1" s="1"/>
  <c r="K113" i="1"/>
  <c r="N113" i="1" s="1"/>
  <c r="J113" i="1"/>
  <c r="I113" i="1"/>
  <c r="G113" i="1"/>
  <c r="AG113" i="1" s="1"/>
  <c r="F113" i="1"/>
  <c r="E113" i="1"/>
  <c r="D113" i="1"/>
  <c r="C113" i="1"/>
  <c r="AI112" i="1"/>
  <c r="AE112" i="1"/>
  <c r="X112" i="1"/>
  <c r="Z112" i="1" s="1"/>
  <c r="U112" i="1"/>
  <c r="S112" i="1"/>
  <c r="R112" i="1"/>
  <c r="P112" i="1"/>
  <c r="K112" i="1"/>
  <c r="N112" i="1" s="1"/>
  <c r="J112" i="1"/>
  <c r="I112" i="1"/>
  <c r="G112" i="1"/>
  <c r="F112" i="1"/>
  <c r="E112" i="1"/>
  <c r="D112" i="1"/>
  <c r="C112" i="1"/>
  <c r="AI111" i="1"/>
  <c r="AE111" i="1"/>
  <c r="X111" i="1"/>
  <c r="U111" i="1"/>
  <c r="S111" i="1"/>
  <c r="R111" i="1"/>
  <c r="P111" i="1"/>
  <c r="Q111" i="1" s="1"/>
  <c r="K111" i="1"/>
  <c r="J111" i="1"/>
  <c r="N111" i="1" s="1"/>
  <c r="O111" i="1" s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Q110" i="1"/>
  <c r="P110" i="1"/>
  <c r="R110" i="1" s="1"/>
  <c r="K110" i="1"/>
  <c r="J110" i="1"/>
  <c r="N110" i="1" s="1"/>
  <c r="I110" i="1"/>
  <c r="G110" i="1"/>
  <c r="F110" i="1"/>
  <c r="E110" i="1"/>
  <c r="D110" i="1"/>
  <c r="C110" i="1"/>
  <c r="AI109" i="1"/>
  <c r="AE109" i="1"/>
  <c r="Z109" i="1"/>
  <c r="X109" i="1"/>
  <c r="U109" i="1"/>
  <c r="S109" i="1"/>
  <c r="R109" i="1"/>
  <c r="Q109" i="1"/>
  <c r="P109" i="1"/>
  <c r="K109" i="1"/>
  <c r="J109" i="1"/>
  <c r="N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R108" i="1"/>
  <c r="Q108" i="1"/>
  <c r="P108" i="1"/>
  <c r="N108" i="1"/>
  <c r="K108" i="1"/>
  <c r="J108" i="1"/>
  <c r="I108" i="1"/>
  <c r="G108" i="1"/>
  <c r="F108" i="1"/>
  <c r="E108" i="1"/>
  <c r="D108" i="1"/>
  <c r="C108" i="1"/>
  <c r="AI107" i="1"/>
  <c r="AE107" i="1"/>
  <c r="Z107" i="1"/>
  <c r="X107" i="1"/>
  <c r="U107" i="1"/>
  <c r="S107" i="1"/>
  <c r="P107" i="1"/>
  <c r="N107" i="1"/>
  <c r="K107" i="1"/>
  <c r="J107" i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Z105" i="1" s="1"/>
  <c r="U105" i="1"/>
  <c r="S105" i="1"/>
  <c r="P105" i="1"/>
  <c r="Q105" i="1" s="1"/>
  <c r="N105" i="1"/>
  <c r="K105" i="1"/>
  <c r="J105" i="1"/>
  <c r="I105" i="1"/>
  <c r="G105" i="1"/>
  <c r="F105" i="1"/>
  <c r="E105" i="1"/>
  <c r="D105" i="1"/>
  <c r="C105" i="1"/>
  <c r="AI104" i="1"/>
  <c r="AE104" i="1"/>
  <c r="X104" i="1"/>
  <c r="Z104" i="1" s="1"/>
  <c r="U104" i="1"/>
  <c r="S104" i="1"/>
  <c r="R104" i="1"/>
  <c r="P104" i="1"/>
  <c r="Q104" i="1" s="1"/>
  <c r="K104" i="1"/>
  <c r="N104" i="1" s="1"/>
  <c r="J104" i="1"/>
  <c r="I104" i="1"/>
  <c r="G104" i="1"/>
  <c r="F104" i="1"/>
  <c r="E104" i="1"/>
  <c r="D104" i="1"/>
  <c r="C104" i="1"/>
  <c r="AI103" i="1"/>
  <c r="AE103" i="1"/>
  <c r="X103" i="1"/>
  <c r="U103" i="1"/>
  <c r="S103" i="1"/>
  <c r="P103" i="1"/>
  <c r="K103" i="1"/>
  <c r="J103" i="1"/>
  <c r="N103" i="1" s="1"/>
  <c r="I103" i="1"/>
  <c r="G103" i="1"/>
  <c r="O103" i="1" s="1"/>
  <c r="F103" i="1"/>
  <c r="E103" i="1"/>
  <c r="D103" i="1"/>
  <c r="C103" i="1"/>
  <c r="AI102" i="1"/>
  <c r="AE102" i="1"/>
  <c r="X102" i="1"/>
  <c r="U102" i="1"/>
  <c r="S102" i="1"/>
  <c r="Q102" i="1"/>
  <c r="P102" i="1"/>
  <c r="R102" i="1" s="1"/>
  <c r="K102" i="1"/>
  <c r="J102" i="1"/>
  <c r="N102" i="1" s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K101" i="1"/>
  <c r="J101" i="1"/>
  <c r="N101" i="1" s="1"/>
  <c r="I101" i="1"/>
  <c r="G101" i="1"/>
  <c r="Q101" i="1" s="1"/>
  <c r="F101" i="1"/>
  <c r="E101" i="1"/>
  <c r="D101" i="1"/>
  <c r="C101" i="1"/>
  <c r="AI100" i="1"/>
  <c r="AE100" i="1"/>
  <c r="Z100" i="1" s="1"/>
  <c r="X100" i="1"/>
  <c r="U100" i="1"/>
  <c r="S100" i="1"/>
  <c r="R100" i="1"/>
  <c r="Q100" i="1"/>
  <c r="P100" i="1"/>
  <c r="O100" i="1"/>
  <c r="N100" i="1"/>
  <c r="K100" i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P99" i="1"/>
  <c r="N99" i="1"/>
  <c r="K99" i="1"/>
  <c r="J99" i="1"/>
  <c r="I99" i="1"/>
  <c r="O99" i="1" s="1"/>
  <c r="G99" i="1"/>
  <c r="F99" i="1"/>
  <c r="E99" i="1"/>
  <c r="D99" i="1"/>
  <c r="C99" i="1"/>
  <c r="AI98" i="1"/>
  <c r="AE98" i="1"/>
  <c r="X98" i="1"/>
  <c r="Z98" i="1" s="1"/>
  <c r="U98" i="1"/>
  <c r="S98" i="1"/>
  <c r="P98" i="1"/>
  <c r="R98" i="1" s="1"/>
  <c r="K98" i="1"/>
  <c r="J98" i="1"/>
  <c r="N98" i="1" s="1"/>
  <c r="I98" i="1"/>
  <c r="G98" i="1"/>
  <c r="F98" i="1"/>
  <c r="E98" i="1"/>
  <c r="D98" i="1"/>
  <c r="C98" i="1"/>
  <c r="AI97" i="1"/>
  <c r="AE97" i="1"/>
  <c r="X97" i="1"/>
  <c r="Z97" i="1" s="1"/>
  <c r="U97" i="1"/>
  <c r="S97" i="1"/>
  <c r="P97" i="1"/>
  <c r="Q97" i="1" s="1"/>
  <c r="N97" i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R96" i="1"/>
  <c r="P96" i="1"/>
  <c r="K96" i="1"/>
  <c r="N96" i="1" s="1"/>
  <c r="J96" i="1"/>
  <c r="I96" i="1"/>
  <c r="G96" i="1"/>
  <c r="O96" i="1" s="1"/>
  <c r="F96" i="1"/>
  <c r="E96" i="1"/>
  <c r="D96" i="1"/>
  <c r="C96" i="1"/>
  <c r="AI95" i="1"/>
  <c r="AE95" i="1"/>
  <c r="Z95" i="1" s="1"/>
  <c r="X95" i="1"/>
  <c r="U95" i="1"/>
  <c r="S95" i="1"/>
  <c r="P95" i="1"/>
  <c r="Q95" i="1" s="1"/>
  <c r="O95" i="1"/>
  <c r="K95" i="1"/>
  <c r="J95" i="1"/>
  <c r="N95" i="1" s="1"/>
  <c r="I95" i="1"/>
  <c r="G95" i="1"/>
  <c r="F95" i="1"/>
  <c r="E95" i="1"/>
  <c r="D95" i="1"/>
  <c r="C95" i="1"/>
  <c r="AI94" i="1"/>
  <c r="AE94" i="1"/>
  <c r="X94" i="1"/>
  <c r="U94" i="1"/>
  <c r="S94" i="1"/>
  <c r="Q94" i="1"/>
  <c r="P94" i="1"/>
  <c r="R94" i="1" s="1"/>
  <c r="O94" i="1"/>
  <c r="K94" i="1"/>
  <c r="J94" i="1"/>
  <c r="N94" i="1" s="1"/>
  <c r="I94" i="1"/>
  <c r="G94" i="1"/>
  <c r="F94" i="1"/>
  <c r="E94" i="1"/>
  <c r="D94" i="1"/>
  <c r="C94" i="1"/>
  <c r="AI93" i="1"/>
  <c r="AE93" i="1"/>
  <c r="Z93" i="1"/>
  <c r="X93" i="1"/>
  <c r="U93" i="1"/>
  <c r="S93" i="1"/>
  <c r="R93" i="1"/>
  <c r="P93" i="1"/>
  <c r="K93" i="1"/>
  <c r="J93" i="1"/>
  <c r="N93" i="1" s="1"/>
  <c r="I93" i="1"/>
  <c r="G93" i="1"/>
  <c r="F93" i="1"/>
  <c r="E93" i="1"/>
  <c r="D93" i="1"/>
  <c r="C93" i="1"/>
  <c r="AI92" i="1"/>
  <c r="AE92" i="1"/>
  <c r="Z92" i="1" s="1"/>
  <c r="X92" i="1"/>
  <c r="U92" i="1"/>
  <c r="S92" i="1"/>
  <c r="R92" i="1"/>
  <c r="Q92" i="1"/>
  <c r="P92" i="1"/>
  <c r="O92" i="1"/>
  <c r="N92" i="1"/>
  <c r="K92" i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P91" i="1"/>
  <c r="N91" i="1"/>
  <c r="K91" i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P90" i="1"/>
  <c r="R90" i="1" s="1"/>
  <c r="K90" i="1"/>
  <c r="J90" i="1"/>
  <c r="I90" i="1"/>
  <c r="G90" i="1"/>
  <c r="F90" i="1"/>
  <c r="E90" i="1"/>
  <c r="D90" i="1"/>
  <c r="C90" i="1"/>
  <c r="AI89" i="1"/>
  <c r="AE89" i="1"/>
  <c r="X89" i="1"/>
  <c r="Z89" i="1" s="1"/>
  <c r="U89" i="1"/>
  <c r="S89" i="1"/>
  <c r="R89" i="1"/>
  <c r="P89" i="1"/>
  <c r="Q89" i="1" s="1"/>
  <c r="N89" i="1"/>
  <c r="AG89" i="1" s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R88" i="1"/>
  <c r="P88" i="1"/>
  <c r="K88" i="1"/>
  <c r="N88" i="1" s="1"/>
  <c r="J88" i="1"/>
  <c r="I88" i="1"/>
  <c r="G88" i="1"/>
  <c r="F88" i="1"/>
  <c r="E88" i="1"/>
  <c r="D88" i="1"/>
  <c r="C88" i="1"/>
  <c r="AI87" i="1"/>
  <c r="AE87" i="1"/>
  <c r="Z87" i="1" s="1"/>
  <c r="X87" i="1"/>
  <c r="U87" i="1"/>
  <c r="S87" i="1"/>
  <c r="P87" i="1"/>
  <c r="K87" i="1"/>
  <c r="J87" i="1"/>
  <c r="N87" i="1" s="1"/>
  <c r="O87" i="1" s="1"/>
  <c r="I87" i="1"/>
  <c r="G87" i="1"/>
  <c r="F87" i="1"/>
  <c r="E87" i="1"/>
  <c r="D87" i="1"/>
  <c r="C87" i="1"/>
  <c r="AI86" i="1"/>
  <c r="AE86" i="1"/>
  <c r="X86" i="1"/>
  <c r="Z86" i="1" s="1"/>
  <c r="U86" i="1"/>
  <c r="S86" i="1"/>
  <c r="Q86" i="1"/>
  <c r="P86" i="1"/>
  <c r="R86" i="1" s="1"/>
  <c r="K86" i="1"/>
  <c r="J86" i="1"/>
  <c r="N86" i="1" s="1"/>
  <c r="I86" i="1"/>
  <c r="G86" i="1"/>
  <c r="F86" i="1"/>
  <c r="E86" i="1"/>
  <c r="D86" i="1"/>
  <c r="C86" i="1"/>
  <c r="AI85" i="1"/>
  <c r="AE85" i="1"/>
  <c r="Z85" i="1"/>
  <c r="X85" i="1"/>
  <c r="U85" i="1"/>
  <c r="S85" i="1"/>
  <c r="R85" i="1"/>
  <c r="Q85" i="1"/>
  <c r="P85" i="1"/>
  <c r="N85" i="1"/>
  <c r="K85" i="1"/>
  <c r="J85" i="1"/>
  <c r="I85" i="1"/>
  <c r="G85" i="1"/>
  <c r="F85" i="1"/>
  <c r="E85" i="1"/>
  <c r="D85" i="1"/>
  <c r="C85" i="1"/>
  <c r="AI84" i="1"/>
  <c r="AE84" i="1"/>
  <c r="Z84" i="1" s="1"/>
  <c r="X84" i="1"/>
  <c r="U84" i="1"/>
  <c r="S84" i="1"/>
  <c r="R84" i="1"/>
  <c r="Q84" i="1"/>
  <c r="P84" i="1"/>
  <c r="O84" i="1"/>
  <c r="N84" i="1"/>
  <c r="K84" i="1"/>
  <c r="J84" i="1"/>
  <c r="I84" i="1"/>
  <c r="G84" i="1"/>
  <c r="F84" i="1"/>
  <c r="E84" i="1"/>
  <c r="D84" i="1"/>
  <c r="C84" i="1"/>
  <c r="AI83" i="1"/>
  <c r="AE83" i="1"/>
  <c r="Z83" i="1"/>
  <c r="X83" i="1"/>
  <c r="U83" i="1"/>
  <c r="S83" i="1"/>
  <c r="P83" i="1"/>
  <c r="K83" i="1"/>
  <c r="J83" i="1"/>
  <c r="N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P82" i="1"/>
  <c r="R82" i="1" s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R81" i="1"/>
  <c r="P81" i="1"/>
  <c r="Q81" i="1" s="1"/>
  <c r="K81" i="1"/>
  <c r="N81" i="1" s="1"/>
  <c r="J81" i="1"/>
  <c r="I81" i="1"/>
  <c r="G81" i="1"/>
  <c r="F81" i="1"/>
  <c r="E81" i="1"/>
  <c r="D81" i="1"/>
  <c r="C81" i="1"/>
  <c r="AI80" i="1"/>
  <c r="AE80" i="1"/>
  <c r="X80" i="1"/>
  <c r="U80" i="1"/>
  <c r="S80" i="1"/>
  <c r="R80" i="1"/>
  <c r="P80" i="1"/>
  <c r="O80" i="1"/>
  <c r="K80" i="1"/>
  <c r="N80" i="1" s="1"/>
  <c r="J80" i="1"/>
  <c r="I80" i="1"/>
  <c r="G80" i="1"/>
  <c r="F80" i="1"/>
  <c r="E80" i="1"/>
  <c r="D80" i="1"/>
  <c r="C80" i="1"/>
  <c r="AI79" i="1"/>
  <c r="AE79" i="1"/>
  <c r="Z79" i="1" s="1"/>
  <c r="X79" i="1"/>
  <c r="U79" i="1"/>
  <c r="S79" i="1"/>
  <c r="R79" i="1"/>
  <c r="P79" i="1"/>
  <c r="Q79" i="1" s="1"/>
  <c r="O79" i="1"/>
  <c r="K79" i="1"/>
  <c r="J79" i="1"/>
  <c r="N79" i="1" s="1"/>
  <c r="I79" i="1"/>
  <c r="G79" i="1"/>
  <c r="AG79" i="1" s="1"/>
  <c r="F79" i="1"/>
  <c r="E79" i="1"/>
  <c r="D79" i="1"/>
  <c r="C79" i="1"/>
  <c r="AI78" i="1"/>
  <c r="AE78" i="1"/>
  <c r="X78" i="1"/>
  <c r="Z78" i="1" s="1"/>
  <c r="U78" i="1"/>
  <c r="S78" i="1"/>
  <c r="Q78" i="1"/>
  <c r="P78" i="1"/>
  <c r="R78" i="1" s="1"/>
  <c r="K78" i="1"/>
  <c r="J78" i="1"/>
  <c r="I78" i="1"/>
  <c r="G78" i="1"/>
  <c r="F78" i="1"/>
  <c r="E78" i="1"/>
  <c r="D78" i="1"/>
  <c r="C78" i="1"/>
  <c r="AI77" i="1"/>
  <c r="AE77" i="1"/>
  <c r="Z77" i="1"/>
  <c r="X77" i="1"/>
  <c r="U77" i="1"/>
  <c r="S77" i="1"/>
  <c r="R77" i="1"/>
  <c r="P77" i="1"/>
  <c r="K77" i="1"/>
  <c r="J77" i="1"/>
  <c r="N77" i="1" s="1"/>
  <c r="I77" i="1"/>
  <c r="G77" i="1"/>
  <c r="Q77" i="1" s="1"/>
  <c r="F77" i="1"/>
  <c r="E77" i="1"/>
  <c r="D77" i="1"/>
  <c r="C77" i="1"/>
  <c r="AI76" i="1"/>
  <c r="AE76" i="1"/>
  <c r="Z76" i="1"/>
  <c r="X76" i="1"/>
  <c r="U76" i="1"/>
  <c r="S76" i="1"/>
  <c r="R76" i="1"/>
  <c r="Q76" i="1"/>
  <c r="P76" i="1"/>
  <c r="N76" i="1"/>
  <c r="O76" i="1" s="1"/>
  <c r="K76" i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P75" i="1"/>
  <c r="N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Q74" i="1"/>
  <c r="P74" i="1"/>
  <c r="R74" i="1" s="1"/>
  <c r="K74" i="1"/>
  <c r="J74" i="1"/>
  <c r="I74" i="1"/>
  <c r="G74" i="1"/>
  <c r="F74" i="1"/>
  <c r="E74" i="1"/>
  <c r="D74" i="1"/>
  <c r="C74" i="1"/>
  <c r="AI73" i="1"/>
  <c r="AE73" i="1"/>
  <c r="X73" i="1"/>
  <c r="Z73" i="1" s="1"/>
  <c r="U73" i="1"/>
  <c r="S73" i="1"/>
  <c r="R73" i="1"/>
  <c r="P73" i="1"/>
  <c r="K73" i="1"/>
  <c r="N73" i="1" s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P72" i="1"/>
  <c r="K72" i="1"/>
  <c r="N72" i="1" s="1"/>
  <c r="J72" i="1"/>
  <c r="I72" i="1"/>
  <c r="O72" i="1" s="1"/>
  <c r="G72" i="1"/>
  <c r="F72" i="1"/>
  <c r="E72" i="1"/>
  <c r="D72" i="1"/>
  <c r="C72" i="1"/>
  <c r="AI71" i="1"/>
  <c r="AG71" i="1"/>
  <c r="AE71" i="1"/>
  <c r="Z71" i="1" s="1"/>
  <c r="X71" i="1"/>
  <c r="U71" i="1"/>
  <c r="S71" i="1"/>
  <c r="R71" i="1"/>
  <c r="P71" i="1"/>
  <c r="Q71" i="1" s="1"/>
  <c r="O71" i="1"/>
  <c r="K71" i="1"/>
  <c r="J71" i="1"/>
  <c r="N71" i="1" s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R70" i="1" s="1"/>
  <c r="K70" i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R69" i="1"/>
  <c r="Q69" i="1"/>
  <c r="P69" i="1"/>
  <c r="N69" i="1"/>
  <c r="K69" i="1"/>
  <c r="J69" i="1"/>
  <c r="I69" i="1"/>
  <c r="G69" i="1"/>
  <c r="F69" i="1"/>
  <c r="E69" i="1"/>
  <c r="D69" i="1"/>
  <c r="C69" i="1"/>
  <c r="AI68" i="1"/>
  <c r="AE68" i="1"/>
  <c r="Z68" i="1"/>
  <c r="X68" i="1"/>
  <c r="U68" i="1"/>
  <c r="S68" i="1"/>
  <c r="R68" i="1"/>
  <c r="Q68" i="1"/>
  <c r="P68" i="1"/>
  <c r="N68" i="1"/>
  <c r="K68" i="1"/>
  <c r="J68" i="1"/>
  <c r="I68" i="1"/>
  <c r="O68" i="1" s="1"/>
  <c r="G68" i="1"/>
  <c r="F68" i="1"/>
  <c r="E68" i="1"/>
  <c r="D68" i="1"/>
  <c r="C68" i="1"/>
  <c r="AI67" i="1"/>
  <c r="AE67" i="1"/>
  <c r="Z67" i="1"/>
  <c r="X67" i="1"/>
  <c r="U67" i="1"/>
  <c r="S67" i="1"/>
  <c r="P67" i="1"/>
  <c r="K67" i="1"/>
  <c r="J67" i="1"/>
  <c r="N67" i="1" s="1"/>
  <c r="I67" i="1"/>
  <c r="G67" i="1"/>
  <c r="F67" i="1"/>
  <c r="E67" i="1"/>
  <c r="D67" i="1"/>
  <c r="C67" i="1"/>
  <c r="AI66" i="1"/>
  <c r="AE66" i="1"/>
  <c r="X66" i="1"/>
  <c r="Z66" i="1" s="1"/>
  <c r="U66" i="1"/>
  <c r="S66" i="1"/>
  <c r="Q66" i="1"/>
  <c r="P66" i="1"/>
  <c r="R66" i="1" s="1"/>
  <c r="K66" i="1"/>
  <c r="J66" i="1"/>
  <c r="N66" i="1" s="1"/>
  <c r="AG66" i="1" s="1"/>
  <c r="I66" i="1"/>
  <c r="G66" i="1"/>
  <c r="F66" i="1"/>
  <c r="E66" i="1"/>
  <c r="D66" i="1"/>
  <c r="C66" i="1"/>
  <c r="AI65" i="1"/>
  <c r="AE65" i="1"/>
  <c r="Z65" i="1"/>
  <c r="X65" i="1"/>
  <c r="U65" i="1"/>
  <c r="S65" i="1"/>
  <c r="P65" i="1"/>
  <c r="K65" i="1"/>
  <c r="N65" i="1" s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P64" i="1"/>
  <c r="K64" i="1"/>
  <c r="N64" i="1" s="1"/>
  <c r="J64" i="1"/>
  <c r="I64" i="1"/>
  <c r="O64" i="1" s="1"/>
  <c r="G64" i="1"/>
  <c r="F64" i="1"/>
  <c r="E64" i="1"/>
  <c r="D64" i="1"/>
  <c r="C64" i="1"/>
  <c r="AI63" i="1"/>
  <c r="AE63" i="1"/>
  <c r="Z63" i="1" s="1"/>
  <c r="X63" i="1"/>
  <c r="U63" i="1"/>
  <c r="S63" i="1"/>
  <c r="R63" i="1"/>
  <c r="P63" i="1"/>
  <c r="K63" i="1"/>
  <c r="J63" i="1"/>
  <c r="N63" i="1" s="1"/>
  <c r="I63" i="1"/>
  <c r="G63" i="1"/>
  <c r="F63" i="1"/>
  <c r="E63" i="1"/>
  <c r="D63" i="1"/>
  <c r="C63" i="1"/>
  <c r="AI62" i="1"/>
  <c r="AE62" i="1"/>
  <c r="X62" i="1"/>
  <c r="Z62" i="1" s="1"/>
  <c r="U62" i="1"/>
  <c r="S62" i="1"/>
  <c r="Q62" i="1"/>
  <c r="P62" i="1"/>
  <c r="R62" i="1" s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R61" i="1"/>
  <c r="Q61" i="1"/>
  <c r="P61" i="1"/>
  <c r="N61" i="1"/>
  <c r="K61" i="1"/>
  <c r="J61" i="1"/>
  <c r="I61" i="1"/>
  <c r="G61" i="1"/>
  <c r="F61" i="1"/>
  <c r="E61" i="1"/>
  <c r="D61" i="1"/>
  <c r="C61" i="1"/>
  <c r="AI60" i="1"/>
  <c r="AE60" i="1"/>
  <c r="Z60" i="1"/>
  <c r="X60" i="1"/>
  <c r="U60" i="1"/>
  <c r="S60" i="1"/>
  <c r="R60" i="1"/>
  <c r="Q60" i="1"/>
  <c r="P60" i="1"/>
  <c r="N60" i="1"/>
  <c r="K60" i="1"/>
  <c r="J60" i="1"/>
  <c r="I60" i="1"/>
  <c r="O60" i="1" s="1"/>
  <c r="G60" i="1"/>
  <c r="F60" i="1"/>
  <c r="E60" i="1"/>
  <c r="D60" i="1"/>
  <c r="C60" i="1"/>
  <c r="AI59" i="1"/>
  <c r="AE59" i="1"/>
  <c r="Z59" i="1"/>
  <c r="X59" i="1"/>
  <c r="U59" i="1"/>
  <c r="S59" i="1"/>
  <c r="P59" i="1"/>
  <c r="K59" i="1"/>
  <c r="J59" i="1"/>
  <c r="N59" i="1" s="1"/>
  <c r="I59" i="1"/>
  <c r="G59" i="1"/>
  <c r="F59" i="1"/>
  <c r="E59" i="1"/>
  <c r="D59" i="1"/>
  <c r="C59" i="1"/>
  <c r="AI58" i="1"/>
  <c r="AE58" i="1"/>
  <c r="X58" i="1"/>
  <c r="Z58" i="1" s="1"/>
  <c r="U58" i="1"/>
  <c r="S58" i="1"/>
  <c r="Q58" i="1"/>
  <c r="P58" i="1"/>
  <c r="R58" i="1" s="1"/>
  <c r="K58" i="1"/>
  <c r="J58" i="1"/>
  <c r="N58" i="1" s="1"/>
  <c r="AG58" i="1" s="1"/>
  <c r="I58" i="1"/>
  <c r="G58" i="1"/>
  <c r="O58" i="1" s="1"/>
  <c r="F58" i="1"/>
  <c r="E58" i="1"/>
  <c r="D58" i="1"/>
  <c r="C58" i="1"/>
  <c r="AI57" i="1"/>
  <c r="AE57" i="1"/>
  <c r="Z57" i="1"/>
  <c r="X57" i="1"/>
  <c r="U57" i="1"/>
  <c r="S57" i="1"/>
  <c r="P57" i="1"/>
  <c r="Q57" i="1" s="1"/>
  <c r="K57" i="1"/>
  <c r="N57" i="1" s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P56" i="1"/>
  <c r="K56" i="1"/>
  <c r="N56" i="1" s="1"/>
  <c r="O56" i="1" s="1"/>
  <c r="J56" i="1"/>
  <c r="I56" i="1"/>
  <c r="G56" i="1"/>
  <c r="F56" i="1"/>
  <c r="E56" i="1"/>
  <c r="D56" i="1"/>
  <c r="C56" i="1"/>
  <c r="AI55" i="1"/>
  <c r="AE55" i="1"/>
  <c r="Z55" i="1" s="1"/>
  <c r="X55" i="1"/>
  <c r="U55" i="1"/>
  <c r="S55" i="1"/>
  <c r="P55" i="1"/>
  <c r="K55" i="1"/>
  <c r="J55" i="1"/>
  <c r="N55" i="1" s="1"/>
  <c r="I55" i="1"/>
  <c r="G55" i="1"/>
  <c r="O55" i="1" s="1"/>
  <c r="F55" i="1"/>
  <c r="E55" i="1"/>
  <c r="D55" i="1"/>
  <c r="C55" i="1"/>
  <c r="AI54" i="1"/>
  <c r="AE54" i="1"/>
  <c r="X54" i="1"/>
  <c r="U54" i="1"/>
  <c r="S54" i="1"/>
  <c r="Q54" i="1"/>
  <c r="P54" i="1"/>
  <c r="R54" i="1" s="1"/>
  <c r="K54" i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R53" i="1"/>
  <c r="P53" i="1"/>
  <c r="K53" i="1"/>
  <c r="J53" i="1"/>
  <c r="N53" i="1" s="1"/>
  <c r="I53" i="1"/>
  <c r="G53" i="1"/>
  <c r="F53" i="1"/>
  <c r="E53" i="1"/>
  <c r="D53" i="1"/>
  <c r="C53" i="1"/>
  <c r="AI52" i="1"/>
  <c r="AE52" i="1"/>
  <c r="Z52" i="1"/>
  <c r="X52" i="1"/>
  <c r="U52" i="1"/>
  <c r="S52" i="1"/>
  <c r="R52" i="1"/>
  <c r="Q52" i="1"/>
  <c r="P52" i="1"/>
  <c r="N52" i="1"/>
  <c r="K52" i="1"/>
  <c r="J52" i="1"/>
  <c r="I52" i="1"/>
  <c r="O52" i="1" s="1"/>
  <c r="G52" i="1"/>
  <c r="F52" i="1"/>
  <c r="E52" i="1"/>
  <c r="D52" i="1"/>
  <c r="C52" i="1"/>
  <c r="AI51" i="1"/>
  <c r="AE51" i="1"/>
  <c r="Z51" i="1"/>
  <c r="X51" i="1"/>
  <c r="U51" i="1"/>
  <c r="S51" i="1"/>
  <c r="P51" i="1"/>
  <c r="N51" i="1"/>
  <c r="K51" i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P50" i="1"/>
  <c r="K50" i="1"/>
  <c r="J50" i="1"/>
  <c r="N50" i="1" s="1"/>
  <c r="I50" i="1"/>
  <c r="G50" i="1"/>
  <c r="F50" i="1"/>
  <c r="E50" i="1"/>
  <c r="D50" i="1"/>
  <c r="C50" i="1"/>
  <c r="AI49" i="1"/>
  <c r="AE49" i="1"/>
  <c r="Z49" i="1"/>
  <c r="X49" i="1"/>
  <c r="U49" i="1"/>
  <c r="S49" i="1"/>
  <c r="P49" i="1"/>
  <c r="N49" i="1"/>
  <c r="K49" i="1"/>
  <c r="J49" i="1"/>
  <c r="I49" i="1"/>
  <c r="G49" i="1"/>
  <c r="O49" i="1" s="1"/>
  <c r="F49" i="1"/>
  <c r="E49" i="1"/>
  <c r="D49" i="1"/>
  <c r="C49" i="1"/>
  <c r="AI48" i="1"/>
  <c r="AE48" i="1"/>
  <c r="X48" i="1"/>
  <c r="Z48" i="1" s="1"/>
  <c r="U48" i="1"/>
  <c r="S48" i="1"/>
  <c r="R48" i="1"/>
  <c r="P48" i="1"/>
  <c r="K48" i="1"/>
  <c r="N48" i="1" s="1"/>
  <c r="J48" i="1"/>
  <c r="I48" i="1"/>
  <c r="G48" i="1"/>
  <c r="F48" i="1"/>
  <c r="E48" i="1"/>
  <c r="D48" i="1"/>
  <c r="C48" i="1"/>
  <c r="AI47" i="1"/>
  <c r="AE47" i="1"/>
  <c r="Z47" i="1" s="1"/>
  <c r="X47" i="1"/>
  <c r="U47" i="1"/>
  <c r="S47" i="1"/>
  <c r="P47" i="1"/>
  <c r="R47" i="1" s="1"/>
  <c r="K47" i="1"/>
  <c r="J47" i="1"/>
  <c r="N47" i="1" s="1"/>
  <c r="AG47" i="1" s="1"/>
  <c r="I47" i="1"/>
  <c r="G47" i="1"/>
  <c r="F47" i="1"/>
  <c r="E47" i="1"/>
  <c r="D47" i="1"/>
  <c r="C47" i="1"/>
  <c r="AI46" i="1"/>
  <c r="AE46" i="1"/>
  <c r="X46" i="1"/>
  <c r="U46" i="1"/>
  <c r="S46" i="1"/>
  <c r="Q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Z45" i="1"/>
  <c r="X45" i="1"/>
  <c r="U45" i="1"/>
  <c r="S45" i="1"/>
  <c r="R45" i="1"/>
  <c r="Q45" i="1"/>
  <c r="P45" i="1"/>
  <c r="N45" i="1"/>
  <c r="K45" i="1"/>
  <c r="J45" i="1"/>
  <c r="I45" i="1"/>
  <c r="G45" i="1"/>
  <c r="F45" i="1"/>
  <c r="E45" i="1"/>
  <c r="D45" i="1"/>
  <c r="C45" i="1"/>
  <c r="AI44" i="1"/>
  <c r="AE44" i="1"/>
  <c r="Z44" i="1" s="1"/>
  <c r="X44" i="1"/>
  <c r="U44" i="1"/>
  <c r="S44" i="1"/>
  <c r="R44" i="1"/>
  <c r="Q44" i="1"/>
  <c r="P44" i="1"/>
  <c r="N44" i="1"/>
  <c r="K44" i="1"/>
  <c r="J44" i="1"/>
  <c r="I44" i="1"/>
  <c r="O44" i="1" s="1"/>
  <c r="G44" i="1"/>
  <c r="AG44" i="1" s="1"/>
  <c r="F44" i="1"/>
  <c r="E44" i="1"/>
  <c r="D44" i="1"/>
  <c r="C44" i="1"/>
  <c r="AI43" i="1"/>
  <c r="AE43" i="1"/>
  <c r="Z43" i="1"/>
  <c r="X43" i="1"/>
  <c r="U43" i="1"/>
  <c r="S43" i="1"/>
  <c r="P43" i="1"/>
  <c r="K43" i="1"/>
  <c r="J43" i="1"/>
  <c r="N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Z41" i="1"/>
  <c r="X41" i="1"/>
  <c r="U41" i="1"/>
  <c r="S41" i="1"/>
  <c r="P41" i="1"/>
  <c r="Q41" i="1" s="1"/>
  <c r="N41" i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R40" i="1"/>
  <c r="P40" i="1"/>
  <c r="K40" i="1"/>
  <c r="N40" i="1" s="1"/>
  <c r="J40" i="1"/>
  <c r="I40" i="1"/>
  <c r="G40" i="1"/>
  <c r="F40" i="1"/>
  <c r="E40" i="1"/>
  <c r="D40" i="1"/>
  <c r="C40" i="1"/>
  <c r="AI39" i="1"/>
  <c r="AE39" i="1"/>
  <c r="Z39" i="1" s="1"/>
  <c r="X39" i="1"/>
  <c r="U39" i="1"/>
  <c r="S39" i="1"/>
  <c r="P39" i="1"/>
  <c r="K39" i="1"/>
  <c r="J39" i="1"/>
  <c r="N39" i="1" s="1"/>
  <c r="I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Q38" i="1"/>
  <c r="P38" i="1"/>
  <c r="R38" i="1" s="1"/>
  <c r="K38" i="1"/>
  <c r="J38" i="1"/>
  <c r="I38" i="1"/>
  <c r="G38" i="1"/>
  <c r="F38" i="1"/>
  <c r="E38" i="1"/>
  <c r="D38" i="1"/>
  <c r="C38" i="1"/>
  <c r="AI37" i="1"/>
  <c r="AE37" i="1"/>
  <c r="Z37" i="1"/>
  <c r="X37" i="1"/>
  <c r="U37" i="1"/>
  <c r="S37" i="1"/>
  <c r="R37" i="1"/>
  <c r="Q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Z36" i="1" s="1"/>
  <c r="X36" i="1"/>
  <c r="U36" i="1"/>
  <c r="S36" i="1"/>
  <c r="R36" i="1"/>
  <c r="Q36" i="1"/>
  <c r="P36" i="1"/>
  <c r="N36" i="1"/>
  <c r="K36" i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P35" i="1"/>
  <c r="K35" i="1"/>
  <c r="J35" i="1"/>
  <c r="N35" i="1" s="1"/>
  <c r="I35" i="1"/>
  <c r="G35" i="1"/>
  <c r="F35" i="1"/>
  <c r="E35" i="1"/>
  <c r="D35" i="1"/>
  <c r="C35" i="1"/>
  <c r="AI34" i="1"/>
  <c r="AE34" i="1"/>
  <c r="X34" i="1"/>
  <c r="Z34" i="1" s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Z33" i="1"/>
  <c r="X33" i="1"/>
  <c r="U33" i="1"/>
  <c r="S33" i="1"/>
  <c r="P33" i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R32" i="1"/>
  <c r="P32" i="1"/>
  <c r="K32" i="1"/>
  <c r="N32" i="1" s="1"/>
  <c r="J32" i="1"/>
  <c r="I32" i="1"/>
  <c r="G32" i="1"/>
  <c r="F32" i="1"/>
  <c r="E32" i="1"/>
  <c r="D32" i="1"/>
  <c r="C32" i="1"/>
  <c r="AI31" i="1"/>
  <c r="AE31" i="1"/>
  <c r="Z31" i="1" s="1"/>
  <c r="X31" i="1"/>
  <c r="U31" i="1"/>
  <c r="S31" i="1"/>
  <c r="R31" i="1"/>
  <c r="P31" i="1"/>
  <c r="Q31" i="1" s="1"/>
  <c r="N31" i="1"/>
  <c r="K31" i="1"/>
  <c r="J31" i="1"/>
  <c r="I31" i="1"/>
  <c r="G31" i="1"/>
  <c r="F31" i="1"/>
  <c r="E31" i="1"/>
  <c r="D31" i="1"/>
  <c r="C31" i="1"/>
  <c r="AI30" i="1"/>
  <c r="AE30" i="1"/>
  <c r="X30" i="1"/>
  <c r="U30" i="1"/>
  <c r="S30" i="1"/>
  <c r="Q30" i="1"/>
  <c r="P30" i="1"/>
  <c r="R30" i="1" s="1"/>
  <c r="N30" i="1"/>
  <c r="K30" i="1"/>
  <c r="J30" i="1"/>
  <c r="I30" i="1"/>
  <c r="O30" i="1" s="1"/>
  <c r="G30" i="1"/>
  <c r="F30" i="1"/>
  <c r="E30" i="1"/>
  <c r="D30" i="1"/>
  <c r="C30" i="1"/>
  <c r="AI29" i="1"/>
  <c r="AE29" i="1"/>
  <c r="Z29" i="1"/>
  <c r="X29" i="1"/>
  <c r="U29" i="1"/>
  <c r="S29" i="1"/>
  <c r="P29" i="1"/>
  <c r="R29" i="1" s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P28" i="1"/>
  <c r="Q28" i="1" s="1"/>
  <c r="K28" i="1"/>
  <c r="J28" i="1"/>
  <c r="N28" i="1" s="1"/>
  <c r="I28" i="1"/>
  <c r="G28" i="1"/>
  <c r="F28" i="1"/>
  <c r="E28" i="1"/>
  <c r="D28" i="1"/>
  <c r="C28" i="1"/>
  <c r="AI27" i="1"/>
  <c r="AE27" i="1"/>
  <c r="X27" i="1"/>
  <c r="U27" i="1"/>
  <c r="S27" i="1"/>
  <c r="P27" i="1"/>
  <c r="K27" i="1"/>
  <c r="N27" i="1" s="1"/>
  <c r="O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P26" i="1"/>
  <c r="K26" i="1"/>
  <c r="J26" i="1"/>
  <c r="N26" i="1" s="1"/>
  <c r="I26" i="1"/>
  <c r="G26" i="1"/>
  <c r="Q26" i="1" s="1"/>
  <c r="F26" i="1"/>
  <c r="E26" i="1"/>
  <c r="D26" i="1"/>
  <c r="C26" i="1"/>
  <c r="AI25" i="1"/>
  <c r="AE25" i="1"/>
  <c r="Z25" i="1" s="1"/>
  <c r="X25" i="1"/>
  <c r="U25" i="1"/>
  <c r="S25" i="1"/>
  <c r="R25" i="1"/>
  <c r="Q25" i="1"/>
  <c r="P25" i="1"/>
  <c r="K25" i="1"/>
  <c r="J25" i="1"/>
  <c r="N25" i="1" s="1"/>
  <c r="I25" i="1"/>
  <c r="G25" i="1"/>
  <c r="F25" i="1"/>
  <c r="E25" i="1"/>
  <c r="D25" i="1"/>
  <c r="C25" i="1"/>
  <c r="AI24" i="1"/>
  <c r="AE24" i="1"/>
  <c r="Z24" i="1"/>
  <c r="X24" i="1"/>
  <c r="U24" i="1"/>
  <c r="S24" i="1"/>
  <c r="Q24" i="1"/>
  <c r="P24" i="1"/>
  <c r="R24" i="1" s="1"/>
  <c r="N24" i="1"/>
  <c r="O24" i="1" s="1"/>
  <c r="K24" i="1"/>
  <c r="J24" i="1"/>
  <c r="I24" i="1"/>
  <c r="G24" i="1"/>
  <c r="F24" i="1"/>
  <c r="E24" i="1"/>
  <c r="D24" i="1"/>
  <c r="C24" i="1"/>
  <c r="AI23" i="1"/>
  <c r="AE23" i="1"/>
  <c r="Z23" i="1"/>
  <c r="X23" i="1"/>
  <c r="U23" i="1"/>
  <c r="S23" i="1"/>
  <c r="R23" i="1"/>
  <c r="Q23" i="1"/>
  <c r="P23" i="1"/>
  <c r="K23" i="1"/>
  <c r="J23" i="1"/>
  <c r="N23" i="1" s="1"/>
  <c r="I23" i="1"/>
  <c r="G23" i="1"/>
  <c r="F23" i="1"/>
  <c r="E23" i="1"/>
  <c r="D23" i="1"/>
  <c r="C23" i="1"/>
  <c r="AI22" i="1"/>
  <c r="AG22" i="1"/>
  <c r="AE22" i="1"/>
  <c r="Z22" i="1"/>
  <c r="X22" i="1"/>
  <c r="U22" i="1"/>
  <c r="S22" i="1"/>
  <c r="Q22" i="1"/>
  <c r="P22" i="1"/>
  <c r="R22" i="1" s="1"/>
  <c r="N22" i="1"/>
  <c r="K22" i="1"/>
  <c r="J22" i="1"/>
  <c r="I22" i="1"/>
  <c r="O22" i="1" s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N21" i="1" s="1"/>
  <c r="J21" i="1"/>
  <c r="I21" i="1"/>
  <c r="G21" i="1"/>
  <c r="F21" i="1"/>
  <c r="E21" i="1"/>
  <c r="D21" i="1"/>
  <c r="C21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I20" i="1"/>
  <c r="AE20" i="1"/>
  <c r="X20" i="1"/>
  <c r="Z20" i="1" s="1"/>
  <c r="U20" i="1"/>
  <c r="S20" i="1"/>
  <c r="R20" i="1"/>
  <c r="P20" i="1"/>
  <c r="Q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K19" i="1"/>
  <c r="N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J18" i="1"/>
  <c r="N18" i="1" s="1"/>
  <c r="I18" i="1"/>
  <c r="G18" i="1"/>
  <c r="Q18" i="1" s="1"/>
  <c r="F18" i="1"/>
  <c r="E18" i="1"/>
  <c r="D18" i="1"/>
  <c r="C18" i="1"/>
  <c r="A18" i="1"/>
  <c r="A19" i="1" s="1"/>
  <c r="A20" i="1" s="1"/>
  <c r="AI17" i="1"/>
  <c r="AE17" i="1"/>
  <c r="Z17" i="1" s="1"/>
  <c r="X17" i="1"/>
  <c r="U17" i="1"/>
  <c r="S17" i="1"/>
  <c r="R17" i="1"/>
  <c r="P17" i="1"/>
  <c r="K17" i="1"/>
  <c r="J17" i="1"/>
  <c r="N17" i="1" s="1"/>
  <c r="I17" i="1"/>
  <c r="G17" i="1"/>
  <c r="Q17" i="1" s="1"/>
  <c r="F17" i="1"/>
  <c r="E17" i="1"/>
  <c r="D17" i="1"/>
  <c r="C17" i="1"/>
  <c r="AI16" i="1"/>
  <c r="AE16" i="1"/>
  <c r="Z16" i="1" s="1"/>
  <c r="X16" i="1"/>
  <c r="U16" i="1"/>
  <c r="S16" i="1"/>
  <c r="Q16" i="1"/>
  <c r="P16" i="1"/>
  <c r="R16" i="1" s="1"/>
  <c r="O16" i="1"/>
  <c r="N16" i="1"/>
  <c r="K16" i="1"/>
  <c r="J16" i="1"/>
  <c r="I16" i="1"/>
  <c r="G16" i="1"/>
  <c r="F16" i="1"/>
  <c r="E16" i="1"/>
  <c r="D16" i="1"/>
  <c r="C16" i="1"/>
  <c r="AI15" i="1"/>
  <c r="AE15" i="1"/>
  <c r="Z15" i="1"/>
  <c r="X15" i="1"/>
  <c r="U15" i="1"/>
  <c r="S15" i="1"/>
  <c r="Q15" i="1"/>
  <c r="P15" i="1"/>
  <c r="K15" i="1"/>
  <c r="J15" i="1"/>
  <c r="N15" i="1" s="1"/>
  <c r="I15" i="1"/>
  <c r="G15" i="1"/>
  <c r="R15" i="1" s="1"/>
  <c r="F15" i="1"/>
  <c r="E15" i="1"/>
  <c r="D15" i="1"/>
  <c r="C15" i="1"/>
  <c r="AI14" i="1"/>
  <c r="AG14" i="1"/>
  <c r="AE14" i="1"/>
  <c r="Z14" i="1"/>
  <c r="X14" i="1"/>
  <c r="U14" i="1"/>
  <c r="S14" i="1"/>
  <c r="Q14" i="1"/>
  <c r="P14" i="1"/>
  <c r="R14" i="1" s="1"/>
  <c r="N14" i="1"/>
  <c r="K14" i="1"/>
  <c r="J14" i="1"/>
  <c r="I14" i="1"/>
  <c r="O14" i="1" s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N13" i="1" s="1"/>
  <c r="J13" i="1"/>
  <c r="I13" i="1"/>
  <c r="G13" i="1"/>
  <c r="F13" i="1"/>
  <c r="E13" i="1"/>
  <c r="D13" i="1"/>
  <c r="C13" i="1"/>
  <c r="A13" i="1"/>
  <c r="A14" i="1" s="1"/>
  <c r="A15" i="1" s="1"/>
  <c r="A16" i="1" s="1"/>
  <c r="A17" i="1" s="1"/>
  <c r="AI12" i="1"/>
  <c r="AE12" i="1"/>
  <c r="X12" i="1"/>
  <c r="Z12" i="1" s="1"/>
  <c r="U12" i="1"/>
  <c r="S12" i="1"/>
  <c r="R12" i="1"/>
  <c r="P12" i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K11" i="1"/>
  <c r="N11" i="1" s="1"/>
  <c r="O11" i="1" s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R10" i="1"/>
  <c r="P10" i="1"/>
  <c r="K10" i="1"/>
  <c r="J10" i="1"/>
  <c r="N10" i="1" s="1"/>
  <c r="I10" i="1"/>
  <c r="G10" i="1"/>
  <c r="Q10" i="1" s="1"/>
  <c r="F10" i="1"/>
  <c r="E10" i="1"/>
  <c r="D10" i="1"/>
  <c r="C10" i="1"/>
  <c r="A10" i="1"/>
  <c r="A11" i="1" s="1"/>
  <c r="A12" i="1" s="1"/>
  <c r="AI9" i="1"/>
  <c r="AE9" i="1"/>
  <c r="Z9" i="1" s="1"/>
  <c r="X9" i="1"/>
  <c r="U9" i="1"/>
  <c r="S9" i="1"/>
  <c r="R9" i="1"/>
  <c r="P9" i="1"/>
  <c r="K9" i="1"/>
  <c r="J9" i="1"/>
  <c r="I9" i="1"/>
  <c r="G9" i="1"/>
  <c r="F9" i="1"/>
  <c r="E9" i="1"/>
  <c r="D9" i="1"/>
  <c r="C9" i="1"/>
  <c r="E5" i="1"/>
  <c r="E4" i="1"/>
  <c r="B3" i="1"/>
  <c r="O42" i="1" l="1"/>
  <c r="AG42" i="1"/>
  <c r="O73" i="1"/>
  <c r="AG73" i="1"/>
  <c r="G124" i="1"/>
  <c r="AG9" i="1"/>
  <c r="AG12" i="1"/>
  <c r="O12" i="1"/>
  <c r="O19" i="1"/>
  <c r="O35" i="1"/>
  <c r="AG46" i="1"/>
  <c r="O46" i="1"/>
  <c r="AG13" i="1"/>
  <c r="R19" i="1"/>
  <c r="AG19" i="1" s="1"/>
  <c r="Q19" i="1"/>
  <c r="AG25" i="1"/>
  <c r="O25" i="1"/>
  <c r="Z27" i="1"/>
  <c r="AG28" i="1"/>
  <c r="O28" i="1"/>
  <c r="Q32" i="1"/>
  <c r="AG32" i="1"/>
  <c r="O32" i="1"/>
  <c r="Q65" i="1"/>
  <c r="R65" i="1"/>
  <c r="Q12" i="1"/>
  <c r="AG17" i="1"/>
  <c r="O17" i="1"/>
  <c r="AG20" i="1"/>
  <c r="O20" i="1"/>
  <c r="AG57" i="1"/>
  <c r="AG29" i="1"/>
  <c r="O34" i="1"/>
  <c r="AG34" i="1"/>
  <c r="AG53" i="1"/>
  <c r="O53" i="1"/>
  <c r="Q53" i="1"/>
  <c r="R75" i="1"/>
  <c r="AG75" i="1" s="1"/>
  <c r="Q75" i="1"/>
  <c r="AG81" i="1"/>
  <c r="AG115" i="1"/>
  <c r="O115" i="1"/>
  <c r="AG24" i="1"/>
  <c r="Q48" i="1"/>
  <c r="AG48" i="1"/>
  <c r="O48" i="1"/>
  <c r="AG98" i="1"/>
  <c r="Q9" i="1"/>
  <c r="R11" i="1"/>
  <c r="AG11" i="1" s="1"/>
  <c r="Q11" i="1"/>
  <c r="AG21" i="1"/>
  <c r="O31" i="1"/>
  <c r="AG31" i="1"/>
  <c r="R33" i="1"/>
  <c r="AG33" i="1" s="1"/>
  <c r="Q33" i="1"/>
  <c r="O43" i="1"/>
  <c r="O47" i="1"/>
  <c r="Q55" i="1"/>
  <c r="R55" i="1"/>
  <c r="O63" i="1"/>
  <c r="AG63" i="1"/>
  <c r="AG16" i="1"/>
  <c r="AG23" i="1"/>
  <c r="R27" i="1"/>
  <c r="Q27" i="1"/>
  <c r="R50" i="1"/>
  <c r="AG50" i="1" s="1"/>
  <c r="Q50" i="1"/>
  <c r="AG67" i="1"/>
  <c r="AG87" i="1"/>
  <c r="AG109" i="1"/>
  <c r="AG36" i="1"/>
  <c r="R51" i="1"/>
  <c r="AG51" i="1" s="1"/>
  <c r="Q51" i="1"/>
  <c r="O82" i="1"/>
  <c r="O83" i="1"/>
  <c r="AG84" i="1"/>
  <c r="AG86" i="1"/>
  <c r="Q88" i="1"/>
  <c r="AG93" i="1"/>
  <c r="O93" i="1"/>
  <c r="AG111" i="1"/>
  <c r="AG112" i="1"/>
  <c r="O112" i="1"/>
  <c r="AG123" i="1"/>
  <c r="O123" i="1"/>
  <c r="I124" i="1"/>
  <c r="S124" i="1"/>
  <c r="O13" i="1"/>
  <c r="O21" i="1"/>
  <c r="O29" i="1"/>
  <c r="N38" i="1"/>
  <c r="R41" i="1"/>
  <c r="AG41" i="1" s="1"/>
  <c r="O59" i="1"/>
  <c r="AG60" i="1"/>
  <c r="N62" i="1"/>
  <c r="Q64" i="1"/>
  <c r="AG64" i="1"/>
  <c r="AG69" i="1"/>
  <c r="O69" i="1"/>
  <c r="N82" i="1"/>
  <c r="AG82" i="1"/>
  <c r="Z88" i="1"/>
  <c r="AG88" i="1" s="1"/>
  <c r="O89" i="1"/>
  <c r="Q90" i="1"/>
  <c r="R91" i="1"/>
  <c r="AG91" i="1" s="1"/>
  <c r="Q91" i="1"/>
  <c r="R95" i="1"/>
  <c r="AG95" i="1" s="1"/>
  <c r="O98" i="1"/>
  <c r="Z102" i="1"/>
  <c r="Z103" i="1"/>
  <c r="R105" i="1"/>
  <c r="R106" i="1"/>
  <c r="AG106" i="1" s="1"/>
  <c r="Q106" i="1"/>
  <c r="R107" i="1"/>
  <c r="AG107" i="1" s="1"/>
  <c r="Q107" i="1"/>
  <c r="Z111" i="1"/>
  <c r="AG119" i="1"/>
  <c r="AG120" i="1"/>
  <c r="O120" i="1"/>
  <c r="U124" i="1"/>
  <c r="O10" i="1"/>
  <c r="O18" i="1"/>
  <c r="O26" i="1"/>
  <c r="O65" i="1"/>
  <c r="AG83" i="1"/>
  <c r="O86" i="1"/>
  <c r="AG100" i="1"/>
  <c r="AG104" i="1"/>
  <c r="K124" i="1"/>
  <c r="X124" i="1"/>
  <c r="AG10" i="1"/>
  <c r="Q13" i="1"/>
  <c r="O15" i="1"/>
  <c r="AG18" i="1"/>
  <c r="Q21" i="1"/>
  <c r="O23" i="1"/>
  <c r="AG26" i="1"/>
  <c r="Q29" i="1"/>
  <c r="Z30" i="1"/>
  <c r="AG30" i="1" s="1"/>
  <c r="Q34" i="1"/>
  <c r="Z40" i="1"/>
  <c r="O41" i="1"/>
  <c r="Q42" i="1"/>
  <c r="R43" i="1"/>
  <c r="AG43" i="1" s="1"/>
  <c r="Q43" i="1"/>
  <c r="O50" i="1"/>
  <c r="Z54" i="1"/>
  <c r="R57" i="1"/>
  <c r="O75" i="1"/>
  <c r="AG76" i="1"/>
  <c r="N78" i="1"/>
  <c r="Q80" i="1"/>
  <c r="AG85" i="1"/>
  <c r="O85" i="1"/>
  <c r="Q87" i="1"/>
  <c r="O105" i="1"/>
  <c r="AG110" i="1"/>
  <c r="O110" i="1"/>
  <c r="R114" i="1"/>
  <c r="AG114" i="1" s="1"/>
  <c r="Q114" i="1"/>
  <c r="J124" i="1"/>
  <c r="O33" i="1"/>
  <c r="Q40" i="1"/>
  <c r="AG40" i="1"/>
  <c r="AG45" i="1"/>
  <c r="O45" i="1"/>
  <c r="Q47" i="1"/>
  <c r="R67" i="1"/>
  <c r="Q67" i="1"/>
  <c r="AG102" i="1"/>
  <c r="N9" i="1"/>
  <c r="AG15" i="1"/>
  <c r="R35" i="1"/>
  <c r="AG35" i="1" s="1"/>
  <c r="Q35" i="1"/>
  <c r="AG37" i="1"/>
  <c r="O37" i="1"/>
  <c r="O51" i="1"/>
  <c r="AG52" i="1"/>
  <c r="N54" i="1"/>
  <c r="Q56" i="1"/>
  <c r="AG56" i="1"/>
  <c r="AG61" i="1"/>
  <c r="O61" i="1"/>
  <c r="Q63" i="1"/>
  <c r="Q73" i="1"/>
  <c r="N74" i="1"/>
  <c r="AG74" i="1" s="1"/>
  <c r="Z80" i="1"/>
  <c r="AG80" i="1" s="1"/>
  <c r="O81" i="1"/>
  <c r="Q82" i="1"/>
  <c r="R83" i="1"/>
  <c r="Q83" i="1"/>
  <c r="R87" i="1"/>
  <c r="O88" i="1"/>
  <c r="Z94" i="1"/>
  <c r="AG94" i="1" s="1"/>
  <c r="R97" i="1"/>
  <c r="AG97" i="1" s="1"/>
  <c r="AG99" i="1"/>
  <c r="O102" i="1"/>
  <c r="Q112" i="1"/>
  <c r="AG118" i="1"/>
  <c r="O118" i="1"/>
  <c r="R122" i="1"/>
  <c r="AG122" i="1" s="1"/>
  <c r="Q122" i="1"/>
  <c r="O91" i="1"/>
  <c r="AG92" i="1"/>
  <c r="Q96" i="1"/>
  <c r="AG101" i="1"/>
  <c r="O101" i="1"/>
  <c r="Q103" i="1"/>
  <c r="O106" i="1"/>
  <c r="O107" i="1"/>
  <c r="AG108" i="1"/>
  <c r="AE124" i="1"/>
  <c r="O36" i="1"/>
  <c r="Q39" i="1"/>
  <c r="Q49" i="1"/>
  <c r="AG55" i="1"/>
  <c r="O57" i="1"/>
  <c r="R59" i="1"/>
  <c r="R124" i="1" s="1"/>
  <c r="Q59" i="1"/>
  <c r="R39" i="1"/>
  <c r="AG39" i="1" s="1"/>
  <c r="O40" i="1"/>
  <c r="Z46" i="1"/>
  <c r="R49" i="1"/>
  <c r="AG49" i="1" s="1"/>
  <c r="AG65" i="1"/>
  <c r="O66" i="1"/>
  <c r="O67" i="1"/>
  <c r="AG68" i="1"/>
  <c r="N70" i="1"/>
  <c r="Q72" i="1"/>
  <c r="AG72" i="1"/>
  <c r="AG77" i="1"/>
  <c r="O77" i="1"/>
  <c r="N90" i="1"/>
  <c r="O90" i="1" s="1"/>
  <c r="AG90" i="1"/>
  <c r="Q93" i="1"/>
  <c r="Z96" i="1"/>
  <c r="AG96" i="1" s="1"/>
  <c r="O97" i="1"/>
  <c r="Q98" i="1"/>
  <c r="R99" i="1"/>
  <c r="Q99" i="1"/>
  <c r="R103" i="1"/>
  <c r="AG103" i="1" s="1"/>
  <c r="O104" i="1"/>
  <c r="AG105" i="1"/>
  <c r="O108" i="1"/>
  <c r="AG116" i="1"/>
  <c r="O113" i="1"/>
  <c r="O121" i="1"/>
  <c r="O109" i="1"/>
  <c r="Q115" i="1"/>
  <c r="O117" i="1"/>
  <c r="Q123" i="1"/>
  <c r="Q124" i="1" l="1"/>
  <c r="N124" i="1"/>
  <c r="Z124" i="1"/>
  <c r="O74" i="1"/>
  <c r="AG62" i="1"/>
  <c r="O62" i="1"/>
  <c r="AG38" i="1"/>
  <c r="O38" i="1"/>
  <c r="AG54" i="1"/>
  <c r="O54" i="1"/>
  <c r="AG59" i="1"/>
  <c r="AG27" i="1"/>
  <c r="AG124" i="1" s="1"/>
  <c r="AG70" i="1"/>
  <c r="O70" i="1"/>
  <c r="AG78" i="1"/>
  <c r="O78" i="1"/>
  <c r="O9" i="1"/>
  <c r="O1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tc={840A67E6-DCEB-478F-92F5-F8DB968AF4F6}</author>
    <author>tc={1C4E4270-6428-4923-902C-ECB4E4FC7217}</author>
    <author>tc={204A2D9B-2A94-45C3-8FA7-0E9E44CFBBD1}</author>
    <author>tc={4D3D9475-8377-438A-A1B0-BCAEA16BDC2E}</author>
    <author>tc={4069D15E-B09C-46E5-8B81-E450D9E86987}</author>
    <author>tc={09DBC18A-C52A-44CC-AE87-3C8FC5F71B5A}</author>
  </authors>
  <commentList>
    <comment ref="J8" authorId="0" shapeId="0" xr:uid="{840A67E6-DCEB-478F-92F5-F8DB968AF4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C4E4270-6428-4923-902C-ECB4E4FC721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04A2D9B-2A94-45C3-8FA7-0E9E44CFBBD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4D3D9475-8377-438A-A1B0-BCAEA16BDC2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069D15E-B09C-46E5-8B81-E450D9E869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09DBC18A-C52A-44CC-AE87-3C8FC5F71B5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<sst xmlns="http://schemas.openxmlformats.org/spreadsheetml/2006/main" count="509" uniqueCount="51">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</sst>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6" fontId="1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1" applyFont="1" applyFill="1" applyBorder="1" applyAlignment="1">
      <alignment horizontal="center" vertical="center" wrapText="1"/>
    </xf>
    <xf numFmtId="3" fontId="4" fillId="2" borderId="4" xfId="2" applyNumberFormat="1" applyFont="1" applyFill="1" applyBorder="1" applyAlignment="1">
      <alignment horizontal="center" vertical="center" wrapText="1"/>
    </xf>
    <xf numFmtId="14" fontId="4" fillId="2" borderId="4" xfId="1" applyNumberFormat="1" applyFont="1" applyFill="1" applyBorder="1" applyAlignment="1">
      <alignment horizontal="center" vertical="center" wrapText="1"/>
    </xf>
    <xf numFmtId="164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3" borderId="4" xfId="2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5" xfId="2" applyNumberFormat="1" applyFont="1" applyFill="1" applyBorder="1" applyAlignment="1">
      <alignment horizontal="center" vertical="center" wrapText="1"/>
    </xf>
    <xf numFmtId="166" fontId="4" fillId="4" borderId="5" xfId="2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2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2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 2" xfId="2" xr:uid="{CF7A7080-D82B-4ECE-80A3-D894B2A2F88D}"/>
    <cellStyle name="Normal" xfId="0" builtinId="0"/>
    <cellStyle name="Normal 2 2" xfId="1" xr:uid="{A1D0E7D1-0441-4974-8CB8-4BB0ED08603F}"/>
    <cellStyle name="Normal 4" xfId="3" xr:uid="{B9001009-DD5C-48C6-A53C-B50F6C0AC4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PROCESO%20CONCILIACION\2022\ATL&#193;NTICO\ESE%20CENTRO%20DE%20SALUD%20DE%20TUBARA\SIMULADOR%20DE%20CONCILIACION%20ESE%20CENTRO%20DE%20SALUD%20DE%20TUBARA.xlsb" TargetMode="External"/><Relationship Id="rId1" Type="http://schemas.openxmlformats.org/officeDocument/2006/relationships/externalLinkPath" Target="SIMULADOR%20DE%20CONCILIACION%20ESE%20CENTRO%20DE%20SALUD%20DE%20TUBAR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DATOS"/>
      <sheetName val="CRUCE"/>
      <sheetName val="DEP-FINAL"/>
      <sheetName val="Hoja3"/>
      <sheetName val="FOR.AUD"/>
      <sheetName val="ACTA ANA"/>
      <sheetName val="AIFT010"/>
      <sheetName val="030"/>
      <sheetName val="BASE"/>
    </sheetNames>
    <sheetDataSet>
      <sheetData sheetId="0"/>
      <sheetData sheetId="1"/>
      <sheetData sheetId="2"/>
      <sheetData sheetId="3">
        <row r="6">
          <cell r="A6">
            <v>432075</v>
          </cell>
          <cell r="B6">
            <v>432075</v>
          </cell>
          <cell r="C6">
            <v>43495</v>
          </cell>
          <cell r="D6">
            <v>43682</v>
          </cell>
          <cell r="F6">
            <v>108300</v>
          </cell>
          <cell r="G6" t="str">
            <v>GLOSA POR CONCILIAR</v>
          </cell>
          <cell r="H6">
            <v>0</v>
          </cell>
          <cell r="I6">
            <v>0</v>
          </cell>
          <cell r="J6">
            <v>0</v>
          </cell>
          <cell r="K6">
            <v>108300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R6">
            <v>0</v>
          </cell>
        </row>
        <row r="7">
          <cell r="A7">
            <v>453230</v>
          </cell>
          <cell r="B7">
            <v>453230</v>
          </cell>
          <cell r="C7">
            <v>43716</v>
          </cell>
          <cell r="D7">
            <v>43756</v>
          </cell>
          <cell r="F7">
            <v>122500</v>
          </cell>
          <cell r="G7" t="str">
            <v>CANCELADA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P7">
            <v>122500</v>
          </cell>
          <cell r="Q7">
            <v>0</v>
          </cell>
          <cell r="R7">
            <v>0</v>
          </cell>
        </row>
        <row r="8">
          <cell r="A8">
            <v>453250</v>
          </cell>
          <cell r="B8">
            <v>453250</v>
          </cell>
          <cell r="C8">
            <v>43719</v>
          </cell>
          <cell r="D8">
            <v>43756</v>
          </cell>
          <cell r="F8">
            <v>211800</v>
          </cell>
          <cell r="G8" t="str">
            <v>CANCELADA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P8">
            <v>211800</v>
          </cell>
          <cell r="Q8">
            <v>0</v>
          </cell>
          <cell r="R8">
            <v>0</v>
          </cell>
        </row>
        <row r="9">
          <cell r="A9">
            <v>453269</v>
          </cell>
          <cell r="B9">
            <v>453269</v>
          </cell>
          <cell r="C9">
            <v>43719</v>
          </cell>
          <cell r="D9">
            <v>43756</v>
          </cell>
          <cell r="F9">
            <v>191442</v>
          </cell>
          <cell r="G9" t="str">
            <v>CANCELADA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P9">
            <v>191442</v>
          </cell>
          <cell r="Q9">
            <v>0</v>
          </cell>
          <cell r="R9">
            <v>0</v>
          </cell>
        </row>
        <row r="10">
          <cell r="A10">
            <v>485971</v>
          </cell>
          <cell r="B10">
            <v>485971</v>
          </cell>
          <cell r="C10">
            <v>44158</v>
          </cell>
          <cell r="D10">
            <v>44427</v>
          </cell>
          <cell r="F10">
            <v>273600</v>
          </cell>
          <cell r="G10" t="str">
            <v>NO RADICADA</v>
          </cell>
          <cell r="H10">
            <v>273600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>
            <v>485967</v>
          </cell>
          <cell r="B11">
            <v>485967</v>
          </cell>
          <cell r="C11">
            <v>44171</v>
          </cell>
          <cell r="D11">
            <v>44427</v>
          </cell>
          <cell r="F11">
            <v>344136</v>
          </cell>
          <cell r="G11" t="str">
            <v>NO RADICADA</v>
          </cell>
          <cell r="H11">
            <v>344136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>
            <v>485970</v>
          </cell>
          <cell r="B12">
            <v>485970</v>
          </cell>
          <cell r="C12">
            <v>44183</v>
          </cell>
          <cell r="D12">
            <v>44427</v>
          </cell>
          <cell r="F12">
            <v>613900</v>
          </cell>
          <cell r="G12" t="str">
            <v>NO RADICADA</v>
          </cell>
          <cell r="H12">
            <v>613900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>
            <v>485969</v>
          </cell>
          <cell r="B13">
            <v>485969</v>
          </cell>
          <cell r="C13">
            <v>44191</v>
          </cell>
          <cell r="D13">
            <v>44427</v>
          </cell>
          <cell r="F13">
            <v>214650</v>
          </cell>
          <cell r="G13" t="str">
            <v>NO RADICADA</v>
          </cell>
          <cell r="H13">
            <v>214650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>
            <v>487777</v>
          </cell>
          <cell r="B14">
            <v>487777</v>
          </cell>
          <cell r="C14">
            <v>44200</v>
          </cell>
          <cell r="D14">
            <v>44971</v>
          </cell>
          <cell r="F14">
            <v>219125</v>
          </cell>
          <cell r="G14" t="str">
            <v>EN REVISION</v>
          </cell>
          <cell r="H14">
            <v>0</v>
          </cell>
          <cell r="I14">
            <v>219125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>
            <v>487796</v>
          </cell>
          <cell r="B15">
            <v>487796</v>
          </cell>
          <cell r="C15">
            <v>44200</v>
          </cell>
          <cell r="D15">
            <v>44971</v>
          </cell>
          <cell r="F15">
            <v>238850</v>
          </cell>
          <cell r="G15" t="str">
            <v>EN REVISION</v>
          </cell>
          <cell r="H15">
            <v>0</v>
          </cell>
          <cell r="I15">
            <v>238850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>
            <v>487797</v>
          </cell>
          <cell r="B16">
            <v>487797</v>
          </cell>
          <cell r="C16">
            <v>44241</v>
          </cell>
          <cell r="D16">
            <v>44971</v>
          </cell>
          <cell r="F16">
            <v>568800</v>
          </cell>
          <cell r="G16" t="str">
            <v>EN REVISION</v>
          </cell>
          <cell r="H16">
            <v>0</v>
          </cell>
          <cell r="I16">
            <v>568800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>
            <v>487798</v>
          </cell>
          <cell r="B17">
            <v>487798</v>
          </cell>
          <cell r="C17">
            <v>44244</v>
          </cell>
          <cell r="D17">
            <v>44971</v>
          </cell>
          <cell r="F17">
            <v>222700</v>
          </cell>
          <cell r="G17" t="str">
            <v>EN REVISION</v>
          </cell>
          <cell r="H17">
            <v>0</v>
          </cell>
          <cell r="I17">
            <v>222700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>
            <v>487799</v>
          </cell>
          <cell r="B18">
            <v>487799</v>
          </cell>
          <cell r="C18">
            <v>44256</v>
          </cell>
          <cell r="D18">
            <v>44971</v>
          </cell>
          <cell r="F18">
            <v>682450</v>
          </cell>
          <cell r="G18" t="str">
            <v>EN REVISION</v>
          </cell>
          <cell r="H18">
            <v>0</v>
          </cell>
          <cell r="I18">
            <v>682450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A19">
            <v>487800</v>
          </cell>
          <cell r="B19">
            <v>487800</v>
          </cell>
          <cell r="C19">
            <v>44266</v>
          </cell>
          <cell r="D19">
            <v>44971</v>
          </cell>
          <cell r="F19">
            <v>215200</v>
          </cell>
          <cell r="G19" t="str">
            <v>EN REVISION</v>
          </cell>
          <cell r="H19">
            <v>0</v>
          </cell>
          <cell r="I19">
            <v>215200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A20">
            <v>487778</v>
          </cell>
          <cell r="B20">
            <v>487778</v>
          </cell>
          <cell r="C20">
            <v>44268</v>
          </cell>
          <cell r="D20">
            <v>44971</v>
          </cell>
          <cell r="F20">
            <v>232900</v>
          </cell>
          <cell r="G20" t="str">
            <v>EN REVISION</v>
          </cell>
          <cell r="H20">
            <v>0</v>
          </cell>
          <cell r="I20">
            <v>232900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>
            <v>487645</v>
          </cell>
          <cell r="B21">
            <v>487645</v>
          </cell>
          <cell r="C21">
            <v>44312</v>
          </cell>
          <cell r="D21">
            <v>44312</v>
          </cell>
          <cell r="F21">
            <v>572700</v>
          </cell>
          <cell r="G21" t="str">
            <v>GLOSA POR CONCILIAR SALDO A FAVOR DEL PRESTADOR</v>
          </cell>
          <cell r="H21">
            <v>0</v>
          </cell>
          <cell r="I21">
            <v>0</v>
          </cell>
          <cell r="J21">
            <v>0</v>
          </cell>
          <cell r="K21">
            <v>63700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>
            <v>487636</v>
          </cell>
          <cell r="B22">
            <v>487636</v>
          </cell>
          <cell r="C22">
            <v>44325</v>
          </cell>
          <cell r="D22">
            <v>44325</v>
          </cell>
          <cell r="F22">
            <v>20470</v>
          </cell>
          <cell r="G22" t="str">
            <v>SALDO A FAVOR DEL PRESTADOR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>
            <v>487623</v>
          </cell>
          <cell r="B23">
            <v>487623</v>
          </cell>
          <cell r="C23">
            <v>44332</v>
          </cell>
          <cell r="D23">
            <v>44332</v>
          </cell>
          <cell r="F23">
            <v>353320</v>
          </cell>
          <cell r="G23" t="str">
            <v>GLOSA POR CONCILIAR Y CANCELADA</v>
          </cell>
          <cell r="H23">
            <v>0</v>
          </cell>
          <cell r="I23">
            <v>0</v>
          </cell>
          <cell r="J23">
            <v>0</v>
          </cell>
          <cell r="K23">
            <v>63700</v>
          </cell>
          <cell r="L23">
            <v>0</v>
          </cell>
          <cell r="M23">
            <v>0</v>
          </cell>
          <cell r="N23">
            <v>0</v>
          </cell>
          <cell r="P23">
            <v>289620</v>
          </cell>
          <cell r="Q23">
            <v>0</v>
          </cell>
          <cell r="R23">
            <v>0</v>
          </cell>
        </row>
        <row r="24">
          <cell r="A24">
            <v>487637</v>
          </cell>
          <cell r="B24">
            <v>487637</v>
          </cell>
          <cell r="C24">
            <v>44339</v>
          </cell>
          <cell r="D24">
            <v>44339</v>
          </cell>
          <cell r="F24">
            <v>29882</v>
          </cell>
          <cell r="G24" t="str">
            <v>SALDO A FAVOR DEL PRESTADOR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A25">
            <v>487638</v>
          </cell>
          <cell r="B25">
            <v>487638</v>
          </cell>
          <cell r="C25">
            <v>44339</v>
          </cell>
          <cell r="D25">
            <v>44339</v>
          </cell>
          <cell r="F25">
            <v>702400</v>
          </cell>
          <cell r="G25" t="str">
            <v>GLOSA POR CONCILIAR Y SALDO A FAVOR DEL PRESTADOR</v>
          </cell>
          <cell r="H25">
            <v>0</v>
          </cell>
          <cell r="I25">
            <v>0</v>
          </cell>
          <cell r="J25">
            <v>0</v>
          </cell>
          <cell r="K25">
            <v>63700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>
            <v>487639</v>
          </cell>
          <cell r="B26">
            <v>487639</v>
          </cell>
          <cell r="C26">
            <v>44342</v>
          </cell>
          <cell r="D26">
            <v>44342</v>
          </cell>
          <cell r="F26">
            <v>631044</v>
          </cell>
          <cell r="G26" t="str">
            <v>GLOSA POR CONCILIAR Y SALDO A FAVOR DEL PRESTADOR</v>
          </cell>
          <cell r="H26">
            <v>0</v>
          </cell>
          <cell r="I26">
            <v>0</v>
          </cell>
          <cell r="J26">
            <v>0</v>
          </cell>
          <cell r="K26">
            <v>63700</v>
          </cell>
          <cell r="L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>
            <v>487624</v>
          </cell>
          <cell r="B27">
            <v>487624</v>
          </cell>
          <cell r="C27">
            <v>44344</v>
          </cell>
          <cell r="D27">
            <v>44344</v>
          </cell>
          <cell r="F27">
            <v>287392</v>
          </cell>
          <cell r="G27" t="str">
            <v>CANCELADA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287392</v>
          </cell>
          <cell r="Q27">
            <v>0</v>
          </cell>
          <cell r="R27">
            <v>0</v>
          </cell>
        </row>
        <row r="28">
          <cell r="A28">
            <v>487640</v>
          </cell>
          <cell r="B28">
            <v>487640</v>
          </cell>
          <cell r="C28">
            <v>44347</v>
          </cell>
          <cell r="D28">
            <v>44347</v>
          </cell>
          <cell r="F28">
            <v>34395</v>
          </cell>
          <cell r="G28" t="str">
            <v>SALDO A FAVOR DEL PRESTADOR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>
            <v>487641</v>
          </cell>
          <cell r="B29">
            <v>487641</v>
          </cell>
          <cell r="C29">
            <v>44362</v>
          </cell>
          <cell r="D29">
            <v>44362</v>
          </cell>
          <cell r="F29">
            <v>581850</v>
          </cell>
          <cell r="G29" t="str">
            <v>GLOSA POR CONCILIAR Y CANCELADA</v>
          </cell>
          <cell r="H29">
            <v>0</v>
          </cell>
          <cell r="I29">
            <v>0</v>
          </cell>
          <cell r="J29">
            <v>0</v>
          </cell>
          <cell r="K29">
            <v>63700</v>
          </cell>
          <cell r="L29">
            <v>0</v>
          </cell>
          <cell r="M29">
            <v>0</v>
          </cell>
          <cell r="N29">
            <v>0</v>
          </cell>
          <cell r="P29">
            <v>518150</v>
          </cell>
          <cell r="Q29">
            <v>0</v>
          </cell>
          <cell r="R29">
            <v>0</v>
          </cell>
        </row>
        <row r="30">
          <cell r="A30">
            <v>487642</v>
          </cell>
          <cell r="B30">
            <v>487642</v>
          </cell>
          <cell r="C30">
            <v>44377</v>
          </cell>
          <cell r="D30">
            <v>44377</v>
          </cell>
          <cell r="F30">
            <v>806054</v>
          </cell>
          <cell r="G30" t="str">
            <v>GLOSA POR CONCILIAR Y SALDO A FAVOR DEL PRESTADOR</v>
          </cell>
          <cell r="H30">
            <v>0</v>
          </cell>
          <cell r="I30">
            <v>0</v>
          </cell>
          <cell r="J30">
            <v>0</v>
          </cell>
          <cell r="K30">
            <v>63700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>
            <v>487643</v>
          </cell>
          <cell r="B31">
            <v>487643</v>
          </cell>
          <cell r="C31">
            <v>44378</v>
          </cell>
          <cell r="D31">
            <v>44378</v>
          </cell>
          <cell r="F31">
            <v>22655</v>
          </cell>
          <cell r="G31" t="str">
            <v>SALDO A FAVOR DEL PRESTADOR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>
            <v>487644</v>
          </cell>
          <cell r="B32">
            <v>487644</v>
          </cell>
          <cell r="C32">
            <v>44391</v>
          </cell>
          <cell r="D32">
            <v>44391</v>
          </cell>
          <cell r="F32">
            <v>27560</v>
          </cell>
          <cell r="G32" t="str">
            <v>SALDO A FAVOR DEL PRESTADOR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>
            <v>487625</v>
          </cell>
          <cell r="B33">
            <v>487625</v>
          </cell>
          <cell r="C33">
            <v>44409</v>
          </cell>
          <cell r="D33">
            <v>44409</v>
          </cell>
          <cell r="F33">
            <v>342272</v>
          </cell>
          <cell r="G33" t="str">
            <v>GLOSA POR CONCILIAR Y CANCELADA</v>
          </cell>
          <cell r="H33">
            <v>0</v>
          </cell>
          <cell r="I33">
            <v>0</v>
          </cell>
          <cell r="J33">
            <v>0</v>
          </cell>
          <cell r="K33">
            <v>63700</v>
          </cell>
          <cell r="L33">
            <v>0</v>
          </cell>
          <cell r="M33">
            <v>0</v>
          </cell>
          <cell r="N33">
            <v>0</v>
          </cell>
          <cell r="P33">
            <v>278572</v>
          </cell>
          <cell r="Q33">
            <v>0</v>
          </cell>
          <cell r="R33">
            <v>0</v>
          </cell>
        </row>
        <row r="34">
          <cell r="A34">
            <v>487646</v>
          </cell>
          <cell r="B34">
            <v>487646</v>
          </cell>
          <cell r="C34">
            <v>44419</v>
          </cell>
          <cell r="D34">
            <v>44419</v>
          </cell>
          <cell r="F34">
            <v>207750</v>
          </cell>
          <cell r="G34" t="str">
            <v>CANCELADA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P34">
            <v>207750</v>
          </cell>
          <cell r="Q34">
            <v>0</v>
          </cell>
          <cell r="R34">
            <v>0</v>
          </cell>
        </row>
        <row r="35">
          <cell r="A35">
            <v>487647</v>
          </cell>
          <cell r="B35">
            <v>487647</v>
          </cell>
          <cell r="C35">
            <v>44421</v>
          </cell>
          <cell r="D35">
            <v>44421</v>
          </cell>
          <cell r="F35">
            <v>22150</v>
          </cell>
          <cell r="G35" t="str">
            <v>SALDO A FAVOR DEL PRESTADOR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>
            <v>487626</v>
          </cell>
          <cell r="B36">
            <v>487626</v>
          </cell>
          <cell r="C36">
            <v>44431</v>
          </cell>
          <cell r="D36">
            <v>44431</v>
          </cell>
          <cell r="F36">
            <v>642638</v>
          </cell>
          <cell r="G36" t="str">
            <v>GLOSA POR CONCILIAR Y CANCELADA</v>
          </cell>
          <cell r="H36">
            <v>0</v>
          </cell>
          <cell r="I36">
            <v>0</v>
          </cell>
          <cell r="J36">
            <v>0</v>
          </cell>
          <cell r="K36">
            <v>422200</v>
          </cell>
          <cell r="L36">
            <v>0</v>
          </cell>
          <cell r="M36">
            <v>0</v>
          </cell>
          <cell r="N36">
            <v>0</v>
          </cell>
          <cell r="P36">
            <v>220438</v>
          </cell>
          <cell r="Q36">
            <v>0</v>
          </cell>
          <cell r="R36">
            <v>0</v>
          </cell>
        </row>
        <row r="37">
          <cell r="A37">
            <v>487648</v>
          </cell>
          <cell r="B37">
            <v>487648</v>
          </cell>
          <cell r="C37">
            <v>44433</v>
          </cell>
          <cell r="D37">
            <v>44433</v>
          </cell>
          <cell r="F37">
            <v>403750</v>
          </cell>
          <cell r="G37" t="str">
            <v>GLOSA POR CONCILIAR Y CANCELADA</v>
          </cell>
          <cell r="H37">
            <v>0</v>
          </cell>
          <cell r="I37">
            <v>0</v>
          </cell>
          <cell r="J37">
            <v>0</v>
          </cell>
          <cell r="K37">
            <v>229600</v>
          </cell>
          <cell r="L37">
            <v>0</v>
          </cell>
          <cell r="M37">
            <v>0</v>
          </cell>
          <cell r="N37">
            <v>0</v>
          </cell>
          <cell r="P37">
            <v>174150</v>
          </cell>
          <cell r="Q37">
            <v>0</v>
          </cell>
          <cell r="R37">
            <v>0</v>
          </cell>
        </row>
        <row r="38">
          <cell r="A38">
            <v>487649</v>
          </cell>
          <cell r="B38">
            <v>487649</v>
          </cell>
          <cell r="C38">
            <v>44441</v>
          </cell>
          <cell r="D38">
            <v>44441</v>
          </cell>
          <cell r="F38">
            <v>21600</v>
          </cell>
          <cell r="G38" t="str">
            <v>SALDO A FAVOR DEL PRESTADOR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>
            <v>487650</v>
          </cell>
          <cell r="B39">
            <v>487650</v>
          </cell>
          <cell r="C39">
            <v>44457</v>
          </cell>
          <cell r="D39">
            <v>44457</v>
          </cell>
          <cell r="F39">
            <v>395850</v>
          </cell>
          <cell r="G39" t="str">
            <v>GLOSA POR CONCILIAR Y SALDO A FAVOR DEL PRESTADOR</v>
          </cell>
          <cell r="H39">
            <v>0</v>
          </cell>
          <cell r="I39">
            <v>0</v>
          </cell>
          <cell r="J39">
            <v>0</v>
          </cell>
          <cell r="K39">
            <v>229600</v>
          </cell>
          <cell r="L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>
            <v>487651</v>
          </cell>
          <cell r="B40">
            <v>487651</v>
          </cell>
          <cell r="C40">
            <v>44458</v>
          </cell>
          <cell r="D40">
            <v>44458</v>
          </cell>
          <cell r="F40">
            <v>20150</v>
          </cell>
          <cell r="G40" t="str">
            <v>SALDO A FAVOR DEL PRESTADOR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A41">
            <v>487627</v>
          </cell>
          <cell r="B41">
            <v>487627</v>
          </cell>
          <cell r="C41">
            <v>44463</v>
          </cell>
          <cell r="D41">
            <v>44463</v>
          </cell>
          <cell r="F41">
            <v>633910</v>
          </cell>
          <cell r="G41" t="str">
            <v>MAYOR VALOR COBRADO Y CANCELADA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422510</v>
          </cell>
          <cell r="N41">
            <v>0</v>
          </cell>
          <cell r="P41">
            <v>211400</v>
          </cell>
          <cell r="Q41">
            <v>0</v>
          </cell>
          <cell r="R41">
            <v>0</v>
          </cell>
        </row>
        <row r="42">
          <cell r="A42">
            <v>487628</v>
          </cell>
          <cell r="B42">
            <v>487628</v>
          </cell>
          <cell r="C42">
            <v>44463</v>
          </cell>
          <cell r="D42">
            <v>44463</v>
          </cell>
          <cell r="F42">
            <v>211400</v>
          </cell>
          <cell r="G42" t="str">
            <v>GLOSA POR CONCILIAR Y CANCELADA</v>
          </cell>
          <cell r="H42">
            <v>0</v>
          </cell>
          <cell r="I42">
            <v>0</v>
          </cell>
          <cell r="J42">
            <v>0</v>
          </cell>
          <cell r="K42">
            <v>63700</v>
          </cell>
          <cell r="L42">
            <v>0</v>
          </cell>
          <cell r="M42">
            <v>0</v>
          </cell>
          <cell r="N42">
            <v>0</v>
          </cell>
          <cell r="P42">
            <v>147700</v>
          </cell>
          <cell r="Q42">
            <v>0</v>
          </cell>
          <cell r="R42">
            <v>0</v>
          </cell>
        </row>
        <row r="43">
          <cell r="A43">
            <v>487629</v>
          </cell>
          <cell r="B43">
            <v>487629</v>
          </cell>
          <cell r="C43">
            <v>44466</v>
          </cell>
          <cell r="D43">
            <v>44466</v>
          </cell>
          <cell r="F43">
            <v>221900</v>
          </cell>
          <cell r="G43" t="str">
            <v>CANCELADA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P43">
            <v>221900</v>
          </cell>
          <cell r="Q43">
            <v>0</v>
          </cell>
          <cell r="R43">
            <v>0</v>
          </cell>
        </row>
        <row r="44">
          <cell r="A44">
            <v>487653</v>
          </cell>
          <cell r="B44">
            <v>487653</v>
          </cell>
          <cell r="C44">
            <v>44472</v>
          </cell>
          <cell r="D44">
            <v>44472</v>
          </cell>
          <cell r="F44">
            <v>27075</v>
          </cell>
          <cell r="G44" t="str">
            <v>SALDO A FAVOR DEL PRESTADOR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>
            <v>487652</v>
          </cell>
          <cell r="B45">
            <v>487652</v>
          </cell>
          <cell r="C45">
            <v>44472</v>
          </cell>
          <cell r="D45">
            <v>44472</v>
          </cell>
          <cell r="F45">
            <v>916440</v>
          </cell>
          <cell r="G45" t="str">
            <v>GLOSA POR CONCILIAR Y CANCELADA</v>
          </cell>
          <cell r="H45">
            <v>0</v>
          </cell>
          <cell r="I45">
            <v>0</v>
          </cell>
          <cell r="J45">
            <v>0</v>
          </cell>
          <cell r="K45">
            <v>229600</v>
          </cell>
          <cell r="L45">
            <v>0</v>
          </cell>
          <cell r="M45">
            <v>0</v>
          </cell>
          <cell r="N45">
            <v>0</v>
          </cell>
          <cell r="P45">
            <v>686840</v>
          </cell>
          <cell r="Q45">
            <v>0</v>
          </cell>
          <cell r="R45">
            <v>0</v>
          </cell>
        </row>
        <row r="46">
          <cell r="A46">
            <v>487654</v>
          </cell>
          <cell r="B46">
            <v>487654</v>
          </cell>
          <cell r="C46">
            <v>44478</v>
          </cell>
          <cell r="D46">
            <v>44478</v>
          </cell>
          <cell r="F46">
            <v>21045</v>
          </cell>
          <cell r="G46" t="str">
            <v>SALDO A FAVOR DEL PRESTADOR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>
            <v>487655</v>
          </cell>
          <cell r="B47">
            <v>487655</v>
          </cell>
          <cell r="C47">
            <v>44481</v>
          </cell>
          <cell r="D47">
            <v>44481</v>
          </cell>
          <cell r="F47">
            <v>26095</v>
          </cell>
          <cell r="G47" t="str">
            <v>SALDO A FAVOR DEL PRESTADOR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>
            <v>487656</v>
          </cell>
          <cell r="B48">
            <v>487656</v>
          </cell>
          <cell r="C48">
            <v>44484</v>
          </cell>
          <cell r="D48">
            <v>44484</v>
          </cell>
          <cell r="F48">
            <v>303845</v>
          </cell>
          <cell r="G48" t="str">
            <v>GLOSA POR CONCILIAR Y SALDO A FAVOR DEL PRESTADOR</v>
          </cell>
          <cell r="H48">
            <v>0</v>
          </cell>
          <cell r="I48">
            <v>0</v>
          </cell>
          <cell r="J48">
            <v>0</v>
          </cell>
          <cell r="K48">
            <v>63700</v>
          </cell>
          <cell r="L48">
            <v>0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A49">
            <v>487657</v>
          </cell>
          <cell r="B49">
            <v>487657</v>
          </cell>
          <cell r="C49">
            <v>44487</v>
          </cell>
          <cell r="D49">
            <v>44487</v>
          </cell>
          <cell r="F49">
            <v>587700</v>
          </cell>
          <cell r="G49" t="str">
            <v>GLOSA POR CONCILIAR Y SALDO A FAVOR DEL PRESTADOR</v>
          </cell>
          <cell r="H49">
            <v>0</v>
          </cell>
          <cell r="I49">
            <v>0</v>
          </cell>
          <cell r="J49">
            <v>0</v>
          </cell>
          <cell r="K49">
            <v>63700</v>
          </cell>
          <cell r="L49">
            <v>0</v>
          </cell>
          <cell r="M49">
            <v>0</v>
          </cell>
          <cell r="N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A50">
            <v>487658</v>
          </cell>
          <cell r="B50">
            <v>487658</v>
          </cell>
          <cell r="C50">
            <v>44491</v>
          </cell>
          <cell r="D50">
            <v>44491</v>
          </cell>
          <cell r="F50">
            <v>24035</v>
          </cell>
          <cell r="G50" t="str">
            <v>SALDO A FAVOR DEL PRESTADOR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A51">
            <v>487630</v>
          </cell>
          <cell r="B51">
            <v>487630</v>
          </cell>
          <cell r="C51">
            <v>44503</v>
          </cell>
          <cell r="D51">
            <v>44503</v>
          </cell>
          <cell r="F51">
            <v>630504</v>
          </cell>
          <cell r="G51" t="str">
            <v>GLOSA POR CONCILIAR Y CANCELADA</v>
          </cell>
          <cell r="H51">
            <v>0</v>
          </cell>
          <cell r="I51">
            <v>0</v>
          </cell>
          <cell r="J51">
            <v>0</v>
          </cell>
          <cell r="K51">
            <v>63700</v>
          </cell>
          <cell r="L51">
            <v>0</v>
          </cell>
          <cell r="M51">
            <v>0</v>
          </cell>
          <cell r="N51">
            <v>0</v>
          </cell>
          <cell r="P51">
            <v>566804</v>
          </cell>
          <cell r="Q51">
            <v>0</v>
          </cell>
          <cell r="R51">
            <v>0</v>
          </cell>
        </row>
        <row r="52">
          <cell r="A52">
            <v>487660</v>
          </cell>
          <cell r="B52">
            <v>487660</v>
          </cell>
          <cell r="C52">
            <v>44507</v>
          </cell>
          <cell r="D52">
            <v>44507</v>
          </cell>
          <cell r="F52">
            <v>421990</v>
          </cell>
          <cell r="G52" t="str">
            <v>GLOSA POR CONCILIAR Y SALDO A FAVOR DEL PRESTADOR</v>
          </cell>
          <cell r="H52">
            <v>0</v>
          </cell>
          <cell r="I52">
            <v>0</v>
          </cell>
          <cell r="J52">
            <v>0</v>
          </cell>
          <cell r="K52">
            <v>229600</v>
          </cell>
          <cell r="L52">
            <v>0</v>
          </cell>
          <cell r="M52">
            <v>0</v>
          </cell>
          <cell r="N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>
            <v>487631</v>
          </cell>
          <cell r="B53">
            <v>487631</v>
          </cell>
          <cell r="C53">
            <v>44507</v>
          </cell>
          <cell r="D53">
            <v>44507</v>
          </cell>
          <cell r="F53">
            <v>409990</v>
          </cell>
          <cell r="G53" t="str">
            <v>GLOSA POR CONCILIAR, MAYOR VALOR COBRADO Y CANCELADA</v>
          </cell>
          <cell r="H53">
            <v>0</v>
          </cell>
          <cell r="I53">
            <v>0</v>
          </cell>
          <cell r="J53">
            <v>0</v>
          </cell>
          <cell r="K53">
            <v>63700</v>
          </cell>
          <cell r="L53">
            <v>0</v>
          </cell>
          <cell r="M53">
            <v>7000</v>
          </cell>
          <cell r="N53">
            <v>0</v>
          </cell>
          <cell r="P53">
            <v>339290</v>
          </cell>
          <cell r="Q53">
            <v>0</v>
          </cell>
          <cell r="R53">
            <v>0</v>
          </cell>
        </row>
        <row r="54">
          <cell r="A54">
            <v>487661</v>
          </cell>
          <cell r="B54">
            <v>487661</v>
          </cell>
          <cell r="C54">
            <v>44525</v>
          </cell>
          <cell r="D54">
            <v>44525</v>
          </cell>
          <cell r="F54">
            <v>627700</v>
          </cell>
          <cell r="G54" t="str">
            <v>GLOSA POR CONCILIAR Y SALDO A FAVOR DEL PRESTADOR</v>
          </cell>
          <cell r="H54">
            <v>0</v>
          </cell>
          <cell r="I54">
            <v>0</v>
          </cell>
          <cell r="J54">
            <v>0</v>
          </cell>
          <cell r="K54">
            <v>63700</v>
          </cell>
          <cell r="L54">
            <v>0</v>
          </cell>
          <cell r="M54">
            <v>0</v>
          </cell>
          <cell r="N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A55">
            <v>487662</v>
          </cell>
          <cell r="B55">
            <v>487662</v>
          </cell>
          <cell r="C55">
            <v>44530</v>
          </cell>
          <cell r="D55">
            <v>44530</v>
          </cell>
          <cell r="F55">
            <v>332854</v>
          </cell>
          <cell r="G55" t="str">
            <v>GLOSA POR CONCILIAR Y SALDO A FAVOR DEL PRESTADOR</v>
          </cell>
          <cell r="H55">
            <v>0</v>
          </cell>
          <cell r="I55">
            <v>0</v>
          </cell>
          <cell r="J55">
            <v>0</v>
          </cell>
          <cell r="K55">
            <v>63700</v>
          </cell>
          <cell r="L55">
            <v>0</v>
          </cell>
          <cell r="M55">
            <v>0</v>
          </cell>
          <cell r="N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A56">
            <v>487663</v>
          </cell>
          <cell r="B56">
            <v>487663</v>
          </cell>
          <cell r="C56">
            <v>44533</v>
          </cell>
          <cell r="D56">
            <v>44533</v>
          </cell>
          <cell r="F56">
            <v>113902</v>
          </cell>
          <cell r="G56" t="str">
            <v>SALDO A FAVOR DEL PRESTADOR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A57">
            <v>487632</v>
          </cell>
          <cell r="B57">
            <v>487632</v>
          </cell>
          <cell r="C57">
            <v>44536</v>
          </cell>
          <cell r="D57">
            <v>44536</v>
          </cell>
          <cell r="F57">
            <v>228500</v>
          </cell>
          <cell r="G57" t="str">
            <v>CANCELADA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P57">
            <v>228500</v>
          </cell>
          <cell r="Q57">
            <v>0</v>
          </cell>
          <cell r="R57">
            <v>0</v>
          </cell>
        </row>
        <row r="58">
          <cell r="A58">
            <v>487664</v>
          </cell>
          <cell r="B58">
            <v>487664</v>
          </cell>
          <cell r="C58">
            <v>44536</v>
          </cell>
          <cell r="D58">
            <v>44536</v>
          </cell>
          <cell r="F58">
            <v>222050</v>
          </cell>
          <cell r="G58" t="str">
            <v>CANCELADA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P58">
            <v>222050</v>
          </cell>
          <cell r="Q58">
            <v>0</v>
          </cell>
          <cell r="R58">
            <v>0</v>
          </cell>
        </row>
        <row r="59">
          <cell r="A59">
            <v>487633</v>
          </cell>
          <cell r="B59">
            <v>487633</v>
          </cell>
          <cell r="C59">
            <v>44539</v>
          </cell>
          <cell r="D59">
            <v>44539</v>
          </cell>
          <cell r="F59">
            <v>255600</v>
          </cell>
          <cell r="G59" t="str">
            <v>CANCELADA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P59">
            <v>255600</v>
          </cell>
          <cell r="Q59">
            <v>0</v>
          </cell>
          <cell r="R59">
            <v>0</v>
          </cell>
        </row>
        <row r="60">
          <cell r="A60">
            <v>487634</v>
          </cell>
          <cell r="B60">
            <v>487634</v>
          </cell>
          <cell r="C60">
            <v>44543</v>
          </cell>
          <cell r="D60">
            <v>44543</v>
          </cell>
          <cell r="F60">
            <v>416690</v>
          </cell>
          <cell r="G60" t="str">
            <v>GLOSA POR CONCILIAR Y CANCELADA</v>
          </cell>
          <cell r="H60">
            <v>0</v>
          </cell>
          <cell r="I60">
            <v>0</v>
          </cell>
          <cell r="J60">
            <v>0</v>
          </cell>
          <cell r="K60">
            <v>165900</v>
          </cell>
          <cell r="L60">
            <v>0</v>
          </cell>
          <cell r="M60">
            <v>0</v>
          </cell>
          <cell r="N60">
            <v>0</v>
          </cell>
          <cell r="P60">
            <v>250790</v>
          </cell>
          <cell r="Q60">
            <v>0</v>
          </cell>
          <cell r="R60">
            <v>0</v>
          </cell>
        </row>
        <row r="61">
          <cell r="A61">
            <v>487665</v>
          </cell>
          <cell r="B61">
            <v>487665</v>
          </cell>
          <cell r="C61">
            <v>44546</v>
          </cell>
          <cell r="D61">
            <v>44546</v>
          </cell>
          <cell r="F61">
            <v>256100</v>
          </cell>
          <cell r="G61" t="str">
            <v>SALDO A FAVOR DEL PRESTADOR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A62">
            <v>487666</v>
          </cell>
          <cell r="B62">
            <v>487666</v>
          </cell>
          <cell r="C62">
            <v>44553</v>
          </cell>
          <cell r="D62">
            <v>44553</v>
          </cell>
          <cell r="F62">
            <v>256450</v>
          </cell>
          <cell r="G62" t="str">
            <v>SALDO A FAVOR DEL PRESTADOR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A63">
            <v>487779</v>
          </cell>
          <cell r="B63">
            <v>487779</v>
          </cell>
          <cell r="C63">
            <v>44562</v>
          </cell>
          <cell r="D63">
            <v>44971</v>
          </cell>
          <cell r="F63">
            <v>631800</v>
          </cell>
          <cell r="G63" t="str">
            <v>EN REVISION</v>
          </cell>
          <cell r="H63">
            <v>0</v>
          </cell>
          <cell r="I63">
            <v>631800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A64">
            <v>487780</v>
          </cell>
          <cell r="B64">
            <v>487780</v>
          </cell>
          <cell r="C64">
            <v>44570</v>
          </cell>
          <cell r="D64">
            <v>44971</v>
          </cell>
          <cell r="F64">
            <v>428894</v>
          </cell>
          <cell r="G64" t="str">
            <v>EN REVISION</v>
          </cell>
          <cell r="H64">
            <v>0</v>
          </cell>
          <cell r="I64">
            <v>428894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A65">
            <v>487801</v>
          </cell>
          <cell r="B65">
            <v>487801</v>
          </cell>
          <cell r="C65">
            <v>44574</v>
          </cell>
          <cell r="D65">
            <v>44971</v>
          </cell>
          <cell r="F65">
            <v>619400</v>
          </cell>
          <cell r="G65" t="str">
            <v>EN REVISION</v>
          </cell>
          <cell r="H65">
            <v>0</v>
          </cell>
          <cell r="I65">
            <v>619400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A66">
            <v>487802</v>
          </cell>
          <cell r="B66">
            <v>487802</v>
          </cell>
          <cell r="C66">
            <v>44583</v>
          </cell>
          <cell r="D66">
            <v>44971</v>
          </cell>
          <cell r="F66">
            <v>333400</v>
          </cell>
          <cell r="G66" t="str">
            <v>EN REVISION</v>
          </cell>
          <cell r="H66">
            <v>0</v>
          </cell>
          <cell r="I66">
            <v>333400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A67">
            <v>487804</v>
          </cell>
          <cell r="B67">
            <v>487804</v>
          </cell>
          <cell r="C67">
            <v>44597</v>
          </cell>
          <cell r="D67">
            <v>44971</v>
          </cell>
          <cell r="F67">
            <v>232900</v>
          </cell>
          <cell r="G67" t="str">
            <v>EN REVISION</v>
          </cell>
          <cell r="H67">
            <v>0</v>
          </cell>
          <cell r="I67">
            <v>232900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A68">
            <v>487781</v>
          </cell>
          <cell r="B68">
            <v>487781</v>
          </cell>
          <cell r="C68">
            <v>44601</v>
          </cell>
          <cell r="D68">
            <v>44971</v>
          </cell>
          <cell r="F68">
            <v>287450</v>
          </cell>
          <cell r="G68" t="str">
            <v>EN REVISION</v>
          </cell>
          <cell r="H68">
            <v>0</v>
          </cell>
          <cell r="I68">
            <v>287450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>
            <v>487805</v>
          </cell>
          <cell r="B69">
            <v>487805</v>
          </cell>
          <cell r="C69">
            <v>44605</v>
          </cell>
          <cell r="D69">
            <v>44971</v>
          </cell>
          <cell r="F69">
            <v>404830</v>
          </cell>
          <cell r="G69" t="str">
            <v>EN REVISION</v>
          </cell>
          <cell r="H69">
            <v>0</v>
          </cell>
          <cell r="I69">
            <v>404830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P69">
            <v>0</v>
          </cell>
          <cell r="Q69">
            <v>0</v>
          </cell>
          <cell r="R69">
            <v>0</v>
          </cell>
        </row>
        <row r="70">
          <cell r="A70">
            <v>487782</v>
          </cell>
          <cell r="B70">
            <v>487782</v>
          </cell>
          <cell r="C70">
            <v>44606</v>
          </cell>
          <cell r="D70">
            <v>44971</v>
          </cell>
          <cell r="F70">
            <v>587400</v>
          </cell>
          <cell r="G70" t="str">
            <v>EN REVISION</v>
          </cell>
          <cell r="H70">
            <v>0</v>
          </cell>
          <cell r="I70">
            <v>587400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  <cell r="Q70">
            <v>0</v>
          </cell>
          <cell r="R70">
            <v>0</v>
          </cell>
        </row>
        <row r="71">
          <cell r="A71">
            <v>487783</v>
          </cell>
          <cell r="B71">
            <v>487783</v>
          </cell>
          <cell r="C71">
            <v>44608</v>
          </cell>
          <cell r="D71">
            <v>44971</v>
          </cell>
          <cell r="F71">
            <v>243700</v>
          </cell>
          <cell r="G71" t="str">
            <v>EN REVISION</v>
          </cell>
          <cell r="H71">
            <v>0</v>
          </cell>
          <cell r="I71">
            <v>243700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A72">
            <v>487806</v>
          </cell>
          <cell r="B72">
            <v>487806</v>
          </cell>
          <cell r="C72">
            <v>44615</v>
          </cell>
          <cell r="D72">
            <v>44971</v>
          </cell>
          <cell r="F72">
            <v>473330</v>
          </cell>
          <cell r="G72" t="str">
            <v>EN REVISION</v>
          </cell>
          <cell r="H72">
            <v>0</v>
          </cell>
          <cell r="I72">
            <v>473330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A73">
            <v>487807</v>
          </cell>
          <cell r="B73">
            <v>487807</v>
          </cell>
          <cell r="C73">
            <v>44623</v>
          </cell>
          <cell r="D73">
            <v>44971</v>
          </cell>
          <cell r="F73">
            <v>785160</v>
          </cell>
          <cell r="G73" t="str">
            <v>EN REVISION</v>
          </cell>
          <cell r="H73">
            <v>0</v>
          </cell>
          <cell r="I73">
            <v>785160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A74">
            <v>487808</v>
          </cell>
          <cell r="B74">
            <v>487808</v>
          </cell>
          <cell r="C74">
            <v>44653</v>
          </cell>
          <cell r="D74">
            <v>44971</v>
          </cell>
          <cell r="F74">
            <v>479880</v>
          </cell>
          <cell r="G74" t="str">
            <v>EN REVISION</v>
          </cell>
          <cell r="H74">
            <v>0</v>
          </cell>
          <cell r="I74">
            <v>479880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A75">
            <v>487784</v>
          </cell>
          <cell r="B75">
            <v>487784</v>
          </cell>
          <cell r="C75">
            <v>44654</v>
          </cell>
          <cell r="D75">
            <v>44971</v>
          </cell>
          <cell r="F75">
            <v>280450</v>
          </cell>
          <cell r="G75" t="str">
            <v>EN REVISION</v>
          </cell>
          <cell r="H75">
            <v>0</v>
          </cell>
          <cell r="I75">
            <v>280450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  <cell r="Q75">
            <v>0</v>
          </cell>
          <cell r="R75">
            <v>0</v>
          </cell>
        </row>
        <row r="76">
          <cell r="A76">
            <v>487809</v>
          </cell>
          <cell r="B76">
            <v>487809</v>
          </cell>
          <cell r="C76">
            <v>44655</v>
          </cell>
          <cell r="D76">
            <v>44971</v>
          </cell>
          <cell r="F76">
            <v>270850</v>
          </cell>
          <cell r="G76" t="str">
            <v>EN REVISION</v>
          </cell>
          <cell r="H76">
            <v>0</v>
          </cell>
          <cell r="I76">
            <v>270850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A77">
            <v>487810</v>
          </cell>
          <cell r="B77">
            <v>487810</v>
          </cell>
          <cell r="C77">
            <v>44664</v>
          </cell>
          <cell r="D77">
            <v>44971</v>
          </cell>
          <cell r="F77">
            <v>237950</v>
          </cell>
          <cell r="G77" t="str">
            <v>EN REVISION</v>
          </cell>
          <cell r="H77">
            <v>0</v>
          </cell>
          <cell r="I77">
            <v>237950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P77">
            <v>0</v>
          </cell>
          <cell r="Q77">
            <v>0</v>
          </cell>
          <cell r="R77">
            <v>0</v>
          </cell>
        </row>
        <row r="78">
          <cell r="A78">
            <v>487785</v>
          </cell>
          <cell r="B78">
            <v>487785</v>
          </cell>
          <cell r="C78">
            <v>44667</v>
          </cell>
          <cell r="D78">
            <v>44971</v>
          </cell>
          <cell r="F78">
            <v>624118</v>
          </cell>
          <cell r="G78" t="str">
            <v>EN REVISION</v>
          </cell>
          <cell r="H78">
            <v>0</v>
          </cell>
          <cell r="I78">
            <v>624118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</row>
        <row r="79">
          <cell r="A79">
            <v>487811</v>
          </cell>
          <cell r="B79">
            <v>487811</v>
          </cell>
          <cell r="C79">
            <v>44669</v>
          </cell>
          <cell r="D79">
            <v>44971</v>
          </cell>
          <cell r="F79">
            <v>239750</v>
          </cell>
          <cell r="G79" t="str">
            <v>EN REVISION</v>
          </cell>
          <cell r="H79">
            <v>0</v>
          </cell>
          <cell r="I79">
            <v>239750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P79">
            <v>0</v>
          </cell>
          <cell r="Q79">
            <v>0</v>
          </cell>
          <cell r="R79">
            <v>0</v>
          </cell>
        </row>
        <row r="80">
          <cell r="A80">
            <v>487786</v>
          </cell>
          <cell r="B80">
            <v>487786</v>
          </cell>
          <cell r="C80">
            <v>44671</v>
          </cell>
          <cell r="D80">
            <v>44971</v>
          </cell>
          <cell r="F80">
            <v>252800</v>
          </cell>
          <cell r="G80" t="str">
            <v>EN REVISION</v>
          </cell>
          <cell r="H80">
            <v>0</v>
          </cell>
          <cell r="I80">
            <v>252800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P80">
            <v>0</v>
          </cell>
          <cell r="Q80">
            <v>0</v>
          </cell>
          <cell r="R80">
            <v>0</v>
          </cell>
        </row>
        <row r="81">
          <cell r="A81">
            <v>487812</v>
          </cell>
          <cell r="B81">
            <v>487812</v>
          </cell>
          <cell r="C81">
            <v>44671</v>
          </cell>
          <cell r="D81">
            <v>44971</v>
          </cell>
          <cell r="F81">
            <v>241900</v>
          </cell>
          <cell r="G81" t="str">
            <v>EN REVISION</v>
          </cell>
          <cell r="H81">
            <v>0</v>
          </cell>
          <cell r="I81">
            <v>241900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</row>
        <row r="82">
          <cell r="A82">
            <v>487813</v>
          </cell>
          <cell r="B82">
            <v>487813</v>
          </cell>
          <cell r="C82">
            <v>44686</v>
          </cell>
          <cell r="D82">
            <v>44971</v>
          </cell>
          <cell r="F82">
            <v>632197</v>
          </cell>
          <cell r="G82" t="str">
            <v>EN REVISION</v>
          </cell>
          <cell r="H82">
            <v>0</v>
          </cell>
          <cell r="I82">
            <v>632197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  <cell r="Q82">
            <v>0</v>
          </cell>
          <cell r="R82">
            <v>0</v>
          </cell>
        </row>
        <row r="83">
          <cell r="A83">
            <v>487814</v>
          </cell>
          <cell r="B83">
            <v>487814</v>
          </cell>
          <cell r="C83">
            <v>44698</v>
          </cell>
          <cell r="D83">
            <v>44971</v>
          </cell>
          <cell r="F83">
            <v>222800</v>
          </cell>
          <cell r="G83" t="str">
            <v>EN REVISION</v>
          </cell>
          <cell r="H83">
            <v>0</v>
          </cell>
          <cell r="I83">
            <v>222800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A84">
            <v>487815</v>
          </cell>
          <cell r="B84">
            <v>487815</v>
          </cell>
          <cell r="C84">
            <v>44711</v>
          </cell>
          <cell r="D84">
            <v>44971</v>
          </cell>
          <cell r="F84">
            <v>236100</v>
          </cell>
          <cell r="G84" t="str">
            <v>EN REVISION</v>
          </cell>
          <cell r="H84">
            <v>0</v>
          </cell>
          <cell r="I84">
            <v>236100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>
            <v>487816</v>
          </cell>
          <cell r="B85">
            <v>487816</v>
          </cell>
          <cell r="C85">
            <v>44719</v>
          </cell>
          <cell r="D85">
            <v>44971</v>
          </cell>
          <cell r="F85">
            <v>576200</v>
          </cell>
          <cell r="G85" t="str">
            <v>EN REVISION</v>
          </cell>
          <cell r="H85">
            <v>0</v>
          </cell>
          <cell r="I85">
            <v>576200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A86">
            <v>487787</v>
          </cell>
          <cell r="B86">
            <v>487787</v>
          </cell>
          <cell r="C86">
            <v>44726</v>
          </cell>
          <cell r="D86">
            <v>44971</v>
          </cell>
          <cell r="F86">
            <v>826000</v>
          </cell>
          <cell r="G86" t="str">
            <v>EN REVISION</v>
          </cell>
          <cell r="H86">
            <v>0</v>
          </cell>
          <cell r="I86">
            <v>826000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A87">
            <v>487817</v>
          </cell>
          <cell r="B87">
            <v>487817</v>
          </cell>
          <cell r="C87">
            <v>44728</v>
          </cell>
          <cell r="D87">
            <v>44971</v>
          </cell>
          <cell r="F87">
            <v>312900</v>
          </cell>
          <cell r="G87" t="str">
            <v>EN REVISION</v>
          </cell>
          <cell r="H87">
            <v>0</v>
          </cell>
          <cell r="I87">
            <v>312900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A88">
            <v>487818</v>
          </cell>
          <cell r="B88">
            <v>487818</v>
          </cell>
          <cell r="C88">
            <v>44734</v>
          </cell>
          <cell r="D88">
            <v>44971</v>
          </cell>
          <cell r="F88">
            <v>256750</v>
          </cell>
          <cell r="G88" t="str">
            <v>EN REVISION</v>
          </cell>
          <cell r="H88">
            <v>0</v>
          </cell>
          <cell r="I88">
            <v>256750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  <cell r="Q88">
            <v>0</v>
          </cell>
          <cell r="R88">
            <v>0</v>
          </cell>
        </row>
        <row r="89">
          <cell r="A89">
            <v>487819</v>
          </cell>
          <cell r="B89">
            <v>487819</v>
          </cell>
          <cell r="C89">
            <v>44734</v>
          </cell>
          <cell r="D89">
            <v>44971</v>
          </cell>
          <cell r="F89">
            <v>584400</v>
          </cell>
          <cell r="G89" t="str">
            <v>EN REVISION</v>
          </cell>
          <cell r="H89">
            <v>0</v>
          </cell>
          <cell r="I89">
            <v>584400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  <cell r="Q89">
            <v>0</v>
          </cell>
          <cell r="R89">
            <v>0</v>
          </cell>
        </row>
        <row r="90">
          <cell r="A90">
            <v>487820</v>
          </cell>
          <cell r="B90">
            <v>487820</v>
          </cell>
          <cell r="C90">
            <v>44738</v>
          </cell>
          <cell r="D90">
            <v>44971</v>
          </cell>
          <cell r="F90">
            <v>306550</v>
          </cell>
          <cell r="G90" t="str">
            <v>EN REVISION</v>
          </cell>
          <cell r="H90">
            <v>0</v>
          </cell>
          <cell r="I90">
            <v>306550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A91">
            <v>487821</v>
          </cell>
          <cell r="B91">
            <v>487821</v>
          </cell>
          <cell r="C91">
            <v>44740</v>
          </cell>
          <cell r="D91">
            <v>44971</v>
          </cell>
          <cell r="F91">
            <v>318600</v>
          </cell>
          <cell r="G91" t="str">
            <v>EN REVISION</v>
          </cell>
          <cell r="H91">
            <v>0</v>
          </cell>
          <cell r="I91">
            <v>318600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A92">
            <v>487822</v>
          </cell>
          <cell r="B92">
            <v>487822</v>
          </cell>
          <cell r="C92">
            <v>44747</v>
          </cell>
          <cell r="D92">
            <v>44971</v>
          </cell>
          <cell r="F92">
            <v>361480</v>
          </cell>
          <cell r="G92" t="str">
            <v>EN REVISION</v>
          </cell>
          <cell r="H92">
            <v>0</v>
          </cell>
          <cell r="I92">
            <v>361480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>
            <v>487823</v>
          </cell>
          <cell r="B93">
            <v>487823</v>
          </cell>
          <cell r="C93">
            <v>44748</v>
          </cell>
          <cell r="D93">
            <v>44971</v>
          </cell>
          <cell r="F93">
            <v>215000</v>
          </cell>
          <cell r="G93" t="str">
            <v>EN REVISION</v>
          </cell>
          <cell r="H93">
            <v>0</v>
          </cell>
          <cell r="I93">
            <v>215000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A94">
            <v>487824</v>
          </cell>
          <cell r="B94">
            <v>487824</v>
          </cell>
          <cell r="C94">
            <v>44752</v>
          </cell>
          <cell r="D94">
            <v>44971</v>
          </cell>
          <cell r="F94">
            <v>228350</v>
          </cell>
          <cell r="G94" t="str">
            <v>EN REVISION</v>
          </cell>
          <cell r="H94">
            <v>0</v>
          </cell>
          <cell r="I94">
            <v>228350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A95">
            <v>487825</v>
          </cell>
          <cell r="B95">
            <v>487825</v>
          </cell>
          <cell r="C95">
            <v>44753</v>
          </cell>
          <cell r="D95">
            <v>44971</v>
          </cell>
          <cell r="F95">
            <v>284900</v>
          </cell>
          <cell r="G95" t="str">
            <v>EN REVISION</v>
          </cell>
          <cell r="H95">
            <v>0</v>
          </cell>
          <cell r="I95">
            <v>284900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</row>
        <row r="96">
          <cell r="A96">
            <v>487788</v>
          </cell>
          <cell r="B96">
            <v>487788</v>
          </cell>
          <cell r="C96">
            <v>44760</v>
          </cell>
          <cell r="D96">
            <v>44971</v>
          </cell>
          <cell r="F96">
            <v>230000</v>
          </cell>
          <cell r="G96" t="str">
            <v>EN REVISION</v>
          </cell>
          <cell r="H96">
            <v>0</v>
          </cell>
          <cell r="I96">
            <v>230000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P96">
            <v>0</v>
          </cell>
          <cell r="Q96">
            <v>0</v>
          </cell>
          <cell r="R96">
            <v>0</v>
          </cell>
        </row>
        <row r="97">
          <cell r="A97">
            <v>487789</v>
          </cell>
          <cell r="B97">
            <v>487789</v>
          </cell>
          <cell r="C97">
            <v>44763</v>
          </cell>
          <cell r="D97">
            <v>44971</v>
          </cell>
          <cell r="F97">
            <v>284400</v>
          </cell>
          <cell r="G97" t="str">
            <v>EN REVISION</v>
          </cell>
          <cell r="H97">
            <v>0</v>
          </cell>
          <cell r="I97">
            <v>284400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A98">
            <v>487826</v>
          </cell>
          <cell r="B98">
            <v>487826</v>
          </cell>
          <cell r="C98">
            <v>44766</v>
          </cell>
          <cell r="D98">
            <v>44971</v>
          </cell>
          <cell r="F98">
            <v>619160</v>
          </cell>
          <cell r="G98" t="str">
            <v>EN REVISION</v>
          </cell>
          <cell r="H98">
            <v>0</v>
          </cell>
          <cell r="I98">
            <v>619160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P98">
            <v>0</v>
          </cell>
          <cell r="Q98">
            <v>0</v>
          </cell>
          <cell r="R98">
            <v>0</v>
          </cell>
        </row>
        <row r="99">
          <cell r="A99">
            <v>487827</v>
          </cell>
          <cell r="B99">
            <v>487827</v>
          </cell>
          <cell r="C99">
            <v>44778</v>
          </cell>
          <cell r="D99">
            <v>44971</v>
          </cell>
          <cell r="F99">
            <v>231200</v>
          </cell>
          <cell r="G99" t="str">
            <v>EN REVISION</v>
          </cell>
          <cell r="H99">
            <v>0</v>
          </cell>
          <cell r="I99">
            <v>231200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  <cell r="Q99">
            <v>0</v>
          </cell>
          <cell r="R99">
            <v>0</v>
          </cell>
        </row>
        <row r="100">
          <cell r="A100">
            <v>487790</v>
          </cell>
          <cell r="B100">
            <v>487790</v>
          </cell>
          <cell r="C100">
            <v>44780</v>
          </cell>
          <cell r="D100">
            <v>44971</v>
          </cell>
          <cell r="F100">
            <v>401080</v>
          </cell>
          <cell r="G100" t="str">
            <v>EN REVISION</v>
          </cell>
          <cell r="H100">
            <v>0</v>
          </cell>
          <cell r="I100">
            <v>401080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>
            <v>487828</v>
          </cell>
          <cell r="B101">
            <v>487828</v>
          </cell>
          <cell r="C101">
            <v>44783</v>
          </cell>
          <cell r="D101">
            <v>44971</v>
          </cell>
          <cell r="F101">
            <v>660300</v>
          </cell>
          <cell r="G101" t="str">
            <v>EN REVISION</v>
          </cell>
          <cell r="H101">
            <v>0</v>
          </cell>
          <cell r="I101">
            <v>660300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  <cell r="Q101">
            <v>0</v>
          </cell>
          <cell r="R101">
            <v>0</v>
          </cell>
        </row>
        <row r="102">
          <cell r="A102">
            <v>487791</v>
          </cell>
          <cell r="B102">
            <v>487791</v>
          </cell>
          <cell r="C102">
            <v>44784</v>
          </cell>
          <cell r="D102">
            <v>44971</v>
          </cell>
          <cell r="F102">
            <v>210400</v>
          </cell>
          <cell r="G102" t="str">
            <v>EN REVISION</v>
          </cell>
          <cell r="H102">
            <v>0</v>
          </cell>
          <cell r="I102">
            <v>210400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P102">
            <v>0</v>
          </cell>
          <cell r="Q102">
            <v>0</v>
          </cell>
          <cell r="R102">
            <v>0</v>
          </cell>
        </row>
        <row r="103">
          <cell r="A103">
            <v>487829</v>
          </cell>
          <cell r="B103">
            <v>487829</v>
          </cell>
          <cell r="C103">
            <v>44797</v>
          </cell>
          <cell r="D103">
            <v>44971</v>
          </cell>
          <cell r="F103">
            <v>234650</v>
          </cell>
          <cell r="G103" t="str">
            <v>EN REVISION</v>
          </cell>
          <cell r="H103">
            <v>0</v>
          </cell>
          <cell r="I103">
            <v>234650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  <cell r="Q103">
            <v>0</v>
          </cell>
          <cell r="R103">
            <v>0</v>
          </cell>
        </row>
        <row r="104">
          <cell r="A104">
            <v>487792</v>
          </cell>
          <cell r="B104">
            <v>487792</v>
          </cell>
          <cell r="C104">
            <v>44802</v>
          </cell>
          <cell r="D104">
            <v>44971</v>
          </cell>
          <cell r="F104">
            <v>226900</v>
          </cell>
          <cell r="G104" t="str">
            <v>EN REVISION</v>
          </cell>
          <cell r="H104">
            <v>0</v>
          </cell>
          <cell r="I104">
            <v>226900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  <cell r="Q104">
            <v>0</v>
          </cell>
          <cell r="R104">
            <v>0</v>
          </cell>
        </row>
        <row r="105">
          <cell r="A105">
            <v>487793</v>
          </cell>
          <cell r="B105">
            <v>487793</v>
          </cell>
          <cell r="C105">
            <v>44803</v>
          </cell>
          <cell r="D105">
            <v>44971</v>
          </cell>
          <cell r="F105">
            <v>304700</v>
          </cell>
          <cell r="G105" t="str">
            <v>EN REVISION</v>
          </cell>
          <cell r="H105">
            <v>0</v>
          </cell>
          <cell r="I105">
            <v>304700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  <cell r="Q105">
            <v>0</v>
          </cell>
          <cell r="R105">
            <v>0</v>
          </cell>
        </row>
        <row r="106">
          <cell r="A106">
            <v>487794</v>
          </cell>
          <cell r="B106">
            <v>487794</v>
          </cell>
          <cell r="C106">
            <v>44817</v>
          </cell>
          <cell r="D106">
            <v>44971</v>
          </cell>
          <cell r="F106">
            <v>237900</v>
          </cell>
          <cell r="G106" t="str">
            <v>EN REVISION</v>
          </cell>
          <cell r="H106">
            <v>0</v>
          </cell>
          <cell r="I106">
            <v>237900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  <cell r="Q106">
            <v>0</v>
          </cell>
          <cell r="R106">
            <v>0</v>
          </cell>
        </row>
        <row r="107">
          <cell r="A107">
            <v>487830</v>
          </cell>
          <cell r="B107">
            <v>487830</v>
          </cell>
          <cell r="C107">
            <v>44818</v>
          </cell>
          <cell r="D107">
            <v>44971</v>
          </cell>
          <cell r="F107">
            <v>211680</v>
          </cell>
          <cell r="G107" t="str">
            <v>EN REVISION</v>
          </cell>
          <cell r="H107">
            <v>0</v>
          </cell>
          <cell r="I107">
            <v>211680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0</v>
          </cell>
        </row>
        <row r="108">
          <cell r="A108">
            <v>487831</v>
          </cell>
          <cell r="B108">
            <v>487831</v>
          </cell>
          <cell r="C108">
            <v>44823</v>
          </cell>
          <cell r="D108">
            <v>44971</v>
          </cell>
          <cell r="F108">
            <v>228000</v>
          </cell>
          <cell r="G108" t="str">
            <v>EN REVISION</v>
          </cell>
          <cell r="H108">
            <v>0</v>
          </cell>
          <cell r="I108">
            <v>228000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>
            <v>487832</v>
          </cell>
          <cell r="B109">
            <v>487832</v>
          </cell>
          <cell r="C109">
            <v>44827</v>
          </cell>
          <cell r="D109">
            <v>44971</v>
          </cell>
          <cell r="F109">
            <v>401950</v>
          </cell>
          <cell r="G109" t="str">
            <v>EN REVISION</v>
          </cell>
          <cell r="H109">
            <v>0</v>
          </cell>
          <cell r="I109">
            <v>401950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</row>
        <row r="110">
          <cell r="A110">
            <v>487833</v>
          </cell>
          <cell r="B110">
            <v>487833</v>
          </cell>
          <cell r="C110">
            <v>44828</v>
          </cell>
          <cell r="D110">
            <v>44971</v>
          </cell>
          <cell r="F110">
            <v>224900</v>
          </cell>
          <cell r="G110" t="str">
            <v>EN REVISION</v>
          </cell>
          <cell r="H110">
            <v>0</v>
          </cell>
          <cell r="I110">
            <v>224900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P110">
            <v>0</v>
          </cell>
          <cell r="Q110">
            <v>0</v>
          </cell>
          <cell r="R110">
            <v>0</v>
          </cell>
        </row>
        <row r="111">
          <cell r="A111">
            <v>487795</v>
          </cell>
          <cell r="B111">
            <v>487795</v>
          </cell>
          <cell r="C111">
            <v>44840</v>
          </cell>
          <cell r="D111">
            <v>44971</v>
          </cell>
          <cell r="F111">
            <v>227450</v>
          </cell>
          <cell r="G111" t="str">
            <v>EN REVISION</v>
          </cell>
          <cell r="H111">
            <v>0</v>
          </cell>
          <cell r="I111">
            <v>227450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  <cell r="Q111">
            <v>0</v>
          </cell>
          <cell r="R111">
            <v>0</v>
          </cell>
        </row>
        <row r="112">
          <cell r="A112">
            <v>487834</v>
          </cell>
          <cell r="B112">
            <v>487834</v>
          </cell>
          <cell r="C112">
            <v>44846</v>
          </cell>
          <cell r="D112">
            <v>44971</v>
          </cell>
          <cell r="F112">
            <v>231350</v>
          </cell>
          <cell r="G112" t="str">
            <v>EN REVISION</v>
          </cell>
          <cell r="H112">
            <v>0</v>
          </cell>
          <cell r="I112">
            <v>231350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P112">
            <v>0</v>
          </cell>
          <cell r="Q112">
            <v>0</v>
          </cell>
          <cell r="R112">
            <v>0</v>
          </cell>
        </row>
        <row r="113">
          <cell r="A113">
            <v>487835</v>
          </cell>
          <cell r="B113">
            <v>487835</v>
          </cell>
          <cell r="C113">
            <v>44848</v>
          </cell>
          <cell r="D113">
            <v>44971</v>
          </cell>
          <cell r="F113">
            <v>238700</v>
          </cell>
          <cell r="G113" t="str">
            <v>EN REVISION</v>
          </cell>
          <cell r="H113">
            <v>0</v>
          </cell>
          <cell r="I113">
            <v>238700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P113">
            <v>0</v>
          </cell>
          <cell r="Q113">
            <v>0</v>
          </cell>
          <cell r="R113">
            <v>0</v>
          </cell>
        </row>
        <row r="114">
          <cell r="A114">
            <v>487803</v>
          </cell>
          <cell r="B114">
            <v>487803</v>
          </cell>
          <cell r="C114">
            <v>44856</v>
          </cell>
          <cell r="D114">
            <v>44971</v>
          </cell>
          <cell r="F114">
            <v>494780</v>
          </cell>
          <cell r="G114" t="str">
            <v>EN REVISION</v>
          </cell>
          <cell r="H114">
            <v>0</v>
          </cell>
          <cell r="I114">
            <v>494780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  <cell r="Q114">
            <v>0</v>
          </cell>
          <cell r="R114">
            <v>0</v>
          </cell>
        </row>
        <row r="115">
          <cell r="A115">
            <v>487838</v>
          </cell>
          <cell r="B115">
            <v>487838</v>
          </cell>
          <cell r="C115">
            <v>44870</v>
          </cell>
          <cell r="D115">
            <v>44971</v>
          </cell>
          <cell r="F115">
            <v>573300</v>
          </cell>
          <cell r="G115" t="str">
            <v>EN REVISION</v>
          </cell>
          <cell r="H115">
            <v>0</v>
          </cell>
          <cell r="I115">
            <v>573300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P115">
            <v>0</v>
          </cell>
          <cell r="Q115">
            <v>0</v>
          </cell>
          <cell r="R115">
            <v>0</v>
          </cell>
        </row>
        <row r="116">
          <cell r="A116">
            <v>487836</v>
          </cell>
          <cell r="B116">
            <v>487836</v>
          </cell>
          <cell r="C116">
            <v>44872</v>
          </cell>
          <cell r="D116">
            <v>44971</v>
          </cell>
          <cell r="F116">
            <v>577900</v>
          </cell>
          <cell r="G116" t="str">
            <v>EN REVISION</v>
          </cell>
          <cell r="H116">
            <v>0</v>
          </cell>
          <cell r="I116">
            <v>577900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>
            <v>487837</v>
          </cell>
          <cell r="B117">
            <v>487837</v>
          </cell>
          <cell r="C117">
            <v>44893</v>
          </cell>
          <cell r="D117">
            <v>44971</v>
          </cell>
          <cell r="F117">
            <v>618300</v>
          </cell>
          <cell r="G117" t="str">
            <v>EN REVISION</v>
          </cell>
          <cell r="H117">
            <v>0</v>
          </cell>
          <cell r="I117">
            <v>618300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P117">
            <v>0</v>
          </cell>
          <cell r="Q117">
            <v>0</v>
          </cell>
          <cell r="R117">
            <v>0</v>
          </cell>
        </row>
        <row r="118">
          <cell r="A118">
            <v>487667</v>
          </cell>
          <cell r="B118">
            <v>487667</v>
          </cell>
          <cell r="C118">
            <v>44909</v>
          </cell>
          <cell r="D118">
            <v>44909</v>
          </cell>
          <cell r="F118">
            <v>577500</v>
          </cell>
          <cell r="G118" t="str">
            <v>GLOSA POR CONCILIAR Y SALDO A FAVOR DEL PRESTADOR</v>
          </cell>
          <cell r="H118">
            <v>0</v>
          </cell>
          <cell r="I118">
            <v>0</v>
          </cell>
          <cell r="J118">
            <v>0</v>
          </cell>
          <cell r="K118">
            <v>63700</v>
          </cell>
          <cell r="L118">
            <v>0</v>
          </cell>
          <cell r="M118">
            <v>0</v>
          </cell>
          <cell r="N118">
            <v>0</v>
          </cell>
          <cell r="P118">
            <v>0</v>
          </cell>
          <cell r="Q118">
            <v>0</v>
          </cell>
          <cell r="R118">
            <v>0</v>
          </cell>
        </row>
        <row r="119">
          <cell r="A119">
            <v>487635</v>
          </cell>
          <cell r="B119">
            <v>487635</v>
          </cell>
          <cell r="C119">
            <v>44914</v>
          </cell>
          <cell r="D119">
            <v>44914</v>
          </cell>
          <cell r="F119">
            <v>231200</v>
          </cell>
          <cell r="G119" t="str">
            <v>CANCELADA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P119">
            <v>231200</v>
          </cell>
          <cell r="Q119">
            <v>0</v>
          </cell>
          <cell r="R119">
            <v>0</v>
          </cell>
        </row>
        <row r="120">
          <cell r="A120">
            <v>487668</v>
          </cell>
          <cell r="B120">
            <v>487668</v>
          </cell>
          <cell r="C120">
            <v>44923</v>
          </cell>
          <cell r="D120">
            <v>44923</v>
          </cell>
          <cell r="F120">
            <v>572700</v>
          </cell>
          <cell r="G120" t="str">
            <v>GLOSA POR CONCILIAR Y SALDO A FAVOR DEL PRESTADOR</v>
          </cell>
          <cell r="H120">
            <v>0</v>
          </cell>
          <cell r="I120">
            <v>0</v>
          </cell>
          <cell r="J120">
            <v>0</v>
          </cell>
          <cell r="K120">
            <v>63700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  <cell r="Q120">
            <v>0</v>
          </cell>
          <cell r="R120">
            <v>0</v>
          </cell>
        </row>
      </sheetData>
      <sheetData sheetId="4"/>
      <sheetData sheetId="5"/>
      <sheetData sheetId="6">
        <row r="6">
          <cell r="H6" t="str">
            <v>ESE CENTRO DE SALUD DE TUBARA</v>
          </cell>
        </row>
        <row r="9">
          <cell r="C9" t="str">
            <v>LUISA MATUTE ROMERO</v>
          </cell>
          <cell r="H9" t="str">
            <v>ALEXANDER GERONIMO TEJERA</v>
          </cell>
        </row>
        <row r="16">
          <cell r="F16">
            <v>44985</v>
          </cell>
        </row>
        <row r="10314">
          <cell r="F10314">
            <v>45026</v>
          </cell>
        </row>
      </sheetData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E7CC105-0F65-4281-AA3D-CFB335316608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E7CC105-0F65-4281-AA3D-CFB335316608}" id="{840A67E6-DCEB-478F-92F5-F8DB968AF4F6}">
    <text>SUAMTORIA DE GIRO DIRECTO Y ESFUERZO PROPIO</text>
  </threadedComment>
  <threadedComment ref="K8" dT="2020-08-04T16:00:44.11" personId="{1E7CC105-0F65-4281-AA3D-CFB335316608}" id="{1C4E4270-6428-4923-902C-ECB4E4FC7217}">
    <text>SUMATORIA DE PAGOS (DESCUENTOS ,TESORERIA,EMBARGOS)</text>
  </threadedComment>
  <threadedComment ref="R8" dT="2020-08-04T15:59:07.94" personId="{1E7CC105-0F65-4281-AA3D-CFB335316608}" id="{204A2D9B-2A94-45C3-8FA7-0E9E44CFBBD1}">
    <text>SUMATORIA DE VALORES (PRESCRITAS SALDO DE FACTURAS DE CONTRATO LIQUIDADOS Y OTROS CONCEPTOS (N/A NO RADICADAS)</text>
  </threadedComment>
  <threadedComment ref="X8" dT="2020-08-04T15:55:33.73" personId="{1E7CC105-0F65-4281-AA3D-CFB335316608}" id="{4D3D9475-8377-438A-A1B0-BCAEA16BDC2E}">
    <text>SUMATORIA DE LOS VALORES DE GLOSAS LEGALIZADAS Y GLOSAS POR CONCILIAR</text>
  </threadedComment>
  <threadedComment ref="AC8" dT="2020-08-04T15:56:24.52" personId="{1E7CC105-0F65-4281-AA3D-CFB335316608}" id="{4069D15E-B09C-46E5-8B81-E450D9E86987}">
    <text>VALRO INDIVIDUAL DE LA GLOSAS LEGALIZADA</text>
  </threadedComment>
  <threadedComment ref="AE8" dT="2020-08-04T15:56:04.49" personId="{1E7CC105-0F65-4281-AA3D-CFB335316608}" id="{09DBC18A-C52A-44CC-AE87-3C8FC5F71B5A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C5880-ED19-49E2-A3AF-ECDA49A052C3}">
  <sheetPr codeName="Hoja10"/>
  <dimension ref="A1:AK132"/>
  <sheetViews>
    <sheetView tabSelected="1" topLeftCell="Y108" zoomScaleNormal="100" workbookViewId="0">
      <selection activeCell="AG125" sqref="AG125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ESE CENTRO DE SALUD DE TUBARA</v>
      </c>
    </row>
    <row r="4" spans="1:37" x14ac:dyDescent="0.25">
      <c r="A4" s="1" t="s">
        <v>4</v>
      </c>
      <c r="E4" s="4">
        <f>+'[1]ACTA ANA'!F16</f>
        <v>44985</v>
      </c>
    </row>
    <row r="5" spans="1:37" x14ac:dyDescent="0.25">
      <c r="A5" s="1" t="s">
        <v>5</v>
      </c>
      <c r="E5" s="4">
        <f>+'[1]ACTA ANA'!F10314</f>
        <v>45026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+'[1]DEP-FINAL'!A6</f>
        <v>432075</v>
      </c>
      <c r="D9" s="23">
        <f>+'[1]DEP-FINAL'!B6</f>
        <v>432075</v>
      </c>
      <c r="E9" s="25">
        <f>+'[1]DEP-FINAL'!C6</f>
        <v>43495</v>
      </c>
      <c r="F9" s="26">
        <f>+IF('[1]DEP-FINAL'!D6&gt;1,'[1]DEP-FINAL'!D6," ")</f>
        <v>43682</v>
      </c>
      <c r="G9" s="27">
        <f>'[1]DEP-FINAL'!F6</f>
        <v>108300</v>
      </c>
      <c r="H9" s="28">
        <v>0</v>
      </c>
      <c r="I9" s="28">
        <f>+'[1]DEP-FINAL'!M6+'[1]DEP-FINAL'!N6</f>
        <v>0</v>
      </c>
      <c r="J9" s="28">
        <f>+'[1]DEP-FINAL'!R6</f>
        <v>0</v>
      </c>
      <c r="K9" s="29">
        <f>+'[1]DEP-FINAL'!P6+'[1]DEP-FINAL'!Q6</f>
        <v>0</v>
      </c>
      <c r="L9" s="28">
        <v>0</v>
      </c>
      <c r="M9" s="28">
        <v>0</v>
      </c>
      <c r="N9" s="28">
        <f>+SUM(J9:M9)</f>
        <v>0</v>
      </c>
      <c r="O9" s="28">
        <f>+G9-I9-N9</f>
        <v>108300</v>
      </c>
      <c r="P9" s="24">
        <f>IF('[1]DEP-FINAL'!H6&gt;1,0,'[1]DEP-FINAL'!B6)</f>
        <v>432075</v>
      </c>
      <c r="Q9" s="30">
        <f>+IF(P9&gt;0,G9,0)</f>
        <v>108300</v>
      </c>
      <c r="R9" s="31">
        <f>IF(P9=0,G9,0)</f>
        <v>0</v>
      </c>
      <c r="S9" s="31">
        <f>+'[1]DEP-FINAL'!J6</f>
        <v>0</v>
      </c>
      <c r="T9" s="23" t="s">
        <v>45</v>
      </c>
      <c r="U9" s="31">
        <f>+'[1]DEP-FINAL'!I6</f>
        <v>0</v>
      </c>
      <c r="V9" s="30"/>
      <c r="W9" s="23" t="s">
        <v>45</v>
      </c>
      <c r="X9" s="31">
        <f>+'[1]DEP-FINAL'!K6+'[1]DEP-FINAL'!L6</f>
        <v>108300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+'[1]DEP-FINAL'!K6</f>
        <v>108300</v>
      </c>
      <c r="AF9" s="30">
        <v>0</v>
      </c>
      <c r="AG9" s="30">
        <f>+G9-I9-N9-R9-Z9-AC9-AE9-S9-U9</f>
        <v>0</v>
      </c>
      <c r="AH9" s="30">
        <v>0</v>
      </c>
      <c r="AI9" s="30" t="str">
        <f>+'[1]DEP-FINAL'!G6</f>
        <v>GLOSA POR CONCILIAR</v>
      </c>
      <c r="AJ9" s="32"/>
      <c r="AK9" s="33"/>
    </row>
    <row r="10" spans="1:37" s="34" customFormat="1" x14ac:dyDescent="0.25">
      <c r="A10" s="23">
        <f>+A9+1</f>
        <v>2</v>
      </c>
      <c r="B10" s="24" t="s">
        <v>44</v>
      </c>
      <c r="C10" s="23">
        <f>+'[1]DEP-FINAL'!A7</f>
        <v>453230</v>
      </c>
      <c r="D10" s="23">
        <f>+'[1]DEP-FINAL'!B7</f>
        <v>453230</v>
      </c>
      <c r="E10" s="25">
        <f>+'[1]DEP-FINAL'!C7</f>
        <v>43716</v>
      </c>
      <c r="F10" s="26">
        <f>+IF('[1]DEP-FINAL'!D7&gt;1,'[1]DEP-FINAL'!D7," ")</f>
        <v>43756</v>
      </c>
      <c r="G10" s="27">
        <f>'[1]DEP-FINAL'!F7</f>
        <v>122500</v>
      </c>
      <c r="H10" s="28">
        <v>0</v>
      </c>
      <c r="I10" s="28">
        <f>+'[1]DEP-FINAL'!M7+'[1]DEP-FINAL'!N7</f>
        <v>0</v>
      </c>
      <c r="J10" s="28">
        <f>+'[1]DEP-FINAL'!R7</f>
        <v>0</v>
      </c>
      <c r="K10" s="29">
        <f>+'[1]DEP-FINAL'!P7+'[1]DEP-FINAL'!Q7</f>
        <v>122500</v>
      </c>
      <c r="L10" s="28">
        <v>0</v>
      </c>
      <c r="M10" s="28">
        <v>0</v>
      </c>
      <c r="N10" s="28">
        <f t="shared" ref="N10:N73" si="0">+SUM(J10:M10)</f>
        <v>122500</v>
      </c>
      <c r="O10" s="28">
        <f t="shared" ref="O10:O73" si="1">+G10-I10-N10</f>
        <v>0</v>
      </c>
      <c r="P10" s="24">
        <f>IF('[1]DEP-FINAL'!H7&gt;1,0,'[1]DEP-FINAL'!B7)</f>
        <v>453230</v>
      </c>
      <c r="Q10" s="30">
        <f t="shared" ref="Q10:Q73" si="2">+IF(P10&gt;0,G10,0)</f>
        <v>122500</v>
      </c>
      <c r="R10" s="31">
        <f t="shared" ref="R10:R73" si="3">IF(P10=0,G10,0)</f>
        <v>0</v>
      </c>
      <c r="S10" s="31">
        <f>+'[1]DEP-FINAL'!J7</f>
        <v>0</v>
      </c>
      <c r="T10" s="23" t="s">
        <v>45</v>
      </c>
      <c r="U10" s="31">
        <f>+'[1]DEP-FINAL'!I7</f>
        <v>0</v>
      </c>
      <c r="V10" s="30"/>
      <c r="W10" s="23" t="s">
        <v>45</v>
      </c>
      <c r="X10" s="31">
        <f>+'[1]DEP-FINAL'!K7+'[1]DEP-FINAL'!L7</f>
        <v>0</v>
      </c>
      <c r="Y10" s="23" t="s">
        <v>45</v>
      </c>
      <c r="Z10" s="31">
        <f t="shared" ref="Z10:Z73" si="4">+X10-AE10+IF(X10-AE10&lt;-1,-X10+AE10,0)</f>
        <v>0</v>
      </c>
      <c r="AA10" s="31"/>
      <c r="AB10" s="31">
        <v>0</v>
      </c>
      <c r="AC10" s="31">
        <v>0</v>
      </c>
      <c r="AD10" s="30"/>
      <c r="AE10" s="30">
        <f>+'[1]DEP-FINAL'!K7</f>
        <v>0</v>
      </c>
      <c r="AF10" s="30">
        <v>0</v>
      </c>
      <c r="AG10" s="30">
        <f t="shared" ref="AG10:AG73" si="5">+G10-I10-N10-R10-Z10-AC10-AE10-S10-U10</f>
        <v>0</v>
      </c>
      <c r="AH10" s="30">
        <v>0</v>
      </c>
      <c r="AI10" s="30" t="str">
        <f>+'[1]DEP-FINAL'!G7</f>
        <v>CANCELADA</v>
      </c>
      <c r="AJ10" s="32"/>
      <c r="AK10" s="33"/>
    </row>
    <row r="11" spans="1:37" s="34" customFormat="1" x14ac:dyDescent="0.25">
      <c r="A11" s="23">
        <f t="shared" ref="A11:A74" si="6">+A10+1</f>
        <v>3</v>
      </c>
      <c r="B11" s="24" t="s">
        <v>44</v>
      </c>
      <c r="C11" s="23">
        <f>+'[1]DEP-FINAL'!A8</f>
        <v>453250</v>
      </c>
      <c r="D11" s="23">
        <f>+'[1]DEP-FINAL'!B8</f>
        <v>453250</v>
      </c>
      <c r="E11" s="25">
        <f>+'[1]DEP-FINAL'!C8</f>
        <v>43719</v>
      </c>
      <c r="F11" s="26">
        <f>+IF('[1]DEP-FINAL'!D8&gt;1,'[1]DEP-FINAL'!D8," ")</f>
        <v>43756</v>
      </c>
      <c r="G11" s="27">
        <f>'[1]DEP-FINAL'!F8</f>
        <v>211800</v>
      </c>
      <c r="H11" s="28">
        <v>0</v>
      </c>
      <c r="I11" s="28">
        <f>+'[1]DEP-FINAL'!M8+'[1]DEP-FINAL'!N8</f>
        <v>0</v>
      </c>
      <c r="J11" s="28">
        <f>+'[1]DEP-FINAL'!R8</f>
        <v>0</v>
      </c>
      <c r="K11" s="29">
        <f>+'[1]DEP-FINAL'!P8+'[1]DEP-FINAL'!Q8</f>
        <v>211800</v>
      </c>
      <c r="L11" s="28">
        <v>0</v>
      </c>
      <c r="M11" s="28">
        <v>0</v>
      </c>
      <c r="N11" s="28">
        <f t="shared" si="0"/>
        <v>211800</v>
      </c>
      <c r="O11" s="28">
        <f t="shared" si="1"/>
        <v>0</v>
      </c>
      <c r="P11" s="24">
        <f>IF('[1]DEP-FINAL'!H8&gt;1,0,'[1]DEP-FINAL'!B8)</f>
        <v>453250</v>
      </c>
      <c r="Q11" s="30">
        <f t="shared" si="2"/>
        <v>211800</v>
      </c>
      <c r="R11" s="31">
        <f t="shared" si="3"/>
        <v>0</v>
      </c>
      <c r="S11" s="31">
        <f>+'[1]DEP-FINAL'!J8</f>
        <v>0</v>
      </c>
      <c r="T11" s="23" t="s">
        <v>45</v>
      </c>
      <c r="U11" s="31">
        <f>+'[1]DEP-FINAL'!I8</f>
        <v>0</v>
      </c>
      <c r="V11" s="30"/>
      <c r="W11" s="23" t="s">
        <v>45</v>
      </c>
      <c r="X11" s="31">
        <f>+'[1]DEP-FINAL'!K8+'[1]DEP-FINAL'!L8</f>
        <v>0</v>
      </c>
      <c r="Y11" s="23" t="s">
        <v>45</v>
      </c>
      <c r="Z11" s="31">
        <f t="shared" si="4"/>
        <v>0</v>
      </c>
      <c r="AA11" s="31"/>
      <c r="AB11" s="31">
        <v>0</v>
      </c>
      <c r="AC11" s="31">
        <v>0</v>
      </c>
      <c r="AD11" s="30"/>
      <c r="AE11" s="30">
        <f>+'[1]DEP-FINAL'!K8</f>
        <v>0</v>
      </c>
      <c r="AF11" s="30">
        <v>0</v>
      </c>
      <c r="AG11" s="30">
        <f t="shared" si="5"/>
        <v>0</v>
      </c>
      <c r="AH11" s="30">
        <v>0</v>
      </c>
      <c r="AI11" s="30" t="str">
        <f>+'[1]DEP-FINAL'!G8</f>
        <v>CANCELADA</v>
      </c>
      <c r="AJ11" s="32"/>
      <c r="AK11" s="33"/>
    </row>
    <row r="12" spans="1:37" s="34" customFormat="1" x14ac:dyDescent="0.25">
      <c r="A12" s="23">
        <f t="shared" si="6"/>
        <v>4</v>
      </c>
      <c r="B12" s="24" t="s">
        <v>44</v>
      </c>
      <c r="C12" s="23">
        <f>+'[1]DEP-FINAL'!A9</f>
        <v>453269</v>
      </c>
      <c r="D12" s="23">
        <f>+'[1]DEP-FINAL'!B9</f>
        <v>453269</v>
      </c>
      <c r="E12" s="25">
        <f>+'[1]DEP-FINAL'!C9</f>
        <v>43719</v>
      </c>
      <c r="F12" s="26">
        <f>+IF('[1]DEP-FINAL'!D9&gt;1,'[1]DEP-FINAL'!D9," ")</f>
        <v>43756</v>
      </c>
      <c r="G12" s="27">
        <f>'[1]DEP-FINAL'!F9</f>
        <v>191442</v>
      </c>
      <c r="H12" s="28">
        <v>0</v>
      </c>
      <c r="I12" s="28">
        <f>+'[1]DEP-FINAL'!M9+'[1]DEP-FINAL'!N9</f>
        <v>0</v>
      </c>
      <c r="J12" s="28">
        <f>+'[1]DEP-FINAL'!R9</f>
        <v>0</v>
      </c>
      <c r="K12" s="29">
        <f>+'[1]DEP-FINAL'!P9+'[1]DEP-FINAL'!Q9</f>
        <v>191442</v>
      </c>
      <c r="L12" s="28">
        <v>0</v>
      </c>
      <c r="M12" s="28">
        <v>0</v>
      </c>
      <c r="N12" s="28">
        <f t="shared" si="0"/>
        <v>191442</v>
      </c>
      <c r="O12" s="28">
        <f t="shared" si="1"/>
        <v>0</v>
      </c>
      <c r="P12" s="24">
        <f>IF('[1]DEP-FINAL'!H9&gt;1,0,'[1]DEP-FINAL'!B9)</f>
        <v>453269</v>
      </c>
      <c r="Q12" s="30">
        <f t="shared" si="2"/>
        <v>191442</v>
      </c>
      <c r="R12" s="31">
        <f t="shared" si="3"/>
        <v>0</v>
      </c>
      <c r="S12" s="31">
        <f>+'[1]DEP-FINAL'!J9</f>
        <v>0</v>
      </c>
      <c r="T12" s="23" t="s">
        <v>45</v>
      </c>
      <c r="U12" s="31">
        <f>+'[1]DEP-FINAL'!I9</f>
        <v>0</v>
      </c>
      <c r="V12" s="30"/>
      <c r="W12" s="23" t="s">
        <v>45</v>
      </c>
      <c r="X12" s="31">
        <f>+'[1]DEP-FINAL'!K9+'[1]DEP-FINAL'!L9</f>
        <v>0</v>
      </c>
      <c r="Y12" s="23" t="s">
        <v>45</v>
      </c>
      <c r="Z12" s="31">
        <f t="shared" si="4"/>
        <v>0</v>
      </c>
      <c r="AA12" s="31"/>
      <c r="AB12" s="31">
        <v>0</v>
      </c>
      <c r="AC12" s="31">
        <v>0</v>
      </c>
      <c r="AD12" s="30"/>
      <c r="AE12" s="30">
        <f>+'[1]DEP-FINAL'!K9</f>
        <v>0</v>
      </c>
      <c r="AF12" s="30">
        <v>0</v>
      </c>
      <c r="AG12" s="30">
        <f t="shared" si="5"/>
        <v>0</v>
      </c>
      <c r="AH12" s="30">
        <v>0</v>
      </c>
      <c r="AI12" s="30" t="str">
        <f>+'[1]DEP-FINAL'!G9</f>
        <v>CANCELADA</v>
      </c>
      <c r="AJ12" s="32"/>
      <c r="AK12" s="33"/>
    </row>
    <row r="13" spans="1:37" s="34" customFormat="1" x14ac:dyDescent="0.25">
      <c r="A13" s="23">
        <f t="shared" si="6"/>
        <v>5</v>
      </c>
      <c r="B13" s="24" t="s">
        <v>44</v>
      </c>
      <c r="C13" s="23">
        <f>+'[1]DEP-FINAL'!A10</f>
        <v>485971</v>
      </c>
      <c r="D13" s="23">
        <f>+'[1]DEP-FINAL'!B10</f>
        <v>485971</v>
      </c>
      <c r="E13" s="25">
        <f>+'[1]DEP-FINAL'!C10</f>
        <v>44158</v>
      </c>
      <c r="F13" s="26">
        <f>+IF('[1]DEP-FINAL'!D10&gt;1,'[1]DEP-FINAL'!D10," ")</f>
        <v>44427</v>
      </c>
      <c r="G13" s="27">
        <f>'[1]DEP-FINAL'!F10</f>
        <v>273600</v>
      </c>
      <c r="H13" s="28">
        <v>0</v>
      </c>
      <c r="I13" s="28">
        <f>+'[1]DEP-FINAL'!M10+'[1]DEP-FINAL'!N10</f>
        <v>0</v>
      </c>
      <c r="J13" s="28">
        <f>+'[1]DEP-FINAL'!R10</f>
        <v>0</v>
      </c>
      <c r="K13" s="29">
        <f>+'[1]DEP-FINAL'!P10+'[1]DEP-FINAL'!Q10</f>
        <v>0</v>
      </c>
      <c r="L13" s="28">
        <v>0</v>
      </c>
      <c r="M13" s="28">
        <v>0</v>
      </c>
      <c r="N13" s="28">
        <f t="shared" si="0"/>
        <v>0</v>
      </c>
      <c r="O13" s="28">
        <f t="shared" si="1"/>
        <v>273600</v>
      </c>
      <c r="P13" s="24">
        <f>IF('[1]DEP-FINAL'!H10&gt;1,0,'[1]DEP-FINAL'!B10)</f>
        <v>0</v>
      </c>
      <c r="Q13" s="30">
        <f t="shared" si="2"/>
        <v>0</v>
      </c>
      <c r="R13" s="31">
        <f t="shared" si="3"/>
        <v>273600</v>
      </c>
      <c r="S13" s="31">
        <f>+'[1]DEP-FINAL'!J10</f>
        <v>0</v>
      </c>
      <c r="T13" s="23" t="s">
        <v>45</v>
      </c>
      <c r="U13" s="31">
        <f>+'[1]DEP-FINAL'!I10</f>
        <v>0</v>
      </c>
      <c r="V13" s="30"/>
      <c r="W13" s="23" t="s">
        <v>45</v>
      </c>
      <c r="X13" s="31">
        <f>+'[1]DEP-FINAL'!K10+'[1]DEP-FINAL'!L10</f>
        <v>0</v>
      </c>
      <c r="Y13" s="23" t="s">
        <v>45</v>
      </c>
      <c r="Z13" s="31">
        <f t="shared" si="4"/>
        <v>0</v>
      </c>
      <c r="AA13" s="31"/>
      <c r="AB13" s="31">
        <v>0</v>
      </c>
      <c r="AC13" s="31">
        <v>0</v>
      </c>
      <c r="AD13" s="30"/>
      <c r="AE13" s="30">
        <f>+'[1]DEP-FINAL'!K10</f>
        <v>0</v>
      </c>
      <c r="AF13" s="30">
        <v>0</v>
      </c>
      <c r="AG13" s="30">
        <f t="shared" si="5"/>
        <v>0</v>
      </c>
      <c r="AH13" s="30">
        <v>0</v>
      </c>
      <c r="AI13" s="30" t="str">
        <f>+'[1]DEP-FINAL'!G10</f>
        <v>NO RADICADA</v>
      </c>
      <c r="AJ13" s="32"/>
      <c r="AK13" s="33"/>
    </row>
    <row r="14" spans="1:37" s="34" customFormat="1" x14ac:dyDescent="0.25">
      <c r="A14" s="23">
        <f t="shared" si="6"/>
        <v>6</v>
      </c>
      <c r="B14" s="24" t="s">
        <v>44</v>
      </c>
      <c r="C14" s="23">
        <f>+'[1]DEP-FINAL'!A11</f>
        <v>485967</v>
      </c>
      <c r="D14" s="23">
        <f>+'[1]DEP-FINAL'!B11</f>
        <v>485967</v>
      </c>
      <c r="E14" s="25">
        <f>+'[1]DEP-FINAL'!C11</f>
        <v>44171</v>
      </c>
      <c r="F14" s="26">
        <f>+IF('[1]DEP-FINAL'!D11&gt;1,'[1]DEP-FINAL'!D11," ")</f>
        <v>44427</v>
      </c>
      <c r="G14" s="27">
        <f>'[1]DEP-FINAL'!F11</f>
        <v>344136</v>
      </c>
      <c r="H14" s="28">
        <v>0</v>
      </c>
      <c r="I14" s="28">
        <f>+'[1]DEP-FINAL'!M11+'[1]DEP-FINAL'!N11</f>
        <v>0</v>
      </c>
      <c r="J14" s="28">
        <f>+'[1]DEP-FINAL'!R11</f>
        <v>0</v>
      </c>
      <c r="K14" s="29">
        <f>+'[1]DEP-FINAL'!P11+'[1]DEP-FINAL'!Q11</f>
        <v>0</v>
      </c>
      <c r="L14" s="28">
        <v>0</v>
      </c>
      <c r="M14" s="28">
        <v>0</v>
      </c>
      <c r="N14" s="28">
        <f t="shared" si="0"/>
        <v>0</v>
      </c>
      <c r="O14" s="28">
        <f t="shared" si="1"/>
        <v>344136</v>
      </c>
      <c r="P14" s="24">
        <f>IF('[1]DEP-FINAL'!H11&gt;1,0,'[1]DEP-FINAL'!B11)</f>
        <v>0</v>
      </c>
      <c r="Q14" s="30">
        <f t="shared" si="2"/>
        <v>0</v>
      </c>
      <c r="R14" s="31">
        <f t="shared" si="3"/>
        <v>344136</v>
      </c>
      <c r="S14" s="31">
        <f>+'[1]DEP-FINAL'!J11</f>
        <v>0</v>
      </c>
      <c r="T14" s="23" t="s">
        <v>45</v>
      </c>
      <c r="U14" s="31">
        <f>+'[1]DEP-FINAL'!I11</f>
        <v>0</v>
      </c>
      <c r="V14" s="30"/>
      <c r="W14" s="23" t="s">
        <v>45</v>
      </c>
      <c r="X14" s="31">
        <f>+'[1]DEP-FINAL'!K11+'[1]DEP-FINAL'!L11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+'[1]DEP-FINAL'!K11</f>
        <v>0</v>
      </c>
      <c r="AF14" s="30">
        <v>0</v>
      </c>
      <c r="AG14" s="30">
        <f t="shared" si="5"/>
        <v>0</v>
      </c>
      <c r="AH14" s="30">
        <v>0</v>
      </c>
      <c r="AI14" s="30" t="str">
        <f>+'[1]DEP-FINAL'!G11</f>
        <v>NO RADICADA</v>
      </c>
      <c r="AJ14" s="32"/>
      <c r="AK14" s="33"/>
    </row>
    <row r="15" spans="1:37" s="34" customFormat="1" x14ac:dyDescent="0.25">
      <c r="A15" s="23">
        <f t="shared" si="6"/>
        <v>7</v>
      </c>
      <c r="B15" s="24" t="s">
        <v>44</v>
      </c>
      <c r="C15" s="23">
        <f>+'[1]DEP-FINAL'!A12</f>
        <v>485970</v>
      </c>
      <c r="D15" s="23">
        <f>+'[1]DEP-FINAL'!B12</f>
        <v>485970</v>
      </c>
      <c r="E15" s="25">
        <f>+'[1]DEP-FINAL'!C12</f>
        <v>44183</v>
      </c>
      <c r="F15" s="26">
        <f>+IF('[1]DEP-FINAL'!D12&gt;1,'[1]DEP-FINAL'!D12," ")</f>
        <v>44427</v>
      </c>
      <c r="G15" s="27">
        <f>'[1]DEP-FINAL'!F12</f>
        <v>613900</v>
      </c>
      <c r="H15" s="28">
        <v>0</v>
      </c>
      <c r="I15" s="28">
        <f>+'[1]DEP-FINAL'!M12+'[1]DEP-FINAL'!N12</f>
        <v>0</v>
      </c>
      <c r="J15" s="28">
        <f>+'[1]DEP-FINAL'!R12</f>
        <v>0</v>
      </c>
      <c r="K15" s="29">
        <f>+'[1]DEP-FINAL'!P12+'[1]DEP-FINAL'!Q12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613900</v>
      </c>
      <c r="P15" s="24">
        <f>IF('[1]DEP-FINAL'!H12&gt;1,0,'[1]DEP-FINAL'!B12)</f>
        <v>0</v>
      </c>
      <c r="Q15" s="30">
        <f t="shared" si="2"/>
        <v>0</v>
      </c>
      <c r="R15" s="31">
        <f t="shared" si="3"/>
        <v>613900</v>
      </c>
      <c r="S15" s="31">
        <f>+'[1]DEP-FINAL'!J12</f>
        <v>0</v>
      </c>
      <c r="T15" s="23" t="s">
        <v>45</v>
      </c>
      <c r="U15" s="31">
        <f>+'[1]DEP-FINAL'!I12</f>
        <v>0</v>
      </c>
      <c r="V15" s="30"/>
      <c r="W15" s="23" t="s">
        <v>45</v>
      </c>
      <c r="X15" s="31">
        <f>+'[1]DEP-FINAL'!K12+'[1]DEP-FINAL'!L12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+'[1]DEP-FINAL'!K12</f>
        <v>0</v>
      </c>
      <c r="AF15" s="30">
        <v>0</v>
      </c>
      <c r="AG15" s="30">
        <f t="shared" si="5"/>
        <v>0</v>
      </c>
      <c r="AH15" s="30">
        <v>0</v>
      </c>
      <c r="AI15" s="30" t="str">
        <f>+'[1]DEP-FINAL'!G12</f>
        <v>NO RADICADA</v>
      </c>
      <c r="AJ15" s="32"/>
      <c r="AK15" s="33"/>
    </row>
    <row r="16" spans="1:37" s="34" customFormat="1" x14ac:dyDescent="0.25">
      <c r="A16" s="23">
        <f t="shared" si="6"/>
        <v>8</v>
      </c>
      <c r="B16" s="24" t="s">
        <v>44</v>
      </c>
      <c r="C16" s="23">
        <f>+'[1]DEP-FINAL'!A13</f>
        <v>485969</v>
      </c>
      <c r="D16" s="23">
        <f>+'[1]DEP-FINAL'!B13</f>
        <v>485969</v>
      </c>
      <c r="E16" s="25">
        <f>+'[1]DEP-FINAL'!C13</f>
        <v>44191</v>
      </c>
      <c r="F16" s="26">
        <f>+IF('[1]DEP-FINAL'!D13&gt;1,'[1]DEP-FINAL'!D13," ")</f>
        <v>44427</v>
      </c>
      <c r="G16" s="27">
        <f>'[1]DEP-FINAL'!F13</f>
        <v>214650</v>
      </c>
      <c r="H16" s="28">
        <v>0</v>
      </c>
      <c r="I16" s="28">
        <f>+'[1]DEP-FINAL'!M13+'[1]DEP-FINAL'!N13</f>
        <v>0</v>
      </c>
      <c r="J16" s="28">
        <f>+'[1]DEP-FINAL'!R13</f>
        <v>0</v>
      </c>
      <c r="K16" s="29">
        <f>+'[1]DEP-FINAL'!P13+'[1]DEP-FINAL'!Q13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214650</v>
      </c>
      <c r="P16" s="24">
        <f>IF('[1]DEP-FINAL'!H13&gt;1,0,'[1]DEP-FINAL'!B13)</f>
        <v>0</v>
      </c>
      <c r="Q16" s="30">
        <f t="shared" si="2"/>
        <v>0</v>
      </c>
      <c r="R16" s="31">
        <f t="shared" si="3"/>
        <v>214650</v>
      </c>
      <c r="S16" s="31">
        <f>+'[1]DEP-FINAL'!J13</f>
        <v>0</v>
      </c>
      <c r="T16" s="23" t="s">
        <v>45</v>
      </c>
      <c r="U16" s="31">
        <f>+'[1]DEP-FINAL'!I13</f>
        <v>0</v>
      </c>
      <c r="V16" s="30"/>
      <c r="W16" s="23" t="s">
        <v>45</v>
      </c>
      <c r="X16" s="31">
        <f>+'[1]DEP-FINAL'!K13+'[1]DEP-FINAL'!L13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+'[1]DEP-FINAL'!K13</f>
        <v>0</v>
      </c>
      <c r="AF16" s="30">
        <v>0</v>
      </c>
      <c r="AG16" s="30">
        <f t="shared" si="5"/>
        <v>0</v>
      </c>
      <c r="AH16" s="30">
        <v>0</v>
      </c>
      <c r="AI16" s="30" t="str">
        <f>+'[1]DEP-FINAL'!G13</f>
        <v>NO RADICADA</v>
      </c>
      <c r="AJ16" s="32"/>
      <c r="AK16" s="33"/>
    </row>
    <row r="17" spans="1:37" s="34" customFormat="1" x14ac:dyDescent="0.25">
      <c r="A17" s="23">
        <f t="shared" si="6"/>
        <v>9</v>
      </c>
      <c r="B17" s="24" t="s">
        <v>44</v>
      </c>
      <c r="C17" s="23">
        <f>+'[1]DEP-FINAL'!A14</f>
        <v>487777</v>
      </c>
      <c r="D17" s="23">
        <f>+'[1]DEP-FINAL'!B14</f>
        <v>487777</v>
      </c>
      <c r="E17" s="25">
        <f>+'[1]DEP-FINAL'!C14</f>
        <v>44200</v>
      </c>
      <c r="F17" s="26">
        <f>+IF('[1]DEP-FINAL'!D14&gt;1,'[1]DEP-FINAL'!D14," ")</f>
        <v>44971</v>
      </c>
      <c r="G17" s="27">
        <f>'[1]DEP-FINAL'!F14</f>
        <v>219125</v>
      </c>
      <c r="H17" s="28">
        <v>0</v>
      </c>
      <c r="I17" s="28">
        <f>+'[1]DEP-FINAL'!M14+'[1]DEP-FINAL'!N14</f>
        <v>0</v>
      </c>
      <c r="J17" s="28">
        <f>+'[1]DEP-FINAL'!R14</f>
        <v>0</v>
      </c>
      <c r="K17" s="29">
        <f>+'[1]DEP-FINAL'!P14+'[1]DEP-FINAL'!Q14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219125</v>
      </c>
      <c r="P17" s="24">
        <f>IF('[1]DEP-FINAL'!H14&gt;1,0,'[1]DEP-FINAL'!B14)</f>
        <v>487777</v>
      </c>
      <c r="Q17" s="30">
        <f t="shared" si="2"/>
        <v>219125</v>
      </c>
      <c r="R17" s="31">
        <f t="shared" si="3"/>
        <v>0</v>
      </c>
      <c r="S17" s="31">
        <f>+'[1]DEP-FINAL'!J14</f>
        <v>0</v>
      </c>
      <c r="T17" s="23" t="s">
        <v>45</v>
      </c>
      <c r="U17" s="31">
        <f>+'[1]DEP-FINAL'!I14</f>
        <v>219125</v>
      </c>
      <c r="V17" s="30"/>
      <c r="W17" s="23" t="s">
        <v>45</v>
      </c>
      <c r="X17" s="31">
        <f>+'[1]DEP-FINAL'!K14+'[1]DEP-FINAL'!L14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+'[1]DEP-FINAL'!K14</f>
        <v>0</v>
      </c>
      <c r="AF17" s="30">
        <v>0</v>
      </c>
      <c r="AG17" s="30">
        <f t="shared" si="5"/>
        <v>0</v>
      </c>
      <c r="AH17" s="30">
        <v>0</v>
      </c>
      <c r="AI17" s="30" t="str">
        <f>+'[1]DEP-FINAL'!G14</f>
        <v>EN REVISION</v>
      </c>
      <c r="AJ17" s="32"/>
      <c r="AK17" s="33"/>
    </row>
    <row r="18" spans="1:37" s="34" customFormat="1" x14ac:dyDescent="0.25">
      <c r="A18" s="23">
        <f t="shared" si="6"/>
        <v>10</v>
      </c>
      <c r="B18" s="24" t="s">
        <v>44</v>
      </c>
      <c r="C18" s="23">
        <f>+'[1]DEP-FINAL'!A15</f>
        <v>487796</v>
      </c>
      <c r="D18" s="23">
        <f>+'[1]DEP-FINAL'!B15</f>
        <v>487796</v>
      </c>
      <c r="E18" s="25">
        <f>+'[1]DEP-FINAL'!C15</f>
        <v>44200</v>
      </c>
      <c r="F18" s="26">
        <f>+IF('[1]DEP-FINAL'!D15&gt;1,'[1]DEP-FINAL'!D15," ")</f>
        <v>44971</v>
      </c>
      <c r="G18" s="27">
        <f>'[1]DEP-FINAL'!F15</f>
        <v>238850</v>
      </c>
      <c r="H18" s="28">
        <v>0</v>
      </c>
      <c r="I18" s="28">
        <f>+'[1]DEP-FINAL'!M15+'[1]DEP-FINAL'!N15</f>
        <v>0</v>
      </c>
      <c r="J18" s="28">
        <f>+'[1]DEP-FINAL'!R15</f>
        <v>0</v>
      </c>
      <c r="K18" s="29">
        <f>+'[1]DEP-FINAL'!P15+'[1]DEP-FINAL'!Q15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238850</v>
      </c>
      <c r="P18" s="24">
        <f>IF('[1]DEP-FINAL'!H15&gt;1,0,'[1]DEP-FINAL'!B15)</f>
        <v>487796</v>
      </c>
      <c r="Q18" s="30">
        <f t="shared" si="2"/>
        <v>238850</v>
      </c>
      <c r="R18" s="31">
        <f t="shared" si="3"/>
        <v>0</v>
      </c>
      <c r="S18" s="31">
        <f>+'[1]DEP-FINAL'!J15</f>
        <v>0</v>
      </c>
      <c r="T18" s="23" t="s">
        <v>45</v>
      </c>
      <c r="U18" s="31">
        <f>+'[1]DEP-FINAL'!I15</f>
        <v>238850</v>
      </c>
      <c r="V18" s="30"/>
      <c r="W18" s="23" t="s">
        <v>45</v>
      </c>
      <c r="X18" s="31">
        <f>+'[1]DEP-FINAL'!K15+'[1]DEP-FINAL'!L15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+'[1]DEP-FINAL'!K15</f>
        <v>0</v>
      </c>
      <c r="AF18" s="30">
        <v>0</v>
      </c>
      <c r="AG18" s="30">
        <f t="shared" si="5"/>
        <v>0</v>
      </c>
      <c r="AH18" s="30">
        <v>0</v>
      </c>
      <c r="AI18" s="30" t="str">
        <f>+'[1]DEP-FINAL'!G15</f>
        <v>EN REVISION</v>
      </c>
      <c r="AJ18" s="32"/>
      <c r="AK18" s="33"/>
    </row>
    <row r="19" spans="1:37" s="34" customFormat="1" x14ac:dyDescent="0.25">
      <c r="A19" s="23">
        <f t="shared" si="6"/>
        <v>11</v>
      </c>
      <c r="B19" s="24" t="s">
        <v>44</v>
      </c>
      <c r="C19" s="23">
        <f>+'[1]DEP-FINAL'!A16</f>
        <v>487797</v>
      </c>
      <c r="D19" s="23">
        <f>+'[1]DEP-FINAL'!B16</f>
        <v>487797</v>
      </c>
      <c r="E19" s="25">
        <f>+'[1]DEP-FINAL'!C16</f>
        <v>44241</v>
      </c>
      <c r="F19" s="26">
        <f>+IF('[1]DEP-FINAL'!D16&gt;1,'[1]DEP-FINAL'!D16," ")</f>
        <v>44971</v>
      </c>
      <c r="G19" s="27">
        <f>'[1]DEP-FINAL'!F16</f>
        <v>568800</v>
      </c>
      <c r="H19" s="28">
        <v>0</v>
      </c>
      <c r="I19" s="28">
        <f>+'[1]DEP-FINAL'!M16+'[1]DEP-FINAL'!N16</f>
        <v>0</v>
      </c>
      <c r="J19" s="28">
        <f>+'[1]DEP-FINAL'!R16</f>
        <v>0</v>
      </c>
      <c r="K19" s="29">
        <f>+'[1]DEP-FINAL'!P16+'[1]DEP-FINAL'!Q16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568800</v>
      </c>
      <c r="P19" s="24">
        <f>IF('[1]DEP-FINAL'!H16&gt;1,0,'[1]DEP-FINAL'!B16)</f>
        <v>487797</v>
      </c>
      <c r="Q19" s="30">
        <f t="shared" si="2"/>
        <v>568800</v>
      </c>
      <c r="R19" s="31">
        <f t="shared" si="3"/>
        <v>0</v>
      </c>
      <c r="S19" s="31">
        <f>+'[1]DEP-FINAL'!J16</f>
        <v>0</v>
      </c>
      <c r="T19" s="23" t="s">
        <v>45</v>
      </c>
      <c r="U19" s="31">
        <f>+'[1]DEP-FINAL'!I16</f>
        <v>568800</v>
      </c>
      <c r="V19" s="30"/>
      <c r="W19" s="23" t="s">
        <v>45</v>
      </c>
      <c r="X19" s="31">
        <f>+'[1]DEP-FINAL'!K16+'[1]DEP-FINAL'!L16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+'[1]DEP-FINAL'!K16</f>
        <v>0</v>
      </c>
      <c r="AF19" s="30">
        <v>0</v>
      </c>
      <c r="AG19" s="30">
        <f t="shared" si="5"/>
        <v>0</v>
      </c>
      <c r="AH19" s="30">
        <v>0</v>
      </c>
      <c r="AI19" s="30" t="str">
        <f>+'[1]DEP-FINAL'!G16</f>
        <v>EN REVISION</v>
      </c>
      <c r="AJ19" s="32"/>
      <c r="AK19" s="33"/>
    </row>
    <row r="20" spans="1:37" s="34" customFormat="1" x14ac:dyDescent="0.25">
      <c r="A20" s="23">
        <f t="shared" si="6"/>
        <v>12</v>
      </c>
      <c r="B20" s="24" t="s">
        <v>44</v>
      </c>
      <c r="C20" s="23">
        <f>+'[1]DEP-FINAL'!A17</f>
        <v>487798</v>
      </c>
      <c r="D20" s="23">
        <f>+'[1]DEP-FINAL'!B17</f>
        <v>487798</v>
      </c>
      <c r="E20" s="25">
        <f>+'[1]DEP-FINAL'!C17</f>
        <v>44244</v>
      </c>
      <c r="F20" s="26">
        <f>+IF('[1]DEP-FINAL'!D17&gt;1,'[1]DEP-FINAL'!D17," ")</f>
        <v>44971</v>
      </c>
      <c r="G20" s="27">
        <f>'[1]DEP-FINAL'!F17</f>
        <v>222700</v>
      </c>
      <c r="H20" s="28">
        <v>0</v>
      </c>
      <c r="I20" s="28">
        <f>+'[1]DEP-FINAL'!M17+'[1]DEP-FINAL'!N17</f>
        <v>0</v>
      </c>
      <c r="J20" s="28">
        <f>+'[1]DEP-FINAL'!R17</f>
        <v>0</v>
      </c>
      <c r="K20" s="29">
        <f>+'[1]DEP-FINAL'!P17+'[1]DEP-FINAL'!Q17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222700</v>
      </c>
      <c r="P20" s="24">
        <f>IF('[1]DEP-FINAL'!H17&gt;1,0,'[1]DEP-FINAL'!B17)</f>
        <v>487798</v>
      </c>
      <c r="Q20" s="30">
        <f t="shared" si="2"/>
        <v>222700</v>
      </c>
      <c r="R20" s="31">
        <f t="shared" si="3"/>
        <v>0</v>
      </c>
      <c r="S20" s="31">
        <f>+'[1]DEP-FINAL'!J17</f>
        <v>0</v>
      </c>
      <c r="T20" s="23" t="s">
        <v>45</v>
      </c>
      <c r="U20" s="31">
        <f>+'[1]DEP-FINAL'!I17</f>
        <v>222700</v>
      </c>
      <c r="V20" s="30"/>
      <c r="W20" s="23" t="s">
        <v>45</v>
      </c>
      <c r="X20" s="31">
        <f>+'[1]DEP-FINAL'!K17+'[1]DEP-FINAL'!L17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+'[1]DEP-FINAL'!K17</f>
        <v>0</v>
      </c>
      <c r="AF20" s="30">
        <v>0</v>
      </c>
      <c r="AG20" s="30">
        <f t="shared" si="5"/>
        <v>0</v>
      </c>
      <c r="AH20" s="30">
        <v>0</v>
      </c>
      <c r="AI20" s="30" t="str">
        <f>+'[1]DEP-FINAL'!G17</f>
        <v>EN REVISION</v>
      </c>
      <c r="AJ20" s="32"/>
      <c r="AK20" s="33"/>
    </row>
    <row r="21" spans="1:37" s="34" customFormat="1" x14ac:dyDescent="0.25">
      <c r="A21" s="23">
        <f t="shared" si="6"/>
        <v>13</v>
      </c>
      <c r="B21" s="24" t="s">
        <v>44</v>
      </c>
      <c r="C21" s="23">
        <f>+'[1]DEP-FINAL'!A18</f>
        <v>487799</v>
      </c>
      <c r="D21" s="23">
        <f>+'[1]DEP-FINAL'!B18</f>
        <v>487799</v>
      </c>
      <c r="E21" s="25">
        <f>+'[1]DEP-FINAL'!C18</f>
        <v>44256</v>
      </c>
      <c r="F21" s="26">
        <f>+IF('[1]DEP-FINAL'!D18&gt;1,'[1]DEP-FINAL'!D18," ")</f>
        <v>44971</v>
      </c>
      <c r="G21" s="27">
        <f>'[1]DEP-FINAL'!F18</f>
        <v>682450</v>
      </c>
      <c r="H21" s="28">
        <v>0</v>
      </c>
      <c r="I21" s="28">
        <f>+'[1]DEP-FINAL'!M18+'[1]DEP-FINAL'!N18</f>
        <v>0</v>
      </c>
      <c r="J21" s="28">
        <f>+'[1]DEP-FINAL'!R18</f>
        <v>0</v>
      </c>
      <c r="K21" s="29">
        <f>+'[1]DEP-FINAL'!P18+'[1]DEP-FINAL'!Q18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682450</v>
      </c>
      <c r="P21" s="24">
        <f>IF('[1]DEP-FINAL'!H18&gt;1,0,'[1]DEP-FINAL'!B18)</f>
        <v>487799</v>
      </c>
      <c r="Q21" s="30">
        <f t="shared" si="2"/>
        <v>682450</v>
      </c>
      <c r="R21" s="31">
        <f t="shared" si="3"/>
        <v>0</v>
      </c>
      <c r="S21" s="31">
        <f>+'[1]DEP-FINAL'!J18</f>
        <v>0</v>
      </c>
      <c r="T21" s="23" t="s">
        <v>45</v>
      </c>
      <c r="U21" s="31">
        <f>+'[1]DEP-FINAL'!I18</f>
        <v>682450</v>
      </c>
      <c r="V21" s="30"/>
      <c r="W21" s="23" t="s">
        <v>45</v>
      </c>
      <c r="X21" s="31">
        <f>+'[1]DEP-FINAL'!K18+'[1]DEP-FINAL'!L18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+'[1]DEP-FINAL'!K18</f>
        <v>0</v>
      </c>
      <c r="AF21" s="30">
        <v>0</v>
      </c>
      <c r="AG21" s="30">
        <f t="shared" si="5"/>
        <v>0</v>
      </c>
      <c r="AH21" s="30">
        <v>0</v>
      </c>
      <c r="AI21" s="30" t="str">
        <f>+'[1]DEP-FINAL'!G18</f>
        <v>EN REVISION</v>
      </c>
      <c r="AJ21" s="32"/>
      <c r="AK21" s="33"/>
    </row>
    <row r="22" spans="1:37" s="34" customFormat="1" x14ac:dyDescent="0.25">
      <c r="A22" s="23">
        <f t="shared" si="6"/>
        <v>14</v>
      </c>
      <c r="B22" s="24" t="s">
        <v>44</v>
      </c>
      <c r="C22" s="23">
        <f>+'[1]DEP-FINAL'!A19</f>
        <v>487800</v>
      </c>
      <c r="D22" s="23">
        <f>+'[1]DEP-FINAL'!B19</f>
        <v>487800</v>
      </c>
      <c r="E22" s="25">
        <f>+'[1]DEP-FINAL'!C19</f>
        <v>44266</v>
      </c>
      <c r="F22" s="26">
        <f>+IF('[1]DEP-FINAL'!D19&gt;1,'[1]DEP-FINAL'!D19," ")</f>
        <v>44971</v>
      </c>
      <c r="G22" s="27">
        <f>'[1]DEP-FINAL'!F19</f>
        <v>215200</v>
      </c>
      <c r="H22" s="28">
        <v>0</v>
      </c>
      <c r="I22" s="28">
        <f>+'[1]DEP-FINAL'!M19+'[1]DEP-FINAL'!N19</f>
        <v>0</v>
      </c>
      <c r="J22" s="28">
        <f>+'[1]DEP-FINAL'!R19</f>
        <v>0</v>
      </c>
      <c r="K22" s="29">
        <f>+'[1]DEP-FINAL'!P19+'[1]DEP-FINAL'!Q19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215200</v>
      </c>
      <c r="P22" s="24">
        <f>IF('[1]DEP-FINAL'!H19&gt;1,0,'[1]DEP-FINAL'!B19)</f>
        <v>487800</v>
      </c>
      <c r="Q22" s="30">
        <f t="shared" si="2"/>
        <v>215200</v>
      </c>
      <c r="R22" s="31">
        <f t="shared" si="3"/>
        <v>0</v>
      </c>
      <c r="S22" s="31">
        <f>+'[1]DEP-FINAL'!J19</f>
        <v>0</v>
      </c>
      <c r="T22" s="23" t="s">
        <v>45</v>
      </c>
      <c r="U22" s="31">
        <f>+'[1]DEP-FINAL'!I19</f>
        <v>215200</v>
      </c>
      <c r="V22" s="30"/>
      <c r="W22" s="23" t="s">
        <v>45</v>
      </c>
      <c r="X22" s="31">
        <f>+'[1]DEP-FINAL'!K19+'[1]DEP-FINAL'!L19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+'[1]DEP-FINAL'!K19</f>
        <v>0</v>
      </c>
      <c r="AF22" s="30">
        <v>0</v>
      </c>
      <c r="AG22" s="30">
        <f t="shared" si="5"/>
        <v>0</v>
      </c>
      <c r="AH22" s="30">
        <v>0</v>
      </c>
      <c r="AI22" s="30" t="str">
        <f>+'[1]DEP-FINAL'!G19</f>
        <v>EN REVISION</v>
      </c>
      <c r="AJ22" s="32"/>
      <c r="AK22" s="33"/>
    </row>
    <row r="23" spans="1:37" s="34" customFormat="1" x14ac:dyDescent="0.25">
      <c r="A23" s="23">
        <f t="shared" si="6"/>
        <v>15</v>
      </c>
      <c r="B23" s="24" t="s">
        <v>44</v>
      </c>
      <c r="C23" s="23">
        <f>+'[1]DEP-FINAL'!A20</f>
        <v>487778</v>
      </c>
      <c r="D23" s="23">
        <f>+'[1]DEP-FINAL'!B20</f>
        <v>487778</v>
      </c>
      <c r="E23" s="25">
        <f>+'[1]DEP-FINAL'!C20</f>
        <v>44268</v>
      </c>
      <c r="F23" s="26">
        <f>+IF('[1]DEP-FINAL'!D20&gt;1,'[1]DEP-FINAL'!D20," ")</f>
        <v>44971</v>
      </c>
      <c r="G23" s="27">
        <f>'[1]DEP-FINAL'!F20</f>
        <v>232900</v>
      </c>
      <c r="H23" s="28">
        <v>0</v>
      </c>
      <c r="I23" s="28">
        <f>+'[1]DEP-FINAL'!M20+'[1]DEP-FINAL'!N20</f>
        <v>0</v>
      </c>
      <c r="J23" s="28">
        <f>+'[1]DEP-FINAL'!R20</f>
        <v>0</v>
      </c>
      <c r="K23" s="29">
        <f>+'[1]DEP-FINAL'!P20+'[1]DEP-FINAL'!Q20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232900</v>
      </c>
      <c r="P23" s="24">
        <f>IF('[1]DEP-FINAL'!H20&gt;1,0,'[1]DEP-FINAL'!B20)</f>
        <v>487778</v>
      </c>
      <c r="Q23" s="30">
        <f t="shared" si="2"/>
        <v>232900</v>
      </c>
      <c r="R23" s="31">
        <f t="shared" si="3"/>
        <v>0</v>
      </c>
      <c r="S23" s="31">
        <f>+'[1]DEP-FINAL'!J20</f>
        <v>0</v>
      </c>
      <c r="T23" s="23" t="s">
        <v>45</v>
      </c>
      <c r="U23" s="31">
        <f>+'[1]DEP-FINAL'!I20</f>
        <v>232900</v>
      </c>
      <c r="V23" s="30"/>
      <c r="W23" s="23" t="s">
        <v>45</v>
      </c>
      <c r="X23" s="31">
        <f>+'[1]DEP-FINAL'!K20+'[1]DEP-FINAL'!L20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+'[1]DEP-FINAL'!K20</f>
        <v>0</v>
      </c>
      <c r="AF23" s="30">
        <v>0</v>
      </c>
      <c r="AG23" s="30">
        <f t="shared" si="5"/>
        <v>0</v>
      </c>
      <c r="AH23" s="30">
        <v>0</v>
      </c>
      <c r="AI23" s="30" t="str">
        <f>+'[1]DEP-FINAL'!G20</f>
        <v>EN REVISION</v>
      </c>
      <c r="AJ23" s="32"/>
      <c r="AK23" s="33"/>
    </row>
    <row r="24" spans="1:37" s="34" customFormat="1" x14ac:dyDescent="0.25">
      <c r="A24" s="23">
        <f t="shared" si="6"/>
        <v>16</v>
      </c>
      <c r="B24" s="24" t="s">
        <v>44</v>
      </c>
      <c r="C24" s="23">
        <f>+'[1]DEP-FINAL'!A21</f>
        <v>487645</v>
      </c>
      <c r="D24" s="23">
        <f>+'[1]DEP-FINAL'!B21</f>
        <v>487645</v>
      </c>
      <c r="E24" s="25">
        <f>+'[1]DEP-FINAL'!C21</f>
        <v>44312</v>
      </c>
      <c r="F24" s="26">
        <f>+IF('[1]DEP-FINAL'!D21&gt;1,'[1]DEP-FINAL'!D21," ")</f>
        <v>44312</v>
      </c>
      <c r="G24" s="27">
        <f>'[1]DEP-FINAL'!F21</f>
        <v>572700</v>
      </c>
      <c r="H24" s="28">
        <v>0</v>
      </c>
      <c r="I24" s="28">
        <f>+'[1]DEP-FINAL'!M21+'[1]DEP-FINAL'!N21</f>
        <v>0</v>
      </c>
      <c r="J24" s="28">
        <f>+'[1]DEP-FINAL'!R21</f>
        <v>0</v>
      </c>
      <c r="K24" s="29">
        <f>+'[1]DEP-FINAL'!P21+'[1]DEP-FINAL'!Q21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572700</v>
      </c>
      <c r="P24" s="24">
        <f>IF('[1]DEP-FINAL'!H21&gt;1,0,'[1]DEP-FINAL'!B21)</f>
        <v>487645</v>
      </c>
      <c r="Q24" s="30">
        <f t="shared" si="2"/>
        <v>572700</v>
      </c>
      <c r="R24" s="31">
        <f t="shared" si="3"/>
        <v>0</v>
      </c>
      <c r="S24" s="31">
        <f>+'[1]DEP-FINAL'!J21</f>
        <v>0</v>
      </c>
      <c r="T24" s="23" t="s">
        <v>45</v>
      </c>
      <c r="U24" s="31">
        <f>+'[1]DEP-FINAL'!I21</f>
        <v>0</v>
      </c>
      <c r="V24" s="30"/>
      <c r="W24" s="23" t="s">
        <v>45</v>
      </c>
      <c r="X24" s="31">
        <f>+'[1]DEP-FINAL'!K21+'[1]DEP-FINAL'!L21</f>
        <v>63700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+'[1]DEP-FINAL'!K21</f>
        <v>63700</v>
      </c>
      <c r="AF24" s="30">
        <v>0</v>
      </c>
      <c r="AG24" s="30">
        <f t="shared" si="5"/>
        <v>509000</v>
      </c>
      <c r="AH24" s="30">
        <v>0</v>
      </c>
      <c r="AI24" s="30" t="str">
        <f>+'[1]DEP-FINAL'!G21</f>
        <v>GLOSA POR CONCILIAR SALDO A FAVOR DEL PRESTADOR</v>
      </c>
      <c r="AJ24" s="32"/>
      <c r="AK24" s="33"/>
    </row>
    <row r="25" spans="1:37" s="34" customFormat="1" x14ac:dyDescent="0.25">
      <c r="A25" s="23">
        <f t="shared" si="6"/>
        <v>17</v>
      </c>
      <c r="B25" s="24" t="s">
        <v>44</v>
      </c>
      <c r="C25" s="23">
        <f>+'[1]DEP-FINAL'!A22</f>
        <v>487636</v>
      </c>
      <c r="D25" s="23">
        <f>+'[1]DEP-FINAL'!B22</f>
        <v>487636</v>
      </c>
      <c r="E25" s="25">
        <f>+'[1]DEP-FINAL'!C22</f>
        <v>44325</v>
      </c>
      <c r="F25" s="26">
        <f>+IF('[1]DEP-FINAL'!D22&gt;1,'[1]DEP-FINAL'!D22," ")</f>
        <v>44325</v>
      </c>
      <c r="G25" s="27">
        <f>'[1]DEP-FINAL'!F22</f>
        <v>20470</v>
      </c>
      <c r="H25" s="28">
        <v>0</v>
      </c>
      <c r="I25" s="28">
        <f>+'[1]DEP-FINAL'!M22+'[1]DEP-FINAL'!N22</f>
        <v>0</v>
      </c>
      <c r="J25" s="28">
        <f>+'[1]DEP-FINAL'!R22</f>
        <v>0</v>
      </c>
      <c r="K25" s="29">
        <f>+'[1]DEP-FINAL'!P22+'[1]DEP-FINAL'!Q22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20470</v>
      </c>
      <c r="P25" s="24">
        <f>IF('[1]DEP-FINAL'!H22&gt;1,0,'[1]DEP-FINAL'!B22)</f>
        <v>487636</v>
      </c>
      <c r="Q25" s="30">
        <f t="shared" si="2"/>
        <v>20470</v>
      </c>
      <c r="R25" s="31">
        <f t="shared" si="3"/>
        <v>0</v>
      </c>
      <c r="S25" s="31">
        <f>+'[1]DEP-FINAL'!J22</f>
        <v>0</v>
      </c>
      <c r="T25" s="23" t="s">
        <v>45</v>
      </c>
      <c r="U25" s="31">
        <f>+'[1]DEP-FINAL'!I22</f>
        <v>0</v>
      </c>
      <c r="V25" s="30"/>
      <c r="W25" s="23" t="s">
        <v>45</v>
      </c>
      <c r="X25" s="31">
        <f>+'[1]DEP-FINAL'!K22+'[1]DEP-FINAL'!L22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+'[1]DEP-FINAL'!K22</f>
        <v>0</v>
      </c>
      <c r="AF25" s="30">
        <v>0</v>
      </c>
      <c r="AG25" s="30">
        <f t="shared" si="5"/>
        <v>20470</v>
      </c>
      <c r="AH25" s="30">
        <v>0</v>
      </c>
      <c r="AI25" s="30" t="str">
        <f>+'[1]DEP-FINAL'!G22</f>
        <v>SALDO A FAVOR DEL PRESTADOR</v>
      </c>
      <c r="AJ25" s="32"/>
      <c r="AK25" s="33"/>
    </row>
    <row r="26" spans="1:37" s="34" customFormat="1" x14ac:dyDescent="0.25">
      <c r="A26" s="23">
        <f t="shared" si="6"/>
        <v>18</v>
      </c>
      <c r="B26" s="24" t="s">
        <v>44</v>
      </c>
      <c r="C26" s="23">
        <f>+'[1]DEP-FINAL'!A23</f>
        <v>487623</v>
      </c>
      <c r="D26" s="23">
        <f>+'[1]DEP-FINAL'!B23</f>
        <v>487623</v>
      </c>
      <c r="E26" s="25">
        <f>+'[1]DEP-FINAL'!C23</f>
        <v>44332</v>
      </c>
      <c r="F26" s="26">
        <f>+IF('[1]DEP-FINAL'!D23&gt;1,'[1]DEP-FINAL'!D23," ")</f>
        <v>44332</v>
      </c>
      <c r="G26" s="27">
        <f>'[1]DEP-FINAL'!F23</f>
        <v>353320</v>
      </c>
      <c r="H26" s="28">
        <v>0</v>
      </c>
      <c r="I26" s="28">
        <f>+'[1]DEP-FINAL'!M23+'[1]DEP-FINAL'!N23</f>
        <v>0</v>
      </c>
      <c r="J26" s="28">
        <f>+'[1]DEP-FINAL'!R23</f>
        <v>0</v>
      </c>
      <c r="K26" s="29">
        <f>+'[1]DEP-FINAL'!P23+'[1]DEP-FINAL'!Q23</f>
        <v>289620</v>
      </c>
      <c r="L26" s="28">
        <v>0</v>
      </c>
      <c r="M26" s="28">
        <v>0</v>
      </c>
      <c r="N26" s="28">
        <f t="shared" si="0"/>
        <v>289620</v>
      </c>
      <c r="O26" s="28">
        <f t="shared" si="1"/>
        <v>63700</v>
      </c>
      <c r="P26" s="24">
        <f>IF('[1]DEP-FINAL'!H23&gt;1,0,'[1]DEP-FINAL'!B23)</f>
        <v>487623</v>
      </c>
      <c r="Q26" s="30">
        <f t="shared" si="2"/>
        <v>353320</v>
      </c>
      <c r="R26" s="31">
        <f t="shared" si="3"/>
        <v>0</v>
      </c>
      <c r="S26" s="31">
        <f>+'[1]DEP-FINAL'!J23</f>
        <v>0</v>
      </c>
      <c r="T26" s="23" t="s">
        <v>45</v>
      </c>
      <c r="U26" s="31">
        <f>+'[1]DEP-FINAL'!I23</f>
        <v>0</v>
      </c>
      <c r="V26" s="30"/>
      <c r="W26" s="23" t="s">
        <v>45</v>
      </c>
      <c r="X26" s="31">
        <f>+'[1]DEP-FINAL'!K23+'[1]DEP-FINAL'!L23</f>
        <v>63700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+'[1]DEP-FINAL'!K23</f>
        <v>63700</v>
      </c>
      <c r="AF26" s="30">
        <v>0</v>
      </c>
      <c r="AG26" s="30">
        <f t="shared" si="5"/>
        <v>0</v>
      </c>
      <c r="AH26" s="30">
        <v>0</v>
      </c>
      <c r="AI26" s="30" t="str">
        <f>+'[1]DEP-FINAL'!G23</f>
        <v>GLOSA POR CONCILIAR Y CANCELADA</v>
      </c>
      <c r="AJ26" s="32"/>
      <c r="AK26" s="33"/>
    </row>
    <row r="27" spans="1:37" s="34" customFormat="1" x14ac:dyDescent="0.25">
      <c r="A27" s="23">
        <f t="shared" si="6"/>
        <v>19</v>
      </c>
      <c r="B27" s="24" t="s">
        <v>44</v>
      </c>
      <c r="C27" s="23">
        <f>+'[1]DEP-FINAL'!A24</f>
        <v>487637</v>
      </c>
      <c r="D27" s="23">
        <f>+'[1]DEP-FINAL'!B24</f>
        <v>487637</v>
      </c>
      <c r="E27" s="25">
        <f>+'[1]DEP-FINAL'!C24</f>
        <v>44339</v>
      </c>
      <c r="F27" s="26">
        <f>+IF('[1]DEP-FINAL'!D24&gt;1,'[1]DEP-FINAL'!D24," ")</f>
        <v>44339</v>
      </c>
      <c r="G27" s="27">
        <f>'[1]DEP-FINAL'!F24</f>
        <v>29882</v>
      </c>
      <c r="H27" s="28">
        <v>0</v>
      </c>
      <c r="I27" s="28">
        <f>+'[1]DEP-FINAL'!M24+'[1]DEP-FINAL'!N24</f>
        <v>0</v>
      </c>
      <c r="J27" s="28">
        <f>+'[1]DEP-FINAL'!R24</f>
        <v>0</v>
      </c>
      <c r="K27" s="29">
        <f>+'[1]DEP-FINAL'!P24+'[1]DEP-FINAL'!Q24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29882</v>
      </c>
      <c r="P27" s="24">
        <f>IF('[1]DEP-FINAL'!H24&gt;1,0,'[1]DEP-FINAL'!B24)</f>
        <v>487637</v>
      </c>
      <c r="Q27" s="30">
        <f t="shared" si="2"/>
        <v>29882</v>
      </c>
      <c r="R27" s="31">
        <f t="shared" si="3"/>
        <v>0</v>
      </c>
      <c r="S27" s="31">
        <f>+'[1]DEP-FINAL'!J24</f>
        <v>0</v>
      </c>
      <c r="T27" s="23" t="s">
        <v>45</v>
      </c>
      <c r="U27" s="31">
        <f>+'[1]DEP-FINAL'!I24</f>
        <v>0</v>
      </c>
      <c r="V27" s="30"/>
      <c r="W27" s="23" t="s">
        <v>45</v>
      </c>
      <c r="X27" s="31">
        <f>+'[1]DEP-FINAL'!K24+'[1]DEP-FINAL'!L24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+'[1]DEP-FINAL'!K24</f>
        <v>0</v>
      </c>
      <c r="AF27" s="30">
        <v>0</v>
      </c>
      <c r="AG27" s="30">
        <f t="shared" si="5"/>
        <v>29882</v>
      </c>
      <c r="AH27" s="30">
        <v>0</v>
      </c>
      <c r="AI27" s="30" t="str">
        <f>+'[1]DEP-FINAL'!G24</f>
        <v>SALDO A FAVOR DEL PRESTADOR</v>
      </c>
      <c r="AJ27" s="32"/>
      <c r="AK27" s="33"/>
    </row>
    <row r="28" spans="1:37" s="34" customFormat="1" x14ac:dyDescent="0.25">
      <c r="A28" s="23">
        <f t="shared" si="6"/>
        <v>20</v>
      </c>
      <c r="B28" s="24" t="s">
        <v>44</v>
      </c>
      <c r="C28" s="23">
        <f>+'[1]DEP-FINAL'!A25</f>
        <v>487638</v>
      </c>
      <c r="D28" s="23">
        <f>+'[1]DEP-FINAL'!B25</f>
        <v>487638</v>
      </c>
      <c r="E28" s="25">
        <f>+'[1]DEP-FINAL'!C25</f>
        <v>44339</v>
      </c>
      <c r="F28" s="26">
        <f>+IF('[1]DEP-FINAL'!D25&gt;1,'[1]DEP-FINAL'!D25," ")</f>
        <v>44339</v>
      </c>
      <c r="G28" s="27">
        <f>'[1]DEP-FINAL'!F25</f>
        <v>702400</v>
      </c>
      <c r="H28" s="28">
        <v>0</v>
      </c>
      <c r="I28" s="28">
        <f>+'[1]DEP-FINAL'!M25+'[1]DEP-FINAL'!N25</f>
        <v>0</v>
      </c>
      <c r="J28" s="28">
        <f>+'[1]DEP-FINAL'!R25</f>
        <v>0</v>
      </c>
      <c r="K28" s="29">
        <f>+'[1]DEP-FINAL'!P25+'[1]DEP-FINAL'!Q25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702400</v>
      </c>
      <c r="P28" s="24">
        <f>IF('[1]DEP-FINAL'!H25&gt;1,0,'[1]DEP-FINAL'!B25)</f>
        <v>487638</v>
      </c>
      <c r="Q28" s="30">
        <f t="shared" si="2"/>
        <v>702400</v>
      </c>
      <c r="R28" s="31">
        <f t="shared" si="3"/>
        <v>0</v>
      </c>
      <c r="S28" s="31">
        <f>+'[1]DEP-FINAL'!J25</f>
        <v>0</v>
      </c>
      <c r="T28" s="23" t="s">
        <v>45</v>
      </c>
      <c r="U28" s="31">
        <f>+'[1]DEP-FINAL'!I25</f>
        <v>0</v>
      </c>
      <c r="V28" s="30"/>
      <c r="W28" s="23" t="s">
        <v>45</v>
      </c>
      <c r="X28" s="31">
        <f>+'[1]DEP-FINAL'!K25+'[1]DEP-FINAL'!L25</f>
        <v>63700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+'[1]DEP-FINAL'!K25</f>
        <v>63700</v>
      </c>
      <c r="AF28" s="30">
        <v>0</v>
      </c>
      <c r="AG28" s="30">
        <f t="shared" si="5"/>
        <v>638700</v>
      </c>
      <c r="AH28" s="30">
        <v>0</v>
      </c>
      <c r="AI28" s="30" t="str">
        <f>+'[1]DEP-FINAL'!G25</f>
        <v>GLOSA POR CONCILIAR Y SALDO A FAVOR DEL PRESTADOR</v>
      </c>
      <c r="AJ28" s="32"/>
      <c r="AK28" s="33"/>
    </row>
    <row r="29" spans="1:37" s="34" customFormat="1" x14ac:dyDescent="0.25">
      <c r="A29" s="23">
        <f t="shared" si="6"/>
        <v>21</v>
      </c>
      <c r="B29" s="24" t="s">
        <v>44</v>
      </c>
      <c r="C29" s="23">
        <f>+'[1]DEP-FINAL'!A26</f>
        <v>487639</v>
      </c>
      <c r="D29" s="23">
        <f>+'[1]DEP-FINAL'!B26</f>
        <v>487639</v>
      </c>
      <c r="E29" s="25">
        <f>+'[1]DEP-FINAL'!C26</f>
        <v>44342</v>
      </c>
      <c r="F29" s="26">
        <f>+IF('[1]DEP-FINAL'!D26&gt;1,'[1]DEP-FINAL'!D26," ")</f>
        <v>44342</v>
      </c>
      <c r="G29" s="27">
        <f>'[1]DEP-FINAL'!F26</f>
        <v>631044</v>
      </c>
      <c r="H29" s="28">
        <v>0</v>
      </c>
      <c r="I29" s="28">
        <f>+'[1]DEP-FINAL'!M26+'[1]DEP-FINAL'!N26</f>
        <v>0</v>
      </c>
      <c r="J29" s="28">
        <f>+'[1]DEP-FINAL'!R26</f>
        <v>0</v>
      </c>
      <c r="K29" s="29">
        <f>+'[1]DEP-FINAL'!P26+'[1]DEP-FINAL'!Q26</f>
        <v>0</v>
      </c>
      <c r="L29" s="28">
        <v>0</v>
      </c>
      <c r="M29" s="28">
        <v>0</v>
      </c>
      <c r="N29" s="28">
        <f t="shared" si="0"/>
        <v>0</v>
      </c>
      <c r="O29" s="28">
        <f t="shared" si="1"/>
        <v>631044</v>
      </c>
      <c r="P29" s="24">
        <f>IF('[1]DEP-FINAL'!H26&gt;1,0,'[1]DEP-FINAL'!B26)</f>
        <v>487639</v>
      </c>
      <c r="Q29" s="30">
        <f t="shared" si="2"/>
        <v>631044</v>
      </c>
      <c r="R29" s="31">
        <f t="shared" si="3"/>
        <v>0</v>
      </c>
      <c r="S29" s="31">
        <f>+'[1]DEP-FINAL'!J26</f>
        <v>0</v>
      </c>
      <c r="T29" s="23" t="s">
        <v>45</v>
      </c>
      <c r="U29" s="31">
        <f>+'[1]DEP-FINAL'!I26</f>
        <v>0</v>
      </c>
      <c r="V29" s="30"/>
      <c r="W29" s="23" t="s">
        <v>45</v>
      </c>
      <c r="X29" s="31">
        <f>+'[1]DEP-FINAL'!K26+'[1]DEP-FINAL'!L26</f>
        <v>63700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+'[1]DEP-FINAL'!K26</f>
        <v>63700</v>
      </c>
      <c r="AF29" s="30">
        <v>0</v>
      </c>
      <c r="AG29" s="30">
        <f t="shared" si="5"/>
        <v>567344</v>
      </c>
      <c r="AH29" s="30">
        <v>0</v>
      </c>
      <c r="AI29" s="30" t="str">
        <f>+'[1]DEP-FINAL'!G26</f>
        <v>GLOSA POR CONCILIAR Y SALDO A FAVOR DEL PRESTADOR</v>
      </c>
      <c r="AJ29" s="32"/>
      <c r="AK29" s="33"/>
    </row>
    <row r="30" spans="1:37" s="34" customFormat="1" x14ac:dyDescent="0.25">
      <c r="A30" s="23">
        <f t="shared" si="6"/>
        <v>22</v>
      </c>
      <c r="B30" s="24" t="s">
        <v>44</v>
      </c>
      <c r="C30" s="23">
        <f>+'[1]DEP-FINAL'!A27</f>
        <v>487624</v>
      </c>
      <c r="D30" s="23">
        <f>+'[1]DEP-FINAL'!B27</f>
        <v>487624</v>
      </c>
      <c r="E30" s="25">
        <f>+'[1]DEP-FINAL'!C27</f>
        <v>44344</v>
      </c>
      <c r="F30" s="26">
        <f>+IF('[1]DEP-FINAL'!D27&gt;1,'[1]DEP-FINAL'!D27," ")</f>
        <v>44344</v>
      </c>
      <c r="G30" s="27">
        <f>'[1]DEP-FINAL'!F27</f>
        <v>287392</v>
      </c>
      <c r="H30" s="28">
        <v>0</v>
      </c>
      <c r="I30" s="28">
        <f>+'[1]DEP-FINAL'!M27+'[1]DEP-FINAL'!N27</f>
        <v>0</v>
      </c>
      <c r="J30" s="28">
        <f>+'[1]DEP-FINAL'!R27</f>
        <v>0</v>
      </c>
      <c r="K30" s="29">
        <f>+'[1]DEP-FINAL'!P27+'[1]DEP-FINAL'!Q27</f>
        <v>287392</v>
      </c>
      <c r="L30" s="28">
        <v>0</v>
      </c>
      <c r="M30" s="28">
        <v>0</v>
      </c>
      <c r="N30" s="28">
        <f t="shared" si="0"/>
        <v>287392</v>
      </c>
      <c r="O30" s="28">
        <f t="shared" si="1"/>
        <v>0</v>
      </c>
      <c r="P30" s="24">
        <f>IF('[1]DEP-FINAL'!H27&gt;1,0,'[1]DEP-FINAL'!B27)</f>
        <v>487624</v>
      </c>
      <c r="Q30" s="30">
        <f t="shared" si="2"/>
        <v>287392</v>
      </c>
      <c r="R30" s="31">
        <f t="shared" si="3"/>
        <v>0</v>
      </c>
      <c r="S30" s="31">
        <f>+'[1]DEP-FINAL'!J27</f>
        <v>0</v>
      </c>
      <c r="T30" s="23" t="s">
        <v>45</v>
      </c>
      <c r="U30" s="31">
        <f>+'[1]DEP-FINAL'!I27</f>
        <v>0</v>
      </c>
      <c r="V30" s="30"/>
      <c r="W30" s="23" t="s">
        <v>45</v>
      </c>
      <c r="X30" s="31">
        <f>+'[1]DEP-FINAL'!K27+'[1]DEP-FINAL'!L27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+'[1]DEP-FINAL'!K27</f>
        <v>0</v>
      </c>
      <c r="AF30" s="30">
        <v>0</v>
      </c>
      <c r="AG30" s="30">
        <f t="shared" si="5"/>
        <v>0</v>
      </c>
      <c r="AH30" s="30">
        <v>0</v>
      </c>
      <c r="AI30" s="30" t="str">
        <f>+'[1]DEP-FINAL'!G27</f>
        <v>CANCELADA</v>
      </c>
      <c r="AJ30" s="32"/>
      <c r="AK30" s="33"/>
    </row>
    <row r="31" spans="1:37" s="34" customFormat="1" x14ac:dyDescent="0.25">
      <c r="A31" s="23">
        <f t="shared" si="6"/>
        <v>23</v>
      </c>
      <c r="B31" s="24" t="s">
        <v>44</v>
      </c>
      <c r="C31" s="23">
        <f>+'[1]DEP-FINAL'!A28</f>
        <v>487640</v>
      </c>
      <c r="D31" s="23">
        <f>+'[1]DEP-FINAL'!B28</f>
        <v>487640</v>
      </c>
      <c r="E31" s="25">
        <f>+'[1]DEP-FINAL'!C28</f>
        <v>44347</v>
      </c>
      <c r="F31" s="26">
        <f>+IF('[1]DEP-FINAL'!D28&gt;1,'[1]DEP-FINAL'!D28," ")</f>
        <v>44347</v>
      </c>
      <c r="G31" s="27">
        <f>'[1]DEP-FINAL'!F28</f>
        <v>34395</v>
      </c>
      <c r="H31" s="28">
        <v>0</v>
      </c>
      <c r="I31" s="28">
        <f>+'[1]DEP-FINAL'!M28+'[1]DEP-FINAL'!N28</f>
        <v>0</v>
      </c>
      <c r="J31" s="28">
        <f>+'[1]DEP-FINAL'!R28</f>
        <v>0</v>
      </c>
      <c r="K31" s="29">
        <f>+'[1]DEP-FINAL'!P28+'[1]DEP-FINAL'!Q28</f>
        <v>0</v>
      </c>
      <c r="L31" s="28">
        <v>0</v>
      </c>
      <c r="M31" s="28">
        <v>0</v>
      </c>
      <c r="N31" s="28">
        <f t="shared" si="0"/>
        <v>0</v>
      </c>
      <c r="O31" s="28">
        <f t="shared" si="1"/>
        <v>34395</v>
      </c>
      <c r="P31" s="24">
        <f>IF('[1]DEP-FINAL'!H28&gt;1,0,'[1]DEP-FINAL'!B28)</f>
        <v>487640</v>
      </c>
      <c r="Q31" s="30">
        <f t="shared" si="2"/>
        <v>34395</v>
      </c>
      <c r="R31" s="31">
        <f t="shared" si="3"/>
        <v>0</v>
      </c>
      <c r="S31" s="31">
        <f>+'[1]DEP-FINAL'!J28</f>
        <v>0</v>
      </c>
      <c r="T31" s="23" t="s">
        <v>45</v>
      </c>
      <c r="U31" s="31">
        <f>+'[1]DEP-FINAL'!I28</f>
        <v>0</v>
      </c>
      <c r="V31" s="30"/>
      <c r="W31" s="23" t="s">
        <v>45</v>
      </c>
      <c r="X31" s="31">
        <f>+'[1]DEP-FINAL'!K28+'[1]DEP-FINAL'!L28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+'[1]DEP-FINAL'!K28</f>
        <v>0</v>
      </c>
      <c r="AF31" s="30">
        <v>0</v>
      </c>
      <c r="AG31" s="30">
        <f t="shared" si="5"/>
        <v>34395</v>
      </c>
      <c r="AH31" s="30">
        <v>0</v>
      </c>
      <c r="AI31" s="30" t="str">
        <f>+'[1]DEP-FINAL'!G28</f>
        <v>SALDO A FAVOR DEL PRESTADOR</v>
      </c>
      <c r="AJ31" s="32"/>
      <c r="AK31" s="33"/>
    </row>
    <row r="32" spans="1:37" s="34" customFormat="1" x14ac:dyDescent="0.25">
      <c r="A32" s="23">
        <f t="shared" si="6"/>
        <v>24</v>
      </c>
      <c r="B32" s="24" t="s">
        <v>44</v>
      </c>
      <c r="C32" s="23">
        <f>+'[1]DEP-FINAL'!A29</f>
        <v>487641</v>
      </c>
      <c r="D32" s="23">
        <f>+'[1]DEP-FINAL'!B29</f>
        <v>487641</v>
      </c>
      <c r="E32" s="25">
        <f>+'[1]DEP-FINAL'!C29</f>
        <v>44362</v>
      </c>
      <c r="F32" s="26">
        <f>+IF('[1]DEP-FINAL'!D29&gt;1,'[1]DEP-FINAL'!D29," ")</f>
        <v>44362</v>
      </c>
      <c r="G32" s="27">
        <f>'[1]DEP-FINAL'!F29</f>
        <v>581850</v>
      </c>
      <c r="H32" s="28">
        <v>0</v>
      </c>
      <c r="I32" s="28">
        <f>+'[1]DEP-FINAL'!M29+'[1]DEP-FINAL'!N29</f>
        <v>0</v>
      </c>
      <c r="J32" s="28">
        <f>+'[1]DEP-FINAL'!R29</f>
        <v>0</v>
      </c>
      <c r="K32" s="29">
        <f>+'[1]DEP-FINAL'!P29+'[1]DEP-FINAL'!Q29</f>
        <v>518150</v>
      </c>
      <c r="L32" s="28">
        <v>0</v>
      </c>
      <c r="M32" s="28">
        <v>0</v>
      </c>
      <c r="N32" s="28">
        <f t="shared" si="0"/>
        <v>518150</v>
      </c>
      <c r="O32" s="28">
        <f t="shared" si="1"/>
        <v>63700</v>
      </c>
      <c r="P32" s="24">
        <f>IF('[1]DEP-FINAL'!H29&gt;1,0,'[1]DEP-FINAL'!B29)</f>
        <v>487641</v>
      </c>
      <c r="Q32" s="30">
        <f t="shared" si="2"/>
        <v>581850</v>
      </c>
      <c r="R32" s="31">
        <f t="shared" si="3"/>
        <v>0</v>
      </c>
      <c r="S32" s="31">
        <f>+'[1]DEP-FINAL'!J29</f>
        <v>0</v>
      </c>
      <c r="T32" s="23" t="s">
        <v>45</v>
      </c>
      <c r="U32" s="31">
        <f>+'[1]DEP-FINAL'!I29</f>
        <v>0</v>
      </c>
      <c r="V32" s="30"/>
      <c r="W32" s="23" t="s">
        <v>45</v>
      </c>
      <c r="X32" s="31">
        <f>+'[1]DEP-FINAL'!K29+'[1]DEP-FINAL'!L29</f>
        <v>63700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+'[1]DEP-FINAL'!K29</f>
        <v>63700</v>
      </c>
      <c r="AF32" s="30">
        <v>0</v>
      </c>
      <c r="AG32" s="30">
        <f t="shared" si="5"/>
        <v>0</v>
      </c>
      <c r="AH32" s="30">
        <v>0</v>
      </c>
      <c r="AI32" s="30" t="str">
        <f>+'[1]DEP-FINAL'!G29</f>
        <v>GLOSA POR CONCILIAR Y CANCELADA</v>
      </c>
      <c r="AJ32" s="32"/>
      <c r="AK32" s="33"/>
    </row>
    <row r="33" spans="1:37" s="34" customFormat="1" x14ac:dyDescent="0.25">
      <c r="A33" s="23">
        <f t="shared" si="6"/>
        <v>25</v>
      </c>
      <c r="B33" s="24" t="s">
        <v>44</v>
      </c>
      <c r="C33" s="23">
        <f>+'[1]DEP-FINAL'!A30</f>
        <v>487642</v>
      </c>
      <c r="D33" s="23">
        <f>+'[1]DEP-FINAL'!B30</f>
        <v>487642</v>
      </c>
      <c r="E33" s="25">
        <f>+'[1]DEP-FINAL'!C30</f>
        <v>44377</v>
      </c>
      <c r="F33" s="26">
        <f>+IF('[1]DEP-FINAL'!D30&gt;1,'[1]DEP-FINAL'!D30," ")</f>
        <v>44377</v>
      </c>
      <c r="G33" s="27">
        <f>'[1]DEP-FINAL'!F30</f>
        <v>806054</v>
      </c>
      <c r="H33" s="28">
        <v>0</v>
      </c>
      <c r="I33" s="28">
        <f>+'[1]DEP-FINAL'!M30+'[1]DEP-FINAL'!N30</f>
        <v>0</v>
      </c>
      <c r="J33" s="28">
        <f>+'[1]DEP-FINAL'!R30</f>
        <v>0</v>
      </c>
      <c r="K33" s="29">
        <f>+'[1]DEP-FINAL'!P30+'[1]DEP-FINAL'!Q30</f>
        <v>0</v>
      </c>
      <c r="L33" s="28">
        <v>0</v>
      </c>
      <c r="M33" s="28">
        <v>0</v>
      </c>
      <c r="N33" s="28">
        <f t="shared" si="0"/>
        <v>0</v>
      </c>
      <c r="O33" s="28">
        <f t="shared" si="1"/>
        <v>806054</v>
      </c>
      <c r="P33" s="24">
        <f>IF('[1]DEP-FINAL'!H30&gt;1,0,'[1]DEP-FINAL'!B30)</f>
        <v>487642</v>
      </c>
      <c r="Q33" s="30">
        <f t="shared" si="2"/>
        <v>806054</v>
      </c>
      <c r="R33" s="31">
        <f t="shared" si="3"/>
        <v>0</v>
      </c>
      <c r="S33" s="31">
        <f>+'[1]DEP-FINAL'!J30</f>
        <v>0</v>
      </c>
      <c r="T33" s="23" t="s">
        <v>45</v>
      </c>
      <c r="U33" s="31">
        <f>+'[1]DEP-FINAL'!I30</f>
        <v>0</v>
      </c>
      <c r="V33" s="30"/>
      <c r="W33" s="23" t="s">
        <v>45</v>
      </c>
      <c r="X33" s="31">
        <f>+'[1]DEP-FINAL'!K30+'[1]DEP-FINAL'!L30</f>
        <v>63700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+'[1]DEP-FINAL'!K30</f>
        <v>63700</v>
      </c>
      <c r="AF33" s="30">
        <v>0</v>
      </c>
      <c r="AG33" s="30">
        <f t="shared" si="5"/>
        <v>742354</v>
      </c>
      <c r="AH33" s="30">
        <v>0</v>
      </c>
      <c r="AI33" s="30" t="str">
        <f>+'[1]DEP-FINAL'!G30</f>
        <v>GLOSA POR CONCILIAR Y SALDO A FAVOR DEL PRESTADOR</v>
      </c>
      <c r="AJ33" s="32"/>
      <c r="AK33" s="33"/>
    </row>
    <row r="34" spans="1:37" s="34" customFormat="1" x14ac:dyDescent="0.25">
      <c r="A34" s="23">
        <f t="shared" si="6"/>
        <v>26</v>
      </c>
      <c r="B34" s="24" t="s">
        <v>44</v>
      </c>
      <c r="C34" s="23">
        <f>+'[1]DEP-FINAL'!A31</f>
        <v>487643</v>
      </c>
      <c r="D34" s="23">
        <f>+'[1]DEP-FINAL'!B31</f>
        <v>487643</v>
      </c>
      <c r="E34" s="25">
        <f>+'[1]DEP-FINAL'!C31</f>
        <v>44378</v>
      </c>
      <c r="F34" s="26">
        <f>+IF('[1]DEP-FINAL'!D31&gt;1,'[1]DEP-FINAL'!D31," ")</f>
        <v>44378</v>
      </c>
      <c r="G34" s="27">
        <f>'[1]DEP-FINAL'!F31</f>
        <v>22655</v>
      </c>
      <c r="H34" s="28">
        <v>0</v>
      </c>
      <c r="I34" s="28">
        <f>+'[1]DEP-FINAL'!M31+'[1]DEP-FINAL'!N31</f>
        <v>0</v>
      </c>
      <c r="J34" s="28">
        <f>+'[1]DEP-FINAL'!R31</f>
        <v>0</v>
      </c>
      <c r="K34" s="29">
        <f>+'[1]DEP-FINAL'!P31+'[1]DEP-FINAL'!Q31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22655</v>
      </c>
      <c r="P34" s="24">
        <f>IF('[1]DEP-FINAL'!H31&gt;1,0,'[1]DEP-FINAL'!B31)</f>
        <v>487643</v>
      </c>
      <c r="Q34" s="30">
        <f t="shared" si="2"/>
        <v>22655</v>
      </c>
      <c r="R34" s="31">
        <f t="shared" si="3"/>
        <v>0</v>
      </c>
      <c r="S34" s="31">
        <f>+'[1]DEP-FINAL'!J31</f>
        <v>0</v>
      </c>
      <c r="T34" s="23" t="s">
        <v>45</v>
      </c>
      <c r="U34" s="31">
        <f>+'[1]DEP-FINAL'!I31</f>
        <v>0</v>
      </c>
      <c r="V34" s="30"/>
      <c r="W34" s="23" t="s">
        <v>45</v>
      </c>
      <c r="X34" s="31">
        <f>+'[1]DEP-FINAL'!K31+'[1]DEP-FINAL'!L31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+'[1]DEP-FINAL'!K31</f>
        <v>0</v>
      </c>
      <c r="AF34" s="30">
        <v>0</v>
      </c>
      <c r="AG34" s="30">
        <f t="shared" si="5"/>
        <v>22655</v>
      </c>
      <c r="AH34" s="30">
        <v>0</v>
      </c>
      <c r="AI34" s="30" t="str">
        <f>+'[1]DEP-FINAL'!G31</f>
        <v>SALDO A FAVOR DEL PRESTADOR</v>
      </c>
      <c r="AJ34" s="32"/>
      <c r="AK34" s="33"/>
    </row>
    <row r="35" spans="1:37" s="34" customFormat="1" x14ac:dyDescent="0.25">
      <c r="A35" s="23">
        <f t="shared" si="6"/>
        <v>27</v>
      </c>
      <c r="B35" s="24" t="s">
        <v>44</v>
      </c>
      <c r="C35" s="23">
        <f>+'[1]DEP-FINAL'!A32</f>
        <v>487644</v>
      </c>
      <c r="D35" s="23">
        <f>+'[1]DEP-FINAL'!B32</f>
        <v>487644</v>
      </c>
      <c r="E35" s="25">
        <f>+'[1]DEP-FINAL'!C32</f>
        <v>44391</v>
      </c>
      <c r="F35" s="26">
        <f>+IF('[1]DEP-FINAL'!D32&gt;1,'[1]DEP-FINAL'!D32," ")</f>
        <v>44391</v>
      </c>
      <c r="G35" s="27">
        <f>'[1]DEP-FINAL'!F32</f>
        <v>27560</v>
      </c>
      <c r="H35" s="28">
        <v>0</v>
      </c>
      <c r="I35" s="28">
        <f>+'[1]DEP-FINAL'!M32+'[1]DEP-FINAL'!N32</f>
        <v>0</v>
      </c>
      <c r="J35" s="28">
        <f>+'[1]DEP-FINAL'!R32</f>
        <v>0</v>
      </c>
      <c r="K35" s="29">
        <f>+'[1]DEP-FINAL'!P32+'[1]DEP-FINAL'!Q32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27560</v>
      </c>
      <c r="P35" s="24">
        <f>IF('[1]DEP-FINAL'!H32&gt;1,0,'[1]DEP-FINAL'!B32)</f>
        <v>487644</v>
      </c>
      <c r="Q35" s="30">
        <f t="shared" si="2"/>
        <v>27560</v>
      </c>
      <c r="R35" s="31">
        <f t="shared" si="3"/>
        <v>0</v>
      </c>
      <c r="S35" s="31">
        <f>+'[1]DEP-FINAL'!J32</f>
        <v>0</v>
      </c>
      <c r="T35" s="23" t="s">
        <v>45</v>
      </c>
      <c r="U35" s="31">
        <f>+'[1]DEP-FINAL'!I32</f>
        <v>0</v>
      </c>
      <c r="V35" s="30"/>
      <c r="W35" s="23" t="s">
        <v>45</v>
      </c>
      <c r="X35" s="31">
        <f>+'[1]DEP-FINAL'!K32+'[1]DEP-FINAL'!L32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+'[1]DEP-FINAL'!K32</f>
        <v>0</v>
      </c>
      <c r="AF35" s="30">
        <v>0</v>
      </c>
      <c r="AG35" s="30">
        <f t="shared" si="5"/>
        <v>27560</v>
      </c>
      <c r="AH35" s="30">
        <v>0</v>
      </c>
      <c r="AI35" s="30" t="str">
        <f>+'[1]DEP-FINAL'!G32</f>
        <v>SALDO A FAVOR DEL PRESTADOR</v>
      </c>
      <c r="AJ35" s="32"/>
      <c r="AK35" s="33"/>
    </row>
    <row r="36" spans="1:37" s="34" customFormat="1" x14ac:dyDescent="0.25">
      <c r="A36" s="23">
        <f t="shared" si="6"/>
        <v>28</v>
      </c>
      <c r="B36" s="24" t="s">
        <v>44</v>
      </c>
      <c r="C36" s="23">
        <f>+'[1]DEP-FINAL'!A33</f>
        <v>487625</v>
      </c>
      <c r="D36" s="23">
        <f>+'[1]DEP-FINAL'!B33</f>
        <v>487625</v>
      </c>
      <c r="E36" s="25">
        <f>+'[1]DEP-FINAL'!C33</f>
        <v>44409</v>
      </c>
      <c r="F36" s="26">
        <f>+IF('[1]DEP-FINAL'!D33&gt;1,'[1]DEP-FINAL'!D33," ")</f>
        <v>44409</v>
      </c>
      <c r="G36" s="27">
        <f>'[1]DEP-FINAL'!F33</f>
        <v>342272</v>
      </c>
      <c r="H36" s="28">
        <v>0</v>
      </c>
      <c r="I36" s="28">
        <f>+'[1]DEP-FINAL'!M33+'[1]DEP-FINAL'!N33</f>
        <v>0</v>
      </c>
      <c r="J36" s="28">
        <f>+'[1]DEP-FINAL'!R33</f>
        <v>0</v>
      </c>
      <c r="K36" s="29">
        <f>+'[1]DEP-FINAL'!P33+'[1]DEP-FINAL'!Q33</f>
        <v>278572</v>
      </c>
      <c r="L36" s="28">
        <v>0</v>
      </c>
      <c r="M36" s="28">
        <v>0</v>
      </c>
      <c r="N36" s="28">
        <f t="shared" si="0"/>
        <v>278572</v>
      </c>
      <c r="O36" s="28">
        <f t="shared" si="1"/>
        <v>63700</v>
      </c>
      <c r="P36" s="24">
        <f>IF('[1]DEP-FINAL'!H33&gt;1,0,'[1]DEP-FINAL'!B33)</f>
        <v>487625</v>
      </c>
      <c r="Q36" s="30">
        <f t="shared" si="2"/>
        <v>342272</v>
      </c>
      <c r="R36" s="31">
        <f t="shared" si="3"/>
        <v>0</v>
      </c>
      <c r="S36" s="31">
        <f>+'[1]DEP-FINAL'!J33</f>
        <v>0</v>
      </c>
      <c r="T36" s="23" t="s">
        <v>45</v>
      </c>
      <c r="U36" s="31">
        <f>+'[1]DEP-FINAL'!I33</f>
        <v>0</v>
      </c>
      <c r="V36" s="30"/>
      <c r="W36" s="23" t="s">
        <v>45</v>
      </c>
      <c r="X36" s="31">
        <f>+'[1]DEP-FINAL'!K33+'[1]DEP-FINAL'!L33</f>
        <v>63700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+'[1]DEP-FINAL'!K33</f>
        <v>63700</v>
      </c>
      <c r="AF36" s="30">
        <v>0</v>
      </c>
      <c r="AG36" s="30">
        <f t="shared" si="5"/>
        <v>0</v>
      </c>
      <c r="AH36" s="30">
        <v>0</v>
      </c>
      <c r="AI36" s="30" t="str">
        <f>+'[1]DEP-FINAL'!G33</f>
        <v>GLOSA POR CONCILIAR Y CANCELADA</v>
      </c>
      <c r="AJ36" s="32"/>
      <c r="AK36" s="33"/>
    </row>
    <row r="37" spans="1:37" s="34" customFormat="1" x14ac:dyDescent="0.25">
      <c r="A37" s="23">
        <f t="shared" si="6"/>
        <v>29</v>
      </c>
      <c r="B37" s="24" t="s">
        <v>44</v>
      </c>
      <c r="C37" s="23">
        <f>+'[1]DEP-FINAL'!A34</f>
        <v>487646</v>
      </c>
      <c r="D37" s="23">
        <f>+'[1]DEP-FINAL'!B34</f>
        <v>487646</v>
      </c>
      <c r="E37" s="25">
        <f>+'[1]DEP-FINAL'!C34</f>
        <v>44419</v>
      </c>
      <c r="F37" s="26">
        <f>+IF('[1]DEP-FINAL'!D34&gt;1,'[1]DEP-FINAL'!D34," ")</f>
        <v>44419</v>
      </c>
      <c r="G37" s="27">
        <f>'[1]DEP-FINAL'!F34</f>
        <v>207750</v>
      </c>
      <c r="H37" s="28">
        <v>0</v>
      </c>
      <c r="I37" s="28">
        <f>+'[1]DEP-FINAL'!M34+'[1]DEP-FINAL'!N34</f>
        <v>0</v>
      </c>
      <c r="J37" s="28">
        <f>+'[1]DEP-FINAL'!R34</f>
        <v>0</v>
      </c>
      <c r="K37" s="29">
        <f>+'[1]DEP-FINAL'!P34+'[1]DEP-FINAL'!Q34</f>
        <v>207750</v>
      </c>
      <c r="L37" s="28">
        <v>0</v>
      </c>
      <c r="M37" s="28">
        <v>0</v>
      </c>
      <c r="N37" s="28">
        <f t="shared" si="0"/>
        <v>207750</v>
      </c>
      <c r="O37" s="28">
        <f t="shared" si="1"/>
        <v>0</v>
      </c>
      <c r="P37" s="24">
        <f>IF('[1]DEP-FINAL'!H34&gt;1,0,'[1]DEP-FINAL'!B34)</f>
        <v>487646</v>
      </c>
      <c r="Q37" s="30">
        <f t="shared" si="2"/>
        <v>207750</v>
      </c>
      <c r="R37" s="31">
        <f t="shared" si="3"/>
        <v>0</v>
      </c>
      <c r="S37" s="31">
        <f>+'[1]DEP-FINAL'!J34</f>
        <v>0</v>
      </c>
      <c r="T37" s="23" t="s">
        <v>45</v>
      </c>
      <c r="U37" s="31">
        <f>+'[1]DEP-FINAL'!I34</f>
        <v>0</v>
      </c>
      <c r="V37" s="30"/>
      <c r="W37" s="23" t="s">
        <v>45</v>
      </c>
      <c r="X37" s="31">
        <f>+'[1]DEP-FINAL'!K34+'[1]DEP-FINAL'!L34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+'[1]DEP-FINAL'!K34</f>
        <v>0</v>
      </c>
      <c r="AF37" s="30">
        <v>0</v>
      </c>
      <c r="AG37" s="30">
        <f t="shared" si="5"/>
        <v>0</v>
      </c>
      <c r="AH37" s="30">
        <v>0</v>
      </c>
      <c r="AI37" s="30" t="str">
        <f>+'[1]DEP-FINAL'!G34</f>
        <v>CANCELADA</v>
      </c>
      <c r="AJ37" s="32"/>
      <c r="AK37" s="33"/>
    </row>
    <row r="38" spans="1:37" s="34" customFormat="1" x14ac:dyDescent="0.25">
      <c r="A38" s="23">
        <f t="shared" si="6"/>
        <v>30</v>
      </c>
      <c r="B38" s="24" t="s">
        <v>44</v>
      </c>
      <c r="C38" s="23">
        <f>+'[1]DEP-FINAL'!A35</f>
        <v>487647</v>
      </c>
      <c r="D38" s="23">
        <f>+'[1]DEP-FINAL'!B35</f>
        <v>487647</v>
      </c>
      <c r="E38" s="25">
        <f>+'[1]DEP-FINAL'!C35</f>
        <v>44421</v>
      </c>
      <c r="F38" s="26">
        <f>+IF('[1]DEP-FINAL'!D35&gt;1,'[1]DEP-FINAL'!D35," ")</f>
        <v>44421</v>
      </c>
      <c r="G38" s="27">
        <f>'[1]DEP-FINAL'!F35</f>
        <v>22150</v>
      </c>
      <c r="H38" s="28">
        <v>0</v>
      </c>
      <c r="I38" s="28">
        <f>+'[1]DEP-FINAL'!M35+'[1]DEP-FINAL'!N35</f>
        <v>0</v>
      </c>
      <c r="J38" s="28">
        <f>+'[1]DEP-FINAL'!R35</f>
        <v>0</v>
      </c>
      <c r="K38" s="29">
        <f>+'[1]DEP-FINAL'!P35+'[1]DEP-FINAL'!Q35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22150</v>
      </c>
      <c r="P38" s="24">
        <f>IF('[1]DEP-FINAL'!H35&gt;1,0,'[1]DEP-FINAL'!B35)</f>
        <v>487647</v>
      </c>
      <c r="Q38" s="30">
        <f t="shared" si="2"/>
        <v>22150</v>
      </c>
      <c r="R38" s="31">
        <f t="shared" si="3"/>
        <v>0</v>
      </c>
      <c r="S38" s="31">
        <f>+'[1]DEP-FINAL'!J35</f>
        <v>0</v>
      </c>
      <c r="T38" s="23" t="s">
        <v>45</v>
      </c>
      <c r="U38" s="31">
        <f>+'[1]DEP-FINAL'!I35</f>
        <v>0</v>
      </c>
      <c r="V38" s="30"/>
      <c r="W38" s="23" t="s">
        <v>45</v>
      </c>
      <c r="X38" s="31">
        <f>+'[1]DEP-FINAL'!K35+'[1]DEP-FINAL'!L35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+'[1]DEP-FINAL'!K35</f>
        <v>0</v>
      </c>
      <c r="AF38" s="30">
        <v>0</v>
      </c>
      <c r="AG38" s="30">
        <f t="shared" si="5"/>
        <v>22150</v>
      </c>
      <c r="AH38" s="30">
        <v>0</v>
      </c>
      <c r="AI38" s="30" t="str">
        <f>+'[1]DEP-FINAL'!G35</f>
        <v>SALDO A FAVOR DEL PRESTADOR</v>
      </c>
      <c r="AJ38" s="32"/>
      <c r="AK38" s="33"/>
    </row>
    <row r="39" spans="1:37" s="34" customFormat="1" x14ac:dyDescent="0.25">
      <c r="A39" s="23">
        <f t="shared" si="6"/>
        <v>31</v>
      </c>
      <c r="B39" s="24" t="s">
        <v>44</v>
      </c>
      <c r="C39" s="23">
        <f>+'[1]DEP-FINAL'!A36</f>
        <v>487626</v>
      </c>
      <c r="D39" s="23">
        <f>+'[1]DEP-FINAL'!B36</f>
        <v>487626</v>
      </c>
      <c r="E39" s="25">
        <f>+'[1]DEP-FINAL'!C36</f>
        <v>44431</v>
      </c>
      <c r="F39" s="26">
        <f>+IF('[1]DEP-FINAL'!D36&gt;1,'[1]DEP-FINAL'!D36," ")</f>
        <v>44431</v>
      </c>
      <c r="G39" s="27">
        <f>'[1]DEP-FINAL'!F36</f>
        <v>642638</v>
      </c>
      <c r="H39" s="28">
        <v>0</v>
      </c>
      <c r="I39" s="28">
        <f>+'[1]DEP-FINAL'!M36+'[1]DEP-FINAL'!N36</f>
        <v>0</v>
      </c>
      <c r="J39" s="28">
        <f>+'[1]DEP-FINAL'!R36</f>
        <v>0</v>
      </c>
      <c r="K39" s="29">
        <f>+'[1]DEP-FINAL'!P36+'[1]DEP-FINAL'!Q36</f>
        <v>220438</v>
      </c>
      <c r="L39" s="28">
        <v>0</v>
      </c>
      <c r="M39" s="28">
        <v>0</v>
      </c>
      <c r="N39" s="28">
        <f t="shared" si="0"/>
        <v>220438</v>
      </c>
      <c r="O39" s="28">
        <f t="shared" si="1"/>
        <v>422200</v>
      </c>
      <c r="P39" s="24">
        <f>IF('[1]DEP-FINAL'!H36&gt;1,0,'[1]DEP-FINAL'!B36)</f>
        <v>487626</v>
      </c>
      <c r="Q39" s="30">
        <f t="shared" si="2"/>
        <v>642638</v>
      </c>
      <c r="R39" s="31">
        <f t="shared" si="3"/>
        <v>0</v>
      </c>
      <c r="S39" s="31">
        <f>+'[1]DEP-FINAL'!J36</f>
        <v>0</v>
      </c>
      <c r="T39" s="23" t="s">
        <v>45</v>
      </c>
      <c r="U39" s="31">
        <f>+'[1]DEP-FINAL'!I36</f>
        <v>0</v>
      </c>
      <c r="V39" s="30"/>
      <c r="W39" s="23" t="s">
        <v>45</v>
      </c>
      <c r="X39" s="31">
        <f>+'[1]DEP-FINAL'!K36+'[1]DEP-FINAL'!L36</f>
        <v>422200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+'[1]DEP-FINAL'!K36</f>
        <v>422200</v>
      </c>
      <c r="AF39" s="30">
        <v>0</v>
      </c>
      <c r="AG39" s="30">
        <f t="shared" si="5"/>
        <v>0</v>
      </c>
      <c r="AH39" s="30">
        <v>0</v>
      </c>
      <c r="AI39" s="30" t="str">
        <f>+'[1]DEP-FINAL'!G36</f>
        <v>GLOSA POR CONCILIAR Y CANCELADA</v>
      </c>
      <c r="AJ39" s="32"/>
      <c r="AK39" s="33"/>
    </row>
    <row r="40" spans="1:37" s="34" customFormat="1" x14ac:dyDescent="0.25">
      <c r="A40" s="23">
        <f t="shared" si="6"/>
        <v>32</v>
      </c>
      <c r="B40" s="24" t="s">
        <v>44</v>
      </c>
      <c r="C40" s="23">
        <f>+'[1]DEP-FINAL'!A37</f>
        <v>487648</v>
      </c>
      <c r="D40" s="23">
        <f>+'[1]DEP-FINAL'!B37</f>
        <v>487648</v>
      </c>
      <c r="E40" s="25">
        <f>+'[1]DEP-FINAL'!C37</f>
        <v>44433</v>
      </c>
      <c r="F40" s="26">
        <f>+IF('[1]DEP-FINAL'!D37&gt;1,'[1]DEP-FINAL'!D37," ")</f>
        <v>44433</v>
      </c>
      <c r="G40" s="27">
        <f>'[1]DEP-FINAL'!F37</f>
        <v>403750</v>
      </c>
      <c r="H40" s="28">
        <v>0</v>
      </c>
      <c r="I40" s="28">
        <f>+'[1]DEP-FINAL'!M37+'[1]DEP-FINAL'!N37</f>
        <v>0</v>
      </c>
      <c r="J40" s="28">
        <f>+'[1]DEP-FINAL'!R37</f>
        <v>0</v>
      </c>
      <c r="K40" s="29">
        <f>+'[1]DEP-FINAL'!P37+'[1]DEP-FINAL'!Q37</f>
        <v>174150</v>
      </c>
      <c r="L40" s="28">
        <v>0</v>
      </c>
      <c r="M40" s="28">
        <v>0</v>
      </c>
      <c r="N40" s="28">
        <f t="shared" si="0"/>
        <v>174150</v>
      </c>
      <c r="O40" s="28">
        <f t="shared" si="1"/>
        <v>229600</v>
      </c>
      <c r="P40" s="24">
        <f>IF('[1]DEP-FINAL'!H37&gt;1,0,'[1]DEP-FINAL'!B37)</f>
        <v>487648</v>
      </c>
      <c r="Q40" s="30">
        <f t="shared" si="2"/>
        <v>403750</v>
      </c>
      <c r="R40" s="31">
        <f t="shared" si="3"/>
        <v>0</v>
      </c>
      <c r="S40" s="31">
        <f>+'[1]DEP-FINAL'!J37</f>
        <v>0</v>
      </c>
      <c r="T40" s="23" t="s">
        <v>45</v>
      </c>
      <c r="U40" s="31">
        <f>+'[1]DEP-FINAL'!I37</f>
        <v>0</v>
      </c>
      <c r="V40" s="30"/>
      <c r="W40" s="23" t="s">
        <v>45</v>
      </c>
      <c r="X40" s="31">
        <f>+'[1]DEP-FINAL'!K37+'[1]DEP-FINAL'!L37</f>
        <v>229600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+'[1]DEP-FINAL'!K37</f>
        <v>229600</v>
      </c>
      <c r="AF40" s="30">
        <v>0</v>
      </c>
      <c r="AG40" s="30">
        <f t="shared" si="5"/>
        <v>0</v>
      </c>
      <c r="AH40" s="30">
        <v>0</v>
      </c>
      <c r="AI40" s="30" t="str">
        <f>+'[1]DEP-FINAL'!G37</f>
        <v>GLOSA POR CONCILIAR Y CANCELADA</v>
      </c>
      <c r="AJ40" s="32"/>
      <c r="AK40" s="33"/>
    </row>
    <row r="41" spans="1:37" s="34" customFormat="1" x14ac:dyDescent="0.25">
      <c r="A41" s="23">
        <f t="shared" si="6"/>
        <v>33</v>
      </c>
      <c r="B41" s="24" t="s">
        <v>44</v>
      </c>
      <c r="C41" s="23">
        <f>+'[1]DEP-FINAL'!A38</f>
        <v>487649</v>
      </c>
      <c r="D41" s="23">
        <f>+'[1]DEP-FINAL'!B38</f>
        <v>487649</v>
      </c>
      <c r="E41" s="25">
        <f>+'[1]DEP-FINAL'!C38</f>
        <v>44441</v>
      </c>
      <c r="F41" s="26">
        <f>+IF('[1]DEP-FINAL'!D38&gt;1,'[1]DEP-FINAL'!D38," ")</f>
        <v>44441</v>
      </c>
      <c r="G41" s="27">
        <f>'[1]DEP-FINAL'!F38</f>
        <v>21600</v>
      </c>
      <c r="H41" s="28">
        <v>0</v>
      </c>
      <c r="I41" s="28">
        <f>+'[1]DEP-FINAL'!M38+'[1]DEP-FINAL'!N38</f>
        <v>0</v>
      </c>
      <c r="J41" s="28">
        <f>+'[1]DEP-FINAL'!R38</f>
        <v>0</v>
      </c>
      <c r="K41" s="29">
        <f>+'[1]DEP-FINAL'!P38+'[1]DEP-FINAL'!Q38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21600</v>
      </c>
      <c r="P41" s="24">
        <f>IF('[1]DEP-FINAL'!H38&gt;1,0,'[1]DEP-FINAL'!B38)</f>
        <v>487649</v>
      </c>
      <c r="Q41" s="30">
        <f t="shared" si="2"/>
        <v>21600</v>
      </c>
      <c r="R41" s="31">
        <f t="shared" si="3"/>
        <v>0</v>
      </c>
      <c r="S41" s="31">
        <f>+'[1]DEP-FINAL'!J38</f>
        <v>0</v>
      </c>
      <c r="T41" s="23" t="s">
        <v>45</v>
      </c>
      <c r="U41" s="31">
        <f>+'[1]DEP-FINAL'!I38</f>
        <v>0</v>
      </c>
      <c r="V41" s="30"/>
      <c r="W41" s="23" t="s">
        <v>45</v>
      </c>
      <c r="X41" s="31">
        <f>+'[1]DEP-FINAL'!K38+'[1]DEP-FINAL'!L38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+'[1]DEP-FINAL'!K38</f>
        <v>0</v>
      </c>
      <c r="AF41" s="30">
        <v>0</v>
      </c>
      <c r="AG41" s="30">
        <f t="shared" si="5"/>
        <v>21600</v>
      </c>
      <c r="AH41" s="30">
        <v>0</v>
      </c>
      <c r="AI41" s="30" t="str">
        <f>+'[1]DEP-FINAL'!G38</f>
        <v>SALDO A FAVOR DEL PRESTADOR</v>
      </c>
      <c r="AJ41" s="32"/>
      <c r="AK41" s="33"/>
    </row>
    <row r="42" spans="1:37" s="34" customFormat="1" x14ac:dyDescent="0.25">
      <c r="A42" s="23">
        <f t="shared" si="6"/>
        <v>34</v>
      </c>
      <c r="B42" s="24" t="s">
        <v>44</v>
      </c>
      <c r="C42" s="23">
        <f>+'[1]DEP-FINAL'!A39</f>
        <v>487650</v>
      </c>
      <c r="D42" s="23">
        <f>+'[1]DEP-FINAL'!B39</f>
        <v>487650</v>
      </c>
      <c r="E42" s="25">
        <f>+'[1]DEP-FINAL'!C39</f>
        <v>44457</v>
      </c>
      <c r="F42" s="26">
        <f>+IF('[1]DEP-FINAL'!D39&gt;1,'[1]DEP-FINAL'!D39," ")</f>
        <v>44457</v>
      </c>
      <c r="G42" s="27">
        <f>'[1]DEP-FINAL'!F39</f>
        <v>395850</v>
      </c>
      <c r="H42" s="28">
        <v>0</v>
      </c>
      <c r="I42" s="28">
        <f>+'[1]DEP-FINAL'!M39+'[1]DEP-FINAL'!N39</f>
        <v>0</v>
      </c>
      <c r="J42" s="28">
        <f>+'[1]DEP-FINAL'!R39</f>
        <v>0</v>
      </c>
      <c r="K42" s="29">
        <f>+'[1]DEP-FINAL'!P39+'[1]DEP-FINAL'!Q39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395850</v>
      </c>
      <c r="P42" s="24">
        <f>IF('[1]DEP-FINAL'!H39&gt;1,0,'[1]DEP-FINAL'!B39)</f>
        <v>487650</v>
      </c>
      <c r="Q42" s="30">
        <f t="shared" si="2"/>
        <v>395850</v>
      </c>
      <c r="R42" s="31">
        <f t="shared" si="3"/>
        <v>0</v>
      </c>
      <c r="S42" s="31">
        <f>+'[1]DEP-FINAL'!J39</f>
        <v>0</v>
      </c>
      <c r="T42" s="23" t="s">
        <v>45</v>
      </c>
      <c r="U42" s="31">
        <f>+'[1]DEP-FINAL'!I39</f>
        <v>0</v>
      </c>
      <c r="V42" s="30"/>
      <c r="W42" s="23" t="s">
        <v>45</v>
      </c>
      <c r="X42" s="31">
        <f>+'[1]DEP-FINAL'!K39+'[1]DEP-FINAL'!L39</f>
        <v>229600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+'[1]DEP-FINAL'!K39</f>
        <v>229600</v>
      </c>
      <c r="AF42" s="30">
        <v>0</v>
      </c>
      <c r="AG42" s="30">
        <f t="shared" si="5"/>
        <v>166250</v>
      </c>
      <c r="AH42" s="30">
        <v>0</v>
      </c>
      <c r="AI42" s="30" t="str">
        <f>+'[1]DEP-FINAL'!G39</f>
        <v>GLOSA POR CONCILIAR Y SALDO A FAVOR DEL PRESTADOR</v>
      </c>
      <c r="AJ42" s="32"/>
      <c r="AK42" s="33"/>
    </row>
    <row r="43" spans="1:37" s="34" customFormat="1" x14ac:dyDescent="0.25">
      <c r="A43" s="23">
        <f t="shared" si="6"/>
        <v>35</v>
      </c>
      <c r="B43" s="24" t="s">
        <v>44</v>
      </c>
      <c r="C43" s="23">
        <f>+'[1]DEP-FINAL'!A40</f>
        <v>487651</v>
      </c>
      <c r="D43" s="23">
        <f>+'[1]DEP-FINAL'!B40</f>
        <v>487651</v>
      </c>
      <c r="E43" s="25">
        <f>+'[1]DEP-FINAL'!C40</f>
        <v>44458</v>
      </c>
      <c r="F43" s="26">
        <f>+IF('[1]DEP-FINAL'!D40&gt;1,'[1]DEP-FINAL'!D40," ")</f>
        <v>44458</v>
      </c>
      <c r="G43" s="27">
        <f>'[1]DEP-FINAL'!F40</f>
        <v>20150</v>
      </c>
      <c r="H43" s="28">
        <v>0</v>
      </c>
      <c r="I43" s="28">
        <f>+'[1]DEP-FINAL'!M40+'[1]DEP-FINAL'!N40</f>
        <v>0</v>
      </c>
      <c r="J43" s="28">
        <f>+'[1]DEP-FINAL'!R40</f>
        <v>0</v>
      </c>
      <c r="K43" s="29">
        <f>+'[1]DEP-FINAL'!P40+'[1]DEP-FINAL'!Q40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20150</v>
      </c>
      <c r="P43" s="24">
        <f>IF('[1]DEP-FINAL'!H40&gt;1,0,'[1]DEP-FINAL'!B40)</f>
        <v>487651</v>
      </c>
      <c r="Q43" s="30">
        <f t="shared" si="2"/>
        <v>20150</v>
      </c>
      <c r="R43" s="31">
        <f t="shared" si="3"/>
        <v>0</v>
      </c>
      <c r="S43" s="31">
        <f>+'[1]DEP-FINAL'!J40</f>
        <v>0</v>
      </c>
      <c r="T43" s="23" t="s">
        <v>45</v>
      </c>
      <c r="U43" s="31">
        <f>+'[1]DEP-FINAL'!I40</f>
        <v>0</v>
      </c>
      <c r="V43" s="30"/>
      <c r="W43" s="23" t="s">
        <v>45</v>
      </c>
      <c r="X43" s="31">
        <f>+'[1]DEP-FINAL'!K40+'[1]DEP-FINAL'!L40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+'[1]DEP-FINAL'!K40</f>
        <v>0</v>
      </c>
      <c r="AF43" s="30">
        <v>0</v>
      </c>
      <c r="AG43" s="30">
        <f t="shared" si="5"/>
        <v>20150</v>
      </c>
      <c r="AH43" s="30">
        <v>0</v>
      </c>
      <c r="AI43" s="30" t="str">
        <f>+'[1]DEP-FINAL'!G40</f>
        <v>SALDO A FAVOR DEL PRESTADOR</v>
      </c>
      <c r="AJ43" s="32"/>
      <c r="AK43" s="33"/>
    </row>
    <row r="44" spans="1:37" s="34" customFormat="1" x14ac:dyDescent="0.25">
      <c r="A44" s="23">
        <f t="shared" si="6"/>
        <v>36</v>
      </c>
      <c r="B44" s="24" t="s">
        <v>44</v>
      </c>
      <c r="C44" s="23">
        <f>+'[1]DEP-FINAL'!A41</f>
        <v>487627</v>
      </c>
      <c r="D44" s="23">
        <f>+'[1]DEP-FINAL'!B41</f>
        <v>487627</v>
      </c>
      <c r="E44" s="25">
        <f>+'[1]DEP-FINAL'!C41</f>
        <v>44463</v>
      </c>
      <c r="F44" s="26">
        <f>+IF('[1]DEP-FINAL'!D41&gt;1,'[1]DEP-FINAL'!D41," ")</f>
        <v>44463</v>
      </c>
      <c r="G44" s="27">
        <f>'[1]DEP-FINAL'!F41</f>
        <v>633910</v>
      </c>
      <c r="H44" s="28">
        <v>0</v>
      </c>
      <c r="I44" s="28">
        <f>+'[1]DEP-FINAL'!M41+'[1]DEP-FINAL'!N41</f>
        <v>422510</v>
      </c>
      <c r="J44" s="28">
        <f>+'[1]DEP-FINAL'!R41</f>
        <v>0</v>
      </c>
      <c r="K44" s="29">
        <f>+'[1]DEP-FINAL'!P41+'[1]DEP-FINAL'!Q41</f>
        <v>211400</v>
      </c>
      <c r="L44" s="28">
        <v>0</v>
      </c>
      <c r="M44" s="28">
        <v>0</v>
      </c>
      <c r="N44" s="28">
        <f t="shared" si="0"/>
        <v>211400</v>
      </c>
      <c r="O44" s="28">
        <f t="shared" si="1"/>
        <v>0</v>
      </c>
      <c r="P44" s="24">
        <f>IF('[1]DEP-FINAL'!H41&gt;1,0,'[1]DEP-FINAL'!B41)</f>
        <v>487627</v>
      </c>
      <c r="Q44" s="30">
        <f t="shared" si="2"/>
        <v>633910</v>
      </c>
      <c r="R44" s="31">
        <f t="shared" si="3"/>
        <v>0</v>
      </c>
      <c r="S44" s="31">
        <f>+'[1]DEP-FINAL'!J41</f>
        <v>0</v>
      </c>
      <c r="T44" s="23" t="s">
        <v>45</v>
      </c>
      <c r="U44" s="31">
        <f>+'[1]DEP-FINAL'!I41</f>
        <v>0</v>
      </c>
      <c r="V44" s="30"/>
      <c r="W44" s="23" t="s">
        <v>45</v>
      </c>
      <c r="X44" s="31">
        <f>+'[1]DEP-FINAL'!K41+'[1]DEP-FINAL'!L41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+'[1]DEP-FINAL'!K41</f>
        <v>0</v>
      </c>
      <c r="AF44" s="30">
        <v>0</v>
      </c>
      <c r="AG44" s="30">
        <f t="shared" si="5"/>
        <v>0</v>
      </c>
      <c r="AH44" s="30">
        <v>0</v>
      </c>
      <c r="AI44" s="30" t="str">
        <f>+'[1]DEP-FINAL'!G41</f>
        <v>MAYOR VALOR COBRADO Y CANCELADA</v>
      </c>
      <c r="AJ44" s="32"/>
      <c r="AK44" s="33"/>
    </row>
    <row r="45" spans="1:37" s="34" customFormat="1" x14ac:dyDescent="0.25">
      <c r="A45" s="23">
        <f t="shared" si="6"/>
        <v>37</v>
      </c>
      <c r="B45" s="24" t="s">
        <v>44</v>
      </c>
      <c r="C45" s="23">
        <f>+'[1]DEP-FINAL'!A42</f>
        <v>487628</v>
      </c>
      <c r="D45" s="23">
        <f>+'[1]DEP-FINAL'!B42</f>
        <v>487628</v>
      </c>
      <c r="E45" s="25">
        <f>+'[1]DEP-FINAL'!C42</f>
        <v>44463</v>
      </c>
      <c r="F45" s="26">
        <f>+IF('[1]DEP-FINAL'!D42&gt;1,'[1]DEP-FINAL'!D42," ")</f>
        <v>44463</v>
      </c>
      <c r="G45" s="27">
        <f>'[1]DEP-FINAL'!F42</f>
        <v>211400</v>
      </c>
      <c r="H45" s="28">
        <v>0</v>
      </c>
      <c r="I45" s="28">
        <f>+'[1]DEP-FINAL'!M42+'[1]DEP-FINAL'!N42</f>
        <v>0</v>
      </c>
      <c r="J45" s="28">
        <f>+'[1]DEP-FINAL'!R42</f>
        <v>0</v>
      </c>
      <c r="K45" s="29">
        <f>+'[1]DEP-FINAL'!P42+'[1]DEP-FINAL'!Q42</f>
        <v>147700</v>
      </c>
      <c r="L45" s="28">
        <v>0</v>
      </c>
      <c r="M45" s="28">
        <v>0</v>
      </c>
      <c r="N45" s="28">
        <f t="shared" si="0"/>
        <v>147700</v>
      </c>
      <c r="O45" s="28">
        <f t="shared" si="1"/>
        <v>63700</v>
      </c>
      <c r="P45" s="24">
        <f>IF('[1]DEP-FINAL'!H42&gt;1,0,'[1]DEP-FINAL'!B42)</f>
        <v>487628</v>
      </c>
      <c r="Q45" s="30">
        <f t="shared" si="2"/>
        <v>211400</v>
      </c>
      <c r="R45" s="31">
        <f t="shared" si="3"/>
        <v>0</v>
      </c>
      <c r="S45" s="31">
        <f>+'[1]DEP-FINAL'!J42</f>
        <v>0</v>
      </c>
      <c r="T45" s="23" t="s">
        <v>45</v>
      </c>
      <c r="U45" s="31">
        <f>+'[1]DEP-FINAL'!I42</f>
        <v>0</v>
      </c>
      <c r="V45" s="30"/>
      <c r="W45" s="23" t="s">
        <v>45</v>
      </c>
      <c r="X45" s="31">
        <f>+'[1]DEP-FINAL'!K42+'[1]DEP-FINAL'!L42</f>
        <v>63700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+'[1]DEP-FINAL'!K42</f>
        <v>63700</v>
      </c>
      <c r="AF45" s="30">
        <v>0</v>
      </c>
      <c r="AG45" s="30">
        <f t="shared" si="5"/>
        <v>0</v>
      </c>
      <c r="AH45" s="30">
        <v>0</v>
      </c>
      <c r="AI45" s="30" t="str">
        <f>+'[1]DEP-FINAL'!G42</f>
        <v>GLOSA POR CONCILIAR Y CANCELADA</v>
      </c>
      <c r="AJ45" s="32"/>
      <c r="AK45" s="33"/>
    </row>
    <row r="46" spans="1:37" s="34" customFormat="1" x14ac:dyDescent="0.25">
      <c r="A46" s="23">
        <f t="shared" si="6"/>
        <v>38</v>
      </c>
      <c r="B46" s="24" t="s">
        <v>44</v>
      </c>
      <c r="C46" s="23">
        <f>+'[1]DEP-FINAL'!A43</f>
        <v>487629</v>
      </c>
      <c r="D46" s="23">
        <f>+'[1]DEP-FINAL'!B43</f>
        <v>487629</v>
      </c>
      <c r="E46" s="25">
        <f>+'[1]DEP-FINAL'!C43</f>
        <v>44466</v>
      </c>
      <c r="F46" s="26">
        <f>+IF('[1]DEP-FINAL'!D43&gt;1,'[1]DEP-FINAL'!D43," ")</f>
        <v>44466</v>
      </c>
      <c r="G46" s="27">
        <f>'[1]DEP-FINAL'!F43</f>
        <v>221900</v>
      </c>
      <c r="H46" s="28">
        <v>0</v>
      </c>
      <c r="I46" s="28">
        <f>+'[1]DEP-FINAL'!M43+'[1]DEP-FINAL'!N43</f>
        <v>0</v>
      </c>
      <c r="J46" s="28">
        <f>+'[1]DEP-FINAL'!R43</f>
        <v>0</v>
      </c>
      <c r="K46" s="29">
        <f>+'[1]DEP-FINAL'!P43+'[1]DEP-FINAL'!Q43</f>
        <v>221900</v>
      </c>
      <c r="L46" s="28">
        <v>0</v>
      </c>
      <c r="M46" s="28">
        <v>0</v>
      </c>
      <c r="N46" s="28">
        <f t="shared" si="0"/>
        <v>221900</v>
      </c>
      <c r="O46" s="28">
        <f t="shared" si="1"/>
        <v>0</v>
      </c>
      <c r="P46" s="24">
        <f>IF('[1]DEP-FINAL'!H43&gt;1,0,'[1]DEP-FINAL'!B43)</f>
        <v>487629</v>
      </c>
      <c r="Q46" s="30">
        <f t="shared" si="2"/>
        <v>221900</v>
      </c>
      <c r="R46" s="31">
        <f t="shared" si="3"/>
        <v>0</v>
      </c>
      <c r="S46" s="31">
        <f>+'[1]DEP-FINAL'!J43</f>
        <v>0</v>
      </c>
      <c r="T46" s="23" t="s">
        <v>45</v>
      </c>
      <c r="U46" s="31">
        <f>+'[1]DEP-FINAL'!I43</f>
        <v>0</v>
      </c>
      <c r="V46" s="30"/>
      <c r="W46" s="23" t="s">
        <v>45</v>
      </c>
      <c r="X46" s="31">
        <f>+'[1]DEP-FINAL'!K43+'[1]DEP-FINAL'!L43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+'[1]DEP-FINAL'!K43</f>
        <v>0</v>
      </c>
      <c r="AF46" s="30">
        <v>0</v>
      </c>
      <c r="AG46" s="30">
        <f t="shared" si="5"/>
        <v>0</v>
      </c>
      <c r="AH46" s="30">
        <v>0</v>
      </c>
      <c r="AI46" s="30" t="str">
        <f>+'[1]DEP-FINAL'!G43</f>
        <v>CANCELADA</v>
      </c>
      <c r="AJ46" s="32"/>
      <c r="AK46" s="33"/>
    </row>
    <row r="47" spans="1:37" s="34" customFormat="1" x14ac:dyDescent="0.25">
      <c r="A47" s="23">
        <f t="shared" si="6"/>
        <v>39</v>
      </c>
      <c r="B47" s="24" t="s">
        <v>44</v>
      </c>
      <c r="C47" s="23">
        <f>+'[1]DEP-FINAL'!A44</f>
        <v>487653</v>
      </c>
      <c r="D47" s="23">
        <f>+'[1]DEP-FINAL'!B44</f>
        <v>487653</v>
      </c>
      <c r="E47" s="25">
        <f>+'[1]DEP-FINAL'!C44</f>
        <v>44472</v>
      </c>
      <c r="F47" s="26">
        <f>+IF('[1]DEP-FINAL'!D44&gt;1,'[1]DEP-FINAL'!D44," ")</f>
        <v>44472</v>
      </c>
      <c r="G47" s="27">
        <f>'[1]DEP-FINAL'!F44</f>
        <v>27075</v>
      </c>
      <c r="H47" s="28">
        <v>0</v>
      </c>
      <c r="I47" s="28">
        <f>+'[1]DEP-FINAL'!M44+'[1]DEP-FINAL'!N44</f>
        <v>0</v>
      </c>
      <c r="J47" s="28">
        <f>+'[1]DEP-FINAL'!R44</f>
        <v>0</v>
      </c>
      <c r="K47" s="29">
        <f>+'[1]DEP-FINAL'!P44+'[1]DEP-FINAL'!Q44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27075</v>
      </c>
      <c r="P47" s="24">
        <f>IF('[1]DEP-FINAL'!H44&gt;1,0,'[1]DEP-FINAL'!B44)</f>
        <v>487653</v>
      </c>
      <c r="Q47" s="30">
        <f t="shared" si="2"/>
        <v>27075</v>
      </c>
      <c r="R47" s="31">
        <f t="shared" si="3"/>
        <v>0</v>
      </c>
      <c r="S47" s="31">
        <f>+'[1]DEP-FINAL'!J44</f>
        <v>0</v>
      </c>
      <c r="T47" s="23" t="s">
        <v>45</v>
      </c>
      <c r="U47" s="31">
        <f>+'[1]DEP-FINAL'!I44</f>
        <v>0</v>
      </c>
      <c r="V47" s="30"/>
      <c r="W47" s="23" t="s">
        <v>45</v>
      </c>
      <c r="X47" s="31">
        <f>+'[1]DEP-FINAL'!K44+'[1]DEP-FINAL'!L44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+'[1]DEP-FINAL'!K44</f>
        <v>0</v>
      </c>
      <c r="AF47" s="30">
        <v>0</v>
      </c>
      <c r="AG47" s="30">
        <f t="shared" si="5"/>
        <v>27075</v>
      </c>
      <c r="AH47" s="30">
        <v>0</v>
      </c>
      <c r="AI47" s="30" t="str">
        <f>+'[1]DEP-FINAL'!G44</f>
        <v>SALDO A FAVOR DEL PRESTADOR</v>
      </c>
      <c r="AJ47" s="32"/>
      <c r="AK47" s="33"/>
    </row>
    <row r="48" spans="1:37" s="34" customFormat="1" x14ac:dyDescent="0.25">
      <c r="A48" s="23">
        <f t="shared" si="6"/>
        <v>40</v>
      </c>
      <c r="B48" s="24" t="s">
        <v>44</v>
      </c>
      <c r="C48" s="23">
        <f>+'[1]DEP-FINAL'!A45</f>
        <v>487652</v>
      </c>
      <c r="D48" s="23">
        <f>+'[1]DEP-FINAL'!B45</f>
        <v>487652</v>
      </c>
      <c r="E48" s="25">
        <f>+'[1]DEP-FINAL'!C45</f>
        <v>44472</v>
      </c>
      <c r="F48" s="26">
        <f>+IF('[1]DEP-FINAL'!D45&gt;1,'[1]DEP-FINAL'!D45," ")</f>
        <v>44472</v>
      </c>
      <c r="G48" s="27">
        <f>'[1]DEP-FINAL'!F45</f>
        <v>916440</v>
      </c>
      <c r="H48" s="28">
        <v>0</v>
      </c>
      <c r="I48" s="28">
        <f>+'[1]DEP-FINAL'!M45+'[1]DEP-FINAL'!N45</f>
        <v>0</v>
      </c>
      <c r="J48" s="28">
        <f>+'[1]DEP-FINAL'!R45</f>
        <v>0</v>
      </c>
      <c r="K48" s="29">
        <f>+'[1]DEP-FINAL'!P45+'[1]DEP-FINAL'!Q45</f>
        <v>686840</v>
      </c>
      <c r="L48" s="28">
        <v>0</v>
      </c>
      <c r="M48" s="28">
        <v>0</v>
      </c>
      <c r="N48" s="28">
        <f t="shared" si="0"/>
        <v>686840</v>
      </c>
      <c r="O48" s="28">
        <f t="shared" si="1"/>
        <v>229600</v>
      </c>
      <c r="P48" s="24">
        <f>IF('[1]DEP-FINAL'!H45&gt;1,0,'[1]DEP-FINAL'!B45)</f>
        <v>487652</v>
      </c>
      <c r="Q48" s="30">
        <f t="shared" si="2"/>
        <v>916440</v>
      </c>
      <c r="R48" s="31">
        <f t="shared" si="3"/>
        <v>0</v>
      </c>
      <c r="S48" s="31">
        <f>+'[1]DEP-FINAL'!J45</f>
        <v>0</v>
      </c>
      <c r="T48" s="23" t="s">
        <v>45</v>
      </c>
      <c r="U48" s="31">
        <f>+'[1]DEP-FINAL'!I45</f>
        <v>0</v>
      </c>
      <c r="V48" s="30"/>
      <c r="W48" s="23" t="s">
        <v>45</v>
      </c>
      <c r="X48" s="31">
        <f>+'[1]DEP-FINAL'!K45+'[1]DEP-FINAL'!L45</f>
        <v>229600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+'[1]DEP-FINAL'!K45</f>
        <v>229600</v>
      </c>
      <c r="AF48" s="30">
        <v>0</v>
      </c>
      <c r="AG48" s="30">
        <f t="shared" si="5"/>
        <v>0</v>
      </c>
      <c r="AH48" s="30">
        <v>0</v>
      </c>
      <c r="AI48" s="30" t="str">
        <f>+'[1]DEP-FINAL'!G45</f>
        <v>GLOSA POR CONCILIAR Y CANCELADA</v>
      </c>
      <c r="AJ48" s="32"/>
      <c r="AK48" s="33"/>
    </row>
    <row r="49" spans="1:37" s="34" customFormat="1" x14ac:dyDescent="0.25">
      <c r="A49" s="23">
        <f t="shared" si="6"/>
        <v>41</v>
      </c>
      <c r="B49" s="24" t="s">
        <v>44</v>
      </c>
      <c r="C49" s="23">
        <f>+'[1]DEP-FINAL'!A46</f>
        <v>487654</v>
      </c>
      <c r="D49" s="23">
        <f>+'[1]DEP-FINAL'!B46</f>
        <v>487654</v>
      </c>
      <c r="E49" s="25">
        <f>+'[1]DEP-FINAL'!C46</f>
        <v>44478</v>
      </c>
      <c r="F49" s="26">
        <f>+IF('[1]DEP-FINAL'!D46&gt;1,'[1]DEP-FINAL'!D46," ")</f>
        <v>44478</v>
      </c>
      <c r="G49" s="27">
        <f>'[1]DEP-FINAL'!F46</f>
        <v>21045</v>
      </c>
      <c r="H49" s="28">
        <v>0</v>
      </c>
      <c r="I49" s="28">
        <f>+'[1]DEP-FINAL'!M46+'[1]DEP-FINAL'!N46</f>
        <v>0</v>
      </c>
      <c r="J49" s="28">
        <f>+'[1]DEP-FINAL'!R46</f>
        <v>0</v>
      </c>
      <c r="K49" s="29">
        <f>+'[1]DEP-FINAL'!P46+'[1]DEP-FINAL'!Q46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21045</v>
      </c>
      <c r="P49" s="24">
        <f>IF('[1]DEP-FINAL'!H46&gt;1,0,'[1]DEP-FINAL'!B46)</f>
        <v>487654</v>
      </c>
      <c r="Q49" s="30">
        <f t="shared" si="2"/>
        <v>21045</v>
      </c>
      <c r="R49" s="31">
        <f t="shared" si="3"/>
        <v>0</v>
      </c>
      <c r="S49" s="31">
        <f>+'[1]DEP-FINAL'!J46</f>
        <v>0</v>
      </c>
      <c r="T49" s="23" t="s">
        <v>45</v>
      </c>
      <c r="U49" s="31">
        <f>+'[1]DEP-FINAL'!I46</f>
        <v>0</v>
      </c>
      <c r="V49" s="30"/>
      <c r="W49" s="23" t="s">
        <v>45</v>
      </c>
      <c r="X49" s="31">
        <f>+'[1]DEP-FINAL'!K46+'[1]DEP-FINAL'!L46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+'[1]DEP-FINAL'!K46</f>
        <v>0</v>
      </c>
      <c r="AF49" s="30">
        <v>0</v>
      </c>
      <c r="AG49" s="30">
        <f t="shared" si="5"/>
        <v>21045</v>
      </c>
      <c r="AH49" s="30">
        <v>0</v>
      </c>
      <c r="AI49" s="30" t="str">
        <f>+'[1]DEP-FINAL'!G46</f>
        <v>SALDO A FAVOR DEL PRESTADOR</v>
      </c>
      <c r="AJ49" s="32"/>
      <c r="AK49" s="33"/>
    </row>
    <row r="50" spans="1:37" s="34" customFormat="1" x14ac:dyDescent="0.25">
      <c r="A50" s="23">
        <f t="shared" si="6"/>
        <v>42</v>
      </c>
      <c r="B50" s="24" t="s">
        <v>44</v>
      </c>
      <c r="C50" s="23">
        <f>+'[1]DEP-FINAL'!A47</f>
        <v>487655</v>
      </c>
      <c r="D50" s="23">
        <f>+'[1]DEP-FINAL'!B47</f>
        <v>487655</v>
      </c>
      <c r="E50" s="25">
        <f>+'[1]DEP-FINAL'!C47</f>
        <v>44481</v>
      </c>
      <c r="F50" s="26">
        <f>+IF('[1]DEP-FINAL'!D47&gt;1,'[1]DEP-FINAL'!D47," ")</f>
        <v>44481</v>
      </c>
      <c r="G50" s="27">
        <f>'[1]DEP-FINAL'!F47</f>
        <v>26095</v>
      </c>
      <c r="H50" s="28">
        <v>0</v>
      </c>
      <c r="I50" s="28">
        <f>+'[1]DEP-FINAL'!M47+'[1]DEP-FINAL'!N47</f>
        <v>0</v>
      </c>
      <c r="J50" s="28">
        <f>+'[1]DEP-FINAL'!R47</f>
        <v>0</v>
      </c>
      <c r="K50" s="29">
        <f>+'[1]DEP-FINAL'!P47+'[1]DEP-FINAL'!Q47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26095</v>
      </c>
      <c r="P50" s="24">
        <f>IF('[1]DEP-FINAL'!H47&gt;1,0,'[1]DEP-FINAL'!B47)</f>
        <v>487655</v>
      </c>
      <c r="Q50" s="30">
        <f t="shared" si="2"/>
        <v>26095</v>
      </c>
      <c r="R50" s="31">
        <f t="shared" si="3"/>
        <v>0</v>
      </c>
      <c r="S50" s="31">
        <f>+'[1]DEP-FINAL'!J47</f>
        <v>0</v>
      </c>
      <c r="T50" s="23" t="s">
        <v>45</v>
      </c>
      <c r="U50" s="31">
        <f>+'[1]DEP-FINAL'!I47</f>
        <v>0</v>
      </c>
      <c r="V50" s="30"/>
      <c r="W50" s="23" t="s">
        <v>45</v>
      </c>
      <c r="X50" s="31">
        <f>+'[1]DEP-FINAL'!K47+'[1]DEP-FINAL'!L47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+'[1]DEP-FINAL'!K47</f>
        <v>0</v>
      </c>
      <c r="AF50" s="30">
        <v>0</v>
      </c>
      <c r="AG50" s="30">
        <f t="shared" si="5"/>
        <v>26095</v>
      </c>
      <c r="AH50" s="30">
        <v>0</v>
      </c>
      <c r="AI50" s="30" t="str">
        <f>+'[1]DEP-FINAL'!G47</f>
        <v>SALDO A FAVOR DEL PRESTADOR</v>
      </c>
      <c r="AJ50" s="32"/>
      <c r="AK50" s="33"/>
    </row>
    <row r="51" spans="1:37" s="34" customFormat="1" x14ac:dyDescent="0.25">
      <c r="A51" s="23">
        <f t="shared" si="6"/>
        <v>43</v>
      </c>
      <c r="B51" s="24" t="s">
        <v>44</v>
      </c>
      <c r="C51" s="23">
        <f>+'[1]DEP-FINAL'!A48</f>
        <v>487656</v>
      </c>
      <c r="D51" s="23">
        <f>+'[1]DEP-FINAL'!B48</f>
        <v>487656</v>
      </c>
      <c r="E51" s="25">
        <f>+'[1]DEP-FINAL'!C48</f>
        <v>44484</v>
      </c>
      <c r="F51" s="26">
        <f>+IF('[1]DEP-FINAL'!D48&gt;1,'[1]DEP-FINAL'!D48," ")</f>
        <v>44484</v>
      </c>
      <c r="G51" s="27">
        <f>'[1]DEP-FINAL'!F48</f>
        <v>303845</v>
      </c>
      <c r="H51" s="28">
        <v>0</v>
      </c>
      <c r="I51" s="28">
        <f>+'[1]DEP-FINAL'!M48+'[1]DEP-FINAL'!N48</f>
        <v>0</v>
      </c>
      <c r="J51" s="28">
        <f>+'[1]DEP-FINAL'!R48</f>
        <v>0</v>
      </c>
      <c r="K51" s="29">
        <f>+'[1]DEP-FINAL'!P48+'[1]DEP-FINAL'!Q48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303845</v>
      </c>
      <c r="P51" s="24">
        <f>IF('[1]DEP-FINAL'!H48&gt;1,0,'[1]DEP-FINAL'!B48)</f>
        <v>487656</v>
      </c>
      <c r="Q51" s="30">
        <f t="shared" si="2"/>
        <v>303845</v>
      </c>
      <c r="R51" s="31">
        <f t="shared" si="3"/>
        <v>0</v>
      </c>
      <c r="S51" s="31">
        <f>+'[1]DEP-FINAL'!J48</f>
        <v>0</v>
      </c>
      <c r="T51" s="23" t="s">
        <v>45</v>
      </c>
      <c r="U51" s="31">
        <f>+'[1]DEP-FINAL'!I48</f>
        <v>0</v>
      </c>
      <c r="V51" s="30"/>
      <c r="W51" s="23" t="s">
        <v>45</v>
      </c>
      <c r="X51" s="31">
        <f>+'[1]DEP-FINAL'!K48+'[1]DEP-FINAL'!L48</f>
        <v>63700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+'[1]DEP-FINAL'!K48</f>
        <v>63700</v>
      </c>
      <c r="AF51" s="30">
        <v>0</v>
      </c>
      <c r="AG51" s="30">
        <f t="shared" si="5"/>
        <v>240145</v>
      </c>
      <c r="AH51" s="30">
        <v>0</v>
      </c>
      <c r="AI51" s="30" t="str">
        <f>+'[1]DEP-FINAL'!G48</f>
        <v>GLOSA POR CONCILIAR Y SALDO A FAVOR DEL PRESTADOR</v>
      </c>
      <c r="AJ51" s="32"/>
      <c r="AK51" s="33"/>
    </row>
    <row r="52" spans="1:37" s="34" customFormat="1" x14ac:dyDescent="0.25">
      <c r="A52" s="23">
        <f t="shared" si="6"/>
        <v>44</v>
      </c>
      <c r="B52" s="24" t="s">
        <v>44</v>
      </c>
      <c r="C52" s="23">
        <f>+'[1]DEP-FINAL'!A49</f>
        <v>487657</v>
      </c>
      <c r="D52" s="23">
        <f>+'[1]DEP-FINAL'!B49</f>
        <v>487657</v>
      </c>
      <c r="E52" s="25">
        <f>+'[1]DEP-FINAL'!C49</f>
        <v>44487</v>
      </c>
      <c r="F52" s="26">
        <f>+IF('[1]DEP-FINAL'!D49&gt;1,'[1]DEP-FINAL'!D49," ")</f>
        <v>44487</v>
      </c>
      <c r="G52" s="27">
        <f>'[1]DEP-FINAL'!F49</f>
        <v>587700</v>
      </c>
      <c r="H52" s="28">
        <v>0</v>
      </c>
      <c r="I52" s="28">
        <f>+'[1]DEP-FINAL'!M49+'[1]DEP-FINAL'!N49</f>
        <v>0</v>
      </c>
      <c r="J52" s="28">
        <f>+'[1]DEP-FINAL'!R49</f>
        <v>0</v>
      </c>
      <c r="K52" s="29">
        <f>+'[1]DEP-FINAL'!P49+'[1]DEP-FINAL'!Q49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587700</v>
      </c>
      <c r="P52" s="24">
        <f>IF('[1]DEP-FINAL'!H49&gt;1,0,'[1]DEP-FINAL'!B49)</f>
        <v>487657</v>
      </c>
      <c r="Q52" s="30">
        <f t="shared" si="2"/>
        <v>587700</v>
      </c>
      <c r="R52" s="31">
        <f t="shared" si="3"/>
        <v>0</v>
      </c>
      <c r="S52" s="31">
        <f>+'[1]DEP-FINAL'!J49</f>
        <v>0</v>
      </c>
      <c r="T52" s="23" t="s">
        <v>45</v>
      </c>
      <c r="U52" s="31">
        <f>+'[1]DEP-FINAL'!I49</f>
        <v>0</v>
      </c>
      <c r="V52" s="30"/>
      <c r="W52" s="23" t="s">
        <v>45</v>
      </c>
      <c r="X52" s="31">
        <f>+'[1]DEP-FINAL'!K49+'[1]DEP-FINAL'!L49</f>
        <v>63700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+'[1]DEP-FINAL'!K49</f>
        <v>63700</v>
      </c>
      <c r="AF52" s="30">
        <v>0</v>
      </c>
      <c r="AG52" s="30">
        <f t="shared" si="5"/>
        <v>524000</v>
      </c>
      <c r="AH52" s="30">
        <v>0</v>
      </c>
      <c r="AI52" s="30" t="str">
        <f>+'[1]DEP-FINAL'!G49</f>
        <v>GLOSA POR CONCILIAR Y SALDO A FAVOR DEL PRESTADOR</v>
      </c>
      <c r="AJ52" s="32"/>
      <c r="AK52" s="33"/>
    </row>
    <row r="53" spans="1:37" s="34" customFormat="1" x14ac:dyDescent="0.25">
      <c r="A53" s="23">
        <f t="shared" si="6"/>
        <v>45</v>
      </c>
      <c r="B53" s="24" t="s">
        <v>44</v>
      </c>
      <c r="C53" s="23">
        <f>+'[1]DEP-FINAL'!A50</f>
        <v>487658</v>
      </c>
      <c r="D53" s="23">
        <f>+'[1]DEP-FINAL'!B50</f>
        <v>487658</v>
      </c>
      <c r="E53" s="25">
        <f>+'[1]DEP-FINAL'!C50</f>
        <v>44491</v>
      </c>
      <c r="F53" s="26">
        <f>+IF('[1]DEP-FINAL'!D50&gt;1,'[1]DEP-FINAL'!D50," ")</f>
        <v>44491</v>
      </c>
      <c r="G53" s="27">
        <f>'[1]DEP-FINAL'!F50</f>
        <v>24035</v>
      </c>
      <c r="H53" s="28">
        <v>0</v>
      </c>
      <c r="I53" s="28">
        <f>+'[1]DEP-FINAL'!M50+'[1]DEP-FINAL'!N50</f>
        <v>0</v>
      </c>
      <c r="J53" s="28">
        <f>+'[1]DEP-FINAL'!R50</f>
        <v>0</v>
      </c>
      <c r="K53" s="29">
        <f>+'[1]DEP-FINAL'!P50+'[1]DEP-FINAL'!Q50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24035</v>
      </c>
      <c r="P53" s="24">
        <f>IF('[1]DEP-FINAL'!H50&gt;1,0,'[1]DEP-FINAL'!B50)</f>
        <v>487658</v>
      </c>
      <c r="Q53" s="30">
        <f t="shared" si="2"/>
        <v>24035</v>
      </c>
      <c r="R53" s="31">
        <f t="shared" si="3"/>
        <v>0</v>
      </c>
      <c r="S53" s="31">
        <f>+'[1]DEP-FINAL'!J50</f>
        <v>0</v>
      </c>
      <c r="T53" s="23" t="s">
        <v>45</v>
      </c>
      <c r="U53" s="31">
        <f>+'[1]DEP-FINAL'!I50</f>
        <v>0</v>
      </c>
      <c r="V53" s="30"/>
      <c r="W53" s="23" t="s">
        <v>45</v>
      </c>
      <c r="X53" s="31">
        <f>+'[1]DEP-FINAL'!K50+'[1]DEP-FINAL'!L50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+'[1]DEP-FINAL'!K50</f>
        <v>0</v>
      </c>
      <c r="AF53" s="30">
        <v>0</v>
      </c>
      <c r="AG53" s="30">
        <f t="shared" si="5"/>
        <v>24035</v>
      </c>
      <c r="AH53" s="30">
        <v>0</v>
      </c>
      <c r="AI53" s="30" t="str">
        <f>+'[1]DEP-FINAL'!G50</f>
        <v>SALDO A FAVOR DEL PRESTADOR</v>
      </c>
      <c r="AJ53" s="32"/>
      <c r="AK53" s="33"/>
    </row>
    <row r="54" spans="1:37" s="34" customFormat="1" x14ac:dyDescent="0.25">
      <c r="A54" s="23">
        <f t="shared" si="6"/>
        <v>46</v>
      </c>
      <c r="B54" s="24" t="s">
        <v>44</v>
      </c>
      <c r="C54" s="23">
        <f>+'[1]DEP-FINAL'!A51</f>
        <v>487630</v>
      </c>
      <c r="D54" s="23">
        <f>+'[1]DEP-FINAL'!B51</f>
        <v>487630</v>
      </c>
      <c r="E54" s="25">
        <f>+'[1]DEP-FINAL'!C51</f>
        <v>44503</v>
      </c>
      <c r="F54" s="26">
        <f>+IF('[1]DEP-FINAL'!D51&gt;1,'[1]DEP-FINAL'!D51," ")</f>
        <v>44503</v>
      </c>
      <c r="G54" s="27">
        <f>'[1]DEP-FINAL'!F51</f>
        <v>630504</v>
      </c>
      <c r="H54" s="28">
        <v>0</v>
      </c>
      <c r="I54" s="28">
        <f>+'[1]DEP-FINAL'!M51+'[1]DEP-FINAL'!N51</f>
        <v>0</v>
      </c>
      <c r="J54" s="28">
        <f>+'[1]DEP-FINAL'!R51</f>
        <v>0</v>
      </c>
      <c r="K54" s="29">
        <f>+'[1]DEP-FINAL'!P51+'[1]DEP-FINAL'!Q51</f>
        <v>566804</v>
      </c>
      <c r="L54" s="28">
        <v>0</v>
      </c>
      <c r="M54" s="28">
        <v>0</v>
      </c>
      <c r="N54" s="28">
        <f t="shared" si="0"/>
        <v>566804</v>
      </c>
      <c r="O54" s="28">
        <f t="shared" si="1"/>
        <v>63700</v>
      </c>
      <c r="P54" s="24">
        <f>IF('[1]DEP-FINAL'!H51&gt;1,0,'[1]DEP-FINAL'!B51)</f>
        <v>487630</v>
      </c>
      <c r="Q54" s="30">
        <f t="shared" si="2"/>
        <v>630504</v>
      </c>
      <c r="R54" s="31">
        <f t="shared" si="3"/>
        <v>0</v>
      </c>
      <c r="S54" s="31">
        <f>+'[1]DEP-FINAL'!J51</f>
        <v>0</v>
      </c>
      <c r="T54" s="23" t="s">
        <v>45</v>
      </c>
      <c r="U54" s="31">
        <f>+'[1]DEP-FINAL'!I51</f>
        <v>0</v>
      </c>
      <c r="V54" s="30"/>
      <c r="W54" s="23" t="s">
        <v>45</v>
      </c>
      <c r="X54" s="31">
        <f>+'[1]DEP-FINAL'!K51+'[1]DEP-FINAL'!L51</f>
        <v>63700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+'[1]DEP-FINAL'!K51</f>
        <v>63700</v>
      </c>
      <c r="AF54" s="30">
        <v>0</v>
      </c>
      <c r="AG54" s="30">
        <f t="shared" si="5"/>
        <v>0</v>
      </c>
      <c r="AH54" s="30">
        <v>0</v>
      </c>
      <c r="AI54" s="30" t="str">
        <f>+'[1]DEP-FINAL'!G51</f>
        <v>GLOSA POR CONCILIAR Y CANCELADA</v>
      </c>
      <c r="AJ54" s="32"/>
      <c r="AK54" s="33"/>
    </row>
    <row r="55" spans="1:37" s="34" customFormat="1" x14ac:dyDescent="0.25">
      <c r="A55" s="23">
        <f t="shared" si="6"/>
        <v>47</v>
      </c>
      <c r="B55" s="24" t="s">
        <v>44</v>
      </c>
      <c r="C55" s="23">
        <f>+'[1]DEP-FINAL'!A52</f>
        <v>487660</v>
      </c>
      <c r="D55" s="23">
        <f>+'[1]DEP-FINAL'!B52</f>
        <v>487660</v>
      </c>
      <c r="E55" s="25">
        <f>+'[1]DEP-FINAL'!C52</f>
        <v>44507</v>
      </c>
      <c r="F55" s="26">
        <f>+IF('[1]DEP-FINAL'!D52&gt;1,'[1]DEP-FINAL'!D52," ")</f>
        <v>44507</v>
      </c>
      <c r="G55" s="27">
        <f>'[1]DEP-FINAL'!F52</f>
        <v>421990</v>
      </c>
      <c r="H55" s="28">
        <v>0</v>
      </c>
      <c r="I55" s="28">
        <f>+'[1]DEP-FINAL'!M52+'[1]DEP-FINAL'!N52</f>
        <v>0</v>
      </c>
      <c r="J55" s="28">
        <f>+'[1]DEP-FINAL'!R52</f>
        <v>0</v>
      </c>
      <c r="K55" s="29">
        <f>+'[1]DEP-FINAL'!P52+'[1]DEP-FINAL'!Q52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421990</v>
      </c>
      <c r="P55" s="24">
        <f>IF('[1]DEP-FINAL'!H52&gt;1,0,'[1]DEP-FINAL'!B52)</f>
        <v>487660</v>
      </c>
      <c r="Q55" s="30">
        <f t="shared" si="2"/>
        <v>421990</v>
      </c>
      <c r="R55" s="31">
        <f t="shared" si="3"/>
        <v>0</v>
      </c>
      <c r="S55" s="31">
        <f>+'[1]DEP-FINAL'!J52</f>
        <v>0</v>
      </c>
      <c r="T55" s="23" t="s">
        <v>45</v>
      </c>
      <c r="U55" s="31">
        <f>+'[1]DEP-FINAL'!I52</f>
        <v>0</v>
      </c>
      <c r="V55" s="30"/>
      <c r="W55" s="23" t="s">
        <v>45</v>
      </c>
      <c r="X55" s="31">
        <f>+'[1]DEP-FINAL'!K52+'[1]DEP-FINAL'!L52</f>
        <v>229600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+'[1]DEP-FINAL'!K52</f>
        <v>229600</v>
      </c>
      <c r="AF55" s="30">
        <v>0</v>
      </c>
      <c r="AG55" s="30">
        <f t="shared" si="5"/>
        <v>192390</v>
      </c>
      <c r="AH55" s="30">
        <v>0</v>
      </c>
      <c r="AI55" s="30" t="str">
        <f>+'[1]DEP-FINAL'!G52</f>
        <v>GLOSA POR CONCILIAR Y SALDO A FAVOR DEL PRESTADOR</v>
      </c>
      <c r="AJ55" s="32"/>
      <c r="AK55" s="33"/>
    </row>
    <row r="56" spans="1:37" s="34" customFormat="1" x14ac:dyDescent="0.25">
      <c r="A56" s="23">
        <f t="shared" si="6"/>
        <v>48</v>
      </c>
      <c r="B56" s="24" t="s">
        <v>44</v>
      </c>
      <c r="C56" s="23">
        <f>+'[1]DEP-FINAL'!A53</f>
        <v>487631</v>
      </c>
      <c r="D56" s="23">
        <f>+'[1]DEP-FINAL'!B53</f>
        <v>487631</v>
      </c>
      <c r="E56" s="25">
        <f>+'[1]DEP-FINAL'!C53</f>
        <v>44507</v>
      </c>
      <c r="F56" s="26">
        <f>+IF('[1]DEP-FINAL'!D53&gt;1,'[1]DEP-FINAL'!D53," ")</f>
        <v>44507</v>
      </c>
      <c r="G56" s="27">
        <f>'[1]DEP-FINAL'!F53</f>
        <v>409990</v>
      </c>
      <c r="H56" s="28">
        <v>0</v>
      </c>
      <c r="I56" s="28">
        <f>+'[1]DEP-FINAL'!M53+'[1]DEP-FINAL'!N53</f>
        <v>7000</v>
      </c>
      <c r="J56" s="28">
        <f>+'[1]DEP-FINAL'!R53</f>
        <v>0</v>
      </c>
      <c r="K56" s="29">
        <f>+'[1]DEP-FINAL'!P53+'[1]DEP-FINAL'!Q53</f>
        <v>339290</v>
      </c>
      <c r="L56" s="28">
        <v>0</v>
      </c>
      <c r="M56" s="28">
        <v>0</v>
      </c>
      <c r="N56" s="28">
        <f t="shared" si="0"/>
        <v>339290</v>
      </c>
      <c r="O56" s="28">
        <f t="shared" si="1"/>
        <v>63700</v>
      </c>
      <c r="P56" s="24">
        <f>IF('[1]DEP-FINAL'!H53&gt;1,0,'[1]DEP-FINAL'!B53)</f>
        <v>487631</v>
      </c>
      <c r="Q56" s="30">
        <f t="shared" si="2"/>
        <v>409990</v>
      </c>
      <c r="R56" s="31">
        <f t="shared" si="3"/>
        <v>0</v>
      </c>
      <c r="S56" s="31">
        <f>+'[1]DEP-FINAL'!J53</f>
        <v>0</v>
      </c>
      <c r="T56" s="23" t="s">
        <v>45</v>
      </c>
      <c r="U56" s="31">
        <f>+'[1]DEP-FINAL'!I53</f>
        <v>0</v>
      </c>
      <c r="V56" s="30"/>
      <c r="W56" s="23" t="s">
        <v>45</v>
      </c>
      <c r="X56" s="31">
        <f>+'[1]DEP-FINAL'!K53+'[1]DEP-FINAL'!L53</f>
        <v>63700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+'[1]DEP-FINAL'!K53</f>
        <v>63700</v>
      </c>
      <c r="AF56" s="30">
        <v>0</v>
      </c>
      <c r="AG56" s="30">
        <f t="shared" si="5"/>
        <v>0</v>
      </c>
      <c r="AH56" s="30">
        <v>0</v>
      </c>
      <c r="AI56" s="30" t="str">
        <f>+'[1]DEP-FINAL'!G53</f>
        <v>GLOSA POR CONCILIAR, MAYOR VALOR COBRADO Y CANCELADA</v>
      </c>
      <c r="AJ56" s="32"/>
      <c r="AK56" s="33"/>
    </row>
    <row r="57" spans="1:37" s="34" customFormat="1" x14ac:dyDescent="0.25">
      <c r="A57" s="23">
        <f t="shared" si="6"/>
        <v>49</v>
      </c>
      <c r="B57" s="24" t="s">
        <v>44</v>
      </c>
      <c r="C57" s="23">
        <f>+'[1]DEP-FINAL'!A54</f>
        <v>487661</v>
      </c>
      <c r="D57" s="23">
        <f>+'[1]DEP-FINAL'!B54</f>
        <v>487661</v>
      </c>
      <c r="E57" s="25">
        <f>+'[1]DEP-FINAL'!C54</f>
        <v>44525</v>
      </c>
      <c r="F57" s="26">
        <f>+IF('[1]DEP-FINAL'!D54&gt;1,'[1]DEP-FINAL'!D54," ")</f>
        <v>44525</v>
      </c>
      <c r="G57" s="27">
        <f>'[1]DEP-FINAL'!F54</f>
        <v>627700</v>
      </c>
      <c r="H57" s="28">
        <v>0</v>
      </c>
      <c r="I57" s="28">
        <f>+'[1]DEP-FINAL'!M54+'[1]DEP-FINAL'!N54</f>
        <v>0</v>
      </c>
      <c r="J57" s="28">
        <f>+'[1]DEP-FINAL'!R54</f>
        <v>0</v>
      </c>
      <c r="K57" s="29">
        <f>+'[1]DEP-FINAL'!P54+'[1]DEP-FINAL'!Q54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627700</v>
      </c>
      <c r="P57" s="24">
        <f>IF('[1]DEP-FINAL'!H54&gt;1,0,'[1]DEP-FINAL'!B54)</f>
        <v>487661</v>
      </c>
      <c r="Q57" s="30">
        <f t="shared" si="2"/>
        <v>627700</v>
      </c>
      <c r="R57" s="31">
        <f t="shared" si="3"/>
        <v>0</v>
      </c>
      <c r="S57" s="31">
        <f>+'[1]DEP-FINAL'!J54</f>
        <v>0</v>
      </c>
      <c r="T57" s="23" t="s">
        <v>45</v>
      </c>
      <c r="U57" s="31">
        <f>+'[1]DEP-FINAL'!I54</f>
        <v>0</v>
      </c>
      <c r="V57" s="30"/>
      <c r="W57" s="23" t="s">
        <v>45</v>
      </c>
      <c r="X57" s="31">
        <f>+'[1]DEP-FINAL'!K54+'[1]DEP-FINAL'!L54</f>
        <v>63700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+'[1]DEP-FINAL'!K54</f>
        <v>63700</v>
      </c>
      <c r="AF57" s="30">
        <v>0</v>
      </c>
      <c r="AG57" s="30">
        <f t="shared" si="5"/>
        <v>564000</v>
      </c>
      <c r="AH57" s="30">
        <v>0</v>
      </c>
      <c r="AI57" s="30" t="str">
        <f>+'[1]DEP-FINAL'!G54</f>
        <v>GLOSA POR CONCILIAR Y SALDO A FAVOR DEL PRESTADOR</v>
      </c>
      <c r="AJ57" s="32"/>
      <c r="AK57" s="33"/>
    </row>
    <row r="58" spans="1:37" s="34" customFormat="1" x14ac:dyDescent="0.25">
      <c r="A58" s="23">
        <f t="shared" si="6"/>
        <v>50</v>
      </c>
      <c r="B58" s="24" t="s">
        <v>44</v>
      </c>
      <c r="C58" s="23">
        <f>+'[1]DEP-FINAL'!A55</f>
        <v>487662</v>
      </c>
      <c r="D58" s="23">
        <f>+'[1]DEP-FINAL'!B55</f>
        <v>487662</v>
      </c>
      <c r="E58" s="25">
        <f>+'[1]DEP-FINAL'!C55</f>
        <v>44530</v>
      </c>
      <c r="F58" s="26">
        <f>+IF('[1]DEP-FINAL'!D55&gt;1,'[1]DEP-FINAL'!D55," ")</f>
        <v>44530</v>
      </c>
      <c r="G58" s="27">
        <f>'[1]DEP-FINAL'!F55</f>
        <v>332854</v>
      </c>
      <c r="H58" s="28">
        <v>0</v>
      </c>
      <c r="I58" s="28">
        <f>+'[1]DEP-FINAL'!M55+'[1]DEP-FINAL'!N55</f>
        <v>0</v>
      </c>
      <c r="J58" s="28">
        <f>+'[1]DEP-FINAL'!R55</f>
        <v>0</v>
      </c>
      <c r="K58" s="29">
        <f>+'[1]DEP-FINAL'!P55+'[1]DEP-FINAL'!Q55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332854</v>
      </c>
      <c r="P58" s="24">
        <f>IF('[1]DEP-FINAL'!H55&gt;1,0,'[1]DEP-FINAL'!B55)</f>
        <v>487662</v>
      </c>
      <c r="Q58" s="30">
        <f t="shared" si="2"/>
        <v>332854</v>
      </c>
      <c r="R58" s="31">
        <f t="shared" si="3"/>
        <v>0</v>
      </c>
      <c r="S58" s="31">
        <f>+'[1]DEP-FINAL'!J55</f>
        <v>0</v>
      </c>
      <c r="T58" s="23" t="s">
        <v>45</v>
      </c>
      <c r="U58" s="31">
        <f>+'[1]DEP-FINAL'!I55</f>
        <v>0</v>
      </c>
      <c r="V58" s="30"/>
      <c r="W58" s="23" t="s">
        <v>45</v>
      </c>
      <c r="X58" s="31">
        <f>+'[1]DEP-FINAL'!K55+'[1]DEP-FINAL'!L55</f>
        <v>63700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+'[1]DEP-FINAL'!K55</f>
        <v>63700</v>
      </c>
      <c r="AF58" s="30">
        <v>0</v>
      </c>
      <c r="AG58" s="30">
        <f t="shared" si="5"/>
        <v>269154</v>
      </c>
      <c r="AH58" s="30">
        <v>0</v>
      </c>
      <c r="AI58" s="30" t="str">
        <f>+'[1]DEP-FINAL'!G55</f>
        <v>GLOSA POR CONCILIAR Y SALDO A FAVOR DEL PRESTADOR</v>
      </c>
      <c r="AJ58" s="32"/>
      <c r="AK58" s="33"/>
    </row>
    <row r="59" spans="1:37" s="34" customFormat="1" x14ac:dyDescent="0.25">
      <c r="A59" s="23">
        <f t="shared" si="6"/>
        <v>51</v>
      </c>
      <c r="B59" s="24" t="s">
        <v>44</v>
      </c>
      <c r="C59" s="23">
        <f>+'[1]DEP-FINAL'!A56</f>
        <v>487663</v>
      </c>
      <c r="D59" s="23">
        <f>+'[1]DEP-FINAL'!B56</f>
        <v>487663</v>
      </c>
      <c r="E59" s="25">
        <f>+'[1]DEP-FINAL'!C56</f>
        <v>44533</v>
      </c>
      <c r="F59" s="26">
        <f>+IF('[1]DEP-FINAL'!D56&gt;1,'[1]DEP-FINAL'!D56," ")</f>
        <v>44533</v>
      </c>
      <c r="G59" s="27">
        <f>'[1]DEP-FINAL'!F56</f>
        <v>113902</v>
      </c>
      <c r="H59" s="28">
        <v>0</v>
      </c>
      <c r="I59" s="28">
        <f>+'[1]DEP-FINAL'!M56+'[1]DEP-FINAL'!N56</f>
        <v>0</v>
      </c>
      <c r="J59" s="28">
        <f>+'[1]DEP-FINAL'!R56</f>
        <v>0</v>
      </c>
      <c r="K59" s="29">
        <f>+'[1]DEP-FINAL'!P56+'[1]DEP-FINAL'!Q56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113902</v>
      </c>
      <c r="P59" s="24">
        <f>IF('[1]DEP-FINAL'!H56&gt;1,0,'[1]DEP-FINAL'!B56)</f>
        <v>487663</v>
      </c>
      <c r="Q59" s="30">
        <f t="shared" si="2"/>
        <v>113902</v>
      </c>
      <c r="R59" s="31">
        <f t="shared" si="3"/>
        <v>0</v>
      </c>
      <c r="S59" s="31">
        <f>+'[1]DEP-FINAL'!J56</f>
        <v>0</v>
      </c>
      <c r="T59" s="23" t="s">
        <v>45</v>
      </c>
      <c r="U59" s="31">
        <f>+'[1]DEP-FINAL'!I56</f>
        <v>0</v>
      </c>
      <c r="V59" s="30"/>
      <c r="W59" s="23" t="s">
        <v>45</v>
      </c>
      <c r="X59" s="31">
        <f>+'[1]DEP-FINAL'!K56+'[1]DEP-FINAL'!L56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+'[1]DEP-FINAL'!K56</f>
        <v>0</v>
      </c>
      <c r="AF59" s="30">
        <v>0</v>
      </c>
      <c r="AG59" s="30">
        <f t="shared" si="5"/>
        <v>113902</v>
      </c>
      <c r="AH59" s="30">
        <v>0</v>
      </c>
      <c r="AI59" s="30" t="str">
        <f>+'[1]DEP-FINAL'!G56</f>
        <v>SALDO A FAVOR DEL PRESTADOR</v>
      </c>
      <c r="AJ59" s="32"/>
      <c r="AK59" s="33"/>
    </row>
    <row r="60" spans="1:37" s="34" customFormat="1" x14ac:dyDescent="0.25">
      <c r="A60" s="23">
        <f t="shared" si="6"/>
        <v>52</v>
      </c>
      <c r="B60" s="24" t="s">
        <v>44</v>
      </c>
      <c r="C60" s="23">
        <f>+'[1]DEP-FINAL'!A57</f>
        <v>487632</v>
      </c>
      <c r="D60" s="23">
        <f>+'[1]DEP-FINAL'!B57</f>
        <v>487632</v>
      </c>
      <c r="E60" s="25">
        <f>+'[1]DEP-FINAL'!C57</f>
        <v>44536</v>
      </c>
      <c r="F60" s="26">
        <f>+IF('[1]DEP-FINAL'!D57&gt;1,'[1]DEP-FINAL'!D57," ")</f>
        <v>44536</v>
      </c>
      <c r="G60" s="27">
        <f>'[1]DEP-FINAL'!F57</f>
        <v>228500</v>
      </c>
      <c r="H60" s="28">
        <v>0</v>
      </c>
      <c r="I60" s="28">
        <f>+'[1]DEP-FINAL'!M57+'[1]DEP-FINAL'!N57</f>
        <v>0</v>
      </c>
      <c r="J60" s="28">
        <f>+'[1]DEP-FINAL'!R57</f>
        <v>0</v>
      </c>
      <c r="K60" s="29">
        <f>+'[1]DEP-FINAL'!P57+'[1]DEP-FINAL'!Q57</f>
        <v>228500</v>
      </c>
      <c r="L60" s="28">
        <v>0</v>
      </c>
      <c r="M60" s="28">
        <v>0</v>
      </c>
      <c r="N60" s="28">
        <f t="shared" si="0"/>
        <v>228500</v>
      </c>
      <c r="O60" s="28">
        <f t="shared" si="1"/>
        <v>0</v>
      </c>
      <c r="P60" s="24">
        <f>IF('[1]DEP-FINAL'!H57&gt;1,0,'[1]DEP-FINAL'!B57)</f>
        <v>487632</v>
      </c>
      <c r="Q60" s="30">
        <f t="shared" si="2"/>
        <v>228500</v>
      </c>
      <c r="R60" s="31">
        <f t="shared" si="3"/>
        <v>0</v>
      </c>
      <c r="S60" s="31">
        <f>+'[1]DEP-FINAL'!J57</f>
        <v>0</v>
      </c>
      <c r="T60" s="23" t="s">
        <v>45</v>
      </c>
      <c r="U60" s="31">
        <f>+'[1]DEP-FINAL'!I57</f>
        <v>0</v>
      </c>
      <c r="V60" s="30"/>
      <c r="W60" s="23" t="s">
        <v>45</v>
      </c>
      <c r="X60" s="31">
        <f>+'[1]DEP-FINAL'!K57+'[1]DEP-FINAL'!L57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+'[1]DEP-FINAL'!K57</f>
        <v>0</v>
      </c>
      <c r="AF60" s="30">
        <v>0</v>
      </c>
      <c r="AG60" s="30">
        <f t="shared" si="5"/>
        <v>0</v>
      </c>
      <c r="AH60" s="30">
        <v>0</v>
      </c>
      <c r="AI60" s="30" t="str">
        <f>+'[1]DEP-FINAL'!G57</f>
        <v>CANCELADA</v>
      </c>
      <c r="AJ60" s="32"/>
      <c r="AK60" s="33"/>
    </row>
    <row r="61" spans="1:37" s="34" customFormat="1" x14ac:dyDescent="0.25">
      <c r="A61" s="23">
        <f t="shared" si="6"/>
        <v>53</v>
      </c>
      <c r="B61" s="24" t="s">
        <v>44</v>
      </c>
      <c r="C61" s="23">
        <f>+'[1]DEP-FINAL'!A58</f>
        <v>487664</v>
      </c>
      <c r="D61" s="23">
        <f>+'[1]DEP-FINAL'!B58</f>
        <v>487664</v>
      </c>
      <c r="E61" s="25">
        <f>+'[1]DEP-FINAL'!C58</f>
        <v>44536</v>
      </c>
      <c r="F61" s="26">
        <f>+IF('[1]DEP-FINAL'!D58&gt;1,'[1]DEP-FINAL'!D58," ")</f>
        <v>44536</v>
      </c>
      <c r="G61" s="27">
        <f>'[1]DEP-FINAL'!F58</f>
        <v>222050</v>
      </c>
      <c r="H61" s="28">
        <v>0</v>
      </c>
      <c r="I61" s="28">
        <f>+'[1]DEP-FINAL'!M58+'[1]DEP-FINAL'!N58</f>
        <v>0</v>
      </c>
      <c r="J61" s="28">
        <f>+'[1]DEP-FINAL'!R58</f>
        <v>0</v>
      </c>
      <c r="K61" s="29">
        <f>+'[1]DEP-FINAL'!P58+'[1]DEP-FINAL'!Q58</f>
        <v>222050</v>
      </c>
      <c r="L61" s="28">
        <v>0</v>
      </c>
      <c r="M61" s="28">
        <v>0</v>
      </c>
      <c r="N61" s="28">
        <f t="shared" si="0"/>
        <v>222050</v>
      </c>
      <c r="O61" s="28">
        <f t="shared" si="1"/>
        <v>0</v>
      </c>
      <c r="P61" s="24">
        <f>IF('[1]DEP-FINAL'!H58&gt;1,0,'[1]DEP-FINAL'!B58)</f>
        <v>487664</v>
      </c>
      <c r="Q61" s="30">
        <f t="shared" si="2"/>
        <v>222050</v>
      </c>
      <c r="R61" s="31">
        <f t="shared" si="3"/>
        <v>0</v>
      </c>
      <c r="S61" s="31">
        <f>+'[1]DEP-FINAL'!J58</f>
        <v>0</v>
      </c>
      <c r="T61" s="23" t="s">
        <v>45</v>
      </c>
      <c r="U61" s="31">
        <f>+'[1]DEP-FINAL'!I58</f>
        <v>0</v>
      </c>
      <c r="V61" s="30"/>
      <c r="W61" s="23" t="s">
        <v>45</v>
      </c>
      <c r="X61" s="31">
        <f>+'[1]DEP-FINAL'!K58+'[1]DEP-FINAL'!L58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+'[1]DEP-FINAL'!K58</f>
        <v>0</v>
      </c>
      <c r="AF61" s="30">
        <v>0</v>
      </c>
      <c r="AG61" s="30">
        <f t="shared" si="5"/>
        <v>0</v>
      </c>
      <c r="AH61" s="30">
        <v>0</v>
      </c>
      <c r="AI61" s="30" t="str">
        <f>+'[1]DEP-FINAL'!G58</f>
        <v>CANCELADA</v>
      </c>
      <c r="AJ61" s="32"/>
      <c r="AK61" s="33"/>
    </row>
    <row r="62" spans="1:37" s="34" customFormat="1" x14ac:dyDescent="0.25">
      <c r="A62" s="23">
        <f t="shared" si="6"/>
        <v>54</v>
      </c>
      <c r="B62" s="24" t="s">
        <v>44</v>
      </c>
      <c r="C62" s="23">
        <f>+'[1]DEP-FINAL'!A59</f>
        <v>487633</v>
      </c>
      <c r="D62" s="23">
        <f>+'[1]DEP-FINAL'!B59</f>
        <v>487633</v>
      </c>
      <c r="E62" s="25">
        <f>+'[1]DEP-FINAL'!C59</f>
        <v>44539</v>
      </c>
      <c r="F62" s="26">
        <f>+IF('[1]DEP-FINAL'!D59&gt;1,'[1]DEP-FINAL'!D59," ")</f>
        <v>44539</v>
      </c>
      <c r="G62" s="27">
        <f>'[1]DEP-FINAL'!F59</f>
        <v>255600</v>
      </c>
      <c r="H62" s="28">
        <v>0</v>
      </c>
      <c r="I62" s="28">
        <f>+'[1]DEP-FINAL'!M59+'[1]DEP-FINAL'!N59</f>
        <v>0</v>
      </c>
      <c r="J62" s="28">
        <f>+'[1]DEP-FINAL'!R59</f>
        <v>0</v>
      </c>
      <c r="K62" s="29">
        <f>+'[1]DEP-FINAL'!P59+'[1]DEP-FINAL'!Q59</f>
        <v>255600</v>
      </c>
      <c r="L62" s="28">
        <v>0</v>
      </c>
      <c r="M62" s="28">
        <v>0</v>
      </c>
      <c r="N62" s="28">
        <f t="shared" si="0"/>
        <v>255600</v>
      </c>
      <c r="O62" s="28">
        <f t="shared" si="1"/>
        <v>0</v>
      </c>
      <c r="P62" s="24">
        <f>IF('[1]DEP-FINAL'!H59&gt;1,0,'[1]DEP-FINAL'!B59)</f>
        <v>487633</v>
      </c>
      <c r="Q62" s="30">
        <f t="shared" si="2"/>
        <v>255600</v>
      </c>
      <c r="R62" s="31">
        <f t="shared" si="3"/>
        <v>0</v>
      </c>
      <c r="S62" s="31">
        <f>+'[1]DEP-FINAL'!J59</f>
        <v>0</v>
      </c>
      <c r="T62" s="23" t="s">
        <v>45</v>
      </c>
      <c r="U62" s="31">
        <f>+'[1]DEP-FINAL'!I59</f>
        <v>0</v>
      </c>
      <c r="V62" s="30"/>
      <c r="W62" s="23" t="s">
        <v>45</v>
      </c>
      <c r="X62" s="31">
        <f>+'[1]DEP-FINAL'!K59+'[1]DEP-FINAL'!L59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+'[1]DEP-FINAL'!K59</f>
        <v>0</v>
      </c>
      <c r="AF62" s="30">
        <v>0</v>
      </c>
      <c r="AG62" s="30">
        <f t="shared" si="5"/>
        <v>0</v>
      </c>
      <c r="AH62" s="30">
        <v>0</v>
      </c>
      <c r="AI62" s="30" t="str">
        <f>+'[1]DEP-FINAL'!G59</f>
        <v>CANCELADA</v>
      </c>
      <c r="AJ62" s="32"/>
      <c r="AK62" s="33"/>
    </row>
    <row r="63" spans="1:37" s="34" customFormat="1" x14ac:dyDescent="0.25">
      <c r="A63" s="23">
        <f t="shared" si="6"/>
        <v>55</v>
      </c>
      <c r="B63" s="24" t="s">
        <v>44</v>
      </c>
      <c r="C63" s="23">
        <f>+'[1]DEP-FINAL'!A60</f>
        <v>487634</v>
      </c>
      <c r="D63" s="23">
        <f>+'[1]DEP-FINAL'!B60</f>
        <v>487634</v>
      </c>
      <c r="E63" s="25">
        <f>+'[1]DEP-FINAL'!C60</f>
        <v>44543</v>
      </c>
      <c r="F63" s="26">
        <f>+IF('[1]DEP-FINAL'!D60&gt;1,'[1]DEP-FINAL'!D60," ")</f>
        <v>44543</v>
      </c>
      <c r="G63" s="27">
        <f>'[1]DEP-FINAL'!F60</f>
        <v>416690</v>
      </c>
      <c r="H63" s="28">
        <v>0</v>
      </c>
      <c r="I63" s="28">
        <f>+'[1]DEP-FINAL'!M60+'[1]DEP-FINAL'!N60</f>
        <v>0</v>
      </c>
      <c r="J63" s="28">
        <f>+'[1]DEP-FINAL'!R60</f>
        <v>0</v>
      </c>
      <c r="K63" s="29">
        <f>+'[1]DEP-FINAL'!P60+'[1]DEP-FINAL'!Q60</f>
        <v>250790</v>
      </c>
      <c r="L63" s="28">
        <v>0</v>
      </c>
      <c r="M63" s="28">
        <v>0</v>
      </c>
      <c r="N63" s="28">
        <f t="shared" si="0"/>
        <v>250790</v>
      </c>
      <c r="O63" s="28">
        <f t="shared" si="1"/>
        <v>165900</v>
      </c>
      <c r="P63" s="24">
        <f>IF('[1]DEP-FINAL'!H60&gt;1,0,'[1]DEP-FINAL'!B60)</f>
        <v>487634</v>
      </c>
      <c r="Q63" s="30">
        <f t="shared" si="2"/>
        <v>416690</v>
      </c>
      <c r="R63" s="31">
        <f t="shared" si="3"/>
        <v>0</v>
      </c>
      <c r="S63" s="31">
        <f>+'[1]DEP-FINAL'!J60</f>
        <v>0</v>
      </c>
      <c r="T63" s="23" t="s">
        <v>45</v>
      </c>
      <c r="U63" s="31">
        <f>+'[1]DEP-FINAL'!I60</f>
        <v>0</v>
      </c>
      <c r="V63" s="30"/>
      <c r="W63" s="23" t="s">
        <v>45</v>
      </c>
      <c r="X63" s="31">
        <f>+'[1]DEP-FINAL'!K60+'[1]DEP-FINAL'!L60</f>
        <v>165900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+'[1]DEP-FINAL'!K60</f>
        <v>165900</v>
      </c>
      <c r="AF63" s="30">
        <v>0</v>
      </c>
      <c r="AG63" s="30">
        <f t="shared" si="5"/>
        <v>0</v>
      </c>
      <c r="AH63" s="30">
        <v>0</v>
      </c>
      <c r="AI63" s="30" t="str">
        <f>+'[1]DEP-FINAL'!G60</f>
        <v>GLOSA POR CONCILIAR Y CANCELADA</v>
      </c>
      <c r="AJ63" s="32"/>
      <c r="AK63" s="33"/>
    </row>
    <row r="64" spans="1:37" s="34" customFormat="1" x14ac:dyDescent="0.25">
      <c r="A64" s="23">
        <f t="shared" si="6"/>
        <v>56</v>
      </c>
      <c r="B64" s="24" t="s">
        <v>44</v>
      </c>
      <c r="C64" s="23">
        <f>+'[1]DEP-FINAL'!A61</f>
        <v>487665</v>
      </c>
      <c r="D64" s="23">
        <f>+'[1]DEP-FINAL'!B61</f>
        <v>487665</v>
      </c>
      <c r="E64" s="25">
        <f>+'[1]DEP-FINAL'!C61</f>
        <v>44546</v>
      </c>
      <c r="F64" s="26">
        <f>+IF('[1]DEP-FINAL'!D61&gt;1,'[1]DEP-FINAL'!D61," ")</f>
        <v>44546</v>
      </c>
      <c r="G64" s="27">
        <f>'[1]DEP-FINAL'!F61</f>
        <v>256100</v>
      </c>
      <c r="H64" s="28">
        <v>0</v>
      </c>
      <c r="I64" s="28">
        <f>+'[1]DEP-FINAL'!M61+'[1]DEP-FINAL'!N61</f>
        <v>0</v>
      </c>
      <c r="J64" s="28">
        <f>+'[1]DEP-FINAL'!R61</f>
        <v>0</v>
      </c>
      <c r="K64" s="29">
        <f>+'[1]DEP-FINAL'!P61+'[1]DEP-FINAL'!Q61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256100</v>
      </c>
      <c r="P64" s="24">
        <f>IF('[1]DEP-FINAL'!H61&gt;1,0,'[1]DEP-FINAL'!B61)</f>
        <v>487665</v>
      </c>
      <c r="Q64" s="30">
        <f t="shared" si="2"/>
        <v>256100</v>
      </c>
      <c r="R64" s="31">
        <f t="shared" si="3"/>
        <v>0</v>
      </c>
      <c r="S64" s="31">
        <f>+'[1]DEP-FINAL'!J61</f>
        <v>0</v>
      </c>
      <c r="T64" s="23" t="s">
        <v>45</v>
      </c>
      <c r="U64" s="31">
        <f>+'[1]DEP-FINAL'!I61</f>
        <v>0</v>
      </c>
      <c r="V64" s="30"/>
      <c r="W64" s="23" t="s">
        <v>45</v>
      </c>
      <c r="X64" s="31">
        <f>+'[1]DEP-FINAL'!K61+'[1]DEP-FINAL'!L61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+'[1]DEP-FINAL'!K61</f>
        <v>0</v>
      </c>
      <c r="AF64" s="30">
        <v>0</v>
      </c>
      <c r="AG64" s="30">
        <f t="shared" si="5"/>
        <v>256100</v>
      </c>
      <c r="AH64" s="30">
        <v>0</v>
      </c>
      <c r="AI64" s="30" t="str">
        <f>+'[1]DEP-FINAL'!G61</f>
        <v>SALDO A FAVOR DEL PRESTADOR</v>
      </c>
      <c r="AJ64" s="32"/>
      <c r="AK64" s="33"/>
    </row>
    <row r="65" spans="1:37" s="34" customFormat="1" x14ac:dyDescent="0.25">
      <c r="A65" s="23">
        <f t="shared" si="6"/>
        <v>57</v>
      </c>
      <c r="B65" s="24" t="s">
        <v>44</v>
      </c>
      <c r="C65" s="23">
        <f>+'[1]DEP-FINAL'!A62</f>
        <v>487666</v>
      </c>
      <c r="D65" s="23">
        <f>+'[1]DEP-FINAL'!B62</f>
        <v>487666</v>
      </c>
      <c r="E65" s="25">
        <f>+'[1]DEP-FINAL'!C62</f>
        <v>44553</v>
      </c>
      <c r="F65" s="26">
        <f>+IF('[1]DEP-FINAL'!D62&gt;1,'[1]DEP-FINAL'!D62," ")</f>
        <v>44553</v>
      </c>
      <c r="G65" s="27">
        <f>'[1]DEP-FINAL'!F62</f>
        <v>256450</v>
      </c>
      <c r="H65" s="28">
        <v>0</v>
      </c>
      <c r="I65" s="28">
        <f>+'[1]DEP-FINAL'!M62+'[1]DEP-FINAL'!N62</f>
        <v>0</v>
      </c>
      <c r="J65" s="28">
        <f>+'[1]DEP-FINAL'!R62</f>
        <v>0</v>
      </c>
      <c r="K65" s="29">
        <f>+'[1]DEP-FINAL'!P62+'[1]DEP-FINAL'!Q62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256450</v>
      </c>
      <c r="P65" s="24">
        <f>IF('[1]DEP-FINAL'!H62&gt;1,0,'[1]DEP-FINAL'!B62)</f>
        <v>487666</v>
      </c>
      <c r="Q65" s="30">
        <f t="shared" si="2"/>
        <v>256450</v>
      </c>
      <c r="R65" s="31">
        <f t="shared" si="3"/>
        <v>0</v>
      </c>
      <c r="S65" s="31">
        <f>+'[1]DEP-FINAL'!J62</f>
        <v>0</v>
      </c>
      <c r="T65" s="23" t="s">
        <v>45</v>
      </c>
      <c r="U65" s="31">
        <f>+'[1]DEP-FINAL'!I62</f>
        <v>0</v>
      </c>
      <c r="V65" s="30"/>
      <c r="W65" s="23" t="s">
        <v>45</v>
      </c>
      <c r="X65" s="31">
        <f>+'[1]DEP-FINAL'!K62+'[1]DEP-FINAL'!L62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+'[1]DEP-FINAL'!K62</f>
        <v>0</v>
      </c>
      <c r="AF65" s="30">
        <v>0</v>
      </c>
      <c r="AG65" s="30">
        <f t="shared" si="5"/>
        <v>256450</v>
      </c>
      <c r="AH65" s="30">
        <v>0</v>
      </c>
      <c r="AI65" s="30" t="str">
        <f>+'[1]DEP-FINAL'!G62</f>
        <v>SALDO A FAVOR DEL PRESTADOR</v>
      </c>
      <c r="AJ65" s="32"/>
      <c r="AK65" s="33"/>
    </row>
    <row r="66" spans="1:37" s="34" customFormat="1" x14ac:dyDescent="0.25">
      <c r="A66" s="23">
        <f t="shared" si="6"/>
        <v>58</v>
      </c>
      <c r="B66" s="24" t="s">
        <v>44</v>
      </c>
      <c r="C66" s="23">
        <f>+'[1]DEP-FINAL'!A63</f>
        <v>487779</v>
      </c>
      <c r="D66" s="23">
        <f>+'[1]DEP-FINAL'!B63</f>
        <v>487779</v>
      </c>
      <c r="E66" s="25">
        <f>+'[1]DEP-FINAL'!C63</f>
        <v>44562</v>
      </c>
      <c r="F66" s="26">
        <f>+IF('[1]DEP-FINAL'!D63&gt;1,'[1]DEP-FINAL'!D63," ")</f>
        <v>44971</v>
      </c>
      <c r="G66" s="27">
        <f>'[1]DEP-FINAL'!F63</f>
        <v>631800</v>
      </c>
      <c r="H66" s="28">
        <v>0</v>
      </c>
      <c r="I66" s="28">
        <f>+'[1]DEP-FINAL'!M63+'[1]DEP-FINAL'!N63</f>
        <v>0</v>
      </c>
      <c r="J66" s="28">
        <f>+'[1]DEP-FINAL'!R63</f>
        <v>0</v>
      </c>
      <c r="K66" s="29">
        <f>+'[1]DEP-FINAL'!P63+'[1]DEP-FINAL'!Q63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631800</v>
      </c>
      <c r="P66" s="24">
        <f>IF('[1]DEP-FINAL'!H63&gt;1,0,'[1]DEP-FINAL'!B63)</f>
        <v>487779</v>
      </c>
      <c r="Q66" s="30">
        <f t="shared" si="2"/>
        <v>631800</v>
      </c>
      <c r="R66" s="31">
        <f t="shared" si="3"/>
        <v>0</v>
      </c>
      <c r="S66" s="31">
        <f>+'[1]DEP-FINAL'!J63</f>
        <v>0</v>
      </c>
      <c r="T66" s="23" t="s">
        <v>45</v>
      </c>
      <c r="U66" s="31">
        <f>+'[1]DEP-FINAL'!I63</f>
        <v>631800</v>
      </c>
      <c r="V66" s="30"/>
      <c r="W66" s="23" t="s">
        <v>45</v>
      </c>
      <c r="X66" s="31">
        <f>+'[1]DEP-FINAL'!K63+'[1]DEP-FINAL'!L63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+'[1]DEP-FINAL'!K63</f>
        <v>0</v>
      </c>
      <c r="AF66" s="30">
        <v>0</v>
      </c>
      <c r="AG66" s="30">
        <f t="shared" si="5"/>
        <v>0</v>
      </c>
      <c r="AH66" s="30">
        <v>0</v>
      </c>
      <c r="AI66" s="30" t="str">
        <f>+'[1]DEP-FINAL'!G63</f>
        <v>EN REVISION</v>
      </c>
      <c r="AJ66" s="32"/>
      <c r="AK66" s="33"/>
    </row>
    <row r="67" spans="1:37" s="34" customFormat="1" x14ac:dyDescent="0.25">
      <c r="A67" s="23">
        <f t="shared" si="6"/>
        <v>59</v>
      </c>
      <c r="B67" s="24" t="s">
        <v>44</v>
      </c>
      <c r="C67" s="23">
        <f>+'[1]DEP-FINAL'!A64</f>
        <v>487780</v>
      </c>
      <c r="D67" s="23">
        <f>+'[1]DEP-FINAL'!B64</f>
        <v>487780</v>
      </c>
      <c r="E67" s="25">
        <f>+'[1]DEP-FINAL'!C64</f>
        <v>44570</v>
      </c>
      <c r="F67" s="26">
        <f>+IF('[1]DEP-FINAL'!D64&gt;1,'[1]DEP-FINAL'!D64," ")</f>
        <v>44971</v>
      </c>
      <c r="G67" s="27">
        <f>'[1]DEP-FINAL'!F64</f>
        <v>428894</v>
      </c>
      <c r="H67" s="28">
        <v>0</v>
      </c>
      <c r="I67" s="28">
        <f>+'[1]DEP-FINAL'!M64+'[1]DEP-FINAL'!N64</f>
        <v>0</v>
      </c>
      <c r="J67" s="28">
        <f>+'[1]DEP-FINAL'!R64</f>
        <v>0</v>
      </c>
      <c r="K67" s="29">
        <f>+'[1]DEP-FINAL'!P64+'[1]DEP-FINAL'!Q64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428894</v>
      </c>
      <c r="P67" s="24">
        <f>IF('[1]DEP-FINAL'!H64&gt;1,0,'[1]DEP-FINAL'!B64)</f>
        <v>487780</v>
      </c>
      <c r="Q67" s="30">
        <f t="shared" si="2"/>
        <v>428894</v>
      </c>
      <c r="R67" s="31">
        <f t="shared" si="3"/>
        <v>0</v>
      </c>
      <c r="S67" s="31">
        <f>+'[1]DEP-FINAL'!J64</f>
        <v>0</v>
      </c>
      <c r="T67" s="23" t="s">
        <v>45</v>
      </c>
      <c r="U67" s="31">
        <f>+'[1]DEP-FINAL'!I64</f>
        <v>428894</v>
      </c>
      <c r="V67" s="30"/>
      <c r="W67" s="23" t="s">
        <v>45</v>
      </c>
      <c r="X67" s="31">
        <f>+'[1]DEP-FINAL'!K64+'[1]DEP-FINAL'!L64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+'[1]DEP-FINAL'!K64</f>
        <v>0</v>
      </c>
      <c r="AF67" s="30">
        <v>0</v>
      </c>
      <c r="AG67" s="30">
        <f t="shared" si="5"/>
        <v>0</v>
      </c>
      <c r="AH67" s="30">
        <v>0</v>
      </c>
      <c r="AI67" s="30" t="str">
        <f>+'[1]DEP-FINAL'!G64</f>
        <v>EN REVISION</v>
      </c>
      <c r="AJ67" s="32"/>
      <c r="AK67" s="33"/>
    </row>
    <row r="68" spans="1:37" s="34" customFormat="1" x14ac:dyDescent="0.25">
      <c r="A68" s="23">
        <f t="shared" si="6"/>
        <v>60</v>
      </c>
      <c r="B68" s="24" t="s">
        <v>44</v>
      </c>
      <c r="C68" s="23">
        <f>+'[1]DEP-FINAL'!A65</f>
        <v>487801</v>
      </c>
      <c r="D68" s="23">
        <f>+'[1]DEP-FINAL'!B65</f>
        <v>487801</v>
      </c>
      <c r="E68" s="25">
        <f>+'[1]DEP-FINAL'!C65</f>
        <v>44574</v>
      </c>
      <c r="F68" s="26">
        <f>+IF('[1]DEP-FINAL'!D65&gt;1,'[1]DEP-FINAL'!D65," ")</f>
        <v>44971</v>
      </c>
      <c r="G68" s="27">
        <f>'[1]DEP-FINAL'!F65</f>
        <v>619400</v>
      </c>
      <c r="H68" s="28">
        <v>0</v>
      </c>
      <c r="I68" s="28">
        <f>+'[1]DEP-FINAL'!M65+'[1]DEP-FINAL'!N65</f>
        <v>0</v>
      </c>
      <c r="J68" s="28">
        <f>+'[1]DEP-FINAL'!R65</f>
        <v>0</v>
      </c>
      <c r="K68" s="29">
        <f>+'[1]DEP-FINAL'!P65+'[1]DEP-FINAL'!Q65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619400</v>
      </c>
      <c r="P68" s="24">
        <f>IF('[1]DEP-FINAL'!H65&gt;1,0,'[1]DEP-FINAL'!B65)</f>
        <v>487801</v>
      </c>
      <c r="Q68" s="30">
        <f t="shared" si="2"/>
        <v>619400</v>
      </c>
      <c r="R68" s="31">
        <f t="shared" si="3"/>
        <v>0</v>
      </c>
      <c r="S68" s="31">
        <f>+'[1]DEP-FINAL'!J65</f>
        <v>0</v>
      </c>
      <c r="T68" s="23" t="s">
        <v>45</v>
      </c>
      <c r="U68" s="31">
        <f>+'[1]DEP-FINAL'!I65</f>
        <v>619400</v>
      </c>
      <c r="V68" s="30"/>
      <c r="W68" s="23" t="s">
        <v>45</v>
      </c>
      <c r="X68" s="31">
        <f>+'[1]DEP-FINAL'!K65+'[1]DEP-FINAL'!L65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+'[1]DEP-FINAL'!K65</f>
        <v>0</v>
      </c>
      <c r="AF68" s="30">
        <v>0</v>
      </c>
      <c r="AG68" s="30">
        <f t="shared" si="5"/>
        <v>0</v>
      </c>
      <c r="AH68" s="30">
        <v>0</v>
      </c>
      <c r="AI68" s="30" t="str">
        <f>+'[1]DEP-FINAL'!G65</f>
        <v>EN REVISION</v>
      </c>
      <c r="AJ68" s="32"/>
      <c r="AK68" s="33"/>
    </row>
    <row r="69" spans="1:37" s="34" customFormat="1" x14ac:dyDescent="0.25">
      <c r="A69" s="23">
        <f t="shared" si="6"/>
        <v>61</v>
      </c>
      <c r="B69" s="24" t="s">
        <v>44</v>
      </c>
      <c r="C69" s="23">
        <f>+'[1]DEP-FINAL'!A66</f>
        <v>487802</v>
      </c>
      <c r="D69" s="23">
        <f>+'[1]DEP-FINAL'!B66</f>
        <v>487802</v>
      </c>
      <c r="E69" s="25">
        <f>+'[1]DEP-FINAL'!C66</f>
        <v>44583</v>
      </c>
      <c r="F69" s="26">
        <f>+IF('[1]DEP-FINAL'!D66&gt;1,'[1]DEP-FINAL'!D66," ")</f>
        <v>44971</v>
      </c>
      <c r="G69" s="27">
        <f>'[1]DEP-FINAL'!F66</f>
        <v>333400</v>
      </c>
      <c r="H69" s="28">
        <v>0</v>
      </c>
      <c r="I69" s="28">
        <f>+'[1]DEP-FINAL'!M66+'[1]DEP-FINAL'!N66</f>
        <v>0</v>
      </c>
      <c r="J69" s="28">
        <f>+'[1]DEP-FINAL'!R66</f>
        <v>0</v>
      </c>
      <c r="K69" s="29">
        <f>+'[1]DEP-FINAL'!P66+'[1]DEP-FINAL'!Q66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333400</v>
      </c>
      <c r="P69" s="24">
        <f>IF('[1]DEP-FINAL'!H66&gt;1,0,'[1]DEP-FINAL'!B66)</f>
        <v>487802</v>
      </c>
      <c r="Q69" s="30">
        <f t="shared" si="2"/>
        <v>333400</v>
      </c>
      <c r="R69" s="31">
        <f t="shared" si="3"/>
        <v>0</v>
      </c>
      <c r="S69" s="31">
        <f>+'[1]DEP-FINAL'!J66</f>
        <v>0</v>
      </c>
      <c r="T69" s="23" t="s">
        <v>45</v>
      </c>
      <c r="U69" s="31">
        <f>+'[1]DEP-FINAL'!I66</f>
        <v>333400</v>
      </c>
      <c r="V69" s="30"/>
      <c r="W69" s="23" t="s">
        <v>45</v>
      </c>
      <c r="X69" s="31">
        <f>+'[1]DEP-FINAL'!K66+'[1]DEP-FINAL'!L66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+'[1]DEP-FINAL'!K66</f>
        <v>0</v>
      </c>
      <c r="AF69" s="30">
        <v>0</v>
      </c>
      <c r="AG69" s="30">
        <f t="shared" si="5"/>
        <v>0</v>
      </c>
      <c r="AH69" s="30">
        <v>0</v>
      </c>
      <c r="AI69" s="30" t="str">
        <f>+'[1]DEP-FINAL'!G66</f>
        <v>EN REVISION</v>
      </c>
      <c r="AJ69" s="32"/>
      <c r="AK69" s="33"/>
    </row>
    <row r="70" spans="1:37" s="34" customFormat="1" x14ac:dyDescent="0.25">
      <c r="A70" s="23">
        <f t="shared" si="6"/>
        <v>62</v>
      </c>
      <c r="B70" s="24" t="s">
        <v>44</v>
      </c>
      <c r="C70" s="23">
        <f>+'[1]DEP-FINAL'!A67</f>
        <v>487804</v>
      </c>
      <c r="D70" s="23">
        <f>+'[1]DEP-FINAL'!B67</f>
        <v>487804</v>
      </c>
      <c r="E70" s="25">
        <f>+'[1]DEP-FINAL'!C67</f>
        <v>44597</v>
      </c>
      <c r="F70" s="26">
        <f>+IF('[1]DEP-FINAL'!D67&gt;1,'[1]DEP-FINAL'!D67," ")</f>
        <v>44971</v>
      </c>
      <c r="G70" s="27">
        <f>'[1]DEP-FINAL'!F67</f>
        <v>232900</v>
      </c>
      <c r="H70" s="28">
        <v>0</v>
      </c>
      <c r="I70" s="28">
        <f>+'[1]DEP-FINAL'!M67+'[1]DEP-FINAL'!N67</f>
        <v>0</v>
      </c>
      <c r="J70" s="28">
        <f>+'[1]DEP-FINAL'!R67</f>
        <v>0</v>
      </c>
      <c r="K70" s="29">
        <f>+'[1]DEP-FINAL'!P67+'[1]DEP-FINAL'!Q67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232900</v>
      </c>
      <c r="P70" s="24">
        <f>IF('[1]DEP-FINAL'!H67&gt;1,0,'[1]DEP-FINAL'!B67)</f>
        <v>487804</v>
      </c>
      <c r="Q70" s="30">
        <f t="shared" si="2"/>
        <v>232900</v>
      </c>
      <c r="R70" s="31">
        <f t="shared" si="3"/>
        <v>0</v>
      </c>
      <c r="S70" s="31">
        <f>+'[1]DEP-FINAL'!J67</f>
        <v>0</v>
      </c>
      <c r="T70" s="23" t="s">
        <v>45</v>
      </c>
      <c r="U70" s="31">
        <f>+'[1]DEP-FINAL'!I67</f>
        <v>232900</v>
      </c>
      <c r="V70" s="30"/>
      <c r="W70" s="23" t="s">
        <v>45</v>
      </c>
      <c r="X70" s="31">
        <f>+'[1]DEP-FINAL'!K67+'[1]DEP-FINAL'!L67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+'[1]DEP-FINAL'!K67</f>
        <v>0</v>
      </c>
      <c r="AF70" s="30">
        <v>0</v>
      </c>
      <c r="AG70" s="30">
        <f t="shared" si="5"/>
        <v>0</v>
      </c>
      <c r="AH70" s="30">
        <v>0</v>
      </c>
      <c r="AI70" s="30" t="str">
        <f>+'[1]DEP-FINAL'!G67</f>
        <v>EN REVISION</v>
      </c>
      <c r="AJ70" s="32"/>
      <c r="AK70" s="33"/>
    </row>
    <row r="71" spans="1:37" s="34" customFormat="1" x14ac:dyDescent="0.25">
      <c r="A71" s="23">
        <f t="shared" si="6"/>
        <v>63</v>
      </c>
      <c r="B71" s="24" t="s">
        <v>44</v>
      </c>
      <c r="C71" s="23">
        <f>+'[1]DEP-FINAL'!A68</f>
        <v>487781</v>
      </c>
      <c r="D71" s="23">
        <f>+'[1]DEP-FINAL'!B68</f>
        <v>487781</v>
      </c>
      <c r="E71" s="25">
        <f>+'[1]DEP-FINAL'!C68</f>
        <v>44601</v>
      </c>
      <c r="F71" s="26">
        <f>+IF('[1]DEP-FINAL'!D68&gt;1,'[1]DEP-FINAL'!D68," ")</f>
        <v>44971</v>
      </c>
      <c r="G71" s="27">
        <f>'[1]DEP-FINAL'!F68</f>
        <v>287450</v>
      </c>
      <c r="H71" s="28">
        <v>0</v>
      </c>
      <c r="I71" s="28">
        <f>+'[1]DEP-FINAL'!M68+'[1]DEP-FINAL'!N68</f>
        <v>0</v>
      </c>
      <c r="J71" s="28">
        <f>+'[1]DEP-FINAL'!R68</f>
        <v>0</v>
      </c>
      <c r="K71" s="29">
        <f>+'[1]DEP-FINAL'!P68+'[1]DEP-FINAL'!Q68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287450</v>
      </c>
      <c r="P71" s="24">
        <f>IF('[1]DEP-FINAL'!H68&gt;1,0,'[1]DEP-FINAL'!B68)</f>
        <v>487781</v>
      </c>
      <c r="Q71" s="30">
        <f t="shared" si="2"/>
        <v>287450</v>
      </c>
      <c r="R71" s="31">
        <f t="shared" si="3"/>
        <v>0</v>
      </c>
      <c r="S71" s="31">
        <f>+'[1]DEP-FINAL'!J68</f>
        <v>0</v>
      </c>
      <c r="T71" s="23" t="s">
        <v>45</v>
      </c>
      <c r="U71" s="31">
        <f>+'[1]DEP-FINAL'!I68</f>
        <v>287450</v>
      </c>
      <c r="V71" s="30"/>
      <c r="W71" s="23" t="s">
        <v>45</v>
      </c>
      <c r="X71" s="31">
        <f>+'[1]DEP-FINAL'!K68+'[1]DEP-FINAL'!L68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+'[1]DEP-FINAL'!K68</f>
        <v>0</v>
      </c>
      <c r="AF71" s="30">
        <v>0</v>
      </c>
      <c r="AG71" s="30">
        <f t="shared" si="5"/>
        <v>0</v>
      </c>
      <c r="AH71" s="30">
        <v>0</v>
      </c>
      <c r="AI71" s="30" t="str">
        <f>+'[1]DEP-FINAL'!G68</f>
        <v>EN REVISION</v>
      </c>
      <c r="AJ71" s="32"/>
      <c r="AK71" s="33"/>
    </row>
    <row r="72" spans="1:37" s="34" customFormat="1" x14ac:dyDescent="0.25">
      <c r="A72" s="23">
        <f t="shared" si="6"/>
        <v>64</v>
      </c>
      <c r="B72" s="24" t="s">
        <v>44</v>
      </c>
      <c r="C72" s="23">
        <f>+'[1]DEP-FINAL'!A69</f>
        <v>487805</v>
      </c>
      <c r="D72" s="23">
        <f>+'[1]DEP-FINAL'!B69</f>
        <v>487805</v>
      </c>
      <c r="E72" s="25">
        <f>+'[1]DEP-FINAL'!C69</f>
        <v>44605</v>
      </c>
      <c r="F72" s="26">
        <f>+IF('[1]DEP-FINAL'!D69&gt;1,'[1]DEP-FINAL'!D69," ")</f>
        <v>44971</v>
      </c>
      <c r="G72" s="27">
        <f>'[1]DEP-FINAL'!F69</f>
        <v>404830</v>
      </c>
      <c r="H72" s="28">
        <v>0</v>
      </c>
      <c r="I72" s="28">
        <f>+'[1]DEP-FINAL'!M69+'[1]DEP-FINAL'!N69</f>
        <v>0</v>
      </c>
      <c r="J72" s="28">
        <f>+'[1]DEP-FINAL'!R69</f>
        <v>0</v>
      </c>
      <c r="K72" s="29">
        <f>+'[1]DEP-FINAL'!P69+'[1]DEP-FINAL'!Q69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404830</v>
      </c>
      <c r="P72" s="24">
        <f>IF('[1]DEP-FINAL'!H69&gt;1,0,'[1]DEP-FINAL'!B69)</f>
        <v>487805</v>
      </c>
      <c r="Q72" s="30">
        <f t="shared" si="2"/>
        <v>404830</v>
      </c>
      <c r="R72" s="31">
        <f t="shared" si="3"/>
        <v>0</v>
      </c>
      <c r="S72" s="31">
        <f>+'[1]DEP-FINAL'!J69</f>
        <v>0</v>
      </c>
      <c r="T72" s="23" t="s">
        <v>45</v>
      </c>
      <c r="U72" s="31">
        <f>+'[1]DEP-FINAL'!I69</f>
        <v>404830</v>
      </c>
      <c r="V72" s="30"/>
      <c r="W72" s="23" t="s">
        <v>45</v>
      </c>
      <c r="X72" s="31">
        <f>+'[1]DEP-FINAL'!K69+'[1]DEP-FINAL'!L69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+'[1]DEP-FINAL'!K69</f>
        <v>0</v>
      </c>
      <c r="AF72" s="30">
        <v>0</v>
      </c>
      <c r="AG72" s="30">
        <f t="shared" si="5"/>
        <v>0</v>
      </c>
      <c r="AH72" s="30">
        <v>0</v>
      </c>
      <c r="AI72" s="30" t="str">
        <f>+'[1]DEP-FINAL'!G69</f>
        <v>EN REVISION</v>
      </c>
      <c r="AJ72" s="32"/>
      <c r="AK72" s="33"/>
    </row>
    <row r="73" spans="1:37" s="34" customFormat="1" x14ac:dyDescent="0.25">
      <c r="A73" s="23">
        <f t="shared" si="6"/>
        <v>65</v>
      </c>
      <c r="B73" s="24" t="s">
        <v>44</v>
      </c>
      <c r="C73" s="23">
        <f>+'[1]DEP-FINAL'!A70</f>
        <v>487782</v>
      </c>
      <c r="D73" s="23">
        <f>+'[1]DEP-FINAL'!B70</f>
        <v>487782</v>
      </c>
      <c r="E73" s="25">
        <f>+'[1]DEP-FINAL'!C70</f>
        <v>44606</v>
      </c>
      <c r="F73" s="26">
        <f>+IF('[1]DEP-FINAL'!D70&gt;1,'[1]DEP-FINAL'!D70," ")</f>
        <v>44971</v>
      </c>
      <c r="G73" s="27">
        <f>'[1]DEP-FINAL'!F70</f>
        <v>587400</v>
      </c>
      <c r="H73" s="28">
        <v>0</v>
      </c>
      <c r="I73" s="28">
        <f>+'[1]DEP-FINAL'!M70+'[1]DEP-FINAL'!N70</f>
        <v>0</v>
      </c>
      <c r="J73" s="28">
        <f>+'[1]DEP-FINAL'!R70</f>
        <v>0</v>
      </c>
      <c r="K73" s="29">
        <f>+'[1]DEP-FINAL'!P70+'[1]DEP-FINAL'!Q70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587400</v>
      </c>
      <c r="P73" s="24">
        <f>IF('[1]DEP-FINAL'!H70&gt;1,0,'[1]DEP-FINAL'!B70)</f>
        <v>487782</v>
      </c>
      <c r="Q73" s="30">
        <f t="shared" si="2"/>
        <v>587400</v>
      </c>
      <c r="R73" s="31">
        <f t="shared" si="3"/>
        <v>0</v>
      </c>
      <c r="S73" s="31">
        <f>+'[1]DEP-FINAL'!J70</f>
        <v>0</v>
      </c>
      <c r="T73" s="23" t="s">
        <v>45</v>
      </c>
      <c r="U73" s="31">
        <f>+'[1]DEP-FINAL'!I70</f>
        <v>587400</v>
      </c>
      <c r="V73" s="30"/>
      <c r="W73" s="23" t="s">
        <v>45</v>
      </c>
      <c r="X73" s="31">
        <f>+'[1]DEP-FINAL'!K70+'[1]DEP-FINAL'!L70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+'[1]DEP-FINAL'!K70</f>
        <v>0</v>
      </c>
      <c r="AF73" s="30">
        <v>0</v>
      </c>
      <c r="AG73" s="30">
        <f t="shared" si="5"/>
        <v>0</v>
      </c>
      <c r="AH73" s="30">
        <v>0</v>
      </c>
      <c r="AI73" s="30" t="str">
        <f>+'[1]DEP-FINAL'!G70</f>
        <v>EN REVISION</v>
      </c>
      <c r="AJ73" s="32"/>
      <c r="AK73" s="33"/>
    </row>
    <row r="74" spans="1:37" s="34" customFormat="1" x14ac:dyDescent="0.25">
      <c r="A74" s="23">
        <f t="shared" si="6"/>
        <v>66</v>
      </c>
      <c r="B74" s="24" t="s">
        <v>44</v>
      </c>
      <c r="C74" s="23">
        <f>+'[1]DEP-FINAL'!A71</f>
        <v>487783</v>
      </c>
      <c r="D74" s="23">
        <f>+'[1]DEP-FINAL'!B71</f>
        <v>487783</v>
      </c>
      <c r="E74" s="25">
        <f>+'[1]DEP-FINAL'!C71</f>
        <v>44608</v>
      </c>
      <c r="F74" s="26">
        <f>+IF('[1]DEP-FINAL'!D71&gt;1,'[1]DEP-FINAL'!D71," ")</f>
        <v>44971</v>
      </c>
      <c r="G74" s="27">
        <f>'[1]DEP-FINAL'!F71</f>
        <v>243700</v>
      </c>
      <c r="H74" s="28">
        <v>0</v>
      </c>
      <c r="I74" s="28">
        <f>+'[1]DEP-FINAL'!M71+'[1]DEP-FINAL'!N71</f>
        <v>0</v>
      </c>
      <c r="J74" s="28">
        <f>+'[1]DEP-FINAL'!R71</f>
        <v>0</v>
      </c>
      <c r="K74" s="29">
        <f>+'[1]DEP-FINAL'!P71+'[1]DEP-FINAL'!Q71</f>
        <v>0</v>
      </c>
      <c r="L74" s="28">
        <v>0</v>
      </c>
      <c r="M74" s="28">
        <v>0</v>
      </c>
      <c r="N74" s="28">
        <f t="shared" ref="N74:N123" si="7">+SUM(J74:M74)</f>
        <v>0</v>
      </c>
      <c r="O74" s="28">
        <f t="shared" ref="O74:O123" si="8">+G74-I74-N74</f>
        <v>243700</v>
      </c>
      <c r="P74" s="24">
        <f>IF('[1]DEP-FINAL'!H71&gt;1,0,'[1]DEP-FINAL'!B71)</f>
        <v>487783</v>
      </c>
      <c r="Q74" s="30">
        <f t="shared" ref="Q74:Q123" si="9">+IF(P74&gt;0,G74,0)</f>
        <v>243700</v>
      </c>
      <c r="R74" s="31">
        <f t="shared" ref="R74:R123" si="10">IF(P74=0,G74,0)</f>
        <v>0</v>
      </c>
      <c r="S74" s="31">
        <f>+'[1]DEP-FINAL'!J71</f>
        <v>0</v>
      </c>
      <c r="T74" s="23" t="s">
        <v>45</v>
      </c>
      <c r="U74" s="31">
        <f>+'[1]DEP-FINAL'!I71</f>
        <v>243700</v>
      </c>
      <c r="V74" s="30"/>
      <c r="W74" s="23" t="s">
        <v>45</v>
      </c>
      <c r="X74" s="31">
        <f>+'[1]DEP-FINAL'!K71+'[1]DEP-FINAL'!L71</f>
        <v>0</v>
      </c>
      <c r="Y74" s="23" t="s">
        <v>45</v>
      </c>
      <c r="Z74" s="31">
        <f t="shared" ref="Z74:Z123" si="11">+X74-AE74+IF(X74-AE74&lt;-1,-X74+AE74,0)</f>
        <v>0</v>
      </c>
      <c r="AA74" s="31"/>
      <c r="AB74" s="31">
        <v>0</v>
      </c>
      <c r="AC74" s="31">
        <v>0</v>
      </c>
      <c r="AD74" s="30"/>
      <c r="AE74" s="30">
        <f>+'[1]DEP-FINAL'!K71</f>
        <v>0</v>
      </c>
      <c r="AF74" s="30">
        <v>0</v>
      </c>
      <c r="AG74" s="30">
        <f t="shared" ref="AG74:AG123" si="12">+G74-I74-N74-R74-Z74-AC74-AE74-S74-U74</f>
        <v>0</v>
      </c>
      <c r="AH74" s="30">
        <v>0</v>
      </c>
      <c r="AI74" s="30" t="str">
        <f>+'[1]DEP-FINAL'!G71</f>
        <v>EN REVISION</v>
      </c>
      <c r="AJ74" s="32"/>
      <c r="AK74" s="33"/>
    </row>
    <row r="75" spans="1:37" s="34" customFormat="1" x14ac:dyDescent="0.25">
      <c r="A75" s="23">
        <f t="shared" ref="A75:A123" si="13">+A74+1</f>
        <v>67</v>
      </c>
      <c r="B75" s="24" t="s">
        <v>44</v>
      </c>
      <c r="C75" s="23">
        <f>+'[1]DEP-FINAL'!A72</f>
        <v>487806</v>
      </c>
      <c r="D75" s="23">
        <f>+'[1]DEP-FINAL'!B72</f>
        <v>487806</v>
      </c>
      <c r="E75" s="25">
        <f>+'[1]DEP-FINAL'!C72</f>
        <v>44615</v>
      </c>
      <c r="F75" s="26">
        <f>+IF('[1]DEP-FINAL'!D72&gt;1,'[1]DEP-FINAL'!D72," ")</f>
        <v>44971</v>
      </c>
      <c r="G75" s="27">
        <f>'[1]DEP-FINAL'!F72</f>
        <v>473330</v>
      </c>
      <c r="H75" s="28">
        <v>0</v>
      </c>
      <c r="I75" s="28">
        <f>+'[1]DEP-FINAL'!M72+'[1]DEP-FINAL'!N72</f>
        <v>0</v>
      </c>
      <c r="J75" s="28">
        <f>+'[1]DEP-FINAL'!R72</f>
        <v>0</v>
      </c>
      <c r="K75" s="29">
        <f>+'[1]DEP-FINAL'!P72+'[1]DEP-FINAL'!Q72</f>
        <v>0</v>
      </c>
      <c r="L75" s="28">
        <v>0</v>
      </c>
      <c r="M75" s="28">
        <v>0</v>
      </c>
      <c r="N75" s="28">
        <f t="shared" si="7"/>
        <v>0</v>
      </c>
      <c r="O75" s="28">
        <f t="shared" si="8"/>
        <v>473330</v>
      </c>
      <c r="P75" s="24">
        <f>IF('[1]DEP-FINAL'!H72&gt;1,0,'[1]DEP-FINAL'!B72)</f>
        <v>487806</v>
      </c>
      <c r="Q75" s="30">
        <f t="shared" si="9"/>
        <v>473330</v>
      </c>
      <c r="R75" s="31">
        <f t="shared" si="10"/>
        <v>0</v>
      </c>
      <c r="S75" s="31">
        <f>+'[1]DEP-FINAL'!J72</f>
        <v>0</v>
      </c>
      <c r="T75" s="23" t="s">
        <v>45</v>
      </c>
      <c r="U75" s="31">
        <f>+'[1]DEP-FINAL'!I72</f>
        <v>473330</v>
      </c>
      <c r="V75" s="30"/>
      <c r="W75" s="23" t="s">
        <v>45</v>
      </c>
      <c r="X75" s="31">
        <f>+'[1]DEP-FINAL'!K72+'[1]DEP-FINAL'!L72</f>
        <v>0</v>
      </c>
      <c r="Y75" s="23" t="s">
        <v>45</v>
      </c>
      <c r="Z75" s="31">
        <f t="shared" si="11"/>
        <v>0</v>
      </c>
      <c r="AA75" s="31"/>
      <c r="AB75" s="31">
        <v>0</v>
      </c>
      <c r="AC75" s="31">
        <v>0</v>
      </c>
      <c r="AD75" s="30"/>
      <c r="AE75" s="30">
        <f>+'[1]DEP-FINAL'!K72</f>
        <v>0</v>
      </c>
      <c r="AF75" s="30">
        <v>0</v>
      </c>
      <c r="AG75" s="30">
        <f t="shared" si="12"/>
        <v>0</v>
      </c>
      <c r="AH75" s="30">
        <v>0</v>
      </c>
      <c r="AI75" s="30" t="str">
        <f>+'[1]DEP-FINAL'!G72</f>
        <v>EN REVISION</v>
      </c>
      <c r="AJ75" s="32"/>
      <c r="AK75" s="33"/>
    </row>
    <row r="76" spans="1:37" s="34" customFormat="1" x14ac:dyDescent="0.25">
      <c r="A76" s="23">
        <f t="shared" si="13"/>
        <v>68</v>
      </c>
      <c r="B76" s="24" t="s">
        <v>44</v>
      </c>
      <c r="C76" s="23">
        <f>+'[1]DEP-FINAL'!A73</f>
        <v>487807</v>
      </c>
      <c r="D76" s="23">
        <f>+'[1]DEP-FINAL'!B73</f>
        <v>487807</v>
      </c>
      <c r="E76" s="25">
        <f>+'[1]DEP-FINAL'!C73</f>
        <v>44623</v>
      </c>
      <c r="F76" s="26">
        <f>+IF('[1]DEP-FINAL'!D73&gt;1,'[1]DEP-FINAL'!D73," ")</f>
        <v>44971</v>
      </c>
      <c r="G76" s="27">
        <f>'[1]DEP-FINAL'!F73</f>
        <v>785160</v>
      </c>
      <c r="H76" s="28">
        <v>0</v>
      </c>
      <c r="I76" s="28">
        <f>+'[1]DEP-FINAL'!M73+'[1]DEP-FINAL'!N73</f>
        <v>0</v>
      </c>
      <c r="J76" s="28">
        <f>+'[1]DEP-FINAL'!R73</f>
        <v>0</v>
      </c>
      <c r="K76" s="29">
        <f>+'[1]DEP-FINAL'!P73+'[1]DEP-FINAL'!Q73</f>
        <v>0</v>
      </c>
      <c r="L76" s="28">
        <v>0</v>
      </c>
      <c r="M76" s="28">
        <v>0</v>
      </c>
      <c r="N76" s="28">
        <f t="shared" si="7"/>
        <v>0</v>
      </c>
      <c r="O76" s="28">
        <f t="shared" si="8"/>
        <v>785160</v>
      </c>
      <c r="P76" s="24">
        <f>IF('[1]DEP-FINAL'!H73&gt;1,0,'[1]DEP-FINAL'!B73)</f>
        <v>487807</v>
      </c>
      <c r="Q76" s="30">
        <f t="shared" si="9"/>
        <v>785160</v>
      </c>
      <c r="R76" s="31">
        <f t="shared" si="10"/>
        <v>0</v>
      </c>
      <c r="S76" s="31">
        <f>+'[1]DEP-FINAL'!J73</f>
        <v>0</v>
      </c>
      <c r="T76" s="23" t="s">
        <v>45</v>
      </c>
      <c r="U76" s="31">
        <f>+'[1]DEP-FINAL'!I73</f>
        <v>785160</v>
      </c>
      <c r="V76" s="30"/>
      <c r="W76" s="23" t="s">
        <v>45</v>
      </c>
      <c r="X76" s="31">
        <f>+'[1]DEP-FINAL'!K73+'[1]DEP-FINAL'!L73</f>
        <v>0</v>
      </c>
      <c r="Y76" s="23" t="s">
        <v>45</v>
      </c>
      <c r="Z76" s="31">
        <f t="shared" si="11"/>
        <v>0</v>
      </c>
      <c r="AA76" s="31"/>
      <c r="AB76" s="31">
        <v>0</v>
      </c>
      <c r="AC76" s="31">
        <v>0</v>
      </c>
      <c r="AD76" s="30"/>
      <c r="AE76" s="30">
        <f>+'[1]DEP-FINAL'!K73</f>
        <v>0</v>
      </c>
      <c r="AF76" s="30">
        <v>0</v>
      </c>
      <c r="AG76" s="30">
        <f t="shared" si="12"/>
        <v>0</v>
      </c>
      <c r="AH76" s="30">
        <v>0</v>
      </c>
      <c r="AI76" s="30" t="str">
        <f>+'[1]DEP-FINAL'!G73</f>
        <v>EN REVISION</v>
      </c>
      <c r="AJ76" s="32"/>
      <c r="AK76" s="33"/>
    </row>
    <row r="77" spans="1:37" s="34" customFormat="1" x14ac:dyDescent="0.25">
      <c r="A77" s="23">
        <f t="shared" si="13"/>
        <v>69</v>
      </c>
      <c r="B77" s="24" t="s">
        <v>44</v>
      </c>
      <c r="C77" s="23">
        <f>+'[1]DEP-FINAL'!A74</f>
        <v>487808</v>
      </c>
      <c r="D77" s="23">
        <f>+'[1]DEP-FINAL'!B74</f>
        <v>487808</v>
      </c>
      <c r="E77" s="25">
        <f>+'[1]DEP-FINAL'!C74</f>
        <v>44653</v>
      </c>
      <c r="F77" s="26">
        <f>+IF('[1]DEP-FINAL'!D74&gt;1,'[1]DEP-FINAL'!D74," ")</f>
        <v>44971</v>
      </c>
      <c r="G77" s="27">
        <f>'[1]DEP-FINAL'!F74</f>
        <v>479880</v>
      </c>
      <c r="H77" s="28">
        <v>0</v>
      </c>
      <c r="I77" s="28">
        <f>+'[1]DEP-FINAL'!M74+'[1]DEP-FINAL'!N74</f>
        <v>0</v>
      </c>
      <c r="J77" s="28">
        <f>+'[1]DEP-FINAL'!R74</f>
        <v>0</v>
      </c>
      <c r="K77" s="29">
        <f>+'[1]DEP-FINAL'!P74+'[1]DEP-FINAL'!Q74</f>
        <v>0</v>
      </c>
      <c r="L77" s="28">
        <v>0</v>
      </c>
      <c r="M77" s="28">
        <v>0</v>
      </c>
      <c r="N77" s="28">
        <f t="shared" si="7"/>
        <v>0</v>
      </c>
      <c r="O77" s="28">
        <f t="shared" si="8"/>
        <v>479880</v>
      </c>
      <c r="P77" s="24">
        <f>IF('[1]DEP-FINAL'!H74&gt;1,0,'[1]DEP-FINAL'!B74)</f>
        <v>487808</v>
      </c>
      <c r="Q77" s="30">
        <f t="shared" si="9"/>
        <v>479880</v>
      </c>
      <c r="R77" s="31">
        <f t="shared" si="10"/>
        <v>0</v>
      </c>
      <c r="S77" s="31">
        <f>+'[1]DEP-FINAL'!J74</f>
        <v>0</v>
      </c>
      <c r="T77" s="23" t="s">
        <v>45</v>
      </c>
      <c r="U77" s="31">
        <f>+'[1]DEP-FINAL'!I74</f>
        <v>479880</v>
      </c>
      <c r="V77" s="30"/>
      <c r="W77" s="23" t="s">
        <v>45</v>
      </c>
      <c r="X77" s="31">
        <f>+'[1]DEP-FINAL'!K74+'[1]DEP-FINAL'!L74</f>
        <v>0</v>
      </c>
      <c r="Y77" s="23" t="s">
        <v>45</v>
      </c>
      <c r="Z77" s="31">
        <f t="shared" si="11"/>
        <v>0</v>
      </c>
      <c r="AA77" s="31"/>
      <c r="AB77" s="31">
        <v>0</v>
      </c>
      <c r="AC77" s="31">
        <v>0</v>
      </c>
      <c r="AD77" s="30"/>
      <c r="AE77" s="30">
        <f>+'[1]DEP-FINAL'!K74</f>
        <v>0</v>
      </c>
      <c r="AF77" s="30">
        <v>0</v>
      </c>
      <c r="AG77" s="30">
        <f t="shared" si="12"/>
        <v>0</v>
      </c>
      <c r="AH77" s="30">
        <v>0</v>
      </c>
      <c r="AI77" s="30" t="str">
        <f>+'[1]DEP-FINAL'!G74</f>
        <v>EN REVISION</v>
      </c>
      <c r="AJ77" s="32"/>
      <c r="AK77" s="33"/>
    </row>
    <row r="78" spans="1:37" s="34" customFormat="1" x14ac:dyDescent="0.25">
      <c r="A78" s="23">
        <f t="shared" si="13"/>
        <v>70</v>
      </c>
      <c r="B78" s="24" t="s">
        <v>44</v>
      </c>
      <c r="C78" s="23">
        <f>+'[1]DEP-FINAL'!A75</f>
        <v>487784</v>
      </c>
      <c r="D78" s="23">
        <f>+'[1]DEP-FINAL'!B75</f>
        <v>487784</v>
      </c>
      <c r="E78" s="25">
        <f>+'[1]DEP-FINAL'!C75</f>
        <v>44654</v>
      </c>
      <c r="F78" s="26">
        <f>+IF('[1]DEP-FINAL'!D75&gt;1,'[1]DEP-FINAL'!D75," ")</f>
        <v>44971</v>
      </c>
      <c r="G78" s="27">
        <f>'[1]DEP-FINAL'!F75</f>
        <v>280450</v>
      </c>
      <c r="H78" s="28">
        <v>0</v>
      </c>
      <c r="I78" s="28">
        <f>+'[1]DEP-FINAL'!M75+'[1]DEP-FINAL'!N75</f>
        <v>0</v>
      </c>
      <c r="J78" s="28">
        <f>+'[1]DEP-FINAL'!R75</f>
        <v>0</v>
      </c>
      <c r="K78" s="29">
        <f>+'[1]DEP-FINAL'!P75+'[1]DEP-FINAL'!Q75</f>
        <v>0</v>
      </c>
      <c r="L78" s="28">
        <v>0</v>
      </c>
      <c r="M78" s="28">
        <v>0</v>
      </c>
      <c r="N78" s="28">
        <f t="shared" si="7"/>
        <v>0</v>
      </c>
      <c r="O78" s="28">
        <f t="shared" si="8"/>
        <v>280450</v>
      </c>
      <c r="P78" s="24">
        <f>IF('[1]DEP-FINAL'!H75&gt;1,0,'[1]DEP-FINAL'!B75)</f>
        <v>487784</v>
      </c>
      <c r="Q78" s="30">
        <f t="shared" si="9"/>
        <v>280450</v>
      </c>
      <c r="R78" s="31">
        <f t="shared" si="10"/>
        <v>0</v>
      </c>
      <c r="S78" s="31">
        <f>+'[1]DEP-FINAL'!J75</f>
        <v>0</v>
      </c>
      <c r="T78" s="23" t="s">
        <v>45</v>
      </c>
      <c r="U78" s="31">
        <f>+'[1]DEP-FINAL'!I75</f>
        <v>280450</v>
      </c>
      <c r="V78" s="30"/>
      <c r="W78" s="23" t="s">
        <v>45</v>
      </c>
      <c r="X78" s="31">
        <f>+'[1]DEP-FINAL'!K75+'[1]DEP-FINAL'!L75</f>
        <v>0</v>
      </c>
      <c r="Y78" s="23" t="s">
        <v>45</v>
      </c>
      <c r="Z78" s="31">
        <f t="shared" si="11"/>
        <v>0</v>
      </c>
      <c r="AA78" s="31"/>
      <c r="AB78" s="31">
        <v>0</v>
      </c>
      <c r="AC78" s="31">
        <v>0</v>
      </c>
      <c r="AD78" s="30"/>
      <c r="AE78" s="30">
        <f>+'[1]DEP-FINAL'!K75</f>
        <v>0</v>
      </c>
      <c r="AF78" s="30">
        <v>0</v>
      </c>
      <c r="AG78" s="30">
        <f t="shared" si="12"/>
        <v>0</v>
      </c>
      <c r="AH78" s="30">
        <v>0</v>
      </c>
      <c r="AI78" s="30" t="str">
        <f>+'[1]DEP-FINAL'!G75</f>
        <v>EN REVISION</v>
      </c>
      <c r="AJ78" s="32"/>
      <c r="AK78" s="33"/>
    </row>
    <row r="79" spans="1:37" s="34" customFormat="1" x14ac:dyDescent="0.25">
      <c r="A79" s="23">
        <f t="shared" si="13"/>
        <v>71</v>
      </c>
      <c r="B79" s="24" t="s">
        <v>44</v>
      </c>
      <c r="C79" s="23">
        <f>+'[1]DEP-FINAL'!A76</f>
        <v>487809</v>
      </c>
      <c r="D79" s="23">
        <f>+'[1]DEP-FINAL'!B76</f>
        <v>487809</v>
      </c>
      <c r="E79" s="25">
        <f>+'[1]DEP-FINAL'!C76</f>
        <v>44655</v>
      </c>
      <c r="F79" s="26">
        <f>+IF('[1]DEP-FINAL'!D76&gt;1,'[1]DEP-FINAL'!D76," ")</f>
        <v>44971</v>
      </c>
      <c r="G79" s="27">
        <f>'[1]DEP-FINAL'!F76</f>
        <v>270850</v>
      </c>
      <c r="H79" s="28">
        <v>0</v>
      </c>
      <c r="I79" s="28">
        <f>+'[1]DEP-FINAL'!M76+'[1]DEP-FINAL'!N76</f>
        <v>0</v>
      </c>
      <c r="J79" s="28">
        <f>+'[1]DEP-FINAL'!R76</f>
        <v>0</v>
      </c>
      <c r="K79" s="29">
        <f>+'[1]DEP-FINAL'!P76+'[1]DEP-FINAL'!Q76</f>
        <v>0</v>
      </c>
      <c r="L79" s="28">
        <v>0</v>
      </c>
      <c r="M79" s="28">
        <v>0</v>
      </c>
      <c r="N79" s="28">
        <f t="shared" si="7"/>
        <v>0</v>
      </c>
      <c r="O79" s="28">
        <f t="shared" si="8"/>
        <v>270850</v>
      </c>
      <c r="P79" s="24">
        <f>IF('[1]DEP-FINAL'!H76&gt;1,0,'[1]DEP-FINAL'!B76)</f>
        <v>487809</v>
      </c>
      <c r="Q79" s="30">
        <f t="shared" si="9"/>
        <v>270850</v>
      </c>
      <c r="R79" s="31">
        <f t="shared" si="10"/>
        <v>0</v>
      </c>
      <c r="S79" s="31">
        <f>+'[1]DEP-FINAL'!J76</f>
        <v>0</v>
      </c>
      <c r="T79" s="23" t="s">
        <v>45</v>
      </c>
      <c r="U79" s="31">
        <f>+'[1]DEP-FINAL'!I76</f>
        <v>270850</v>
      </c>
      <c r="V79" s="30"/>
      <c r="W79" s="23" t="s">
        <v>45</v>
      </c>
      <c r="X79" s="31">
        <f>+'[1]DEP-FINAL'!K76+'[1]DEP-FINAL'!L76</f>
        <v>0</v>
      </c>
      <c r="Y79" s="23" t="s">
        <v>45</v>
      </c>
      <c r="Z79" s="31">
        <f t="shared" si="11"/>
        <v>0</v>
      </c>
      <c r="AA79" s="31"/>
      <c r="AB79" s="31">
        <v>0</v>
      </c>
      <c r="AC79" s="31">
        <v>0</v>
      </c>
      <c r="AD79" s="30"/>
      <c r="AE79" s="30">
        <f>+'[1]DEP-FINAL'!K76</f>
        <v>0</v>
      </c>
      <c r="AF79" s="30">
        <v>0</v>
      </c>
      <c r="AG79" s="30">
        <f t="shared" si="12"/>
        <v>0</v>
      </c>
      <c r="AH79" s="30">
        <v>0</v>
      </c>
      <c r="AI79" s="30" t="str">
        <f>+'[1]DEP-FINAL'!G76</f>
        <v>EN REVISION</v>
      </c>
      <c r="AJ79" s="32"/>
      <c r="AK79" s="33"/>
    </row>
    <row r="80" spans="1:37" s="34" customFormat="1" x14ac:dyDescent="0.25">
      <c r="A80" s="23">
        <f t="shared" si="13"/>
        <v>72</v>
      </c>
      <c r="B80" s="24" t="s">
        <v>44</v>
      </c>
      <c r="C80" s="23">
        <f>+'[1]DEP-FINAL'!A77</f>
        <v>487810</v>
      </c>
      <c r="D80" s="23">
        <f>+'[1]DEP-FINAL'!B77</f>
        <v>487810</v>
      </c>
      <c r="E80" s="25">
        <f>+'[1]DEP-FINAL'!C77</f>
        <v>44664</v>
      </c>
      <c r="F80" s="26">
        <f>+IF('[1]DEP-FINAL'!D77&gt;1,'[1]DEP-FINAL'!D77," ")</f>
        <v>44971</v>
      </c>
      <c r="G80" s="27">
        <f>'[1]DEP-FINAL'!F77</f>
        <v>237950</v>
      </c>
      <c r="H80" s="28">
        <v>0</v>
      </c>
      <c r="I80" s="28">
        <f>+'[1]DEP-FINAL'!M77+'[1]DEP-FINAL'!N77</f>
        <v>0</v>
      </c>
      <c r="J80" s="28">
        <f>+'[1]DEP-FINAL'!R77</f>
        <v>0</v>
      </c>
      <c r="K80" s="29">
        <f>+'[1]DEP-FINAL'!P77+'[1]DEP-FINAL'!Q77</f>
        <v>0</v>
      </c>
      <c r="L80" s="28">
        <v>0</v>
      </c>
      <c r="M80" s="28">
        <v>0</v>
      </c>
      <c r="N80" s="28">
        <f t="shared" si="7"/>
        <v>0</v>
      </c>
      <c r="O80" s="28">
        <f t="shared" si="8"/>
        <v>237950</v>
      </c>
      <c r="P80" s="24">
        <f>IF('[1]DEP-FINAL'!H77&gt;1,0,'[1]DEP-FINAL'!B77)</f>
        <v>487810</v>
      </c>
      <c r="Q80" s="30">
        <f t="shared" si="9"/>
        <v>237950</v>
      </c>
      <c r="R80" s="31">
        <f t="shared" si="10"/>
        <v>0</v>
      </c>
      <c r="S80" s="31">
        <f>+'[1]DEP-FINAL'!J77</f>
        <v>0</v>
      </c>
      <c r="T80" s="23" t="s">
        <v>45</v>
      </c>
      <c r="U80" s="31">
        <f>+'[1]DEP-FINAL'!I77</f>
        <v>237950</v>
      </c>
      <c r="V80" s="30"/>
      <c r="W80" s="23" t="s">
        <v>45</v>
      </c>
      <c r="X80" s="31">
        <f>+'[1]DEP-FINAL'!K77+'[1]DEP-FINAL'!L77</f>
        <v>0</v>
      </c>
      <c r="Y80" s="23" t="s">
        <v>45</v>
      </c>
      <c r="Z80" s="31">
        <f t="shared" si="11"/>
        <v>0</v>
      </c>
      <c r="AA80" s="31"/>
      <c r="AB80" s="31">
        <v>0</v>
      </c>
      <c r="AC80" s="31">
        <v>0</v>
      </c>
      <c r="AD80" s="30"/>
      <c r="AE80" s="30">
        <f>+'[1]DEP-FINAL'!K77</f>
        <v>0</v>
      </c>
      <c r="AF80" s="30">
        <v>0</v>
      </c>
      <c r="AG80" s="30">
        <f t="shared" si="12"/>
        <v>0</v>
      </c>
      <c r="AH80" s="30">
        <v>0</v>
      </c>
      <c r="AI80" s="30" t="str">
        <f>+'[1]DEP-FINAL'!G77</f>
        <v>EN REVISION</v>
      </c>
      <c r="AJ80" s="32"/>
      <c r="AK80" s="33"/>
    </row>
    <row r="81" spans="1:37" s="34" customFormat="1" x14ac:dyDescent="0.25">
      <c r="A81" s="23">
        <f t="shared" si="13"/>
        <v>73</v>
      </c>
      <c r="B81" s="24" t="s">
        <v>44</v>
      </c>
      <c r="C81" s="23">
        <f>+'[1]DEP-FINAL'!A78</f>
        <v>487785</v>
      </c>
      <c r="D81" s="23">
        <f>+'[1]DEP-FINAL'!B78</f>
        <v>487785</v>
      </c>
      <c r="E81" s="25">
        <f>+'[1]DEP-FINAL'!C78</f>
        <v>44667</v>
      </c>
      <c r="F81" s="26">
        <f>+IF('[1]DEP-FINAL'!D78&gt;1,'[1]DEP-FINAL'!D78," ")</f>
        <v>44971</v>
      </c>
      <c r="G81" s="27">
        <f>'[1]DEP-FINAL'!F78</f>
        <v>624118</v>
      </c>
      <c r="H81" s="28">
        <v>0</v>
      </c>
      <c r="I81" s="28">
        <f>+'[1]DEP-FINAL'!M78+'[1]DEP-FINAL'!N78</f>
        <v>0</v>
      </c>
      <c r="J81" s="28">
        <f>+'[1]DEP-FINAL'!R78</f>
        <v>0</v>
      </c>
      <c r="K81" s="29">
        <f>+'[1]DEP-FINAL'!P78+'[1]DEP-FINAL'!Q78</f>
        <v>0</v>
      </c>
      <c r="L81" s="28">
        <v>0</v>
      </c>
      <c r="M81" s="28">
        <v>0</v>
      </c>
      <c r="N81" s="28">
        <f t="shared" si="7"/>
        <v>0</v>
      </c>
      <c r="O81" s="28">
        <f t="shared" si="8"/>
        <v>624118</v>
      </c>
      <c r="P81" s="24">
        <f>IF('[1]DEP-FINAL'!H78&gt;1,0,'[1]DEP-FINAL'!B78)</f>
        <v>487785</v>
      </c>
      <c r="Q81" s="30">
        <f t="shared" si="9"/>
        <v>624118</v>
      </c>
      <c r="R81" s="31">
        <f t="shared" si="10"/>
        <v>0</v>
      </c>
      <c r="S81" s="31">
        <f>+'[1]DEP-FINAL'!J78</f>
        <v>0</v>
      </c>
      <c r="T81" s="23" t="s">
        <v>45</v>
      </c>
      <c r="U81" s="31">
        <f>+'[1]DEP-FINAL'!I78</f>
        <v>624118</v>
      </c>
      <c r="V81" s="30"/>
      <c r="W81" s="23" t="s">
        <v>45</v>
      </c>
      <c r="X81" s="31">
        <f>+'[1]DEP-FINAL'!K78+'[1]DEP-FINAL'!L78</f>
        <v>0</v>
      </c>
      <c r="Y81" s="23" t="s">
        <v>45</v>
      </c>
      <c r="Z81" s="31">
        <f t="shared" si="11"/>
        <v>0</v>
      </c>
      <c r="AA81" s="31"/>
      <c r="AB81" s="31">
        <v>0</v>
      </c>
      <c r="AC81" s="31">
        <v>0</v>
      </c>
      <c r="AD81" s="30"/>
      <c r="AE81" s="30">
        <f>+'[1]DEP-FINAL'!K78</f>
        <v>0</v>
      </c>
      <c r="AF81" s="30">
        <v>0</v>
      </c>
      <c r="AG81" s="30">
        <f t="shared" si="12"/>
        <v>0</v>
      </c>
      <c r="AH81" s="30">
        <v>0</v>
      </c>
      <c r="AI81" s="30" t="str">
        <f>+'[1]DEP-FINAL'!G78</f>
        <v>EN REVISION</v>
      </c>
      <c r="AJ81" s="32"/>
      <c r="AK81" s="33"/>
    </row>
    <row r="82" spans="1:37" s="34" customFormat="1" x14ac:dyDescent="0.25">
      <c r="A82" s="23">
        <f t="shared" si="13"/>
        <v>74</v>
      </c>
      <c r="B82" s="24" t="s">
        <v>44</v>
      </c>
      <c r="C82" s="23">
        <f>+'[1]DEP-FINAL'!A79</f>
        <v>487811</v>
      </c>
      <c r="D82" s="23">
        <f>+'[1]DEP-FINAL'!B79</f>
        <v>487811</v>
      </c>
      <c r="E82" s="25">
        <f>+'[1]DEP-FINAL'!C79</f>
        <v>44669</v>
      </c>
      <c r="F82" s="26">
        <f>+IF('[1]DEP-FINAL'!D79&gt;1,'[1]DEP-FINAL'!D79," ")</f>
        <v>44971</v>
      </c>
      <c r="G82" s="27">
        <f>'[1]DEP-FINAL'!F79</f>
        <v>239750</v>
      </c>
      <c r="H82" s="28">
        <v>0</v>
      </c>
      <c r="I82" s="28">
        <f>+'[1]DEP-FINAL'!M79+'[1]DEP-FINAL'!N79</f>
        <v>0</v>
      </c>
      <c r="J82" s="28">
        <f>+'[1]DEP-FINAL'!R79</f>
        <v>0</v>
      </c>
      <c r="K82" s="29">
        <f>+'[1]DEP-FINAL'!P79+'[1]DEP-FINAL'!Q79</f>
        <v>0</v>
      </c>
      <c r="L82" s="28">
        <v>0</v>
      </c>
      <c r="M82" s="28">
        <v>0</v>
      </c>
      <c r="N82" s="28">
        <f t="shared" si="7"/>
        <v>0</v>
      </c>
      <c r="O82" s="28">
        <f t="shared" si="8"/>
        <v>239750</v>
      </c>
      <c r="P82" s="24">
        <f>IF('[1]DEP-FINAL'!H79&gt;1,0,'[1]DEP-FINAL'!B79)</f>
        <v>487811</v>
      </c>
      <c r="Q82" s="30">
        <f t="shared" si="9"/>
        <v>239750</v>
      </c>
      <c r="R82" s="31">
        <f t="shared" si="10"/>
        <v>0</v>
      </c>
      <c r="S82" s="31">
        <f>+'[1]DEP-FINAL'!J79</f>
        <v>0</v>
      </c>
      <c r="T82" s="23" t="s">
        <v>45</v>
      </c>
      <c r="U82" s="31">
        <f>+'[1]DEP-FINAL'!I79</f>
        <v>239750</v>
      </c>
      <c r="V82" s="30"/>
      <c r="W82" s="23" t="s">
        <v>45</v>
      </c>
      <c r="X82" s="31">
        <f>+'[1]DEP-FINAL'!K79+'[1]DEP-FINAL'!L79</f>
        <v>0</v>
      </c>
      <c r="Y82" s="23" t="s">
        <v>45</v>
      </c>
      <c r="Z82" s="31">
        <f t="shared" si="11"/>
        <v>0</v>
      </c>
      <c r="AA82" s="31"/>
      <c r="AB82" s="31">
        <v>0</v>
      </c>
      <c r="AC82" s="31">
        <v>0</v>
      </c>
      <c r="AD82" s="30"/>
      <c r="AE82" s="30">
        <f>+'[1]DEP-FINAL'!K79</f>
        <v>0</v>
      </c>
      <c r="AF82" s="30">
        <v>0</v>
      </c>
      <c r="AG82" s="30">
        <f t="shared" si="12"/>
        <v>0</v>
      </c>
      <c r="AH82" s="30">
        <v>0</v>
      </c>
      <c r="AI82" s="30" t="str">
        <f>+'[1]DEP-FINAL'!G79</f>
        <v>EN REVISION</v>
      </c>
      <c r="AJ82" s="32"/>
      <c r="AK82" s="33"/>
    </row>
    <row r="83" spans="1:37" s="34" customFormat="1" x14ac:dyDescent="0.25">
      <c r="A83" s="23">
        <f t="shared" si="13"/>
        <v>75</v>
      </c>
      <c r="B83" s="24" t="s">
        <v>44</v>
      </c>
      <c r="C83" s="23">
        <f>+'[1]DEP-FINAL'!A80</f>
        <v>487786</v>
      </c>
      <c r="D83" s="23">
        <f>+'[1]DEP-FINAL'!B80</f>
        <v>487786</v>
      </c>
      <c r="E83" s="25">
        <f>+'[1]DEP-FINAL'!C80</f>
        <v>44671</v>
      </c>
      <c r="F83" s="26">
        <f>+IF('[1]DEP-FINAL'!D80&gt;1,'[1]DEP-FINAL'!D80," ")</f>
        <v>44971</v>
      </c>
      <c r="G83" s="27">
        <f>'[1]DEP-FINAL'!F80</f>
        <v>252800</v>
      </c>
      <c r="H83" s="28">
        <v>0</v>
      </c>
      <c r="I83" s="28">
        <f>+'[1]DEP-FINAL'!M80+'[1]DEP-FINAL'!N80</f>
        <v>0</v>
      </c>
      <c r="J83" s="28">
        <f>+'[1]DEP-FINAL'!R80</f>
        <v>0</v>
      </c>
      <c r="K83" s="29">
        <f>+'[1]DEP-FINAL'!P80+'[1]DEP-FINAL'!Q80</f>
        <v>0</v>
      </c>
      <c r="L83" s="28">
        <v>0</v>
      </c>
      <c r="M83" s="28">
        <v>0</v>
      </c>
      <c r="N83" s="28">
        <f t="shared" si="7"/>
        <v>0</v>
      </c>
      <c r="O83" s="28">
        <f t="shared" si="8"/>
        <v>252800</v>
      </c>
      <c r="P83" s="24">
        <f>IF('[1]DEP-FINAL'!H80&gt;1,0,'[1]DEP-FINAL'!B80)</f>
        <v>487786</v>
      </c>
      <c r="Q83" s="30">
        <f t="shared" si="9"/>
        <v>252800</v>
      </c>
      <c r="R83" s="31">
        <f t="shared" si="10"/>
        <v>0</v>
      </c>
      <c r="S83" s="31">
        <f>+'[1]DEP-FINAL'!J80</f>
        <v>0</v>
      </c>
      <c r="T83" s="23" t="s">
        <v>45</v>
      </c>
      <c r="U83" s="31">
        <f>+'[1]DEP-FINAL'!I80</f>
        <v>252800</v>
      </c>
      <c r="V83" s="30"/>
      <c r="W83" s="23" t="s">
        <v>45</v>
      </c>
      <c r="X83" s="31">
        <f>+'[1]DEP-FINAL'!K80+'[1]DEP-FINAL'!L80</f>
        <v>0</v>
      </c>
      <c r="Y83" s="23" t="s">
        <v>45</v>
      </c>
      <c r="Z83" s="31">
        <f t="shared" si="11"/>
        <v>0</v>
      </c>
      <c r="AA83" s="31"/>
      <c r="AB83" s="31">
        <v>0</v>
      </c>
      <c r="AC83" s="31">
        <v>0</v>
      </c>
      <c r="AD83" s="30"/>
      <c r="AE83" s="30">
        <f>+'[1]DEP-FINAL'!K80</f>
        <v>0</v>
      </c>
      <c r="AF83" s="30">
        <v>0</v>
      </c>
      <c r="AG83" s="30">
        <f t="shared" si="12"/>
        <v>0</v>
      </c>
      <c r="AH83" s="30">
        <v>0</v>
      </c>
      <c r="AI83" s="30" t="str">
        <f>+'[1]DEP-FINAL'!G80</f>
        <v>EN REVISION</v>
      </c>
      <c r="AJ83" s="32"/>
      <c r="AK83" s="33"/>
    </row>
    <row r="84" spans="1:37" s="34" customFormat="1" x14ac:dyDescent="0.25">
      <c r="A84" s="23">
        <f t="shared" si="13"/>
        <v>76</v>
      </c>
      <c r="B84" s="24" t="s">
        <v>44</v>
      </c>
      <c r="C84" s="23">
        <f>+'[1]DEP-FINAL'!A81</f>
        <v>487812</v>
      </c>
      <c r="D84" s="23">
        <f>+'[1]DEP-FINAL'!B81</f>
        <v>487812</v>
      </c>
      <c r="E84" s="25">
        <f>+'[1]DEP-FINAL'!C81</f>
        <v>44671</v>
      </c>
      <c r="F84" s="26">
        <f>+IF('[1]DEP-FINAL'!D81&gt;1,'[1]DEP-FINAL'!D81," ")</f>
        <v>44971</v>
      </c>
      <c r="G84" s="27">
        <f>'[1]DEP-FINAL'!F81</f>
        <v>241900</v>
      </c>
      <c r="H84" s="28">
        <v>0</v>
      </c>
      <c r="I84" s="28">
        <f>+'[1]DEP-FINAL'!M81+'[1]DEP-FINAL'!N81</f>
        <v>0</v>
      </c>
      <c r="J84" s="28">
        <f>+'[1]DEP-FINAL'!R81</f>
        <v>0</v>
      </c>
      <c r="K84" s="29">
        <f>+'[1]DEP-FINAL'!P81+'[1]DEP-FINAL'!Q81</f>
        <v>0</v>
      </c>
      <c r="L84" s="28">
        <v>0</v>
      </c>
      <c r="M84" s="28">
        <v>0</v>
      </c>
      <c r="N84" s="28">
        <f t="shared" si="7"/>
        <v>0</v>
      </c>
      <c r="O84" s="28">
        <f t="shared" si="8"/>
        <v>241900</v>
      </c>
      <c r="P84" s="24">
        <f>IF('[1]DEP-FINAL'!H81&gt;1,0,'[1]DEP-FINAL'!B81)</f>
        <v>487812</v>
      </c>
      <c r="Q84" s="30">
        <f t="shared" si="9"/>
        <v>241900</v>
      </c>
      <c r="R84" s="31">
        <f t="shared" si="10"/>
        <v>0</v>
      </c>
      <c r="S84" s="31">
        <f>+'[1]DEP-FINAL'!J81</f>
        <v>0</v>
      </c>
      <c r="T84" s="23" t="s">
        <v>45</v>
      </c>
      <c r="U84" s="31">
        <f>+'[1]DEP-FINAL'!I81</f>
        <v>241900</v>
      </c>
      <c r="V84" s="30"/>
      <c r="W84" s="23" t="s">
        <v>45</v>
      </c>
      <c r="X84" s="31">
        <f>+'[1]DEP-FINAL'!K81+'[1]DEP-FINAL'!L81</f>
        <v>0</v>
      </c>
      <c r="Y84" s="23" t="s">
        <v>45</v>
      </c>
      <c r="Z84" s="31">
        <f t="shared" si="11"/>
        <v>0</v>
      </c>
      <c r="AA84" s="31"/>
      <c r="AB84" s="31">
        <v>0</v>
      </c>
      <c r="AC84" s="31">
        <v>0</v>
      </c>
      <c r="AD84" s="30"/>
      <c r="AE84" s="30">
        <f>+'[1]DEP-FINAL'!K81</f>
        <v>0</v>
      </c>
      <c r="AF84" s="30">
        <v>0</v>
      </c>
      <c r="AG84" s="30">
        <f t="shared" si="12"/>
        <v>0</v>
      </c>
      <c r="AH84" s="30">
        <v>0</v>
      </c>
      <c r="AI84" s="30" t="str">
        <f>+'[1]DEP-FINAL'!G81</f>
        <v>EN REVISION</v>
      </c>
      <c r="AJ84" s="32"/>
      <c r="AK84" s="33"/>
    </row>
    <row r="85" spans="1:37" s="34" customFormat="1" x14ac:dyDescent="0.25">
      <c r="A85" s="23">
        <f t="shared" si="13"/>
        <v>77</v>
      </c>
      <c r="B85" s="24" t="s">
        <v>44</v>
      </c>
      <c r="C85" s="23">
        <f>+'[1]DEP-FINAL'!A82</f>
        <v>487813</v>
      </c>
      <c r="D85" s="23">
        <f>+'[1]DEP-FINAL'!B82</f>
        <v>487813</v>
      </c>
      <c r="E85" s="25">
        <f>+'[1]DEP-FINAL'!C82</f>
        <v>44686</v>
      </c>
      <c r="F85" s="26">
        <f>+IF('[1]DEP-FINAL'!D82&gt;1,'[1]DEP-FINAL'!D82," ")</f>
        <v>44971</v>
      </c>
      <c r="G85" s="27">
        <f>'[1]DEP-FINAL'!F82</f>
        <v>632197</v>
      </c>
      <c r="H85" s="28">
        <v>0</v>
      </c>
      <c r="I85" s="28">
        <f>+'[1]DEP-FINAL'!M82+'[1]DEP-FINAL'!N82</f>
        <v>0</v>
      </c>
      <c r="J85" s="28">
        <f>+'[1]DEP-FINAL'!R82</f>
        <v>0</v>
      </c>
      <c r="K85" s="29">
        <f>+'[1]DEP-FINAL'!P82+'[1]DEP-FINAL'!Q82</f>
        <v>0</v>
      </c>
      <c r="L85" s="28">
        <v>0</v>
      </c>
      <c r="M85" s="28">
        <v>0</v>
      </c>
      <c r="N85" s="28">
        <f t="shared" si="7"/>
        <v>0</v>
      </c>
      <c r="O85" s="28">
        <f t="shared" si="8"/>
        <v>632197</v>
      </c>
      <c r="P85" s="24">
        <f>IF('[1]DEP-FINAL'!H82&gt;1,0,'[1]DEP-FINAL'!B82)</f>
        <v>487813</v>
      </c>
      <c r="Q85" s="30">
        <f t="shared" si="9"/>
        <v>632197</v>
      </c>
      <c r="R85" s="31">
        <f t="shared" si="10"/>
        <v>0</v>
      </c>
      <c r="S85" s="31">
        <f>+'[1]DEP-FINAL'!J82</f>
        <v>0</v>
      </c>
      <c r="T85" s="23" t="s">
        <v>45</v>
      </c>
      <c r="U85" s="31">
        <f>+'[1]DEP-FINAL'!I82</f>
        <v>632197</v>
      </c>
      <c r="V85" s="30"/>
      <c r="W85" s="23" t="s">
        <v>45</v>
      </c>
      <c r="X85" s="31">
        <f>+'[1]DEP-FINAL'!K82+'[1]DEP-FINAL'!L82</f>
        <v>0</v>
      </c>
      <c r="Y85" s="23" t="s">
        <v>45</v>
      </c>
      <c r="Z85" s="31">
        <f t="shared" si="11"/>
        <v>0</v>
      </c>
      <c r="AA85" s="31"/>
      <c r="AB85" s="31">
        <v>0</v>
      </c>
      <c r="AC85" s="31">
        <v>0</v>
      </c>
      <c r="AD85" s="30"/>
      <c r="AE85" s="30">
        <f>+'[1]DEP-FINAL'!K82</f>
        <v>0</v>
      </c>
      <c r="AF85" s="30">
        <v>0</v>
      </c>
      <c r="AG85" s="30">
        <f t="shared" si="12"/>
        <v>0</v>
      </c>
      <c r="AH85" s="30">
        <v>0</v>
      </c>
      <c r="AI85" s="30" t="str">
        <f>+'[1]DEP-FINAL'!G82</f>
        <v>EN REVISION</v>
      </c>
      <c r="AJ85" s="32"/>
      <c r="AK85" s="33"/>
    </row>
    <row r="86" spans="1:37" s="34" customFormat="1" x14ac:dyDescent="0.25">
      <c r="A86" s="23">
        <f t="shared" si="13"/>
        <v>78</v>
      </c>
      <c r="B86" s="24" t="s">
        <v>44</v>
      </c>
      <c r="C86" s="23">
        <f>+'[1]DEP-FINAL'!A83</f>
        <v>487814</v>
      </c>
      <c r="D86" s="23">
        <f>+'[1]DEP-FINAL'!B83</f>
        <v>487814</v>
      </c>
      <c r="E86" s="25">
        <f>+'[1]DEP-FINAL'!C83</f>
        <v>44698</v>
      </c>
      <c r="F86" s="26">
        <f>+IF('[1]DEP-FINAL'!D83&gt;1,'[1]DEP-FINAL'!D83," ")</f>
        <v>44971</v>
      </c>
      <c r="G86" s="27">
        <f>'[1]DEP-FINAL'!F83</f>
        <v>222800</v>
      </c>
      <c r="H86" s="28">
        <v>0</v>
      </c>
      <c r="I86" s="28">
        <f>+'[1]DEP-FINAL'!M83+'[1]DEP-FINAL'!N83</f>
        <v>0</v>
      </c>
      <c r="J86" s="28">
        <f>+'[1]DEP-FINAL'!R83</f>
        <v>0</v>
      </c>
      <c r="K86" s="29">
        <f>+'[1]DEP-FINAL'!P83+'[1]DEP-FINAL'!Q83</f>
        <v>0</v>
      </c>
      <c r="L86" s="28">
        <v>0</v>
      </c>
      <c r="M86" s="28">
        <v>0</v>
      </c>
      <c r="N86" s="28">
        <f t="shared" si="7"/>
        <v>0</v>
      </c>
      <c r="O86" s="28">
        <f t="shared" si="8"/>
        <v>222800</v>
      </c>
      <c r="P86" s="24">
        <f>IF('[1]DEP-FINAL'!H83&gt;1,0,'[1]DEP-FINAL'!B83)</f>
        <v>487814</v>
      </c>
      <c r="Q86" s="30">
        <f t="shared" si="9"/>
        <v>222800</v>
      </c>
      <c r="R86" s="31">
        <f t="shared" si="10"/>
        <v>0</v>
      </c>
      <c r="S86" s="31">
        <f>+'[1]DEP-FINAL'!J83</f>
        <v>0</v>
      </c>
      <c r="T86" s="23" t="s">
        <v>45</v>
      </c>
      <c r="U86" s="31">
        <f>+'[1]DEP-FINAL'!I83</f>
        <v>222800</v>
      </c>
      <c r="V86" s="30"/>
      <c r="W86" s="23" t="s">
        <v>45</v>
      </c>
      <c r="X86" s="31">
        <f>+'[1]DEP-FINAL'!K83+'[1]DEP-FINAL'!L83</f>
        <v>0</v>
      </c>
      <c r="Y86" s="23" t="s">
        <v>45</v>
      </c>
      <c r="Z86" s="31">
        <f t="shared" si="11"/>
        <v>0</v>
      </c>
      <c r="AA86" s="31"/>
      <c r="AB86" s="31">
        <v>0</v>
      </c>
      <c r="AC86" s="31">
        <v>0</v>
      </c>
      <c r="AD86" s="30"/>
      <c r="AE86" s="30">
        <f>+'[1]DEP-FINAL'!K83</f>
        <v>0</v>
      </c>
      <c r="AF86" s="30">
        <v>0</v>
      </c>
      <c r="AG86" s="30">
        <f t="shared" si="12"/>
        <v>0</v>
      </c>
      <c r="AH86" s="30">
        <v>0</v>
      </c>
      <c r="AI86" s="30" t="str">
        <f>+'[1]DEP-FINAL'!G83</f>
        <v>EN REVISION</v>
      </c>
      <c r="AJ86" s="32"/>
      <c r="AK86" s="33"/>
    </row>
    <row r="87" spans="1:37" s="34" customFormat="1" x14ac:dyDescent="0.25">
      <c r="A87" s="23">
        <f t="shared" si="13"/>
        <v>79</v>
      </c>
      <c r="B87" s="24" t="s">
        <v>44</v>
      </c>
      <c r="C87" s="23">
        <f>+'[1]DEP-FINAL'!A84</f>
        <v>487815</v>
      </c>
      <c r="D87" s="23">
        <f>+'[1]DEP-FINAL'!B84</f>
        <v>487815</v>
      </c>
      <c r="E87" s="25">
        <f>+'[1]DEP-FINAL'!C84</f>
        <v>44711</v>
      </c>
      <c r="F87" s="26">
        <f>+IF('[1]DEP-FINAL'!D84&gt;1,'[1]DEP-FINAL'!D84," ")</f>
        <v>44971</v>
      </c>
      <c r="G87" s="27">
        <f>'[1]DEP-FINAL'!F84</f>
        <v>236100</v>
      </c>
      <c r="H87" s="28">
        <v>0</v>
      </c>
      <c r="I87" s="28">
        <f>+'[1]DEP-FINAL'!M84+'[1]DEP-FINAL'!N84</f>
        <v>0</v>
      </c>
      <c r="J87" s="28">
        <f>+'[1]DEP-FINAL'!R84</f>
        <v>0</v>
      </c>
      <c r="K87" s="29">
        <f>+'[1]DEP-FINAL'!P84+'[1]DEP-FINAL'!Q84</f>
        <v>0</v>
      </c>
      <c r="L87" s="28">
        <v>0</v>
      </c>
      <c r="M87" s="28">
        <v>0</v>
      </c>
      <c r="N87" s="28">
        <f t="shared" si="7"/>
        <v>0</v>
      </c>
      <c r="O87" s="28">
        <f t="shared" si="8"/>
        <v>236100</v>
      </c>
      <c r="P87" s="24">
        <f>IF('[1]DEP-FINAL'!H84&gt;1,0,'[1]DEP-FINAL'!B84)</f>
        <v>487815</v>
      </c>
      <c r="Q87" s="30">
        <f t="shared" si="9"/>
        <v>236100</v>
      </c>
      <c r="R87" s="31">
        <f t="shared" si="10"/>
        <v>0</v>
      </c>
      <c r="S87" s="31">
        <f>+'[1]DEP-FINAL'!J84</f>
        <v>0</v>
      </c>
      <c r="T87" s="23" t="s">
        <v>45</v>
      </c>
      <c r="U87" s="31">
        <f>+'[1]DEP-FINAL'!I84</f>
        <v>236100</v>
      </c>
      <c r="V87" s="30"/>
      <c r="W87" s="23" t="s">
        <v>45</v>
      </c>
      <c r="X87" s="31">
        <f>+'[1]DEP-FINAL'!K84+'[1]DEP-FINAL'!L84</f>
        <v>0</v>
      </c>
      <c r="Y87" s="23" t="s">
        <v>45</v>
      </c>
      <c r="Z87" s="31">
        <f t="shared" si="11"/>
        <v>0</v>
      </c>
      <c r="AA87" s="31"/>
      <c r="AB87" s="31">
        <v>0</v>
      </c>
      <c r="AC87" s="31">
        <v>0</v>
      </c>
      <c r="AD87" s="30"/>
      <c r="AE87" s="30">
        <f>+'[1]DEP-FINAL'!K84</f>
        <v>0</v>
      </c>
      <c r="AF87" s="30">
        <v>0</v>
      </c>
      <c r="AG87" s="30">
        <f t="shared" si="12"/>
        <v>0</v>
      </c>
      <c r="AH87" s="30">
        <v>0</v>
      </c>
      <c r="AI87" s="30" t="str">
        <f>+'[1]DEP-FINAL'!G84</f>
        <v>EN REVISION</v>
      </c>
      <c r="AJ87" s="32"/>
      <c r="AK87" s="33"/>
    </row>
    <row r="88" spans="1:37" s="34" customFormat="1" x14ac:dyDescent="0.25">
      <c r="A88" s="23">
        <f t="shared" si="13"/>
        <v>80</v>
      </c>
      <c r="B88" s="24" t="s">
        <v>44</v>
      </c>
      <c r="C88" s="23">
        <f>+'[1]DEP-FINAL'!A85</f>
        <v>487816</v>
      </c>
      <c r="D88" s="23">
        <f>+'[1]DEP-FINAL'!B85</f>
        <v>487816</v>
      </c>
      <c r="E88" s="25">
        <f>+'[1]DEP-FINAL'!C85</f>
        <v>44719</v>
      </c>
      <c r="F88" s="26">
        <f>+IF('[1]DEP-FINAL'!D85&gt;1,'[1]DEP-FINAL'!D85," ")</f>
        <v>44971</v>
      </c>
      <c r="G88" s="27">
        <f>'[1]DEP-FINAL'!F85</f>
        <v>576200</v>
      </c>
      <c r="H88" s="28">
        <v>0</v>
      </c>
      <c r="I88" s="28">
        <f>+'[1]DEP-FINAL'!M85+'[1]DEP-FINAL'!N85</f>
        <v>0</v>
      </c>
      <c r="J88" s="28">
        <f>+'[1]DEP-FINAL'!R85</f>
        <v>0</v>
      </c>
      <c r="K88" s="29">
        <f>+'[1]DEP-FINAL'!P85+'[1]DEP-FINAL'!Q85</f>
        <v>0</v>
      </c>
      <c r="L88" s="28">
        <v>0</v>
      </c>
      <c r="M88" s="28">
        <v>0</v>
      </c>
      <c r="N88" s="28">
        <f t="shared" si="7"/>
        <v>0</v>
      </c>
      <c r="O88" s="28">
        <f t="shared" si="8"/>
        <v>576200</v>
      </c>
      <c r="P88" s="24">
        <f>IF('[1]DEP-FINAL'!H85&gt;1,0,'[1]DEP-FINAL'!B85)</f>
        <v>487816</v>
      </c>
      <c r="Q88" s="30">
        <f t="shared" si="9"/>
        <v>576200</v>
      </c>
      <c r="R88" s="31">
        <f t="shared" si="10"/>
        <v>0</v>
      </c>
      <c r="S88" s="31">
        <f>+'[1]DEP-FINAL'!J85</f>
        <v>0</v>
      </c>
      <c r="T88" s="23" t="s">
        <v>45</v>
      </c>
      <c r="U88" s="31">
        <f>+'[1]DEP-FINAL'!I85</f>
        <v>576200</v>
      </c>
      <c r="V88" s="30"/>
      <c r="W88" s="23" t="s">
        <v>45</v>
      </c>
      <c r="X88" s="31">
        <f>+'[1]DEP-FINAL'!K85+'[1]DEP-FINAL'!L85</f>
        <v>0</v>
      </c>
      <c r="Y88" s="23" t="s">
        <v>45</v>
      </c>
      <c r="Z88" s="31">
        <f t="shared" si="11"/>
        <v>0</v>
      </c>
      <c r="AA88" s="31"/>
      <c r="AB88" s="31">
        <v>0</v>
      </c>
      <c r="AC88" s="31">
        <v>0</v>
      </c>
      <c r="AD88" s="30"/>
      <c r="AE88" s="30">
        <f>+'[1]DEP-FINAL'!K85</f>
        <v>0</v>
      </c>
      <c r="AF88" s="30">
        <v>0</v>
      </c>
      <c r="AG88" s="30">
        <f t="shared" si="12"/>
        <v>0</v>
      </c>
      <c r="AH88" s="30">
        <v>0</v>
      </c>
      <c r="AI88" s="30" t="str">
        <f>+'[1]DEP-FINAL'!G85</f>
        <v>EN REVISION</v>
      </c>
      <c r="AJ88" s="32"/>
      <c r="AK88" s="33"/>
    </row>
    <row r="89" spans="1:37" s="34" customFormat="1" x14ac:dyDescent="0.25">
      <c r="A89" s="23">
        <f t="shared" si="13"/>
        <v>81</v>
      </c>
      <c r="B89" s="24" t="s">
        <v>44</v>
      </c>
      <c r="C89" s="23">
        <f>+'[1]DEP-FINAL'!A86</f>
        <v>487787</v>
      </c>
      <c r="D89" s="23">
        <f>+'[1]DEP-FINAL'!B86</f>
        <v>487787</v>
      </c>
      <c r="E89" s="25">
        <f>+'[1]DEP-FINAL'!C86</f>
        <v>44726</v>
      </c>
      <c r="F89" s="26">
        <f>+IF('[1]DEP-FINAL'!D86&gt;1,'[1]DEP-FINAL'!D86," ")</f>
        <v>44971</v>
      </c>
      <c r="G89" s="27">
        <f>'[1]DEP-FINAL'!F86</f>
        <v>826000</v>
      </c>
      <c r="H89" s="28">
        <v>0</v>
      </c>
      <c r="I89" s="28">
        <f>+'[1]DEP-FINAL'!M86+'[1]DEP-FINAL'!N86</f>
        <v>0</v>
      </c>
      <c r="J89" s="28">
        <f>+'[1]DEP-FINAL'!R86</f>
        <v>0</v>
      </c>
      <c r="K89" s="29">
        <f>+'[1]DEP-FINAL'!P86+'[1]DEP-FINAL'!Q86</f>
        <v>0</v>
      </c>
      <c r="L89" s="28">
        <v>0</v>
      </c>
      <c r="M89" s="28">
        <v>0</v>
      </c>
      <c r="N89" s="28">
        <f t="shared" si="7"/>
        <v>0</v>
      </c>
      <c r="O89" s="28">
        <f t="shared" si="8"/>
        <v>826000</v>
      </c>
      <c r="P89" s="24">
        <f>IF('[1]DEP-FINAL'!H86&gt;1,0,'[1]DEP-FINAL'!B86)</f>
        <v>487787</v>
      </c>
      <c r="Q89" s="30">
        <f t="shared" si="9"/>
        <v>826000</v>
      </c>
      <c r="R89" s="31">
        <f t="shared" si="10"/>
        <v>0</v>
      </c>
      <c r="S89" s="31">
        <f>+'[1]DEP-FINAL'!J86</f>
        <v>0</v>
      </c>
      <c r="T89" s="23" t="s">
        <v>45</v>
      </c>
      <c r="U89" s="31">
        <f>+'[1]DEP-FINAL'!I86</f>
        <v>826000</v>
      </c>
      <c r="V89" s="30"/>
      <c r="W89" s="23" t="s">
        <v>45</v>
      </c>
      <c r="X89" s="31">
        <f>+'[1]DEP-FINAL'!K86+'[1]DEP-FINAL'!L86</f>
        <v>0</v>
      </c>
      <c r="Y89" s="23" t="s">
        <v>45</v>
      </c>
      <c r="Z89" s="31">
        <f t="shared" si="11"/>
        <v>0</v>
      </c>
      <c r="AA89" s="31"/>
      <c r="AB89" s="31">
        <v>0</v>
      </c>
      <c r="AC89" s="31">
        <v>0</v>
      </c>
      <c r="AD89" s="30"/>
      <c r="AE89" s="30">
        <f>+'[1]DEP-FINAL'!K86</f>
        <v>0</v>
      </c>
      <c r="AF89" s="30">
        <v>0</v>
      </c>
      <c r="AG89" s="30">
        <f t="shared" si="12"/>
        <v>0</v>
      </c>
      <c r="AH89" s="30">
        <v>0</v>
      </c>
      <c r="AI89" s="30" t="str">
        <f>+'[1]DEP-FINAL'!G86</f>
        <v>EN REVISION</v>
      </c>
      <c r="AJ89" s="32"/>
      <c r="AK89" s="33"/>
    </row>
    <row r="90" spans="1:37" s="34" customFormat="1" x14ac:dyDescent="0.25">
      <c r="A90" s="23">
        <f t="shared" si="13"/>
        <v>82</v>
      </c>
      <c r="B90" s="24" t="s">
        <v>44</v>
      </c>
      <c r="C90" s="23">
        <f>+'[1]DEP-FINAL'!A87</f>
        <v>487817</v>
      </c>
      <c r="D90" s="23">
        <f>+'[1]DEP-FINAL'!B87</f>
        <v>487817</v>
      </c>
      <c r="E90" s="25">
        <f>+'[1]DEP-FINAL'!C87</f>
        <v>44728</v>
      </c>
      <c r="F90" s="26">
        <f>+IF('[1]DEP-FINAL'!D87&gt;1,'[1]DEP-FINAL'!D87," ")</f>
        <v>44971</v>
      </c>
      <c r="G90" s="27">
        <f>'[1]DEP-FINAL'!F87</f>
        <v>312900</v>
      </c>
      <c r="H90" s="28">
        <v>0</v>
      </c>
      <c r="I90" s="28">
        <f>+'[1]DEP-FINAL'!M87+'[1]DEP-FINAL'!N87</f>
        <v>0</v>
      </c>
      <c r="J90" s="28">
        <f>+'[1]DEP-FINAL'!R87</f>
        <v>0</v>
      </c>
      <c r="K90" s="29">
        <f>+'[1]DEP-FINAL'!P87+'[1]DEP-FINAL'!Q87</f>
        <v>0</v>
      </c>
      <c r="L90" s="28">
        <v>0</v>
      </c>
      <c r="M90" s="28">
        <v>0</v>
      </c>
      <c r="N90" s="28">
        <f t="shared" si="7"/>
        <v>0</v>
      </c>
      <c r="O90" s="28">
        <f t="shared" si="8"/>
        <v>312900</v>
      </c>
      <c r="P90" s="24">
        <f>IF('[1]DEP-FINAL'!H87&gt;1,0,'[1]DEP-FINAL'!B87)</f>
        <v>487817</v>
      </c>
      <c r="Q90" s="30">
        <f t="shared" si="9"/>
        <v>312900</v>
      </c>
      <c r="R90" s="31">
        <f t="shared" si="10"/>
        <v>0</v>
      </c>
      <c r="S90" s="31">
        <f>+'[1]DEP-FINAL'!J87</f>
        <v>0</v>
      </c>
      <c r="T90" s="23" t="s">
        <v>45</v>
      </c>
      <c r="U90" s="31">
        <f>+'[1]DEP-FINAL'!I87</f>
        <v>312900</v>
      </c>
      <c r="V90" s="30"/>
      <c r="W90" s="23" t="s">
        <v>45</v>
      </c>
      <c r="X90" s="31">
        <f>+'[1]DEP-FINAL'!K87+'[1]DEP-FINAL'!L87</f>
        <v>0</v>
      </c>
      <c r="Y90" s="23" t="s">
        <v>45</v>
      </c>
      <c r="Z90" s="31">
        <f t="shared" si="11"/>
        <v>0</v>
      </c>
      <c r="AA90" s="31"/>
      <c r="AB90" s="31">
        <v>0</v>
      </c>
      <c r="AC90" s="31">
        <v>0</v>
      </c>
      <c r="AD90" s="30"/>
      <c r="AE90" s="30">
        <f>+'[1]DEP-FINAL'!K87</f>
        <v>0</v>
      </c>
      <c r="AF90" s="30">
        <v>0</v>
      </c>
      <c r="AG90" s="30">
        <f t="shared" si="12"/>
        <v>0</v>
      </c>
      <c r="AH90" s="30">
        <v>0</v>
      </c>
      <c r="AI90" s="30" t="str">
        <f>+'[1]DEP-FINAL'!G87</f>
        <v>EN REVISION</v>
      </c>
      <c r="AJ90" s="32"/>
      <c r="AK90" s="33"/>
    </row>
    <row r="91" spans="1:37" s="34" customFormat="1" x14ac:dyDescent="0.25">
      <c r="A91" s="23">
        <f t="shared" si="13"/>
        <v>83</v>
      </c>
      <c r="B91" s="24" t="s">
        <v>44</v>
      </c>
      <c r="C91" s="23">
        <f>+'[1]DEP-FINAL'!A88</f>
        <v>487818</v>
      </c>
      <c r="D91" s="23">
        <f>+'[1]DEP-FINAL'!B88</f>
        <v>487818</v>
      </c>
      <c r="E91" s="25">
        <f>+'[1]DEP-FINAL'!C88</f>
        <v>44734</v>
      </c>
      <c r="F91" s="26">
        <f>+IF('[1]DEP-FINAL'!D88&gt;1,'[1]DEP-FINAL'!D88," ")</f>
        <v>44971</v>
      </c>
      <c r="G91" s="27">
        <f>'[1]DEP-FINAL'!F88</f>
        <v>256750</v>
      </c>
      <c r="H91" s="28">
        <v>0</v>
      </c>
      <c r="I91" s="28">
        <f>+'[1]DEP-FINAL'!M88+'[1]DEP-FINAL'!N88</f>
        <v>0</v>
      </c>
      <c r="J91" s="28">
        <f>+'[1]DEP-FINAL'!R88</f>
        <v>0</v>
      </c>
      <c r="K91" s="29">
        <f>+'[1]DEP-FINAL'!P88+'[1]DEP-FINAL'!Q88</f>
        <v>0</v>
      </c>
      <c r="L91" s="28">
        <v>0</v>
      </c>
      <c r="M91" s="28">
        <v>0</v>
      </c>
      <c r="N91" s="28">
        <f t="shared" si="7"/>
        <v>0</v>
      </c>
      <c r="O91" s="28">
        <f t="shared" si="8"/>
        <v>256750</v>
      </c>
      <c r="P91" s="24">
        <f>IF('[1]DEP-FINAL'!H88&gt;1,0,'[1]DEP-FINAL'!B88)</f>
        <v>487818</v>
      </c>
      <c r="Q91" s="30">
        <f t="shared" si="9"/>
        <v>256750</v>
      </c>
      <c r="R91" s="31">
        <f t="shared" si="10"/>
        <v>0</v>
      </c>
      <c r="S91" s="31">
        <f>+'[1]DEP-FINAL'!J88</f>
        <v>0</v>
      </c>
      <c r="T91" s="23" t="s">
        <v>45</v>
      </c>
      <c r="U91" s="31">
        <f>+'[1]DEP-FINAL'!I88</f>
        <v>256750</v>
      </c>
      <c r="V91" s="30"/>
      <c r="W91" s="23" t="s">
        <v>45</v>
      </c>
      <c r="X91" s="31">
        <f>+'[1]DEP-FINAL'!K88+'[1]DEP-FINAL'!L88</f>
        <v>0</v>
      </c>
      <c r="Y91" s="23" t="s">
        <v>45</v>
      </c>
      <c r="Z91" s="31">
        <f t="shared" si="11"/>
        <v>0</v>
      </c>
      <c r="AA91" s="31"/>
      <c r="AB91" s="31">
        <v>0</v>
      </c>
      <c r="AC91" s="31">
        <v>0</v>
      </c>
      <c r="AD91" s="30"/>
      <c r="AE91" s="30">
        <f>+'[1]DEP-FINAL'!K88</f>
        <v>0</v>
      </c>
      <c r="AF91" s="30">
        <v>0</v>
      </c>
      <c r="AG91" s="30">
        <f t="shared" si="12"/>
        <v>0</v>
      </c>
      <c r="AH91" s="30">
        <v>0</v>
      </c>
      <c r="AI91" s="30" t="str">
        <f>+'[1]DEP-FINAL'!G88</f>
        <v>EN REVISION</v>
      </c>
      <c r="AJ91" s="32"/>
      <c r="AK91" s="33"/>
    </row>
    <row r="92" spans="1:37" s="34" customFormat="1" x14ac:dyDescent="0.25">
      <c r="A92" s="23">
        <f t="shared" si="13"/>
        <v>84</v>
      </c>
      <c r="B92" s="24" t="s">
        <v>44</v>
      </c>
      <c r="C92" s="23">
        <f>+'[1]DEP-FINAL'!A89</f>
        <v>487819</v>
      </c>
      <c r="D92" s="23">
        <f>+'[1]DEP-FINAL'!B89</f>
        <v>487819</v>
      </c>
      <c r="E92" s="25">
        <f>+'[1]DEP-FINAL'!C89</f>
        <v>44734</v>
      </c>
      <c r="F92" s="26">
        <f>+IF('[1]DEP-FINAL'!D89&gt;1,'[1]DEP-FINAL'!D89," ")</f>
        <v>44971</v>
      </c>
      <c r="G92" s="27">
        <f>'[1]DEP-FINAL'!F89</f>
        <v>584400</v>
      </c>
      <c r="H92" s="28">
        <v>0</v>
      </c>
      <c r="I92" s="28">
        <f>+'[1]DEP-FINAL'!M89+'[1]DEP-FINAL'!N89</f>
        <v>0</v>
      </c>
      <c r="J92" s="28">
        <f>+'[1]DEP-FINAL'!R89</f>
        <v>0</v>
      </c>
      <c r="K92" s="29">
        <f>+'[1]DEP-FINAL'!P89+'[1]DEP-FINAL'!Q89</f>
        <v>0</v>
      </c>
      <c r="L92" s="28">
        <v>0</v>
      </c>
      <c r="M92" s="28">
        <v>0</v>
      </c>
      <c r="N92" s="28">
        <f t="shared" si="7"/>
        <v>0</v>
      </c>
      <c r="O92" s="28">
        <f t="shared" si="8"/>
        <v>584400</v>
      </c>
      <c r="P92" s="24">
        <f>IF('[1]DEP-FINAL'!H89&gt;1,0,'[1]DEP-FINAL'!B89)</f>
        <v>487819</v>
      </c>
      <c r="Q92" s="30">
        <f t="shared" si="9"/>
        <v>584400</v>
      </c>
      <c r="R92" s="31">
        <f t="shared" si="10"/>
        <v>0</v>
      </c>
      <c r="S92" s="31">
        <f>+'[1]DEP-FINAL'!J89</f>
        <v>0</v>
      </c>
      <c r="T92" s="23" t="s">
        <v>45</v>
      </c>
      <c r="U92" s="31">
        <f>+'[1]DEP-FINAL'!I89</f>
        <v>584400</v>
      </c>
      <c r="V92" s="30"/>
      <c r="W92" s="23" t="s">
        <v>45</v>
      </c>
      <c r="X92" s="31">
        <f>+'[1]DEP-FINAL'!K89+'[1]DEP-FINAL'!L89</f>
        <v>0</v>
      </c>
      <c r="Y92" s="23" t="s">
        <v>45</v>
      </c>
      <c r="Z92" s="31">
        <f t="shared" si="11"/>
        <v>0</v>
      </c>
      <c r="AA92" s="31"/>
      <c r="AB92" s="31">
        <v>0</v>
      </c>
      <c r="AC92" s="31">
        <v>0</v>
      </c>
      <c r="AD92" s="30"/>
      <c r="AE92" s="30">
        <f>+'[1]DEP-FINAL'!K89</f>
        <v>0</v>
      </c>
      <c r="AF92" s="30">
        <v>0</v>
      </c>
      <c r="AG92" s="30">
        <f t="shared" si="12"/>
        <v>0</v>
      </c>
      <c r="AH92" s="30">
        <v>0</v>
      </c>
      <c r="AI92" s="30" t="str">
        <f>+'[1]DEP-FINAL'!G89</f>
        <v>EN REVISION</v>
      </c>
      <c r="AJ92" s="32"/>
      <c r="AK92" s="33"/>
    </row>
    <row r="93" spans="1:37" s="34" customFormat="1" x14ac:dyDescent="0.25">
      <c r="A93" s="23">
        <f t="shared" si="13"/>
        <v>85</v>
      </c>
      <c r="B93" s="24" t="s">
        <v>44</v>
      </c>
      <c r="C93" s="23">
        <f>+'[1]DEP-FINAL'!A90</f>
        <v>487820</v>
      </c>
      <c r="D93" s="23">
        <f>+'[1]DEP-FINAL'!B90</f>
        <v>487820</v>
      </c>
      <c r="E93" s="25">
        <f>+'[1]DEP-FINAL'!C90</f>
        <v>44738</v>
      </c>
      <c r="F93" s="26">
        <f>+IF('[1]DEP-FINAL'!D90&gt;1,'[1]DEP-FINAL'!D90," ")</f>
        <v>44971</v>
      </c>
      <c r="G93" s="27">
        <f>'[1]DEP-FINAL'!F90</f>
        <v>306550</v>
      </c>
      <c r="H93" s="28">
        <v>0</v>
      </c>
      <c r="I93" s="28">
        <f>+'[1]DEP-FINAL'!M90+'[1]DEP-FINAL'!N90</f>
        <v>0</v>
      </c>
      <c r="J93" s="28">
        <f>+'[1]DEP-FINAL'!R90</f>
        <v>0</v>
      </c>
      <c r="K93" s="29">
        <f>+'[1]DEP-FINAL'!P90+'[1]DEP-FINAL'!Q90</f>
        <v>0</v>
      </c>
      <c r="L93" s="28">
        <v>0</v>
      </c>
      <c r="M93" s="28">
        <v>0</v>
      </c>
      <c r="N93" s="28">
        <f t="shared" si="7"/>
        <v>0</v>
      </c>
      <c r="O93" s="28">
        <f t="shared" si="8"/>
        <v>306550</v>
      </c>
      <c r="P93" s="24">
        <f>IF('[1]DEP-FINAL'!H90&gt;1,0,'[1]DEP-FINAL'!B90)</f>
        <v>487820</v>
      </c>
      <c r="Q93" s="30">
        <f t="shared" si="9"/>
        <v>306550</v>
      </c>
      <c r="R93" s="31">
        <f t="shared" si="10"/>
        <v>0</v>
      </c>
      <c r="S93" s="31">
        <f>+'[1]DEP-FINAL'!J90</f>
        <v>0</v>
      </c>
      <c r="T93" s="23" t="s">
        <v>45</v>
      </c>
      <c r="U93" s="31">
        <f>+'[1]DEP-FINAL'!I90</f>
        <v>306550</v>
      </c>
      <c r="V93" s="30"/>
      <c r="W93" s="23" t="s">
        <v>45</v>
      </c>
      <c r="X93" s="31">
        <f>+'[1]DEP-FINAL'!K90+'[1]DEP-FINAL'!L90</f>
        <v>0</v>
      </c>
      <c r="Y93" s="23" t="s">
        <v>45</v>
      </c>
      <c r="Z93" s="31">
        <f t="shared" si="11"/>
        <v>0</v>
      </c>
      <c r="AA93" s="31"/>
      <c r="AB93" s="31">
        <v>0</v>
      </c>
      <c r="AC93" s="31">
        <v>0</v>
      </c>
      <c r="AD93" s="30"/>
      <c r="AE93" s="30">
        <f>+'[1]DEP-FINAL'!K90</f>
        <v>0</v>
      </c>
      <c r="AF93" s="30">
        <v>0</v>
      </c>
      <c r="AG93" s="30">
        <f t="shared" si="12"/>
        <v>0</v>
      </c>
      <c r="AH93" s="30">
        <v>0</v>
      </c>
      <c r="AI93" s="30" t="str">
        <f>+'[1]DEP-FINAL'!G90</f>
        <v>EN REVISION</v>
      </c>
      <c r="AJ93" s="32"/>
      <c r="AK93" s="33"/>
    </row>
    <row r="94" spans="1:37" s="34" customFormat="1" x14ac:dyDescent="0.25">
      <c r="A94" s="23">
        <f t="shared" si="13"/>
        <v>86</v>
      </c>
      <c r="B94" s="24" t="s">
        <v>44</v>
      </c>
      <c r="C94" s="23">
        <f>+'[1]DEP-FINAL'!A91</f>
        <v>487821</v>
      </c>
      <c r="D94" s="23">
        <f>+'[1]DEP-FINAL'!B91</f>
        <v>487821</v>
      </c>
      <c r="E94" s="25">
        <f>+'[1]DEP-FINAL'!C91</f>
        <v>44740</v>
      </c>
      <c r="F94" s="26">
        <f>+IF('[1]DEP-FINAL'!D91&gt;1,'[1]DEP-FINAL'!D91," ")</f>
        <v>44971</v>
      </c>
      <c r="G94" s="27">
        <f>'[1]DEP-FINAL'!F91</f>
        <v>318600</v>
      </c>
      <c r="H94" s="28">
        <v>0</v>
      </c>
      <c r="I94" s="28">
        <f>+'[1]DEP-FINAL'!M91+'[1]DEP-FINAL'!N91</f>
        <v>0</v>
      </c>
      <c r="J94" s="28">
        <f>+'[1]DEP-FINAL'!R91</f>
        <v>0</v>
      </c>
      <c r="K94" s="29">
        <f>+'[1]DEP-FINAL'!P91+'[1]DEP-FINAL'!Q91</f>
        <v>0</v>
      </c>
      <c r="L94" s="28">
        <v>0</v>
      </c>
      <c r="M94" s="28">
        <v>0</v>
      </c>
      <c r="N94" s="28">
        <f t="shared" si="7"/>
        <v>0</v>
      </c>
      <c r="O94" s="28">
        <f t="shared" si="8"/>
        <v>318600</v>
      </c>
      <c r="P94" s="24">
        <f>IF('[1]DEP-FINAL'!H91&gt;1,0,'[1]DEP-FINAL'!B91)</f>
        <v>487821</v>
      </c>
      <c r="Q94" s="30">
        <f t="shared" si="9"/>
        <v>318600</v>
      </c>
      <c r="R94" s="31">
        <f t="shared" si="10"/>
        <v>0</v>
      </c>
      <c r="S94" s="31">
        <f>+'[1]DEP-FINAL'!J91</f>
        <v>0</v>
      </c>
      <c r="T94" s="23" t="s">
        <v>45</v>
      </c>
      <c r="U94" s="31">
        <f>+'[1]DEP-FINAL'!I91</f>
        <v>318600</v>
      </c>
      <c r="V94" s="30"/>
      <c r="W94" s="23" t="s">
        <v>45</v>
      </c>
      <c r="X94" s="31">
        <f>+'[1]DEP-FINAL'!K91+'[1]DEP-FINAL'!L91</f>
        <v>0</v>
      </c>
      <c r="Y94" s="23" t="s">
        <v>45</v>
      </c>
      <c r="Z94" s="31">
        <f t="shared" si="11"/>
        <v>0</v>
      </c>
      <c r="AA94" s="31"/>
      <c r="AB94" s="31">
        <v>0</v>
      </c>
      <c r="AC94" s="31">
        <v>0</v>
      </c>
      <c r="AD94" s="30"/>
      <c r="AE94" s="30">
        <f>+'[1]DEP-FINAL'!K91</f>
        <v>0</v>
      </c>
      <c r="AF94" s="30">
        <v>0</v>
      </c>
      <c r="AG94" s="30">
        <f t="shared" si="12"/>
        <v>0</v>
      </c>
      <c r="AH94" s="30">
        <v>0</v>
      </c>
      <c r="AI94" s="30" t="str">
        <f>+'[1]DEP-FINAL'!G91</f>
        <v>EN REVISION</v>
      </c>
      <c r="AJ94" s="32"/>
      <c r="AK94" s="33"/>
    </row>
    <row r="95" spans="1:37" s="34" customFormat="1" x14ac:dyDescent="0.25">
      <c r="A95" s="23">
        <f t="shared" si="13"/>
        <v>87</v>
      </c>
      <c r="B95" s="24" t="s">
        <v>44</v>
      </c>
      <c r="C95" s="23">
        <f>+'[1]DEP-FINAL'!A92</f>
        <v>487822</v>
      </c>
      <c r="D95" s="23">
        <f>+'[1]DEP-FINAL'!B92</f>
        <v>487822</v>
      </c>
      <c r="E95" s="25">
        <f>+'[1]DEP-FINAL'!C92</f>
        <v>44747</v>
      </c>
      <c r="F95" s="26">
        <f>+IF('[1]DEP-FINAL'!D92&gt;1,'[1]DEP-FINAL'!D92," ")</f>
        <v>44971</v>
      </c>
      <c r="G95" s="27">
        <f>'[1]DEP-FINAL'!F92</f>
        <v>361480</v>
      </c>
      <c r="H95" s="28">
        <v>0</v>
      </c>
      <c r="I95" s="28">
        <f>+'[1]DEP-FINAL'!M92+'[1]DEP-FINAL'!N92</f>
        <v>0</v>
      </c>
      <c r="J95" s="28">
        <f>+'[1]DEP-FINAL'!R92</f>
        <v>0</v>
      </c>
      <c r="K95" s="29">
        <f>+'[1]DEP-FINAL'!P92+'[1]DEP-FINAL'!Q92</f>
        <v>0</v>
      </c>
      <c r="L95" s="28">
        <v>0</v>
      </c>
      <c r="M95" s="28">
        <v>0</v>
      </c>
      <c r="N95" s="28">
        <f t="shared" si="7"/>
        <v>0</v>
      </c>
      <c r="O95" s="28">
        <f t="shared" si="8"/>
        <v>361480</v>
      </c>
      <c r="P95" s="24">
        <f>IF('[1]DEP-FINAL'!H92&gt;1,0,'[1]DEP-FINAL'!B92)</f>
        <v>487822</v>
      </c>
      <c r="Q95" s="30">
        <f t="shared" si="9"/>
        <v>361480</v>
      </c>
      <c r="R95" s="31">
        <f t="shared" si="10"/>
        <v>0</v>
      </c>
      <c r="S95" s="31">
        <f>+'[1]DEP-FINAL'!J92</f>
        <v>0</v>
      </c>
      <c r="T95" s="23" t="s">
        <v>45</v>
      </c>
      <c r="U95" s="31">
        <f>+'[1]DEP-FINAL'!I92</f>
        <v>361480</v>
      </c>
      <c r="V95" s="30"/>
      <c r="W95" s="23" t="s">
        <v>45</v>
      </c>
      <c r="X95" s="31">
        <f>+'[1]DEP-FINAL'!K92+'[1]DEP-FINAL'!L92</f>
        <v>0</v>
      </c>
      <c r="Y95" s="23" t="s">
        <v>45</v>
      </c>
      <c r="Z95" s="31">
        <f t="shared" si="11"/>
        <v>0</v>
      </c>
      <c r="AA95" s="31"/>
      <c r="AB95" s="31">
        <v>0</v>
      </c>
      <c r="AC95" s="31">
        <v>0</v>
      </c>
      <c r="AD95" s="30"/>
      <c r="AE95" s="30">
        <f>+'[1]DEP-FINAL'!K92</f>
        <v>0</v>
      </c>
      <c r="AF95" s="30">
        <v>0</v>
      </c>
      <c r="AG95" s="30">
        <f t="shared" si="12"/>
        <v>0</v>
      </c>
      <c r="AH95" s="30">
        <v>0</v>
      </c>
      <c r="AI95" s="30" t="str">
        <f>+'[1]DEP-FINAL'!G92</f>
        <v>EN REVISION</v>
      </c>
      <c r="AJ95" s="32"/>
      <c r="AK95" s="33"/>
    </row>
    <row r="96" spans="1:37" s="34" customFormat="1" x14ac:dyDescent="0.25">
      <c r="A96" s="23">
        <f t="shared" si="13"/>
        <v>88</v>
      </c>
      <c r="B96" s="24" t="s">
        <v>44</v>
      </c>
      <c r="C96" s="23">
        <f>+'[1]DEP-FINAL'!A93</f>
        <v>487823</v>
      </c>
      <c r="D96" s="23">
        <f>+'[1]DEP-FINAL'!B93</f>
        <v>487823</v>
      </c>
      <c r="E96" s="25">
        <f>+'[1]DEP-FINAL'!C93</f>
        <v>44748</v>
      </c>
      <c r="F96" s="26">
        <f>+IF('[1]DEP-FINAL'!D93&gt;1,'[1]DEP-FINAL'!D93," ")</f>
        <v>44971</v>
      </c>
      <c r="G96" s="27">
        <f>'[1]DEP-FINAL'!F93</f>
        <v>215000</v>
      </c>
      <c r="H96" s="28">
        <v>0</v>
      </c>
      <c r="I96" s="28">
        <f>+'[1]DEP-FINAL'!M93+'[1]DEP-FINAL'!N93</f>
        <v>0</v>
      </c>
      <c r="J96" s="28">
        <f>+'[1]DEP-FINAL'!R93</f>
        <v>0</v>
      </c>
      <c r="K96" s="29">
        <f>+'[1]DEP-FINAL'!P93+'[1]DEP-FINAL'!Q93</f>
        <v>0</v>
      </c>
      <c r="L96" s="28">
        <v>0</v>
      </c>
      <c r="M96" s="28">
        <v>0</v>
      </c>
      <c r="N96" s="28">
        <f t="shared" si="7"/>
        <v>0</v>
      </c>
      <c r="O96" s="28">
        <f t="shared" si="8"/>
        <v>215000</v>
      </c>
      <c r="P96" s="24">
        <f>IF('[1]DEP-FINAL'!H93&gt;1,0,'[1]DEP-FINAL'!B93)</f>
        <v>487823</v>
      </c>
      <c r="Q96" s="30">
        <f t="shared" si="9"/>
        <v>215000</v>
      </c>
      <c r="R96" s="31">
        <f t="shared" si="10"/>
        <v>0</v>
      </c>
      <c r="S96" s="31">
        <f>+'[1]DEP-FINAL'!J93</f>
        <v>0</v>
      </c>
      <c r="T96" s="23" t="s">
        <v>45</v>
      </c>
      <c r="U96" s="31">
        <f>+'[1]DEP-FINAL'!I93</f>
        <v>215000</v>
      </c>
      <c r="V96" s="30"/>
      <c r="W96" s="23" t="s">
        <v>45</v>
      </c>
      <c r="X96" s="31">
        <f>+'[1]DEP-FINAL'!K93+'[1]DEP-FINAL'!L93</f>
        <v>0</v>
      </c>
      <c r="Y96" s="23" t="s">
        <v>45</v>
      </c>
      <c r="Z96" s="31">
        <f t="shared" si="11"/>
        <v>0</v>
      </c>
      <c r="AA96" s="31"/>
      <c r="AB96" s="31">
        <v>0</v>
      </c>
      <c r="AC96" s="31">
        <v>0</v>
      </c>
      <c r="AD96" s="30"/>
      <c r="AE96" s="30">
        <f>+'[1]DEP-FINAL'!K93</f>
        <v>0</v>
      </c>
      <c r="AF96" s="30">
        <v>0</v>
      </c>
      <c r="AG96" s="30">
        <f t="shared" si="12"/>
        <v>0</v>
      </c>
      <c r="AH96" s="30">
        <v>0</v>
      </c>
      <c r="AI96" s="30" t="str">
        <f>+'[1]DEP-FINAL'!G93</f>
        <v>EN REVISION</v>
      </c>
      <c r="AJ96" s="32"/>
      <c r="AK96" s="33"/>
    </row>
    <row r="97" spans="1:37" s="34" customFormat="1" x14ac:dyDescent="0.25">
      <c r="A97" s="23">
        <f t="shared" si="13"/>
        <v>89</v>
      </c>
      <c r="B97" s="24" t="s">
        <v>44</v>
      </c>
      <c r="C97" s="23">
        <f>+'[1]DEP-FINAL'!A94</f>
        <v>487824</v>
      </c>
      <c r="D97" s="23">
        <f>+'[1]DEP-FINAL'!B94</f>
        <v>487824</v>
      </c>
      <c r="E97" s="25">
        <f>+'[1]DEP-FINAL'!C94</f>
        <v>44752</v>
      </c>
      <c r="F97" s="26">
        <f>+IF('[1]DEP-FINAL'!D94&gt;1,'[1]DEP-FINAL'!D94," ")</f>
        <v>44971</v>
      </c>
      <c r="G97" s="27">
        <f>'[1]DEP-FINAL'!F94</f>
        <v>228350</v>
      </c>
      <c r="H97" s="28">
        <v>0</v>
      </c>
      <c r="I97" s="28">
        <f>+'[1]DEP-FINAL'!M94+'[1]DEP-FINAL'!N94</f>
        <v>0</v>
      </c>
      <c r="J97" s="28">
        <f>+'[1]DEP-FINAL'!R94</f>
        <v>0</v>
      </c>
      <c r="K97" s="29">
        <f>+'[1]DEP-FINAL'!P94+'[1]DEP-FINAL'!Q94</f>
        <v>0</v>
      </c>
      <c r="L97" s="28">
        <v>0</v>
      </c>
      <c r="M97" s="28">
        <v>0</v>
      </c>
      <c r="N97" s="28">
        <f t="shared" si="7"/>
        <v>0</v>
      </c>
      <c r="O97" s="28">
        <f t="shared" si="8"/>
        <v>228350</v>
      </c>
      <c r="P97" s="24">
        <f>IF('[1]DEP-FINAL'!H94&gt;1,0,'[1]DEP-FINAL'!B94)</f>
        <v>487824</v>
      </c>
      <c r="Q97" s="30">
        <f t="shared" si="9"/>
        <v>228350</v>
      </c>
      <c r="R97" s="31">
        <f t="shared" si="10"/>
        <v>0</v>
      </c>
      <c r="S97" s="31">
        <f>+'[1]DEP-FINAL'!J94</f>
        <v>0</v>
      </c>
      <c r="T97" s="23" t="s">
        <v>45</v>
      </c>
      <c r="U97" s="31">
        <f>+'[1]DEP-FINAL'!I94</f>
        <v>228350</v>
      </c>
      <c r="V97" s="30"/>
      <c r="W97" s="23" t="s">
        <v>45</v>
      </c>
      <c r="X97" s="31">
        <f>+'[1]DEP-FINAL'!K94+'[1]DEP-FINAL'!L94</f>
        <v>0</v>
      </c>
      <c r="Y97" s="23" t="s">
        <v>45</v>
      </c>
      <c r="Z97" s="31">
        <f t="shared" si="11"/>
        <v>0</v>
      </c>
      <c r="AA97" s="31"/>
      <c r="AB97" s="31">
        <v>0</v>
      </c>
      <c r="AC97" s="31">
        <v>0</v>
      </c>
      <c r="AD97" s="30"/>
      <c r="AE97" s="30">
        <f>+'[1]DEP-FINAL'!K94</f>
        <v>0</v>
      </c>
      <c r="AF97" s="30">
        <v>0</v>
      </c>
      <c r="AG97" s="30">
        <f t="shared" si="12"/>
        <v>0</v>
      </c>
      <c r="AH97" s="30">
        <v>0</v>
      </c>
      <c r="AI97" s="30" t="str">
        <f>+'[1]DEP-FINAL'!G94</f>
        <v>EN REVISION</v>
      </c>
      <c r="AJ97" s="32"/>
      <c r="AK97" s="33"/>
    </row>
    <row r="98" spans="1:37" s="34" customFormat="1" x14ac:dyDescent="0.25">
      <c r="A98" s="23">
        <f t="shared" si="13"/>
        <v>90</v>
      </c>
      <c r="B98" s="24" t="s">
        <v>44</v>
      </c>
      <c r="C98" s="23">
        <f>+'[1]DEP-FINAL'!A95</f>
        <v>487825</v>
      </c>
      <c r="D98" s="23">
        <f>+'[1]DEP-FINAL'!B95</f>
        <v>487825</v>
      </c>
      <c r="E98" s="25">
        <f>+'[1]DEP-FINAL'!C95</f>
        <v>44753</v>
      </c>
      <c r="F98" s="26">
        <f>+IF('[1]DEP-FINAL'!D95&gt;1,'[1]DEP-FINAL'!D95," ")</f>
        <v>44971</v>
      </c>
      <c r="G98" s="27">
        <f>'[1]DEP-FINAL'!F95</f>
        <v>284900</v>
      </c>
      <c r="H98" s="28">
        <v>0</v>
      </c>
      <c r="I98" s="28">
        <f>+'[1]DEP-FINAL'!M95+'[1]DEP-FINAL'!N95</f>
        <v>0</v>
      </c>
      <c r="J98" s="28">
        <f>+'[1]DEP-FINAL'!R95</f>
        <v>0</v>
      </c>
      <c r="K98" s="29">
        <f>+'[1]DEP-FINAL'!P95+'[1]DEP-FINAL'!Q95</f>
        <v>0</v>
      </c>
      <c r="L98" s="28">
        <v>0</v>
      </c>
      <c r="M98" s="28">
        <v>0</v>
      </c>
      <c r="N98" s="28">
        <f t="shared" si="7"/>
        <v>0</v>
      </c>
      <c r="O98" s="28">
        <f t="shared" si="8"/>
        <v>284900</v>
      </c>
      <c r="P98" s="24">
        <f>IF('[1]DEP-FINAL'!H95&gt;1,0,'[1]DEP-FINAL'!B95)</f>
        <v>487825</v>
      </c>
      <c r="Q98" s="30">
        <f t="shared" si="9"/>
        <v>284900</v>
      </c>
      <c r="R98" s="31">
        <f t="shared" si="10"/>
        <v>0</v>
      </c>
      <c r="S98" s="31">
        <f>+'[1]DEP-FINAL'!J95</f>
        <v>0</v>
      </c>
      <c r="T98" s="23" t="s">
        <v>45</v>
      </c>
      <c r="U98" s="31">
        <f>+'[1]DEP-FINAL'!I95</f>
        <v>284900</v>
      </c>
      <c r="V98" s="30"/>
      <c r="W98" s="23" t="s">
        <v>45</v>
      </c>
      <c r="X98" s="31">
        <f>+'[1]DEP-FINAL'!K95+'[1]DEP-FINAL'!L95</f>
        <v>0</v>
      </c>
      <c r="Y98" s="23" t="s">
        <v>45</v>
      </c>
      <c r="Z98" s="31">
        <f t="shared" si="11"/>
        <v>0</v>
      </c>
      <c r="AA98" s="31"/>
      <c r="AB98" s="31">
        <v>0</v>
      </c>
      <c r="AC98" s="31">
        <v>0</v>
      </c>
      <c r="AD98" s="30"/>
      <c r="AE98" s="30">
        <f>+'[1]DEP-FINAL'!K95</f>
        <v>0</v>
      </c>
      <c r="AF98" s="30">
        <v>0</v>
      </c>
      <c r="AG98" s="30">
        <f t="shared" si="12"/>
        <v>0</v>
      </c>
      <c r="AH98" s="30">
        <v>0</v>
      </c>
      <c r="AI98" s="30" t="str">
        <f>+'[1]DEP-FINAL'!G95</f>
        <v>EN REVISION</v>
      </c>
      <c r="AJ98" s="32"/>
      <c r="AK98" s="33"/>
    </row>
    <row r="99" spans="1:37" s="34" customFormat="1" x14ac:dyDescent="0.25">
      <c r="A99" s="23">
        <f t="shared" si="13"/>
        <v>91</v>
      </c>
      <c r="B99" s="24" t="s">
        <v>44</v>
      </c>
      <c r="C99" s="23">
        <f>+'[1]DEP-FINAL'!A96</f>
        <v>487788</v>
      </c>
      <c r="D99" s="23">
        <f>+'[1]DEP-FINAL'!B96</f>
        <v>487788</v>
      </c>
      <c r="E99" s="25">
        <f>+'[1]DEP-FINAL'!C96</f>
        <v>44760</v>
      </c>
      <c r="F99" s="26">
        <f>+IF('[1]DEP-FINAL'!D96&gt;1,'[1]DEP-FINAL'!D96," ")</f>
        <v>44971</v>
      </c>
      <c r="G99" s="27">
        <f>'[1]DEP-FINAL'!F96</f>
        <v>230000</v>
      </c>
      <c r="H99" s="28">
        <v>0</v>
      </c>
      <c r="I99" s="28">
        <f>+'[1]DEP-FINAL'!M96+'[1]DEP-FINAL'!N96</f>
        <v>0</v>
      </c>
      <c r="J99" s="28">
        <f>+'[1]DEP-FINAL'!R96</f>
        <v>0</v>
      </c>
      <c r="K99" s="29">
        <f>+'[1]DEP-FINAL'!P96+'[1]DEP-FINAL'!Q96</f>
        <v>0</v>
      </c>
      <c r="L99" s="28">
        <v>0</v>
      </c>
      <c r="M99" s="28">
        <v>0</v>
      </c>
      <c r="N99" s="28">
        <f t="shared" si="7"/>
        <v>0</v>
      </c>
      <c r="O99" s="28">
        <f t="shared" si="8"/>
        <v>230000</v>
      </c>
      <c r="P99" s="24">
        <f>IF('[1]DEP-FINAL'!H96&gt;1,0,'[1]DEP-FINAL'!B96)</f>
        <v>487788</v>
      </c>
      <c r="Q99" s="30">
        <f t="shared" si="9"/>
        <v>230000</v>
      </c>
      <c r="R99" s="31">
        <f t="shared" si="10"/>
        <v>0</v>
      </c>
      <c r="S99" s="31">
        <f>+'[1]DEP-FINAL'!J96</f>
        <v>0</v>
      </c>
      <c r="T99" s="23" t="s">
        <v>45</v>
      </c>
      <c r="U99" s="31">
        <f>+'[1]DEP-FINAL'!I96</f>
        <v>230000</v>
      </c>
      <c r="V99" s="30"/>
      <c r="W99" s="23" t="s">
        <v>45</v>
      </c>
      <c r="X99" s="31">
        <f>+'[1]DEP-FINAL'!K96+'[1]DEP-FINAL'!L96</f>
        <v>0</v>
      </c>
      <c r="Y99" s="23" t="s">
        <v>45</v>
      </c>
      <c r="Z99" s="31">
        <f t="shared" si="11"/>
        <v>0</v>
      </c>
      <c r="AA99" s="31"/>
      <c r="AB99" s="31">
        <v>0</v>
      </c>
      <c r="AC99" s="31">
        <v>0</v>
      </c>
      <c r="AD99" s="30"/>
      <c r="AE99" s="30">
        <f>+'[1]DEP-FINAL'!K96</f>
        <v>0</v>
      </c>
      <c r="AF99" s="30">
        <v>0</v>
      </c>
      <c r="AG99" s="30">
        <f t="shared" si="12"/>
        <v>0</v>
      </c>
      <c r="AH99" s="30">
        <v>0</v>
      </c>
      <c r="AI99" s="30" t="str">
        <f>+'[1]DEP-FINAL'!G96</f>
        <v>EN REVISION</v>
      </c>
      <c r="AJ99" s="32"/>
      <c r="AK99" s="33"/>
    </row>
    <row r="100" spans="1:37" s="34" customFormat="1" x14ac:dyDescent="0.25">
      <c r="A100" s="23">
        <f t="shared" si="13"/>
        <v>92</v>
      </c>
      <c r="B100" s="24" t="s">
        <v>44</v>
      </c>
      <c r="C100" s="23">
        <f>+'[1]DEP-FINAL'!A97</f>
        <v>487789</v>
      </c>
      <c r="D100" s="23">
        <f>+'[1]DEP-FINAL'!B97</f>
        <v>487789</v>
      </c>
      <c r="E100" s="25">
        <f>+'[1]DEP-FINAL'!C97</f>
        <v>44763</v>
      </c>
      <c r="F100" s="26">
        <f>+IF('[1]DEP-FINAL'!D97&gt;1,'[1]DEP-FINAL'!D97," ")</f>
        <v>44971</v>
      </c>
      <c r="G100" s="27">
        <f>'[1]DEP-FINAL'!F97</f>
        <v>284400</v>
      </c>
      <c r="H100" s="28">
        <v>0</v>
      </c>
      <c r="I100" s="28">
        <f>+'[1]DEP-FINAL'!M97+'[1]DEP-FINAL'!N97</f>
        <v>0</v>
      </c>
      <c r="J100" s="28">
        <f>+'[1]DEP-FINAL'!R97</f>
        <v>0</v>
      </c>
      <c r="K100" s="29">
        <f>+'[1]DEP-FINAL'!P97+'[1]DEP-FINAL'!Q97</f>
        <v>0</v>
      </c>
      <c r="L100" s="28">
        <v>0</v>
      </c>
      <c r="M100" s="28">
        <v>0</v>
      </c>
      <c r="N100" s="28">
        <f t="shared" si="7"/>
        <v>0</v>
      </c>
      <c r="O100" s="28">
        <f t="shared" si="8"/>
        <v>284400</v>
      </c>
      <c r="P100" s="24">
        <f>IF('[1]DEP-FINAL'!H97&gt;1,0,'[1]DEP-FINAL'!B97)</f>
        <v>487789</v>
      </c>
      <c r="Q100" s="30">
        <f t="shared" si="9"/>
        <v>284400</v>
      </c>
      <c r="R100" s="31">
        <f t="shared" si="10"/>
        <v>0</v>
      </c>
      <c r="S100" s="31">
        <f>+'[1]DEP-FINAL'!J97</f>
        <v>0</v>
      </c>
      <c r="T100" s="23" t="s">
        <v>45</v>
      </c>
      <c r="U100" s="31">
        <f>+'[1]DEP-FINAL'!I97</f>
        <v>284400</v>
      </c>
      <c r="V100" s="30"/>
      <c r="W100" s="23" t="s">
        <v>45</v>
      </c>
      <c r="X100" s="31">
        <f>+'[1]DEP-FINAL'!K97+'[1]DEP-FINAL'!L97</f>
        <v>0</v>
      </c>
      <c r="Y100" s="23" t="s">
        <v>45</v>
      </c>
      <c r="Z100" s="31">
        <f t="shared" si="11"/>
        <v>0</v>
      </c>
      <c r="AA100" s="31"/>
      <c r="AB100" s="31">
        <v>0</v>
      </c>
      <c r="AC100" s="31">
        <v>0</v>
      </c>
      <c r="AD100" s="30"/>
      <c r="AE100" s="30">
        <f>+'[1]DEP-FINAL'!K97</f>
        <v>0</v>
      </c>
      <c r="AF100" s="30">
        <v>0</v>
      </c>
      <c r="AG100" s="30">
        <f t="shared" si="12"/>
        <v>0</v>
      </c>
      <c r="AH100" s="30">
        <v>0</v>
      </c>
      <c r="AI100" s="30" t="str">
        <f>+'[1]DEP-FINAL'!G97</f>
        <v>EN REVISION</v>
      </c>
      <c r="AJ100" s="32"/>
      <c r="AK100" s="33"/>
    </row>
    <row r="101" spans="1:37" s="34" customFormat="1" x14ac:dyDescent="0.25">
      <c r="A101" s="23">
        <f t="shared" si="13"/>
        <v>93</v>
      </c>
      <c r="B101" s="24" t="s">
        <v>44</v>
      </c>
      <c r="C101" s="23">
        <f>+'[1]DEP-FINAL'!A98</f>
        <v>487826</v>
      </c>
      <c r="D101" s="23">
        <f>+'[1]DEP-FINAL'!B98</f>
        <v>487826</v>
      </c>
      <c r="E101" s="25">
        <f>+'[1]DEP-FINAL'!C98</f>
        <v>44766</v>
      </c>
      <c r="F101" s="26">
        <f>+IF('[1]DEP-FINAL'!D98&gt;1,'[1]DEP-FINAL'!D98," ")</f>
        <v>44971</v>
      </c>
      <c r="G101" s="27">
        <f>'[1]DEP-FINAL'!F98</f>
        <v>619160</v>
      </c>
      <c r="H101" s="28">
        <v>0</v>
      </c>
      <c r="I101" s="28">
        <f>+'[1]DEP-FINAL'!M98+'[1]DEP-FINAL'!N98</f>
        <v>0</v>
      </c>
      <c r="J101" s="28">
        <f>+'[1]DEP-FINAL'!R98</f>
        <v>0</v>
      </c>
      <c r="K101" s="29">
        <f>+'[1]DEP-FINAL'!P98+'[1]DEP-FINAL'!Q98</f>
        <v>0</v>
      </c>
      <c r="L101" s="28">
        <v>0</v>
      </c>
      <c r="M101" s="28">
        <v>0</v>
      </c>
      <c r="N101" s="28">
        <f t="shared" si="7"/>
        <v>0</v>
      </c>
      <c r="O101" s="28">
        <f t="shared" si="8"/>
        <v>619160</v>
      </c>
      <c r="P101" s="24">
        <f>IF('[1]DEP-FINAL'!H98&gt;1,0,'[1]DEP-FINAL'!B98)</f>
        <v>487826</v>
      </c>
      <c r="Q101" s="30">
        <f t="shared" si="9"/>
        <v>619160</v>
      </c>
      <c r="R101" s="31">
        <f t="shared" si="10"/>
        <v>0</v>
      </c>
      <c r="S101" s="31">
        <f>+'[1]DEP-FINAL'!J98</f>
        <v>0</v>
      </c>
      <c r="T101" s="23" t="s">
        <v>45</v>
      </c>
      <c r="U101" s="31">
        <f>+'[1]DEP-FINAL'!I98</f>
        <v>619160</v>
      </c>
      <c r="V101" s="30"/>
      <c r="W101" s="23" t="s">
        <v>45</v>
      </c>
      <c r="X101" s="31">
        <f>+'[1]DEP-FINAL'!K98+'[1]DEP-FINAL'!L98</f>
        <v>0</v>
      </c>
      <c r="Y101" s="23" t="s">
        <v>45</v>
      </c>
      <c r="Z101" s="31">
        <f t="shared" si="11"/>
        <v>0</v>
      </c>
      <c r="AA101" s="31"/>
      <c r="AB101" s="31">
        <v>0</v>
      </c>
      <c r="AC101" s="31">
        <v>0</v>
      </c>
      <c r="AD101" s="30"/>
      <c r="AE101" s="30">
        <f>+'[1]DEP-FINAL'!K98</f>
        <v>0</v>
      </c>
      <c r="AF101" s="30">
        <v>0</v>
      </c>
      <c r="AG101" s="30">
        <f t="shared" si="12"/>
        <v>0</v>
      </c>
      <c r="AH101" s="30">
        <v>0</v>
      </c>
      <c r="AI101" s="30" t="str">
        <f>+'[1]DEP-FINAL'!G98</f>
        <v>EN REVISION</v>
      </c>
      <c r="AJ101" s="32"/>
      <c r="AK101" s="33"/>
    </row>
    <row r="102" spans="1:37" s="34" customFormat="1" x14ac:dyDescent="0.25">
      <c r="A102" s="23">
        <f t="shared" si="13"/>
        <v>94</v>
      </c>
      <c r="B102" s="24" t="s">
        <v>44</v>
      </c>
      <c r="C102" s="23">
        <f>+'[1]DEP-FINAL'!A99</f>
        <v>487827</v>
      </c>
      <c r="D102" s="23">
        <f>+'[1]DEP-FINAL'!B99</f>
        <v>487827</v>
      </c>
      <c r="E102" s="25">
        <f>+'[1]DEP-FINAL'!C99</f>
        <v>44778</v>
      </c>
      <c r="F102" s="26">
        <f>+IF('[1]DEP-FINAL'!D99&gt;1,'[1]DEP-FINAL'!D99," ")</f>
        <v>44971</v>
      </c>
      <c r="G102" s="27">
        <f>'[1]DEP-FINAL'!F99</f>
        <v>231200</v>
      </c>
      <c r="H102" s="28">
        <v>0</v>
      </c>
      <c r="I102" s="28">
        <f>+'[1]DEP-FINAL'!M99+'[1]DEP-FINAL'!N99</f>
        <v>0</v>
      </c>
      <c r="J102" s="28">
        <f>+'[1]DEP-FINAL'!R99</f>
        <v>0</v>
      </c>
      <c r="K102" s="29">
        <f>+'[1]DEP-FINAL'!P99+'[1]DEP-FINAL'!Q99</f>
        <v>0</v>
      </c>
      <c r="L102" s="28">
        <v>0</v>
      </c>
      <c r="M102" s="28">
        <v>0</v>
      </c>
      <c r="N102" s="28">
        <f t="shared" si="7"/>
        <v>0</v>
      </c>
      <c r="O102" s="28">
        <f t="shared" si="8"/>
        <v>231200</v>
      </c>
      <c r="P102" s="24">
        <f>IF('[1]DEP-FINAL'!H99&gt;1,0,'[1]DEP-FINAL'!B99)</f>
        <v>487827</v>
      </c>
      <c r="Q102" s="30">
        <f t="shared" si="9"/>
        <v>231200</v>
      </c>
      <c r="R102" s="31">
        <f t="shared" si="10"/>
        <v>0</v>
      </c>
      <c r="S102" s="31">
        <f>+'[1]DEP-FINAL'!J99</f>
        <v>0</v>
      </c>
      <c r="T102" s="23" t="s">
        <v>45</v>
      </c>
      <c r="U102" s="31">
        <f>+'[1]DEP-FINAL'!I99</f>
        <v>231200</v>
      </c>
      <c r="V102" s="30"/>
      <c r="W102" s="23" t="s">
        <v>45</v>
      </c>
      <c r="X102" s="31">
        <f>+'[1]DEP-FINAL'!K99+'[1]DEP-FINAL'!L99</f>
        <v>0</v>
      </c>
      <c r="Y102" s="23" t="s">
        <v>45</v>
      </c>
      <c r="Z102" s="31">
        <f t="shared" si="11"/>
        <v>0</v>
      </c>
      <c r="AA102" s="31"/>
      <c r="AB102" s="31">
        <v>0</v>
      </c>
      <c r="AC102" s="31">
        <v>0</v>
      </c>
      <c r="AD102" s="30"/>
      <c r="AE102" s="30">
        <f>+'[1]DEP-FINAL'!K99</f>
        <v>0</v>
      </c>
      <c r="AF102" s="30">
        <v>0</v>
      </c>
      <c r="AG102" s="30">
        <f t="shared" si="12"/>
        <v>0</v>
      </c>
      <c r="AH102" s="30">
        <v>0</v>
      </c>
      <c r="AI102" s="30" t="str">
        <f>+'[1]DEP-FINAL'!G99</f>
        <v>EN REVISION</v>
      </c>
      <c r="AJ102" s="32"/>
      <c r="AK102" s="33"/>
    </row>
    <row r="103" spans="1:37" s="34" customFormat="1" x14ac:dyDescent="0.25">
      <c r="A103" s="23">
        <f t="shared" si="13"/>
        <v>95</v>
      </c>
      <c r="B103" s="24" t="s">
        <v>44</v>
      </c>
      <c r="C103" s="23">
        <f>+'[1]DEP-FINAL'!A100</f>
        <v>487790</v>
      </c>
      <c r="D103" s="23">
        <f>+'[1]DEP-FINAL'!B100</f>
        <v>487790</v>
      </c>
      <c r="E103" s="25">
        <f>+'[1]DEP-FINAL'!C100</f>
        <v>44780</v>
      </c>
      <c r="F103" s="26">
        <f>+IF('[1]DEP-FINAL'!D100&gt;1,'[1]DEP-FINAL'!D100," ")</f>
        <v>44971</v>
      </c>
      <c r="G103" s="27">
        <f>'[1]DEP-FINAL'!F100</f>
        <v>401080</v>
      </c>
      <c r="H103" s="28">
        <v>0</v>
      </c>
      <c r="I103" s="28">
        <f>+'[1]DEP-FINAL'!M100+'[1]DEP-FINAL'!N100</f>
        <v>0</v>
      </c>
      <c r="J103" s="28">
        <f>+'[1]DEP-FINAL'!R100</f>
        <v>0</v>
      </c>
      <c r="K103" s="29">
        <f>+'[1]DEP-FINAL'!P100+'[1]DEP-FINAL'!Q100</f>
        <v>0</v>
      </c>
      <c r="L103" s="28">
        <v>0</v>
      </c>
      <c r="M103" s="28">
        <v>0</v>
      </c>
      <c r="N103" s="28">
        <f t="shared" si="7"/>
        <v>0</v>
      </c>
      <c r="O103" s="28">
        <f t="shared" si="8"/>
        <v>401080</v>
      </c>
      <c r="P103" s="24">
        <f>IF('[1]DEP-FINAL'!H100&gt;1,0,'[1]DEP-FINAL'!B100)</f>
        <v>487790</v>
      </c>
      <c r="Q103" s="30">
        <f t="shared" si="9"/>
        <v>401080</v>
      </c>
      <c r="R103" s="31">
        <f t="shared" si="10"/>
        <v>0</v>
      </c>
      <c r="S103" s="31">
        <f>+'[1]DEP-FINAL'!J100</f>
        <v>0</v>
      </c>
      <c r="T103" s="23" t="s">
        <v>45</v>
      </c>
      <c r="U103" s="31">
        <f>+'[1]DEP-FINAL'!I100</f>
        <v>401080</v>
      </c>
      <c r="V103" s="30"/>
      <c r="W103" s="23" t="s">
        <v>45</v>
      </c>
      <c r="X103" s="31">
        <f>+'[1]DEP-FINAL'!K100+'[1]DEP-FINAL'!L100</f>
        <v>0</v>
      </c>
      <c r="Y103" s="23" t="s">
        <v>45</v>
      </c>
      <c r="Z103" s="31">
        <f t="shared" si="11"/>
        <v>0</v>
      </c>
      <c r="AA103" s="31"/>
      <c r="AB103" s="31">
        <v>0</v>
      </c>
      <c r="AC103" s="31">
        <v>0</v>
      </c>
      <c r="AD103" s="30"/>
      <c r="AE103" s="30">
        <f>+'[1]DEP-FINAL'!K100</f>
        <v>0</v>
      </c>
      <c r="AF103" s="30">
        <v>0</v>
      </c>
      <c r="AG103" s="30">
        <f t="shared" si="12"/>
        <v>0</v>
      </c>
      <c r="AH103" s="30">
        <v>0</v>
      </c>
      <c r="AI103" s="30" t="str">
        <f>+'[1]DEP-FINAL'!G100</f>
        <v>EN REVISION</v>
      </c>
      <c r="AJ103" s="32"/>
      <c r="AK103" s="33"/>
    </row>
    <row r="104" spans="1:37" s="34" customFormat="1" x14ac:dyDescent="0.25">
      <c r="A104" s="23">
        <f t="shared" si="13"/>
        <v>96</v>
      </c>
      <c r="B104" s="24" t="s">
        <v>44</v>
      </c>
      <c r="C104" s="23">
        <f>+'[1]DEP-FINAL'!A101</f>
        <v>487828</v>
      </c>
      <c r="D104" s="23">
        <f>+'[1]DEP-FINAL'!B101</f>
        <v>487828</v>
      </c>
      <c r="E104" s="25">
        <f>+'[1]DEP-FINAL'!C101</f>
        <v>44783</v>
      </c>
      <c r="F104" s="26">
        <f>+IF('[1]DEP-FINAL'!D101&gt;1,'[1]DEP-FINAL'!D101," ")</f>
        <v>44971</v>
      </c>
      <c r="G104" s="27">
        <f>'[1]DEP-FINAL'!F101</f>
        <v>660300</v>
      </c>
      <c r="H104" s="28">
        <v>0</v>
      </c>
      <c r="I104" s="28">
        <f>+'[1]DEP-FINAL'!M101+'[1]DEP-FINAL'!N101</f>
        <v>0</v>
      </c>
      <c r="J104" s="28">
        <f>+'[1]DEP-FINAL'!R101</f>
        <v>0</v>
      </c>
      <c r="K104" s="29">
        <f>+'[1]DEP-FINAL'!P101+'[1]DEP-FINAL'!Q101</f>
        <v>0</v>
      </c>
      <c r="L104" s="28">
        <v>0</v>
      </c>
      <c r="M104" s="28">
        <v>0</v>
      </c>
      <c r="N104" s="28">
        <f t="shared" si="7"/>
        <v>0</v>
      </c>
      <c r="O104" s="28">
        <f t="shared" si="8"/>
        <v>660300</v>
      </c>
      <c r="P104" s="24">
        <f>IF('[1]DEP-FINAL'!H101&gt;1,0,'[1]DEP-FINAL'!B101)</f>
        <v>487828</v>
      </c>
      <c r="Q104" s="30">
        <f t="shared" si="9"/>
        <v>660300</v>
      </c>
      <c r="R104" s="31">
        <f t="shared" si="10"/>
        <v>0</v>
      </c>
      <c r="S104" s="31">
        <f>+'[1]DEP-FINAL'!J101</f>
        <v>0</v>
      </c>
      <c r="T104" s="23" t="s">
        <v>45</v>
      </c>
      <c r="U104" s="31">
        <f>+'[1]DEP-FINAL'!I101</f>
        <v>660300</v>
      </c>
      <c r="V104" s="30"/>
      <c r="W104" s="23" t="s">
        <v>45</v>
      </c>
      <c r="X104" s="31">
        <f>+'[1]DEP-FINAL'!K101+'[1]DEP-FINAL'!L101</f>
        <v>0</v>
      </c>
      <c r="Y104" s="23" t="s">
        <v>45</v>
      </c>
      <c r="Z104" s="31">
        <f t="shared" si="11"/>
        <v>0</v>
      </c>
      <c r="AA104" s="31"/>
      <c r="AB104" s="31">
        <v>0</v>
      </c>
      <c r="AC104" s="31">
        <v>0</v>
      </c>
      <c r="AD104" s="30"/>
      <c r="AE104" s="30">
        <f>+'[1]DEP-FINAL'!K101</f>
        <v>0</v>
      </c>
      <c r="AF104" s="30">
        <v>0</v>
      </c>
      <c r="AG104" s="30">
        <f t="shared" si="12"/>
        <v>0</v>
      </c>
      <c r="AH104" s="30">
        <v>0</v>
      </c>
      <c r="AI104" s="30" t="str">
        <f>+'[1]DEP-FINAL'!G101</f>
        <v>EN REVISION</v>
      </c>
      <c r="AJ104" s="32"/>
      <c r="AK104" s="33"/>
    </row>
    <row r="105" spans="1:37" s="34" customFormat="1" x14ac:dyDescent="0.25">
      <c r="A105" s="23">
        <f t="shared" si="13"/>
        <v>97</v>
      </c>
      <c r="B105" s="24" t="s">
        <v>44</v>
      </c>
      <c r="C105" s="23">
        <f>+'[1]DEP-FINAL'!A102</f>
        <v>487791</v>
      </c>
      <c r="D105" s="23">
        <f>+'[1]DEP-FINAL'!B102</f>
        <v>487791</v>
      </c>
      <c r="E105" s="25">
        <f>+'[1]DEP-FINAL'!C102</f>
        <v>44784</v>
      </c>
      <c r="F105" s="26">
        <f>+IF('[1]DEP-FINAL'!D102&gt;1,'[1]DEP-FINAL'!D102," ")</f>
        <v>44971</v>
      </c>
      <c r="G105" s="27">
        <f>'[1]DEP-FINAL'!F102</f>
        <v>210400</v>
      </c>
      <c r="H105" s="28">
        <v>0</v>
      </c>
      <c r="I105" s="28">
        <f>+'[1]DEP-FINAL'!M102+'[1]DEP-FINAL'!N102</f>
        <v>0</v>
      </c>
      <c r="J105" s="28">
        <f>+'[1]DEP-FINAL'!R102</f>
        <v>0</v>
      </c>
      <c r="K105" s="29">
        <f>+'[1]DEP-FINAL'!P102+'[1]DEP-FINAL'!Q102</f>
        <v>0</v>
      </c>
      <c r="L105" s="28">
        <v>0</v>
      </c>
      <c r="M105" s="28">
        <v>0</v>
      </c>
      <c r="N105" s="28">
        <f t="shared" si="7"/>
        <v>0</v>
      </c>
      <c r="O105" s="28">
        <f t="shared" si="8"/>
        <v>210400</v>
      </c>
      <c r="P105" s="24">
        <f>IF('[1]DEP-FINAL'!H102&gt;1,0,'[1]DEP-FINAL'!B102)</f>
        <v>487791</v>
      </c>
      <c r="Q105" s="30">
        <f t="shared" si="9"/>
        <v>210400</v>
      </c>
      <c r="R105" s="31">
        <f t="shared" si="10"/>
        <v>0</v>
      </c>
      <c r="S105" s="31">
        <f>+'[1]DEP-FINAL'!J102</f>
        <v>0</v>
      </c>
      <c r="T105" s="23" t="s">
        <v>45</v>
      </c>
      <c r="U105" s="31">
        <f>+'[1]DEP-FINAL'!I102</f>
        <v>210400</v>
      </c>
      <c r="V105" s="30"/>
      <c r="W105" s="23" t="s">
        <v>45</v>
      </c>
      <c r="X105" s="31">
        <f>+'[1]DEP-FINAL'!K102+'[1]DEP-FINAL'!L102</f>
        <v>0</v>
      </c>
      <c r="Y105" s="23" t="s">
        <v>45</v>
      </c>
      <c r="Z105" s="31">
        <f t="shared" si="11"/>
        <v>0</v>
      </c>
      <c r="AA105" s="31"/>
      <c r="AB105" s="31">
        <v>0</v>
      </c>
      <c r="AC105" s="31">
        <v>0</v>
      </c>
      <c r="AD105" s="30"/>
      <c r="AE105" s="30">
        <f>+'[1]DEP-FINAL'!K102</f>
        <v>0</v>
      </c>
      <c r="AF105" s="30">
        <v>0</v>
      </c>
      <c r="AG105" s="30">
        <f t="shared" si="12"/>
        <v>0</v>
      </c>
      <c r="AH105" s="30">
        <v>0</v>
      </c>
      <c r="AI105" s="30" t="str">
        <f>+'[1]DEP-FINAL'!G102</f>
        <v>EN REVISION</v>
      </c>
      <c r="AJ105" s="32"/>
      <c r="AK105" s="33"/>
    </row>
    <row r="106" spans="1:37" s="34" customFormat="1" x14ac:dyDescent="0.25">
      <c r="A106" s="23">
        <f t="shared" si="13"/>
        <v>98</v>
      </c>
      <c r="B106" s="24" t="s">
        <v>44</v>
      </c>
      <c r="C106" s="23">
        <f>+'[1]DEP-FINAL'!A103</f>
        <v>487829</v>
      </c>
      <c r="D106" s="23">
        <f>+'[1]DEP-FINAL'!B103</f>
        <v>487829</v>
      </c>
      <c r="E106" s="25">
        <f>+'[1]DEP-FINAL'!C103</f>
        <v>44797</v>
      </c>
      <c r="F106" s="26">
        <f>+IF('[1]DEP-FINAL'!D103&gt;1,'[1]DEP-FINAL'!D103," ")</f>
        <v>44971</v>
      </c>
      <c r="G106" s="27">
        <f>'[1]DEP-FINAL'!F103</f>
        <v>234650</v>
      </c>
      <c r="H106" s="28">
        <v>0</v>
      </c>
      <c r="I106" s="28">
        <f>+'[1]DEP-FINAL'!M103+'[1]DEP-FINAL'!N103</f>
        <v>0</v>
      </c>
      <c r="J106" s="28">
        <f>+'[1]DEP-FINAL'!R103</f>
        <v>0</v>
      </c>
      <c r="K106" s="29">
        <f>+'[1]DEP-FINAL'!P103+'[1]DEP-FINAL'!Q103</f>
        <v>0</v>
      </c>
      <c r="L106" s="28">
        <v>0</v>
      </c>
      <c r="M106" s="28">
        <v>0</v>
      </c>
      <c r="N106" s="28">
        <f t="shared" si="7"/>
        <v>0</v>
      </c>
      <c r="O106" s="28">
        <f t="shared" si="8"/>
        <v>234650</v>
      </c>
      <c r="P106" s="24">
        <f>IF('[1]DEP-FINAL'!H103&gt;1,0,'[1]DEP-FINAL'!B103)</f>
        <v>487829</v>
      </c>
      <c r="Q106" s="30">
        <f t="shared" si="9"/>
        <v>234650</v>
      </c>
      <c r="R106" s="31">
        <f t="shared" si="10"/>
        <v>0</v>
      </c>
      <c r="S106" s="31">
        <f>+'[1]DEP-FINAL'!J103</f>
        <v>0</v>
      </c>
      <c r="T106" s="23" t="s">
        <v>45</v>
      </c>
      <c r="U106" s="31">
        <f>+'[1]DEP-FINAL'!I103</f>
        <v>234650</v>
      </c>
      <c r="V106" s="30"/>
      <c r="W106" s="23" t="s">
        <v>45</v>
      </c>
      <c r="X106" s="31">
        <f>+'[1]DEP-FINAL'!K103+'[1]DEP-FINAL'!L103</f>
        <v>0</v>
      </c>
      <c r="Y106" s="23" t="s">
        <v>45</v>
      </c>
      <c r="Z106" s="31">
        <f t="shared" si="11"/>
        <v>0</v>
      </c>
      <c r="AA106" s="31"/>
      <c r="AB106" s="31">
        <v>0</v>
      </c>
      <c r="AC106" s="31">
        <v>0</v>
      </c>
      <c r="AD106" s="30"/>
      <c r="AE106" s="30">
        <f>+'[1]DEP-FINAL'!K103</f>
        <v>0</v>
      </c>
      <c r="AF106" s="30">
        <v>0</v>
      </c>
      <c r="AG106" s="30">
        <f t="shared" si="12"/>
        <v>0</v>
      </c>
      <c r="AH106" s="30">
        <v>0</v>
      </c>
      <c r="AI106" s="30" t="str">
        <f>+'[1]DEP-FINAL'!G103</f>
        <v>EN REVISION</v>
      </c>
      <c r="AJ106" s="32"/>
      <c r="AK106" s="33"/>
    </row>
    <row r="107" spans="1:37" s="34" customFormat="1" x14ac:dyDescent="0.25">
      <c r="A107" s="23">
        <f t="shared" si="13"/>
        <v>99</v>
      </c>
      <c r="B107" s="24" t="s">
        <v>44</v>
      </c>
      <c r="C107" s="23">
        <f>+'[1]DEP-FINAL'!A104</f>
        <v>487792</v>
      </c>
      <c r="D107" s="23">
        <f>+'[1]DEP-FINAL'!B104</f>
        <v>487792</v>
      </c>
      <c r="E107" s="25">
        <f>+'[1]DEP-FINAL'!C104</f>
        <v>44802</v>
      </c>
      <c r="F107" s="26">
        <f>+IF('[1]DEP-FINAL'!D104&gt;1,'[1]DEP-FINAL'!D104," ")</f>
        <v>44971</v>
      </c>
      <c r="G107" s="27">
        <f>'[1]DEP-FINAL'!F104</f>
        <v>226900</v>
      </c>
      <c r="H107" s="28">
        <v>0</v>
      </c>
      <c r="I107" s="28">
        <f>+'[1]DEP-FINAL'!M104+'[1]DEP-FINAL'!N104</f>
        <v>0</v>
      </c>
      <c r="J107" s="28">
        <f>+'[1]DEP-FINAL'!R104</f>
        <v>0</v>
      </c>
      <c r="K107" s="29">
        <f>+'[1]DEP-FINAL'!P104+'[1]DEP-FINAL'!Q104</f>
        <v>0</v>
      </c>
      <c r="L107" s="28">
        <v>0</v>
      </c>
      <c r="M107" s="28">
        <v>0</v>
      </c>
      <c r="N107" s="28">
        <f t="shared" si="7"/>
        <v>0</v>
      </c>
      <c r="O107" s="28">
        <f t="shared" si="8"/>
        <v>226900</v>
      </c>
      <c r="P107" s="24">
        <f>IF('[1]DEP-FINAL'!H104&gt;1,0,'[1]DEP-FINAL'!B104)</f>
        <v>487792</v>
      </c>
      <c r="Q107" s="30">
        <f t="shared" si="9"/>
        <v>226900</v>
      </c>
      <c r="R107" s="31">
        <f t="shared" si="10"/>
        <v>0</v>
      </c>
      <c r="S107" s="31">
        <f>+'[1]DEP-FINAL'!J104</f>
        <v>0</v>
      </c>
      <c r="T107" s="23" t="s">
        <v>45</v>
      </c>
      <c r="U107" s="31">
        <f>+'[1]DEP-FINAL'!I104</f>
        <v>226900</v>
      </c>
      <c r="V107" s="30"/>
      <c r="W107" s="23" t="s">
        <v>45</v>
      </c>
      <c r="X107" s="31">
        <f>+'[1]DEP-FINAL'!K104+'[1]DEP-FINAL'!L104</f>
        <v>0</v>
      </c>
      <c r="Y107" s="23" t="s">
        <v>45</v>
      </c>
      <c r="Z107" s="31">
        <f t="shared" si="11"/>
        <v>0</v>
      </c>
      <c r="AA107" s="31"/>
      <c r="AB107" s="31">
        <v>0</v>
      </c>
      <c r="AC107" s="31">
        <v>0</v>
      </c>
      <c r="AD107" s="30"/>
      <c r="AE107" s="30">
        <f>+'[1]DEP-FINAL'!K104</f>
        <v>0</v>
      </c>
      <c r="AF107" s="30">
        <v>0</v>
      </c>
      <c r="AG107" s="30">
        <f t="shared" si="12"/>
        <v>0</v>
      </c>
      <c r="AH107" s="30">
        <v>0</v>
      </c>
      <c r="AI107" s="30" t="str">
        <f>+'[1]DEP-FINAL'!G104</f>
        <v>EN REVISION</v>
      </c>
      <c r="AJ107" s="32"/>
      <c r="AK107" s="33"/>
    </row>
    <row r="108" spans="1:37" s="34" customFormat="1" x14ac:dyDescent="0.25">
      <c r="A108" s="23">
        <f t="shared" si="13"/>
        <v>100</v>
      </c>
      <c r="B108" s="24" t="s">
        <v>44</v>
      </c>
      <c r="C108" s="23">
        <f>+'[1]DEP-FINAL'!A105</f>
        <v>487793</v>
      </c>
      <c r="D108" s="23">
        <f>+'[1]DEP-FINAL'!B105</f>
        <v>487793</v>
      </c>
      <c r="E108" s="25">
        <f>+'[1]DEP-FINAL'!C105</f>
        <v>44803</v>
      </c>
      <c r="F108" s="26">
        <f>+IF('[1]DEP-FINAL'!D105&gt;1,'[1]DEP-FINAL'!D105," ")</f>
        <v>44971</v>
      </c>
      <c r="G108" s="27">
        <f>'[1]DEP-FINAL'!F105</f>
        <v>304700</v>
      </c>
      <c r="H108" s="28">
        <v>0</v>
      </c>
      <c r="I108" s="28">
        <f>+'[1]DEP-FINAL'!M105+'[1]DEP-FINAL'!N105</f>
        <v>0</v>
      </c>
      <c r="J108" s="28">
        <f>+'[1]DEP-FINAL'!R105</f>
        <v>0</v>
      </c>
      <c r="K108" s="29">
        <f>+'[1]DEP-FINAL'!P105+'[1]DEP-FINAL'!Q105</f>
        <v>0</v>
      </c>
      <c r="L108" s="28">
        <v>0</v>
      </c>
      <c r="M108" s="28">
        <v>0</v>
      </c>
      <c r="N108" s="28">
        <f t="shared" si="7"/>
        <v>0</v>
      </c>
      <c r="O108" s="28">
        <f t="shared" si="8"/>
        <v>304700</v>
      </c>
      <c r="P108" s="24">
        <f>IF('[1]DEP-FINAL'!H105&gt;1,0,'[1]DEP-FINAL'!B105)</f>
        <v>487793</v>
      </c>
      <c r="Q108" s="30">
        <f t="shared" si="9"/>
        <v>304700</v>
      </c>
      <c r="R108" s="31">
        <f t="shared" si="10"/>
        <v>0</v>
      </c>
      <c r="S108" s="31">
        <f>+'[1]DEP-FINAL'!J105</f>
        <v>0</v>
      </c>
      <c r="T108" s="23" t="s">
        <v>45</v>
      </c>
      <c r="U108" s="31">
        <f>+'[1]DEP-FINAL'!I105</f>
        <v>304700</v>
      </c>
      <c r="V108" s="30"/>
      <c r="W108" s="23" t="s">
        <v>45</v>
      </c>
      <c r="X108" s="31">
        <f>+'[1]DEP-FINAL'!K105+'[1]DEP-FINAL'!L105</f>
        <v>0</v>
      </c>
      <c r="Y108" s="23" t="s">
        <v>45</v>
      </c>
      <c r="Z108" s="31">
        <f t="shared" si="11"/>
        <v>0</v>
      </c>
      <c r="AA108" s="31"/>
      <c r="AB108" s="31">
        <v>0</v>
      </c>
      <c r="AC108" s="31">
        <v>0</v>
      </c>
      <c r="AD108" s="30"/>
      <c r="AE108" s="30">
        <f>+'[1]DEP-FINAL'!K105</f>
        <v>0</v>
      </c>
      <c r="AF108" s="30">
        <v>0</v>
      </c>
      <c r="AG108" s="30">
        <f t="shared" si="12"/>
        <v>0</v>
      </c>
      <c r="AH108" s="30">
        <v>0</v>
      </c>
      <c r="AI108" s="30" t="str">
        <f>+'[1]DEP-FINAL'!G105</f>
        <v>EN REVISION</v>
      </c>
      <c r="AJ108" s="32"/>
      <c r="AK108" s="33"/>
    </row>
    <row r="109" spans="1:37" s="34" customFormat="1" x14ac:dyDescent="0.25">
      <c r="A109" s="23">
        <f t="shared" si="13"/>
        <v>101</v>
      </c>
      <c r="B109" s="24" t="s">
        <v>44</v>
      </c>
      <c r="C109" s="23">
        <f>+'[1]DEP-FINAL'!A106</f>
        <v>487794</v>
      </c>
      <c r="D109" s="23">
        <f>+'[1]DEP-FINAL'!B106</f>
        <v>487794</v>
      </c>
      <c r="E109" s="25">
        <f>+'[1]DEP-FINAL'!C106</f>
        <v>44817</v>
      </c>
      <c r="F109" s="26">
        <f>+IF('[1]DEP-FINAL'!D106&gt;1,'[1]DEP-FINAL'!D106," ")</f>
        <v>44971</v>
      </c>
      <c r="G109" s="27">
        <f>'[1]DEP-FINAL'!F106</f>
        <v>237900</v>
      </c>
      <c r="H109" s="28">
        <v>0</v>
      </c>
      <c r="I109" s="28">
        <f>+'[1]DEP-FINAL'!M106+'[1]DEP-FINAL'!N106</f>
        <v>0</v>
      </c>
      <c r="J109" s="28">
        <f>+'[1]DEP-FINAL'!R106</f>
        <v>0</v>
      </c>
      <c r="K109" s="29">
        <f>+'[1]DEP-FINAL'!P106+'[1]DEP-FINAL'!Q106</f>
        <v>0</v>
      </c>
      <c r="L109" s="28">
        <v>0</v>
      </c>
      <c r="M109" s="28">
        <v>0</v>
      </c>
      <c r="N109" s="28">
        <f t="shared" si="7"/>
        <v>0</v>
      </c>
      <c r="O109" s="28">
        <f t="shared" si="8"/>
        <v>237900</v>
      </c>
      <c r="P109" s="24">
        <f>IF('[1]DEP-FINAL'!H106&gt;1,0,'[1]DEP-FINAL'!B106)</f>
        <v>487794</v>
      </c>
      <c r="Q109" s="30">
        <f t="shared" si="9"/>
        <v>237900</v>
      </c>
      <c r="R109" s="31">
        <f t="shared" si="10"/>
        <v>0</v>
      </c>
      <c r="S109" s="31">
        <f>+'[1]DEP-FINAL'!J106</f>
        <v>0</v>
      </c>
      <c r="T109" s="23" t="s">
        <v>45</v>
      </c>
      <c r="U109" s="31">
        <f>+'[1]DEP-FINAL'!I106</f>
        <v>237900</v>
      </c>
      <c r="V109" s="30"/>
      <c r="W109" s="23" t="s">
        <v>45</v>
      </c>
      <c r="X109" s="31">
        <f>+'[1]DEP-FINAL'!K106+'[1]DEP-FINAL'!L106</f>
        <v>0</v>
      </c>
      <c r="Y109" s="23" t="s">
        <v>45</v>
      </c>
      <c r="Z109" s="31">
        <f t="shared" si="11"/>
        <v>0</v>
      </c>
      <c r="AA109" s="31"/>
      <c r="AB109" s="31">
        <v>0</v>
      </c>
      <c r="AC109" s="31">
        <v>0</v>
      </c>
      <c r="AD109" s="30"/>
      <c r="AE109" s="30">
        <f>+'[1]DEP-FINAL'!K106</f>
        <v>0</v>
      </c>
      <c r="AF109" s="30">
        <v>0</v>
      </c>
      <c r="AG109" s="30">
        <f t="shared" si="12"/>
        <v>0</v>
      </c>
      <c r="AH109" s="30">
        <v>0</v>
      </c>
      <c r="AI109" s="30" t="str">
        <f>+'[1]DEP-FINAL'!G106</f>
        <v>EN REVISION</v>
      </c>
      <c r="AJ109" s="32"/>
      <c r="AK109" s="33"/>
    </row>
    <row r="110" spans="1:37" s="34" customFormat="1" x14ac:dyDescent="0.25">
      <c r="A110" s="23">
        <f t="shared" si="13"/>
        <v>102</v>
      </c>
      <c r="B110" s="24" t="s">
        <v>44</v>
      </c>
      <c r="C110" s="23">
        <f>+'[1]DEP-FINAL'!A107</f>
        <v>487830</v>
      </c>
      <c r="D110" s="23">
        <f>+'[1]DEP-FINAL'!B107</f>
        <v>487830</v>
      </c>
      <c r="E110" s="25">
        <f>+'[1]DEP-FINAL'!C107</f>
        <v>44818</v>
      </c>
      <c r="F110" s="26">
        <f>+IF('[1]DEP-FINAL'!D107&gt;1,'[1]DEP-FINAL'!D107," ")</f>
        <v>44971</v>
      </c>
      <c r="G110" s="27">
        <f>'[1]DEP-FINAL'!F107</f>
        <v>211680</v>
      </c>
      <c r="H110" s="28">
        <v>0</v>
      </c>
      <c r="I110" s="28">
        <f>+'[1]DEP-FINAL'!M107+'[1]DEP-FINAL'!N107</f>
        <v>0</v>
      </c>
      <c r="J110" s="28">
        <f>+'[1]DEP-FINAL'!R107</f>
        <v>0</v>
      </c>
      <c r="K110" s="29">
        <f>+'[1]DEP-FINAL'!P107+'[1]DEP-FINAL'!Q107</f>
        <v>0</v>
      </c>
      <c r="L110" s="28">
        <v>0</v>
      </c>
      <c r="M110" s="28">
        <v>0</v>
      </c>
      <c r="N110" s="28">
        <f t="shared" si="7"/>
        <v>0</v>
      </c>
      <c r="O110" s="28">
        <f t="shared" si="8"/>
        <v>211680</v>
      </c>
      <c r="P110" s="24">
        <f>IF('[1]DEP-FINAL'!H107&gt;1,0,'[1]DEP-FINAL'!B107)</f>
        <v>487830</v>
      </c>
      <c r="Q110" s="30">
        <f t="shared" si="9"/>
        <v>211680</v>
      </c>
      <c r="R110" s="31">
        <f t="shared" si="10"/>
        <v>0</v>
      </c>
      <c r="S110" s="31">
        <f>+'[1]DEP-FINAL'!J107</f>
        <v>0</v>
      </c>
      <c r="T110" s="23" t="s">
        <v>45</v>
      </c>
      <c r="U110" s="31">
        <f>+'[1]DEP-FINAL'!I107</f>
        <v>211680</v>
      </c>
      <c r="V110" s="30"/>
      <c r="W110" s="23" t="s">
        <v>45</v>
      </c>
      <c r="X110" s="31">
        <f>+'[1]DEP-FINAL'!K107+'[1]DEP-FINAL'!L107</f>
        <v>0</v>
      </c>
      <c r="Y110" s="23" t="s">
        <v>45</v>
      </c>
      <c r="Z110" s="31">
        <f t="shared" si="11"/>
        <v>0</v>
      </c>
      <c r="AA110" s="31"/>
      <c r="AB110" s="31">
        <v>0</v>
      </c>
      <c r="AC110" s="31">
        <v>0</v>
      </c>
      <c r="AD110" s="30"/>
      <c r="AE110" s="30">
        <f>+'[1]DEP-FINAL'!K107</f>
        <v>0</v>
      </c>
      <c r="AF110" s="30">
        <v>0</v>
      </c>
      <c r="AG110" s="30">
        <f t="shared" si="12"/>
        <v>0</v>
      </c>
      <c r="AH110" s="30">
        <v>0</v>
      </c>
      <c r="AI110" s="30" t="str">
        <f>+'[1]DEP-FINAL'!G107</f>
        <v>EN REVISION</v>
      </c>
      <c r="AJ110" s="32"/>
      <c r="AK110" s="33"/>
    </row>
    <row r="111" spans="1:37" s="34" customFormat="1" x14ac:dyDescent="0.25">
      <c r="A111" s="23">
        <f t="shared" si="13"/>
        <v>103</v>
      </c>
      <c r="B111" s="24" t="s">
        <v>44</v>
      </c>
      <c r="C111" s="23">
        <f>+'[1]DEP-FINAL'!A108</f>
        <v>487831</v>
      </c>
      <c r="D111" s="23">
        <f>+'[1]DEP-FINAL'!B108</f>
        <v>487831</v>
      </c>
      <c r="E111" s="25">
        <f>+'[1]DEP-FINAL'!C108</f>
        <v>44823</v>
      </c>
      <c r="F111" s="26">
        <f>+IF('[1]DEP-FINAL'!D108&gt;1,'[1]DEP-FINAL'!D108," ")</f>
        <v>44971</v>
      </c>
      <c r="G111" s="27">
        <f>'[1]DEP-FINAL'!F108</f>
        <v>228000</v>
      </c>
      <c r="H111" s="28">
        <v>0</v>
      </c>
      <c r="I111" s="28">
        <f>+'[1]DEP-FINAL'!M108+'[1]DEP-FINAL'!N108</f>
        <v>0</v>
      </c>
      <c r="J111" s="28">
        <f>+'[1]DEP-FINAL'!R108</f>
        <v>0</v>
      </c>
      <c r="K111" s="29">
        <f>+'[1]DEP-FINAL'!P108+'[1]DEP-FINAL'!Q108</f>
        <v>0</v>
      </c>
      <c r="L111" s="28">
        <v>0</v>
      </c>
      <c r="M111" s="28">
        <v>0</v>
      </c>
      <c r="N111" s="28">
        <f t="shared" si="7"/>
        <v>0</v>
      </c>
      <c r="O111" s="28">
        <f t="shared" si="8"/>
        <v>228000</v>
      </c>
      <c r="P111" s="24">
        <f>IF('[1]DEP-FINAL'!H108&gt;1,0,'[1]DEP-FINAL'!B108)</f>
        <v>487831</v>
      </c>
      <c r="Q111" s="30">
        <f t="shared" si="9"/>
        <v>228000</v>
      </c>
      <c r="R111" s="31">
        <f t="shared" si="10"/>
        <v>0</v>
      </c>
      <c r="S111" s="31">
        <f>+'[1]DEP-FINAL'!J108</f>
        <v>0</v>
      </c>
      <c r="T111" s="23" t="s">
        <v>45</v>
      </c>
      <c r="U111" s="31">
        <f>+'[1]DEP-FINAL'!I108</f>
        <v>228000</v>
      </c>
      <c r="V111" s="30"/>
      <c r="W111" s="23" t="s">
        <v>45</v>
      </c>
      <c r="X111" s="31">
        <f>+'[1]DEP-FINAL'!K108+'[1]DEP-FINAL'!L108</f>
        <v>0</v>
      </c>
      <c r="Y111" s="23" t="s">
        <v>45</v>
      </c>
      <c r="Z111" s="31">
        <f t="shared" si="11"/>
        <v>0</v>
      </c>
      <c r="AA111" s="31"/>
      <c r="AB111" s="31">
        <v>0</v>
      </c>
      <c r="AC111" s="31">
        <v>0</v>
      </c>
      <c r="AD111" s="30"/>
      <c r="AE111" s="30">
        <f>+'[1]DEP-FINAL'!K108</f>
        <v>0</v>
      </c>
      <c r="AF111" s="30">
        <v>0</v>
      </c>
      <c r="AG111" s="30">
        <f t="shared" si="12"/>
        <v>0</v>
      </c>
      <c r="AH111" s="30">
        <v>0</v>
      </c>
      <c r="AI111" s="30" t="str">
        <f>+'[1]DEP-FINAL'!G108</f>
        <v>EN REVISION</v>
      </c>
      <c r="AJ111" s="32"/>
      <c r="AK111" s="33"/>
    </row>
    <row r="112" spans="1:37" s="34" customFormat="1" x14ac:dyDescent="0.25">
      <c r="A112" s="23">
        <f t="shared" si="13"/>
        <v>104</v>
      </c>
      <c r="B112" s="24" t="s">
        <v>44</v>
      </c>
      <c r="C112" s="23">
        <f>+'[1]DEP-FINAL'!A109</f>
        <v>487832</v>
      </c>
      <c r="D112" s="23">
        <f>+'[1]DEP-FINAL'!B109</f>
        <v>487832</v>
      </c>
      <c r="E112" s="25">
        <f>+'[1]DEP-FINAL'!C109</f>
        <v>44827</v>
      </c>
      <c r="F112" s="26">
        <f>+IF('[1]DEP-FINAL'!D109&gt;1,'[1]DEP-FINAL'!D109," ")</f>
        <v>44971</v>
      </c>
      <c r="G112" s="27">
        <f>'[1]DEP-FINAL'!F109</f>
        <v>401950</v>
      </c>
      <c r="H112" s="28">
        <v>0</v>
      </c>
      <c r="I112" s="28">
        <f>+'[1]DEP-FINAL'!M109+'[1]DEP-FINAL'!N109</f>
        <v>0</v>
      </c>
      <c r="J112" s="28">
        <f>+'[1]DEP-FINAL'!R109</f>
        <v>0</v>
      </c>
      <c r="K112" s="29">
        <f>+'[1]DEP-FINAL'!P109+'[1]DEP-FINAL'!Q109</f>
        <v>0</v>
      </c>
      <c r="L112" s="28">
        <v>0</v>
      </c>
      <c r="M112" s="28">
        <v>0</v>
      </c>
      <c r="N112" s="28">
        <f t="shared" si="7"/>
        <v>0</v>
      </c>
      <c r="O112" s="28">
        <f t="shared" si="8"/>
        <v>401950</v>
      </c>
      <c r="P112" s="24">
        <f>IF('[1]DEP-FINAL'!H109&gt;1,0,'[1]DEP-FINAL'!B109)</f>
        <v>487832</v>
      </c>
      <c r="Q112" s="30">
        <f t="shared" si="9"/>
        <v>401950</v>
      </c>
      <c r="R112" s="31">
        <f t="shared" si="10"/>
        <v>0</v>
      </c>
      <c r="S112" s="31">
        <f>+'[1]DEP-FINAL'!J109</f>
        <v>0</v>
      </c>
      <c r="T112" s="23" t="s">
        <v>45</v>
      </c>
      <c r="U112" s="31">
        <f>+'[1]DEP-FINAL'!I109</f>
        <v>401950</v>
      </c>
      <c r="V112" s="30"/>
      <c r="W112" s="23" t="s">
        <v>45</v>
      </c>
      <c r="X112" s="31">
        <f>+'[1]DEP-FINAL'!K109+'[1]DEP-FINAL'!L109</f>
        <v>0</v>
      </c>
      <c r="Y112" s="23" t="s">
        <v>45</v>
      </c>
      <c r="Z112" s="31">
        <f t="shared" si="11"/>
        <v>0</v>
      </c>
      <c r="AA112" s="31"/>
      <c r="AB112" s="31">
        <v>0</v>
      </c>
      <c r="AC112" s="31">
        <v>0</v>
      </c>
      <c r="AD112" s="30"/>
      <c r="AE112" s="30">
        <f>+'[1]DEP-FINAL'!K109</f>
        <v>0</v>
      </c>
      <c r="AF112" s="30">
        <v>0</v>
      </c>
      <c r="AG112" s="30">
        <f t="shared" si="12"/>
        <v>0</v>
      </c>
      <c r="AH112" s="30">
        <v>0</v>
      </c>
      <c r="AI112" s="30" t="str">
        <f>+'[1]DEP-FINAL'!G109</f>
        <v>EN REVISION</v>
      </c>
      <c r="AJ112" s="32"/>
      <c r="AK112" s="33"/>
    </row>
    <row r="113" spans="1:37" s="34" customFormat="1" x14ac:dyDescent="0.25">
      <c r="A113" s="23">
        <f t="shared" si="13"/>
        <v>105</v>
      </c>
      <c r="B113" s="24" t="s">
        <v>44</v>
      </c>
      <c r="C113" s="23">
        <f>+'[1]DEP-FINAL'!A110</f>
        <v>487833</v>
      </c>
      <c r="D113" s="23">
        <f>+'[1]DEP-FINAL'!B110</f>
        <v>487833</v>
      </c>
      <c r="E113" s="25">
        <f>+'[1]DEP-FINAL'!C110</f>
        <v>44828</v>
      </c>
      <c r="F113" s="26">
        <f>+IF('[1]DEP-FINAL'!D110&gt;1,'[1]DEP-FINAL'!D110," ")</f>
        <v>44971</v>
      </c>
      <c r="G113" s="27">
        <f>'[1]DEP-FINAL'!F110</f>
        <v>224900</v>
      </c>
      <c r="H113" s="28">
        <v>0</v>
      </c>
      <c r="I113" s="28">
        <f>+'[1]DEP-FINAL'!M110+'[1]DEP-FINAL'!N110</f>
        <v>0</v>
      </c>
      <c r="J113" s="28">
        <f>+'[1]DEP-FINAL'!R110</f>
        <v>0</v>
      </c>
      <c r="K113" s="29">
        <f>+'[1]DEP-FINAL'!P110+'[1]DEP-FINAL'!Q110</f>
        <v>0</v>
      </c>
      <c r="L113" s="28">
        <v>0</v>
      </c>
      <c r="M113" s="28">
        <v>0</v>
      </c>
      <c r="N113" s="28">
        <f t="shared" si="7"/>
        <v>0</v>
      </c>
      <c r="O113" s="28">
        <f t="shared" si="8"/>
        <v>224900</v>
      </c>
      <c r="P113" s="24">
        <f>IF('[1]DEP-FINAL'!H110&gt;1,0,'[1]DEP-FINAL'!B110)</f>
        <v>487833</v>
      </c>
      <c r="Q113" s="30">
        <f t="shared" si="9"/>
        <v>224900</v>
      </c>
      <c r="R113" s="31">
        <f t="shared" si="10"/>
        <v>0</v>
      </c>
      <c r="S113" s="31">
        <f>+'[1]DEP-FINAL'!J110</f>
        <v>0</v>
      </c>
      <c r="T113" s="23" t="s">
        <v>45</v>
      </c>
      <c r="U113" s="31">
        <f>+'[1]DEP-FINAL'!I110</f>
        <v>224900</v>
      </c>
      <c r="V113" s="30"/>
      <c r="W113" s="23" t="s">
        <v>45</v>
      </c>
      <c r="X113" s="31">
        <f>+'[1]DEP-FINAL'!K110+'[1]DEP-FINAL'!L110</f>
        <v>0</v>
      </c>
      <c r="Y113" s="23" t="s">
        <v>45</v>
      </c>
      <c r="Z113" s="31">
        <f t="shared" si="11"/>
        <v>0</v>
      </c>
      <c r="AA113" s="31"/>
      <c r="AB113" s="31">
        <v>0</v>
      </c>
      <c r="AC113" s="31">
        <v>0</v>
      </c>
      <c r="AD113" s="30"/>
      <c r="AE113" s="30">
        <f>+'[1]DEP-FINAL'!K110</f>
        <v>0</v>
      </c>
      <c r="AF113" s="30">
        <v>0</v>
      </c>
      <c r="AG113" s="30">
        <f t="shared" si="12"/>
        <v>0</v>
      </c>
      <c r="AH113" s="30">
        <v>0</v>
      </c>
      <c r="AI113" s="30" t="str">
        <f>+'[1]DEP-FINAL'!G110</f>
        <v>EN REVISION</v>
      </c>
      <c r="AJ113" s="32"/>
      <c r="AK113" s="33"/>
    </row>
    <row r="114" spans="1:37" s="34" customFormat="1" x14ac:dyDescent="0.25">
      <c r="A114" s="23">
        <f t="shared" si="13"/>
        <v>106</v>
      </c>
      <c r="B114" s="24" t="s">
        <v>44</v>
      </c>
      <c r="C114" s="23">
        <f>+'[1]DEP-FINAL'!A111</f>
        <v>487795</v>
      </c>
      <c r="D114" s="23">
        <f>+'[1]DEP-FINAL'!B111</f>
        <v>487795</v>
      </c>
      <c r="E114" s="25">
        <f>+'[1]DEP-FINAL'!C111</f>
        <v>44840</v>
      </c>
      <c r="F114" s="26">
        <f>+IF('[1]DEP-FINAL'!D111&gt;1,'[1]DEP-FINAL'!D111," ")</f>
        <v>44971</v>
      </c>
      <c r="G114" s="27">
        <f>'[1]DEP-FINAL'!F111</f>
        <v>227450</v>
      </c>
      <c r="H114" s="28">
        <v>0</v>
      </c>
      <c r="I114" s="28">
        <f>+'[1]DEP-FINAL'!M111+'[1]DEP-FINAL'!N111</f>
        <v>0</v>
      </c>
      <c r="J114" s="28">
        <f>+'[1]DEP-FINAL'!R111</f>
        <v>0</v>
      </c>
      <c r="K114" s="29">
        <f>+'[1]DEP-FINAL'!P111+'[1]DEP-FINAL'!Q111</f>
        <v>0</v>
      </c>
      <c r="L114" s="28">
        <v>0</v>
      </c>
      <c r="M114" s="28">
        <v>0</v>
      </c>
      <c r="N114" s="28">
        <f t="shared" si="7"/>
        <v>0</v>
      </c>
      <c r="O114" s="28">
        <f t="shared" si="8"/>
        <v>227450</v>
      </c>
      <c r="P114" s="24">
        <f>IF('[1]DEP-FINAL'!H111&gt;1,0,'[1]DEP-FINAL'!B111)</f>
        <v>487795</v>
      </c>
      <c r="Q114" s="30">
        <f t="shared" si="9"/>
        <v>227450</v>
      </c>
      <c r="R114" s="31">
        <f t="shared" si="10"/>
        <v>0</v>
      </c>
      <c r="S114" s="31">
        <f>+'[1]DEP-FINAL'!J111</f>
        <v>0</v>
      </c>
      <c r="T114" s="23" t="s">
        <v>45</v>
      </c>
      <c r="U114" s="31">
        <f>+'[1]DEP-FINAL'!I111</f>
        <v>227450</v>
      </c>
      <c r="V114" s="30"/>
      <c r="W114" s="23" t="s">
        <v>45</v>
      </c>
      <c r="X114" s="31">
        <f>+'[1]DEP-FINAL'!K111+'[1]DEP-FINAL'!L111</f>
        <v>0</v>
      </c>
      <c r="Y114" s="23" t="s">
        <v>45</v>
      </c>
      <c r="Z114" s="31">
        <f t="shared" si="11"/>
        <v>0</v>
      </c>
      <c r="AA114" s="31"/>
      <c r="AB114" s="31">
        <v>0</v>
      </c>
      <c r="AC114" s="31">
        <v>0</v>
      </c>
      <c r="AD114" s="30"/>
      <c r="AE114" s="30">
        <f>+'[1]DEP-FINAL'!K111</f>
        <v>0</v>
      </c>
      <c r="AF114" s="30">
        <v>0</v>
      </c>
      <c r="AG114" s="30">
        <f t="shared" si="12"/>
        <v>0</v>
      </c>
      <c r="AH114" s="30">
        <v>0</v>
      </c>
      <c r="AI114" s="30" t="str">
        <f>+'[1]DEP-FINAL'!G111</f>
        <v>EN REVISION</v>
      </c>
      <c r="AJ114" s="32"/>
      <c r="AK114" s="33"/>
    </row>
    <row r="115" spans="1:37" s="34" customFormat="1" x14ac:dyDescent="0.25">
      <c r="A115" s="23">
        <f t="shared" si="13"/>
        <v>107</v>
      </c>
      <c r="B115" s="24" t="s">
        <v>44</v>
      </c>
      <c r="C115" s="23">
        <f>+'[1]DEP-FINAL'!A112</f>
        <v>487834</v>
      </c>
      <c r="D115" s="23">
        <f>+'[1]DEP-FINAL'!B112</f>
        <v>487834</v>
      </c>
      <c r="E115" s="25">
        <f>+'[1]DEP-FINAL'!C112</f>
        <v>44846</v>
      </c>
      <c r="F115" s="26">
        <f>+IF('[1]DEP-FINAL'!D112&gt;1,'[1]DEP-FINAL'!D112," ")</f>
        <v>44971</v>
      </c>
      <c r="G115" s="27">
        <f>'[1]DEP-FINAL'!F112</f>
        <v>231350</v>
      </c>
      <c r="H115" s="28">
        <v>0</v>
      </c>
      <c r="I115" s="28">
        <f>+'[1]DEP-FINAL'!M112+'[1]DEP-FINAL'!N112</f>
        <v>0</v>
      </c>
      <c r="J115" s="28">
        <f>+'[1]DEP-FINAL'!R112</f>
        <v>0</v>
      </c>
      <c r="K115" s="29">
        <f>+'[1]DEP-FINAL'!P112+'[1]DEP-FINAL'!Q112</f>
        <v>0</v>
      </c>
      <c r="L115" s="28">
        <v>0</v>
      </c>
      <c r="M115" s="28">
        <v>0</v>
      </c>
      <c r="N115" s="28">
        <f t="shared" si="7"/>
        <v>0</v>
      </c>
      <c r="O115" s="28">
        <f t="shared" si="8"/>
        <v>231350</v>
      </c>
      <c r="P115" s="24">
        <f>IF('[1]DEP-FINAL'!H112&gt;1,0,'[1]DEP-FINAL'!B112)</f>
        <v>487834</v>
      </c>
      <c r="Q115" s="30">
        <f t="shared" si="9"/>
        <v>231350</v>
      </c>
      <c r="R115" s="31">
        <f t="shared" si="10"/>
        <v>0</v>
      </c>
      <c r="S115" s="31">
        <f>+'[1]DEP-FINAL'!J112</f>
        <v>0</v>
      </c>
      <c r="T115" s="23" t="s">
        <v>45</v>
      </c>
      <c r="U115" s="31">
        <f>+'[1]DEP-FINAL'!I112</f>
        <v>231350</v>
      </c>
      <c r="V115" s="30"/>
      <c r="W115" s="23" t="s">
        <v>45</v>
      </c>
      <c r="X115" s="31">
        <f>+'[1]DEP-FINAL'!K112+'[1]DEP-FINAL'!L112</f>
        <v>0</v>
      </c>
      <c r="Y115" s="23" t="s">
        <v>45</v>
      </c>
      <c r="Z115" s="31">
        <f t="shared" si="11"/>
        <v>0</v>
      </c>
      <c r="AA115" s="31"/>
      <c r="AB115" s="31">
        <v>0</v>
      </c>
      <c r="AC115" s="31">
        <v>0</v>
      </c>
      <c r="AD115" s="30"/>
      <c r="AE115" s="30">
        <f>+'[1]DEP-FINAL'!K112</f>
        <v>0</v>
      </c>
      <c r="AF115" s="30">
        <v>0</v>
      </c>
      <c r="AG115" s="30">
        <f t="shared" si="12"/>
        <v>0</v>
      </c>
      <c r="AH115" s="30">
        <v>0</v>
      </c>
      <c r="AI115" s="30" t="str">
        <f>+'[1]DEP-FINAL'!G112</f>
        <v>EN REVISION</v>
      </c>
      <c r="AJ115" s="32"/>
      <c r="AK115" s="33"/>
    </row>
    <row r="116" spans="1:37" s="34" customFormat="1" x14ac:dyDescent="0.25">
      <c r="A116" s="23">
        <f t="shared" si="13"/>
        <v>108</v>
      </c>
      <c r="B116" s="24" t="s">
        <v>44</v>
      </c>
      <c r="C116" s="23">
        <f>+'[1]DEP-FINAL'!A113</f>
        <v>487835</v>
      </c>
      <c r="D116" s="23">
        <f>+'[1]DEP-FINAL'!B113</f>
        <v>487835</v>
      </c>
      <c r="E116" s="25">
        <f>+'[1]DEP-FINAL'!C113</f>
        <v>44848</v>
      </c>
      <c r="F116" s="26">
        <f>+IF('[1]DEP-FINAL'!D113&gt;1,'[1]DEP-FINAL'!D113," ")</f>
        <v>44971</v>
      </c>
      <c r="G116" s="27">
        <f>'[1]DEP-FINAL'!F113</f>
        <v>238700</v>
      </c>
      <c r="H116" s="28">
        <v>0</v>
      </c>
      <c r="I116" s="28">
        <f>+'[1]DEP-FINAL'!M113+'[1]DEP-FINAL'!N113</f>
        <v>0</v>
      </c>
      <c r="J116" s="28">
        <f>+'[1]DEP-FINAL'!R113</f>
        <v>0</v>
      </c>
      <c r="K116" s="29">
        <f>+'[1]DEP-FINAL'!P113+'[1]DEP-FINAL'!Q113</f>
        <v>0</v>
      </c>
      <c r="L116" s="28">
        <v>0</v>
      </c>
      <c r="M116" s="28">
        <v>0</v>
      </c>
      <c r="N116" s="28">
        <f t="shared" si="7"/>
        <v>0</v>
      </c>
      <c r="O116" s="28">
        <f t="shared" si="8"/>
        <v>238700</v>
      </c>
      <c r="P116" s="24">
        <f>IF('[1]DEP-FINAL'!H113&gt;1,0,'[1]DEP-FINAL'!B113)</f>
        <v>487835</v>
      </c>
      <c r="Q116" s="30">
        <f t="shared" si="9"/>
        <v>238700</v>
      </c>
      <c r="R116" s="31">
        <f t="shared" si="10"/>
        <v>0</v>
      </c>
      <c r="S116" s="31">
        <f>+'[1]DEP-FINAL'!J113</f>
        <v>0</v>
      </c>
      <c r="T116" s="23" t="s">
        <v>45</v>
      </c>
      <c r="U116" s="31">
        <f>+'[1]DEP-FINAL'!I113</f>
        <v>238700</v>
      </c>
      <c r="V116" s="30"/>
      <c r="W116" s="23" t="s">
        <v>45</v>
      </c>
      <c r="X116" s="31">
        <f>+'[1]DEP-FINAL'!K113+'[1]DEP-FINAL'!L113</f>
        <v>0</v>
      </c>
      <c r="Y116" s="23" t="s">
        <v>45</v>
      </c>
      <c r="Z116" s="31">
        <f t="shared" si="11"/>
        <v>0</v>
      </c>
      <c r="AA116" s="31"/>
      <c r="AB116" s="31">
        <v>0</v>
      </c>
      <c r="AC116" s="31">
        <v>0</v>
      </c>
      <c r="AD116" s="30"/>
      <c r="AE116" s="30">
        <f>+'[1]DEP-FINAL'!K113</f>
        <v>0</v>
      </c>
      <c r="AF116" s="30">
        <v>0</v>
      </c>
      <c r="AG116" s="30">
        <f t="shared" si="12"/>
        <v>0</v>
      </c>
      <c r="AH116" s="30">
        <v>0</v>
      </c>
      <c r="AI116" s="30" t="str">
        <f>+'[1]DEP-FINAL'!G113</f>
        <v>EN REVISION</v>
      </c>
      <c r="AJ116" s="32"/>
      <c r="AK116" s="33"/>
    </row>
    <row r="117" spans="1:37" s="34" customFormat="1" x14ac:dyDescent="0.25">
      <c r="A117" s="23">
        <f t="shared" si="13"/>
        <v>109</v>
      </c>
      <c r="B117" s="24" t="s">
        <v>44</v>
      </c>
      <c r="C117" s="23">
        <f>+'[1]DEP-FINAL'!A114</f>
        <v>487803</v>
      </c>
      <c r="D117" s="23">
        <f>+'[1]DEP-FINAL'!B114</f>
        <v>487803</v>
      </c>
      <c r="E117" s="25">
        <f>+'[1]DEP-FINAL'!C114</f>
        <v>44856</v>
      </c>
      <c r="F117" s="26">
        <f>+IF('[1]DEP-FINAL'!D114&gt;1,'[1]DEP-FINAL'!D114," ")</f>
        <v>44971</v>
      </c>
      <c r="G117" s="27">
        <f>'[1]DEP-FINAL'!F114</f>
        <v>494780</v>
      </c>
      <c r="H117" s="28">
        <v>0</v>
      </c>
      <c r="I117" s="28">
        <f>+'[1]DEP-FINAL'!M114+'[1]DEP-FINAL'!N114</f>
        <v>0</v>
      </c>
      <c r="J117" s="28">
        <f>+'[1]DEP-FINAL'!R114</f>
        <v>0</v>
      </c>
      <c r="K117" s="29">
        <f>+'[1]DEP-FINAL'!P114+'[1]DEP-FINAL'!Q114</f>
        <v>0</v>
      </c>
      <c r="L117" s="28">
        <v>0</v>
      </c>
      <c r="M117" s="28">
        <v>0</v>
      </c>
      <c r="N117" s="28">
        <f t="shared" si="7"/>
        <v>0</v>
      </c>
      <c r="O117" s="28">
        <f t="shared" si="8"/>
        <v>494780</v>
      </c>
      <c r="P117" s="24">
        <f>IF('[1]DEP-FINAL'!H114&gt;1,0,'[1]DEP-FINAL'!B114)</f>
        <v>487803</v>
      </c>
      <c r="Q117" s="30">
        <f t="shared" si="9"/>
        <v>494780</v>
      </c>
      <c r="R117" s="31">
        <f t="shared" si="10"/>
        <v>0</v>
      </c>
      <c r="S117" s="31">
        <f>+'[1]DEP-FINAL'!J114</f>
        <v>0</v>
      </c>
      <c r="T117" s="23" t="s">
        <v>45</v>
      </c>
      <c r="U117" s="31">
        <f>+'[1]DEP-FINAL'!I114</f>
        <v>494780</v>
      </c>
      <c r="V117" s="30"/>
      <c r="W117" s="23" t="s">
        <v>45</v>
      </c>
      <c r="X117" s="31">
        <f>+'[1]DEP-FINAL'!K114+'[1]DEP-FINAL'!L114</f>
        <v>0</v>
      </c>
      <c r="Y117" s="23" t="s">
        <v>45</v>
      </c>
      <c r="Z117" s="31">
        <f t="shared" si="11"/>
        <v>0</v>
      </c>
      <c r="AA117" s="31"/>
      <c r="AB117" s="31">
        <v>0</v>
      </c>
      <c r="AC117" s="31">
        <v>0</v>
      </c>
      <c r="AD117" s="30"/>
      <c r="AE117" s="30">
        <f>+'[1]DEP-FINAL'!K114</f>
        <v>0</v>
      </c>
      <c r="AF117" s="30">
        <v>0</v>
      </c>
      <c r="AG117" s="30">
        <f t="shared" si="12"/>
        <v>0</v>
      </c>
      <c r="AH117" s="30">
        <v>0</v>
      </c>
      <c r="AI117" s="30" t="str">
        <f>+'[1]DEP-FINAL'!G114</f>
        <v>EN REVISION</v>
      </c>
      <c r="AJ117" s="32"/>
      <c r="AK117" s="33"/>
    </row>
    <row r="118" spans="1:37" s="34" customFormat="1" x14ac:dyDescent="0.25">
      <c r="A118" s="23">
        <f t="shared" si="13"/>
        <v>110</v>
      </c>
      <c r="B118" s="24" t="s">
        <v>44</v>
      </c>
      <c r="C118" s="23">
        <f>+'[1]DEP-FINAL'!A115</f>
        <v>487838</v>
      </c>
      <c r="D118" s="23">
        <f>+'[1]DEP-FINAL'!B115</f>
        <v>487838</v>
      </c>
      <c r="E118" s="25">
        <f>+'[1]DEP-FINAL'!C115</f>
        <v>44870</v>
      </c>
      <c r="F118" s="26">
        <f>+IF('[1]DEP-FINAL'!D115&gt;1,'[1]DEP-FINAL'!D115," ")</f>
        <v>44971</v>
      </c>
      <c r="G118" s="27">
        <f>'[1]DEP-FINAL'!F115</f>
        <v>573300</v>
      </c>
      <c r="H118" s="28">
        <v>0</v>
      </c>
      <c r="I118" s="28">
        <f>+'[1]DEP-FINAL'!M115+'[1]DEP-FINAL'!N115</f>
        <v>0</v>
      </c>
      <c r="J118" s="28">
        <f>+'[1]DEP-FINAL'!R115</f>
        <v>0</v>
      </c>
      <c r="K118" s="29">
        <f>+'[1]DEP-FINAL'!P115+'[1]DEP-FINAL'!Q115</f>
        <v>0</v>
      </c>
      <c r="L118" s="28">
        <v>0</v>
      </c>
      <c r="M118" s="28">
        <v>0</v>
      </c>
      <c r="N118" s="28">
        <f t="shared" si="7"/>
        <v>0</v>
      </c>
      <c r="O118" s="28">
        <f t="shared" si="8"/>
        <v>573300</v>
      </c>
      <c r="P118" s="24">
        <f>IF('[1]DEP-FINAL'!H115&gt;1,0,'[1]DEP-FINAL'!B115)</f>
        <v>487838</v>
      </c>
      <c r="Q118" s="30">
        <f t="shared" si="9"/>
        <v>573300</v>
      </c>
      <c r="R118" s="31">
        <f t="shared" si="10"/>
        <v>0</v>
      </c>
      <c r="S118" s="31">
        <f>+'[1]DEP-FINAL'!J115</f>
        <v>0</v>
      </c>
      <c r="T118" s="23" t="s">
        <v>45</v>
      </c>
      <c r="U118" s="31">
        <f>+'[1]DEP-FINAL'!I115</f>
        <v>573300</v>
      </c>
      <c r="V118" s="30"/>
      <c r="W118" s="23" t="s">
        <v>45</v>
      </c>
      <c r="X118" s="31">
        <f>+'[1]DEP-FINAL'!K115+'[1]DEP-FINAL'!L115</f>
        <v>0</v>
      </c>
      <c r="Y118" s="23" t="s">
        <v>45</v>
      </c>
      <c r="Z118" s="31">
        <f t="shared" si="11"/>
        <v>0</v>
      </c>
      <c r="AA118" s="31"/>
      <c r="AB118" s="31">
        <v>0</v>
      </c>
      <c r="AC118" s="31">
        <v>0</v>
      </c>
      <c r="AD118" s="30"/>
      <c r="AE118" s="30">
        <f>+'[1]DEP-FINAL'!K115</f>
        <v>0</v>
      </c>
      <c r="AF118" s="30">
        <v>0</v>
      </c>
      <c r="AG118" s="30">
        <f t="shared" si="12"/>
        <v>0</v>
      </c>
      <c r="AH118" s="30">
        <v>0</v>
      </c>
      <c r="AI118" s="30" t="str">
        <f>+'[1]DEP-FINAL'!G115</f>
        <v>EN REVISION</v>
      </c>
      <c r="AJ118" s="32"/>
      <c r="AK118" s="33"/>
    </row>
    <row r="119" spans="1:37" s="34" customFormat="1" x14ac:dyDescent="0.25">
      <c r="A119" s="23">
        <f t="shared" si="13"/>
        <v>111</v>
      </c>
      <c r="B119" s="24" t="s">
        <v>44</v>
      </c>
      <c r="C119" s="23">
        <f>+'[1]DEP-FINAL'!A116</f>
        <v>487836</v>
      </c>
      <c r="D119" s="23">
        <f>+'[1]DEP-FINAL'!B116</f>
        <v>487836</v>
      </c>
      <c r="E119" s="25">
        <f>+'[1]DEP-FINAL'!C116</f>
        <v>44872</v>
      </c>
      <c r="F119" s="26">
        <f>+IF('[1]DEP-FINAL'!D116&gt;1,'[1]DEP-FINAL'!D116," ")</f>
        <v>44971</v>
      </c>
      <c r="G119" s="27">
        <f>'[1]DEP-FINAL'!F116</f>
        <v>577900</v>
      </c>
      <c r="H119" s="28">
        <v>0</v>
      </c>
      <c r="I119" s="28">
        <f>+'[1]DEP-FINAL'!M116+'[1]DEP-FINAL'!N116</f>
        <v>0</v>
      </c>
      <c r="J119" s="28">
        <f>+'[1]DEP-FINAL'!R116</f>
        <v>0</v>
      </c>
      <c r="K119" s="29">
        <f>+'[1]DEP-FINAL'!P116+'[1]DEP-FINAL'!Q116</f>
        <v>0</v>
      </c>
      <c r="L119" s="28">
        <v>0</v>
      </c>
      <c r="M119" s="28">
        <v>0</v>
      </c>
      <c r="N119" s="28">
        <f t="shared" si="7"/>
        <v>0</v>
      </c>
      <c r="O119" s="28">
        <f t="shared" si="8"/>
        <v>577900</v>
      </c>
      <c r="P119" s="24">
        <f>IF('[1]DEP-FINAL'!H116&gt;1,0,'[1]DEP-FINAL'!B116)</f>
        <v>487836</v>
      </c>
      <c r="Q119" s="30">
        <f t="shared" si="9"/>
        <v>577900</v>
      </c>
      <c r="R119" s="31">
        <f t="shared" si="10"/>
        <v>0</v>
      </c>
      <c r="S119" s="31">
        <f>+'[1]DEP-FINAL'!J116</f>
        <v>0</v>
      </c>
      <c r="T119" s="23" t="s">
        <v>45</v>
      </c>
      <c r="U119" s="31">
        <f>+'[1]DEP-FINAL'!I116</f>
        <v>577900</v>
      </c>
      <c r="V119" s="30"/>
      <c r="W119" s="23" t="s">
        <v>45</v>
      </c>
      <c r="X119" s="31">
        <f>+'[1]DEP-FINAL'!K116+'[1]DEP-FINAL'!L116</f>
        <v>0</v>
      </c>
      <c r="Y119" s="23" t="s">
        <v>45</v>
      </c>
      <c r="Z119" s="31">
        <f t="shared" si="11"/>
        <v>0</v>
      </c>
      <c r="AA119" s="31"/>
      <c r="AB119" s="31">
        <v>0</v>
      </c>
      <c r="AC119" s="31">
        <v>0</v>
      </c>
      <c r="AD119" s="30"/>
      <c r="AE119" s="30">
        <f>+'[1]DEP-FINAL'!K116</f>
        <v>0</v>
      </c>
      <c r="AF119" s="30">
        <v>0</v>
      </c>
      <c r="AG119" s="30">
        <f t="shared" si="12"/>
        <v>0</v>
      </c>
      <c r="AH119" s="30">
        <v>0</v>
      </c>
      <c r="AI119" s="30" t="str">
        <f>+'[1]DEP-FINAL'!G116</f>
        <v>EN REVISION</v>
      </c>
      <c r="AJ119" s="32"/>
      <c r="AK119" s="33"/>
    </row>
    <row r="120" spans="1:37" s="34" customFormat="1" x14ac:dyDescent="0.25">
      <c r="A120" s="23">
        <f t="shared" si="13"/>
        <v>112</v>
      </c>
      <c r="B120" s="24" t="s">
        <v>44</v>
      </c>
      <c r="C120" s="23">
        <f>+'[1]DEP-FINAL'!A117</f>
        <v>487837</v>
      </c>
      <c r="D120" s="23">
        <f>+'[1]DEP-FINAL'!B117</f>
        <v>487837</v>
      </c>
      <c r="E120" s="25">
        <f>+'[1]DEP-FINAL'!C117</f>
        <v>44893</v>
      </c>
      <c r="F120" s="26">
        <f>+IF('[1]DEP-FINAL'!D117&gt;1,'[1]DEP-FINAL'!D117," ")</f>
        <v>44971</v>
      </c>
      <c r="G120" s="27">
        <f>'[1]DEP-FINAL'!F117</f>
        <v>618300</v>
      </c>
      <c r="H120" s="28">
        <v>0</v>
      </c>
      <c r="I120" s="28">
        <f>+'[1]DEP-FINAL'!M117+'[1]DEP-FINAL'!N117</f>
        <v>0</v>
      </c>
      <c r="J120" s="28">
        <f>+'[1]DEP-FINAL'!R117</f>
        <v>0</v>
      </c>
      <c r="K120" s="29">
        <f>+'[1]DEP-FINAL'!P117+'[1]DEP-FINAL'!Q117</f>
        <v>0</v>
      </c>
      <c r="L120" s="28">
        <v>0</v>
      </c>
      <c r="M120" s="28">
        <v>0</v>
      </c>
      <c r="N120" s="28">
        <f t="shared" si="7"/>
        <v>0</v>
      </c>
      <c r="O120" s="28">
        <f t="shared" si="8"/>
        <v>618300</v>
      </c>
      <c r="P120" s="24">
        <f>IF('[1]DEP-FINAL'!H117&gt;1,0,'[1]DEP-FINAL'!B117)</f>
        <v>487837</v>
      </c>
      <c r="Q120" s="30">
        <f t="shared" si="9"/>
        <v>618300</v>
      </c>
      <c r="R120" s="31">
        <f t="shared" si="10"/>
        <v>0</v>
      </c>
      <c r="S120" s="31">
        <f>+'[1]DEP-FINAL'!J117</f>
        <v>0</v>
      </c>
      <c r="T120" s="23" t="s">
        <v>45</v>
      </c>
      <c r="U120" s="31">
        <f>+'[1]DEP-FINAL'!I117</f>
        <v>618300</v>
      </c>
      <c r="V120" s="30"/>
      <c r="W120" s="23" t="s">
        <v>45</v>
      </c>
      <c r="X120" s="31">
        <f>+'[1]DEP-FINAL'!K117+'[1]DEP-FINAL'!L117</f>
        <v>0</v>
      </c>
      <c r="Y120" s="23" t="s">
        <v>45</v>
      </c>
      <c r="Z120" s="31">
        <f t="shared" si="11"/>
        <v>0</v>
      </c>
      <c r="AA120" s="31"/>
      <c r="AB120" s="31">
        <v>0</v>
      </c>
      <c r="AC120" s="31">
        <v>0</v>
      </c>
      <c r="AD120" s="30"/>
      <c r="AE120" s="30">
        <f>+'[1]DEP-FINAL'!K117</f>
        <v>0</v>
      </c>
      <c r="AF120" s="30">
        <v>0</v>
      </c>
      <c r="AG120" s="30">
        <f t="shared" si="12"/>
        <v>0</v>
      </c>
      <c r="AH120" s="30">
        <v>0</v>
      </c>
      <c r="AI120" s="30" t="str">
        <f>+'[1]DEP-FINAL'!G117</f>
        <v>EN REVISION</v>
      </c>
      <c r="AJ120" s="32"/>
      <c r="AK120" s="33"/>
    </row>
    <row r="121" spans="1:37" s="34" customFormat="1" x14ac:dyDescent="0.25">
      <c r="A121" s="23">
        <f t="shared" si="13"/>
        <v>113</v>
      </c>
      <c r="B121" s="24" t="s">
        <v>44</v>
      </c>
      <c r="C121" s="23">
        <f>+'[1]DEP-FINAL'!A118</f>
        <v>487667</v>
      </c>
      <c r="D121" s="23">
        <f>+'[1]DEP-FINAL'!B118</f>
        <v>487667</v>
      </c>
      <c r="E121" s="25">
        <f>+'[1]DEP-FINAL'!C118</f>
        <v>44909</v>
      </c>
      <c r="F121" s="26">
        <f>+IF('[1]DEP-FINAL'!D118&gt;1,'[1]DEP-FINAL'!D118," ")</f>
        <v>44909</v>
      </c>
      <c r="G121" s="27">
        <f>'[1]DEP-FINAL'!F118</f>
        <v>577500</v>
      </c>
      <c r="H121" s="28">
        <v>0</v>
      </c>
      <c r="I121" s="28">
        <f>+'[1]DEP-FINAL'!M118+'[1]DEP-FINAL'!N118</f>
        <v>0</v>
      </c>
      <c r="J121" s="28">
        <f>+'[1]DEP-FINAL'!R118</f>
        <v>0</v>
      </c>
      <c r="K121" s="29">
        <f>+'[1]DEP-FINAL'!P118+'[1]DEP-FINAL'!Q118</f>
        <v>0</v>
      </c>
      <c r="L121" s="28">
        <v>0</v>
      </c>
      <c r="M121" s="28">
        <v>0</v>
      </c>
      <c r="N121" s="28">
        <f t="shared" si="7"/>
        <v>0</v>
      </c>
      <c r="O121" s="28">
        <f t="shared" si="8"/>
        <v>577500</v>
      </c>
      <c r="P121" s="24">
        <f>IF('[1]DEP-FINAL'!H118&gt;1,0,'[1]DEP-FINAL'!B118)</f>
        <v>487667</v>
      </c>
      <c r="Q121" s="30">
        <f t="shared" si="9"/>
        <v>577500</v>
      </c>
      <c r="R121" s="31">
        <f t="shared" si="10"/>
        <v>0</v>
      </c>
      <c r="S121" s="31">
        <f>+'[1]DEP-FINAL'!J118</f>
        <v>0</v>
      </c>
      <c r="T121" s="23" t="s">
        <v>45</v>
      </c>
      <c r="U121" s="31">
        <f>+'[1]DEP-FINAL'!I118</f>
        <v>0</v>
      </c>
      <c r="V121" s="30"/>
      <c r="W121" s="23" t="s">
        <v>45</v>
      </c>
      <c r="X121" s="31">
        <f>+'[1]DEP-FINAL'!K118+'[1]DEP-FINAL'!L118</f>
        <v>63700</v>
      </c>
      <c r="Y121" s="23" t="s">
        <v>45</v>
      </c>
      <c r="Z121" s="31">
        <f t="shared" si="11"/>
        <v>0</v>
      </c>
      <c r="AA121" s="31"/>
      <c r="AB121" s="31">
        <v>0</v>
      </c>
      <c r="AC121" s="31">
        <v>0</v>
      </c>
      <c r="AD121" s="30"/>
      <c r="AE121" s="30">
        <f>+'[1]DEP-FINAL'!K118</f>
        <v>63700</v>
      </c>
      <c r="AF121" s="30">
        <v>0</v>
      </c>
      <c r="AG121" s="30">
        <f t="shared" si="12"/>
        <v>513800</v>
      </c>
      <c r="AH121" s="30">
        <v>0</v>
      </c>
      <c r="AI121" s="30" t="str">
        <f>+'[1]DEP-FINAL'!G118</f>
        <v>GLOSA POR CONCILIAR Y SALDO A FAVOR DEL PRESTADOR</v>
      </c>
      <c r="AJ121" s="32"/>
      <c r="AK121" s="33"/>
    </row>
    <row r="122" spans="1:37" s="34" customFormat="1" x14ac:dyDescent="0.25">
      <c r="A122" s="23">
        <f t="shared" si="13"/>
        <v>114</v>
      </c>
      <c r="B122" s="24" t="s">
        <v>44</v>
      </c>
      <c r="C122" s="23">
        <f>+'[1]DEP-FINAL'!A119</f>
        <v>487635</v>
      </c>
      <c r="D122" s="23">
        <f>+'[1]DEP-FINAL'!B119</f>
        <v>487635</v>
      </c>
      <c r="E122" s="25">
        <f>+'[1]DEP-FINAL'!C119</f>
        <v>44914</v>
      </c>
      <c r="F122" s="26">
        <f>+IF('[1]DEP-FINAL'!D119&gt;1,'[1]DEP-FINAL'!D119," ")</f>
        <v>44914</v>
      </c>
      <c r="G122" s="27">
        <f>'[1]DEP-FINAL'!F119</f>
        <v>231200</v>
      </c>
      <c r="H122" s="28">
        <v>0</v>
      </c>
      <c r="I122" s="28">
        <f>+'[1]DEP-FINAL'!M119+'[1]DEP-FINAL'!N119</f>
        <v>0</v>
      </c>
      <c r="J122" s="28">
        <f>+'[1]DEP-FINAL'!R119</f>
        <v>0</v>
      </c>
      <c r="K122" s="29">
        <f>+'[1]DEP-FINAL'!P119+'[1]DEP-FINAL'!Q119</f>
        <v>231200</v>
      </c>
      <c r="L122" s="28">
        <v>0</v>
      </c>
      <c r="M122" s="28">
        <v>0</v>
      </c>
      <c r="N122" s="28">
        <f t="shared" si="7"/>
        <v>231200</v>
      </c>
      <c r="O122" s="28">
        <f t="shared" si="8"/>
        <v>0</v>
      </c>
      <c r="P122" s="24">
        <f>IF('[1]DEP-FINAL'!H119&gt;1,0,'[1]DEP-FINAL'!B119)</f>
        <v>487635</v>
      </c>
      <c r="Q122" s="30">
        <f t="shared" si="9"/>
        <v>231200</v>
      </c>
      <c r="R122" s="31">
        <f t="shared" si="10"/>
        <v>0</v>
      </c>
      <c r="S122" s="31">
        <f>+'[1]DEP-FINAL'!J119</f>
        <v>0</v>
      </c>
      <c r="T122" s="23" t="s">
        <v>45</v>
      </c>
      <c r="U122" s="31">
        <f>+'[1]DEP-FINAL'!I119</f>
        <v>0</v>
      </c>
      <c r="V122" s="30"/>
      <c r="W122" s="23" t="s">
        <v>45</v>
      </c>
      <c r="X122" s="31">
        <f>+'[1]DEP-FINAL'!K119+'[1]DEP-FINAL'!L119</f>
        <v>0</v>
      </c>
      <c r="Y122" s="23" t="s">
        <v>45</v>
      </c>
      <c r="Z122" s="31">
        <f t="shared" si="11"/>
        <v>0</v>
      </c>
      <c r="AA122" s="31"/>
      <c r="AB122" s="31">
        <v>0</v>
      </c>
      <c r="AC122" s="31">
        <v>0</v>
      </c>
      <c r="AD122" s="30"/>
      <c r="AE122" s="30">
        <f>+'[1]DEP-FINAL'!K119</f>
        <v>0</v>
      </c>
      <c r="AF122" s="30">
        <v>0</v>
      </c>
      <c r="AG122" s="30">
        <f t="shared" si="12"/>
        <v>0</v>
      </c>
      <c r="AH122" s="30">
        <v>0</v>
      </c>
      <c r="AI122" s="30" t="str">
        <f>+'[1]DEP-FINAL'!G119</f>
        <v>CANCELADA</v>
      </c>
      <c r="AJ122" s="32"/>
      <c r="AK122" s="33"/>
    </row>
    <row r="123" spans="1:37" s="34" customFormat="1" x14ac:dyDescent="0.25">
      <c r="A123" s="23">
        <f t="shared" si="13"/>
        <v>115</v>
      </c>
      <c r="B123" s="24" t="s">
        <v>44</v>
      </c>
      <c r="C123" s="23">
        <f>+'[1]DEP-FINAL'!A120</f>
        <v>487668</v>
      </c>
      <c r="D123" s="23">
        <f>+'[1]DEP-FINAL'!B120</f>
        <v>487668</v>
      </c>
      <c r="E123" s="25">
        <f>+'[1]DEP-FINAL'!C120</f>
        <v>44923</v>
      </c>
      <c r="F123" s="26">
        <f>+IF('[1]DEP-FINAL'!D120&gt;1,'[1]DEP-FINAL'!D120," ")</f>
        <v>44923</v>
      </c>
      <c r="G123" s="27">
        <f>'[1]DEP-FINAL'!F120</f>
        <v>572700</v>
      </c>
      <c r="H123" s="28">
        <v>0</v>
      </c>
      <c r="I123" s="28">
        <f>+'[1]DEP-FINAL'!M120+'[1]DEP-FINAL'!N120</f>
        <v>0</v>
      </c>
      <c r="J123" s="28">
        <f>+'[1]DEP-FINAL'!R120</f>
        <v>0</v>
      </c>
      <c r="K123" s="29">
        <f>+'[1]DEP-FINAL'!P120+'[1]DEP-FINAL'!Q120</f>
        <v>0</v>
      </c>
      <c r="L123" s="28">
        <v>0</v>
      </c>
      <c r="M123" s="28">
        <v>0</v>
      </c>
      <c r="N123" s="28">
        <f t="shared" si="7"/>
        <v>0</v>
      </c>
      <c r="O123" s="28">
        <f t="shared" si="8"/>
        <v>572700</v>
      </c>
      <c r="P123" s="24">
        <f>IF('[1]DEP-FINAL'!H120&gt;1,0,'[1]DEP-FINAL'!B120)</f>
        <v>487668</v>
      </c>
      <c r="Q123" s="30">
        <f t="shared" si="9"/>
        <v>572700</v>
      </c>
      <c r="R123" s="31">
        <f t="shared" si="10"/>
        <v>0</v>
      </c>
      <c r="S123" s="31">
        <f>+'[1]DEP-FINAL'!J120</f>
        <v>0</v>
      </c>
      <c r="T123" s="23" t="s">
        <v>45</v>
      </c>
      <c r="U123" s="31">
        <f>+'[1]DEP-FINAL'!I120</f>
        <v>0</v>
      </c>
      <c r="V123" s="30"/>
      <c r="W123" s="23" t="s">
        <v>45</v>
      </c>
      <c r="X123" s="31">
        <f>+'[1]DEP-FINAL'!K120+'[1]DEP-FINAL'!L120</f>
        <v>63700</v>
      </c>
      <c r="Y123" s="23" t="s">
        <v>45</v>
      </c>
      <c r="Z123" s="31">
        <f t="shared" si="11"/>
        <v>0</v>
      </c>
      <c r="AA123" s="31"/>
      <c r="AB123" s="31">
        <v>0</v>
      </c>
      <c r="AC123" s="31">
        <v>0</v>
      </c>
      <c r="AD123" s="30"/>
      <c r="AE123" s="30">
        <f>+'[1]DEP-FINAL'!K120</f>
        <v>63700</v>
      </c>
      <c r="AF123" s="30">
        <v>0</v>
      </c>
      <c r="AG123" s="30">
        <f t="shared" si="12"/>
        <v>509000</v>
      </c>
      <c r="AH123" s="30">
        <v>0</v>
      </c>
      <c r="AI123" s="30" t="str">
        <f>+'[1]DEP-FINAL'!G120</f>
        <v>GLOSA POR CONCILIAR Y SALDO A FAVOR DEL PRESTADOR</v>
      </c>
      <c r="AJ123" s="32"/>
      <c r="AK123" s="33"/>
    </row>
    <row r="124" spans="1:37" x14ac:dyDescent="0.25">
      <c r="A124" s="35" t="s">
        <v>46</v>
      </c>
      <c r="B124" s="35"/>
      <c r="C124" s="35"/>
      <c r="D124" s="35"/>
      <c r="E124" s="35"/>
      <c r="F124" s="35"/>
      <c r="G124" s="36">
        <f>SUM(G9:G123)</f>
        <v>39800599</v>
      </c>
      <c r="H124" s="36">
        <f>SUM(H9:H123)</f>
        <v>0</v>
      </c>
      <c r="I124" s="36">
        <f>SUM(I9:I123)</f>
        <v>429510</v>
      </c>
      <c r="J124" s="36">
        <f>SUM(J9:J123)</f>
        <v>0</v>
      </c>
      <c r="K124" s="36">
        <f>SUM(K9:K123)</f>
        <v>5863888</v>
      </c>
      <c r="L124" s="36">
        <f>SUM(L9:L123)</f>
        <v>0</v>
      </c>
      <c r="M124" s="36">
        <f>SUM(M9:M123)</f>
        <v>0</v>
      </c>
      <c r="N124" s="36">
        <f>SUM(N9:N123)</f>
        <v>5863888</v>
      </c>
      <c r="O124" s="36">
        <f>SUM(O9:O123)</f>
        <v>33507201</v>
      </c>
      <c r="P124" s="36"/>
      <c r="Q124" s="36">
        <f>SUM(Q9:Q123)</f>
        <v>38354313</v>
      </c>
      <c r="R124" s="36">
        <f>SUM(R9:R123)</f>
        <v>1446286</v>
      </c>
      <c r="S124" s="36">
        <f>SUM(S9:S123)</f>
        <v>0</v>
      </c>
      <c r="T124" s="37"/>
      <c r="U124" s="36">
        <f>SUM(U9:U123)</f>
        <v>23067214</v>
      </c>
      <c r="V124" s="37"/>
      <c r="W124" s="37"/>
      <c r="X124" s="36">
        <f>SUM(X9:X123)</f>
        <v>2634000</v>
      </c>
      <c r="Y124" s="37"/>
      <c r="Z124" s="36">
        <f>SUM(Z9:Z123)</f>
        <v>0</v>
      </c>
      <c r="AA124" s="36">
        <f>SUM(AA9:AA123)</f>
        <v>0</v>
      </c>
      <c r="AB124" s="36">
        <f>SUM(AB9:AB123)</f>
        <v>0</v>
      </c>
      <c r="AC124" s="36">
        <f>SUM(AC9:AC123)</f>
        <v>0</v>
      </c>
      <c r="AD124" s="36">
        <f>SUM(AD9:AD123)</f>
        <v>0</v>
      </c>
      <c r="AE124" s="36">
        <f>SUM(AE9:AE123)</f>
        <v>2634000</v>
      </c>
      <c r="AF124" s="36">
        <f>SUM(AF9:AF123)</f>
        <v>0</v>
      </c>
      <c r="AG124" s="36">
        <f>SUM(AG9:AG123)</f>
        <v>6359701</v>
      </c>
      <c r="AH124" s="38"/>
    </row>
    <row r="127" spans="1:37" x14ac:dyDescent="0.25">
      <c r="B127" s="39" t="s">
        <v>47</v>
      </c>
      <c r="C127" s="40"/>
      <c r="D127" s="41"/>
      <c r="E127" s="40"/>
    </row>
    <row r="128" spans="1:37" x14ac:dyDescent="0.25">
      <c r="B128" s="40"/>
      <c r="C128" s="41"/>
      <c r="D128" s="40"/>
      <c r="E128" s="40"/>
    </row>
    <row r="129" spans="2:5" x14ac:dyDescent="0.25">
      <c r="B129" s="39" t="s">
        <v>48</v>
      </c>
      <c r="C129" s="40"/>
      <c r="D129" s="42" t="str">
        <f>+'[1]ACTA ANA'!C9</f>
        <v>LUISA MATUTE ROMERO</v>
      </c>
      <c r="E129" s="40"/>
    </row>
    <row r="130" spans="2:5" x14ac:dyDescent="0.25">
      <c r="B130" s="39" t="s">
        <v>49</v>
      </c>
      <c r="C130" s="40"/>
      <c r="D130" s="43">
        <f ca="1">TODAY()</f>
        <v>45068</v>
      </c>
      <c r="E130" s="40"/>
    </row>
    <row r="132" spans="2:5" x14ac:dyDescent="0.25">
      <c r="B132" s="39" t="s">
        <v>50</v>
      </c>
      <c r="D132" t="str">
        <f>+'[1]ACTA ANA'!H9</f>
        <v>ALEXANDER GERONIMO TEJERA</v>
      </c>
    </row>
  </sheetData>
  <mergeCells count="3">
    <mergeCell ref="A7:O7"/>
    <mergeCell ref="P7:AG7"/>
    <mergeCell ref="A124:F124"/>
  </mergeCells>
  <dataValidations count="2">
    <dataValidation type="custom" allowBlank="1" showInputMessage="1" showErrorMessage="1" sqref="F9:F123 L9:O123 X9:X123 AE9:AE123 AI9:AI123 Z9:Z123 Q9:Q123 AG9:AG123" xr:uid="{AC2E80F7-6C53-4BBA-A1EB-08C9305F19AC}">
      <formula1>0</formula1>
    </dataValidation>
    <dataValidation type="custom" allowBlank="1" showInputMessage="1" showErrorMessage="1" sqref="M6" xr:uid="{D34C6C41-965D-4BD3-9C74-64CC833F81D9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2023-05-23T01:52:02Z</dcterms:created>
  <dcterms:modified xsi:type="dcterms:W3CDTF">2023-05-23T01:52:10Z</dcterms:modified>
</cp:coreProperties>
</file>