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GUAJIRA-CESÁR\HOSPITAL SAN JOSE DE LA GLORIA CESAR ESE\"/>
    </mc:Choice>
  </mc:AlternateContent>
  <xr:revisionPtr revIDLastSave="0" documentId="13_ncr:1_{D9795274-7027-430B-BAB1-CCDB74FBB268}" xr6:coauthVersionLast="47" xr6:coauthVersionMax="47" xr10:uidLastSave="{00000000-0000-0000-0000-000000000000}"/>
  <bookViews>
    <workbookView xWindow="-120" yWindow="-120" windowWidth="29040" windowHeight="15840" firstSheet="1" activeTab="1" xr2:uid="{7252D67F-8426-4888-AE63-22A5DEFDDF1D}"/>
  </bookViews>
  <sheets>
    <sheet name="FORMATO AIFT010" sheetId="1" r:id="rId1"/>
    <sheet name="CARTERA DEPURADA" sheetId="2" r:id="rId2"/>
    <sheet name="PAGOS" sheetId="3" r:id="rId3"/>
  </sheets>
  <externalReferences>
    <externalReference r:id="rId4"/>
    <externalReference r:id="rId5"/>
  </externalReferences>
  <definedNames>
    <definedName name="_xlnm._FilterDatabase" localSheetId="1" hidden="1">'CARTERA DEPURADA'!$A$1:$W$269</definedName>
    <definedName name="_xlnm._FilterDatabase" localSheetId="0" hidden="1">'FORMATO AIFT010'!$A$8:$AK$276</definedName>
    <definedName name="_xlnm._FilterDatabase" localSheetId="2" hidden="1">PAGOS!$A$1:$M$176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0" i="2" l="1"/>
  <c r="G272" i="2" s="1"/>
  <c r="D270" i="2"/>
  <c r="W269" i="2"/>
  <c r="V269" i="2"/>
  <c r="U269" i="2"/>
  <c r="T269" i="2"/>
  <c r="S269" i="2"/>
  <c r="R269" i="2"/>
  <c r="Q269" i="2"/>
  <c r="P269" i="2"/>
  <c r="O269" i="2"/>
  <c r="N269" i="2"/>
  <c r="J269" i="2"/>
  <c r="I269" i="2"/>
  <c r="H269" i="2"/>
  <c r="G269" i="2"/>
  <c r="W268" i="2"/>
  <c r="V268" i="2"/>
  <c r="U268" i="2"/>
  <c r="T268" i="2"/>
  <c r="S268" i="2"/>
  <c r="R268" i="2"/>
  <c r="Q268" i="2"/>
  <c r="P268" i="2"/>
  <c r="O268" i="2"/>
  <c r="N268" i="2"/>
  <c r="J268" i="2"/>
  <c r="I268" i="2"/>
  <c r="H268" i="2"/>
  <c r="G268" i="2"/>
  <c r="W267" i="2"/>
  <c r="V267" i="2"/>
  <c r="U267" i="2"/>
  <c r="T267" i="2"/>
  <c r="S267" i="2"/>
  <c r="R267" i="2"/>
  <c r="Q267" i="2"/>
  <c r="P267" i="2"/>
  <c r="O267" i="2"/>
  <c r="N267" i="2"/>
  <c r="J267" i="2"/>
  <c r="I267" i="2"/>
  <c r="H267" i="2"/>
  <c r="G267" i="2"/>
  <c r="W266" i="2"/>
  <c r="V266" i="2"/>
  <c r="U266" i="2"/>
  <c r="T266" i="2"/>
  <c r="S266" i="2"/>
  <c r="R266" i="2"/>
  <c r="Q266" i="2"/>
  <c r="P266" i="2"/>
  <c r="O266" i="2"/>
  <c r="N266" i="2"/>
  <c r="L266" i="2"/>
  <c r="J266" i="2"/>
  <c r="I266" i="2"/>
  <c r="H266" i="2"/>
  <c r="G266" i="2"/>
  <c r="W265" i="2"/>
  <c r="V265" i="2"/>
  <c r="U265" i="2"/>
  <c r="T265" i="2"/>
  <c r="S265" i="2"/>
  <c r="R265" i="2"/>
  <c r="Q265" i="2"/>
  <c r="P265" i="2"/>
  <c r="O265" i="2"/>
  <c r="N265" i="2"/>
  <c r="J265" i="2"/>
  <c r="I265" i="2"/>
  <c r="H265" i="2"/>
  <c r="G265" i="2"/>
  <c r="W264" i="2"/>
  <c r="V264" i="2"/>
  <c r="U264" i="2"/>
  <c r="T264" i="2"/>
  <c r="S264" i="2"/>
  <c r="R264" i="2"/>
  <c r="Q264" i="2"/>
  <c r="P264" i="2"/>
  <c r="O264" i="2"/>
  <c r="N264" i="2"/>
  <c r="J264" i="2"/>
  <c r="I264" i="2"/>
  <c r="H264" i="2"/>
  <c r="G264" i="2"/>
  <c r="W263" i="2"/>
  <c r="V263" i="2"/>
  <c r="U263" i="2"/>
  <c r="T263" i="2"/>
  <c r="S263" i="2"/>
  <c r="R263" i="2"/>
  <c r="Q263" i="2"/>
  <c r="P263" i="2"/>
  <c r="O263" i="2"/>
  <c r="N263" i="2"/>
  <c r="J263" i="2"/>
  <c r="I263" i="2"/>
  <c r="H263" i="2"/>
  <c r="G263" i="2"/>
  <c r="W262" i="2"/>
  <c r="V262" i="2"/>
  <c r="U262" i="2"/>
  <c r="T262" i="2"/>
  <c r="S262" i="2"/>
  <c r="R262" i="2"/>
  <c r="Q262" i="2"/>
  <c r="P262" i="2"/>
  <c r="O262" i="2"/>
  <c r="N262" i="2"/>
  <c r="J262" i="2"/>
  <c r="I262" i="2"/>
  <c r="H262" i="2"/>
  <c r="G262" i="2"/>
  <c r="W261" i="2"/>
  <c r="V261" i="2"/>
  <c r="U261" i="2"/>
  <c r="T261" i="2"/>
  <c r="S261" i="2"/>
  <c r="R261" i="2"/>
  <c r="Q261" i="2"/>
  <c r="P261" i="2"/>
  <c r="O261" i="2"/>
  <c r="N261" i="2"/>
  <c r="J261" i="2"/>
  <c r="I261" i="2"/>
  <c r="H261" i="2"/>
  <c r="G261" i="2"/>
  <c r="W260" i="2"/>
  <c r="V260" i="2"/>
  <c r="U260" i="2"/>
  <c r="T260" i="2"/>
  <c r="S260" i="2"/>
  <c r="R260" i="2"/>
  <c r="Q260" i="2"/>
  <c r="P260" i="2"/>
  <c r="O260" i="2"/>
  <c r="N260" i="2"/>
  <c r="J260" i="2"/>
  <c r="I260" i="2"/>
  <c r="H260" i="2"/>
  <c r="G260" i="2"/>
  <c r="W259" i="2"/>
  <c r="V259" i="2"/>
  <c r="U259" i="2"/>
  <c r="T259" i="2"/>
  <c r="S259" i="2"/>
  <c r="R259" i="2"/>
  <c r="Q259" i="2"/>
  <c r="P259" i="2"/>
  <c r="O259" i="2"/>
  <c r="N259" i="2"/>
  <c r="J259" i="2"/>
  <c r="I259" i="2"/>
  <c r="H259" i="2"/>
  <c r="G259" i="2"/>
  <c r="K258" i="2"/>
  <c r="W257" i="2"/>
  <c r="V257" i="2"/>
  <c r="U257" i="2"/>
  <c r="T257" i="2"/>
  <c r="S257" i="2"/>
  <c r="R257" i="2"/>
  <c r="Q257" i="2"/>
  <c r="P257" i="2"/>
  <c r="O257" i="2"/>
  <c r="N257" i="2"/>
  <c r="J257" i="2"/>
  <c r="I257" i="2"/>
  <c r="H257" i="2"/>
  <c r="G257" i="2"/>
  <c r="W256" i="2"/>
  <c r="V256" i="2"/>
  <c r="U256" i="2"/>
  <c r="T256" i="2"/>
  <c r="S256" i="2"/>
  <c r="R256" i="2"/>
  <c r="Q256" i="2"/>
  <c r="P256" i="2"/>
  <c r="O256" i="2"/>
  <c r="N256" i="2"/>
  <c r="J256" i="2"/>
  <c r="I256" i="2"/>
  <c r="H256" i="2"/>
  <c r="G256" i="2"/>
  <c r="W255" i="2"/>
  <c r="V255" i="2"/>
  <c r="U255" i="2"/>
  <c r="T255" i="2"/>
  <c r="S255" i="2"/>
  <c r="R255" i="2"/>
  <c r="Q255" i="2"/>
  <c r="P255" i="2"/>
  <c r="O255" i="2"/>
  <c r="N255" i="2"/>
  <c r="J255" i="2"/>
  <c r="I255" i="2"/>
  <c r="H255" i="2"/>
  <c r="G255" i="2"/>
  <c r="W254" i="2"/>
  <c r="V254" i="2"/>
  <c r="U254" i="2"/>
  <c r="T254" i="2"/>
  <c r="S254" i="2"/>
  <c r="R254" i="2"/>
  <c r="Q254" i="2"/>
  <c r="P254" i="2"/>
  <c r="O254" i="2"/>
  <c r="N254" i="2"/>
  <c r="J254" i="2"/>
  <c r="I254" i="2"/>
  <c r="H254" i="2"/>
  <c r="G254" i="2"/>
  <c r="W253" i="2"/>
  <c r="V253" i="2"/>
  <c r="U253" i="2"/>
  <c r="T253" i="2"/>
  <c r="S253" i="2"/>
  <c r="R253" i="2"/>
  <c r="Q253" i="2"/>
  <c r="P253" i="2"/>
  <c r="O253" i="2"/>
  <c r="N253" i="2"/>
  <c r="J253" i="2"/>
  <c r="I253" i="2"/>
  <c r="H253" i="2"/>
  <c r="G253" i="2"/>
  <c r="W252" i="2"/>
  <c r="V252" i="2"/>
  <c r="U252" i="2"/>
  <c r="T252" i="2"/>
  <c r="S252" i="2"/>
  <c r="R252" i="2"/>
  <c r="Q252" i="2"/>
  <c r="P252" i="2"/>
  <c r="O252" i="2"/>
  <c r="N252" i="2"/>
  <c r="J252" i="2"/>
  <c r="I252" i="2"/>
  <c r="H252" i="2"/>
  <c r="G252" i="2"/>
  <c r="W251" i="2"/>
  <c r="V251" i="2"/>
  <c r="U251" i="2"/>
  <c r="T251" i="2"/>
  <c r="S251" i="2"/>
  <c r="R251" i="2"/>
  <c r="Q251" i="2"/>
  <c r="P251" i="2"/>
  <c r="O251" i="2"/>
  <c r="N251" i="2"/>
  <c r="J251" i="2"/>
  <c r="I251" i="2"/>
  <c r="H251" i="2"/>
  <c r="G251" i="2"/>
  <c r="W250" i="2"/>
  <c r="V250" i="2"/>
  <c r="U250" i="2"/>
  <c r="T250" i="2"/>
  <c r="S250" i="2"/>
  <c r="R250" i="2"/>
  <c r="Q250" i="2"/>
  <c r="P250" i="2"/>
  <c r="O250" i="2"/>
  <c r="N250" i="2"/>
  <c r="J250" i="2"/>
  <c r="I250" i="2"/>
  <c r="H250" i="2"/>
  <c r="G250" i="2"/>
  <c r="W249" i="2"/>
  <c r="V249" i="2"/>
  <c r="U249" i="2"/>
  <c r="T249" i="2"/>
  <c r="S249" i="2"/>
  <c r="R249" i="2"/>
  <c r="Q249" i="2"/>
  <c r="P249" i="2"/>
  <c r="O249" i="2"/>
  <c r="N249" i="2"/>
  <c r="J249" i="2"/>
  <c r="I249" i="2"/>
  <c r="H249" i="2"/>
  <c r="G249" i="2"/>
  <c r="W248" i="2"/>
  <c r="V248" i="2"/>
  <c r="U248" i="2"/>
  <c r="T248" i="2"/>
  <c r="S248" i="2"/>
  <c r="R248" i="2"/>
  <c r="Q248" i="2"/>
  <c r="P248" i="2"/>
  <c r="O248" i="2"/>
  <c r="N248" i="2"/>
  <c r="J248" i="2"/>
  <c r="I248" i="2"/>
  <c r="H248" i="2"/>
  <c r="G248" i="2"/>
  <c r="W247" i="2"/>
  <c r="V247" i="2"/>
  <c r="U247" i="2"/>
  <c r="T247" i="2"/>
  <c r="S247" i="2"/>
  <c r="R247" i="2"/>
  <c r="Q247" i="2"/>
  <c r="P247" i="2"/>
  <c r="O247" i="2"/>
  <c r="N247" i="2"/>
  <c r="J247" i="2"/>
  <c r="I247" i="2"/>
  <c r="H247" i="2"/>
  <c r="G247" i="2"/>
  <c r="W246" i="2"/>
  <c r="V246" i="2"/>
  <c r="U246" i="2"/>
  <c r="T246" i="2"/>
  <c r="S246" i="2"/>
  <c r="R246" i="2"/>
  <c r="Q246" i="2"/>
  <c r="P246" i="2"/>
  <c r="O246" i="2"/>
  <c r="N246" i="2"/>
  <c r="J246" i="2"/>
  <c r="I246" i="2"/>
  <c r="H246" i="2"/>
  <c r="G246" i="2"/>
  <c r="W245" i="2"/>
  <c r="V245" i="2"/>
  <c r="U245" i="2"/>
  <c r="T245" i="2"/>
  <c r="S245" i="2"/>
  <c r="R245" i="2"/>
  <c r="Q245" i="2"/>
  <c r="P245" i="2"/>
  <c r="O245" i="2"/>
  <c r="N245" i="2"/>
  <c r="J245" i="2"/>
  <c r="I245" i="2"/>
  <c r="H245" i="2"/>
  <c r="G245" i="2"/>
  <c r="W244" i="2"/>
  <c r="V244" i="2"/>
  <c r="U244" i="2"/>
  <c r="T244" i="2"/>
  <c r="S244" i="2"/>
  <c r="R244" i="2"/>
  <c r="Q244" i="2"/>
  <c r="P244" i="2"/>
  <c r="O244" i="2"/>
  <c r="N244" i="2"/>
  <c r="J244" i="2"/>
  <c r="I244" i="2"/>
  <c r="H244" i="2"/>
  <c r="G244" i="2"/>
  <c r="W243" i="2"/>
  <c r="V243" i="2"/>
  <c r="U243" i="2"/>
  <c r="T243" i="2"/>
  <c r="S243" i="2"/>
  <c r="R243" i="2"/>
  <c r="Q243" i="2"/>
  <c r="P243" i="2"/>
  <c r="O243" i="2"/>
  <c r="N243" i="2"/>
  <c r="J243" i="2"/>
  <c r="I243" i="2"/>
  <c r="H243" i="2"/>
  <c r="G243" i="2"/>
  <c r="W242" i="2"/>
  <c r="V242" i="2"/>
  <c r="U242" i="2"/>
  <c r="T242" i="2"/>
  <c r="S242" i="2"/>
  <c r="R242" i="2"/>
  <c r="Q242" i="2"/>
  <c r="P242" i="2"/>
  <c r="O242" i="2"/>
  <c r="N242" i="2"/>
  <c r="J242" i="2"/>
  <c r="I242" i="2"/>
  <c r="H242" i="2"/>
  <c r="G242" i="2"/>
  <c r="W241" i="2"/>
  <c r="V241" i="2"/>
  <c r="U241" i="2"/>
  <c r="T241" i="2"/>
  <c r="S241" i="2"/>
  <c r="R241" i="2"/>
  <c r="Q241" i="2"/>
  <c r="P241" i="2"/>
  <c r="O241" i="2"/>
  <c r="N241" i="2"/>
  <c r="J241" i="2"/>
  <c r="I241" i="2"/>
  <c r="H241" i="2"/>
  <c r="G241" i="2"/>
  <c r="W240" i="2"/>
  <c r="V240" i="2"/>
  <c r="U240" i="2"/>
  <c r="T240" i="2"/>
  <c r="S240" i="2"/>
  <c r="R240" i="2"/>
  <c r="Q240" i="2"/>
  <c r="P240" i="2"/>
  <c r="O240" i="2"/>
  <c r="N240" i="2"/>
  <c r="L240" i="2"/>
  <c r="J240" i="2"/>
  <c r="I240" i="2"/>
  <c r="H240" i="2"/>
  <c r="G240" i="2"/>
  <c r="W239" i="2"/>
  <c r="V239" i="2"/>
  <c r="U239" i="2"/>
  <c r="T239" i="2"/>
  <c r="S239" i="2"/>
  <c r="R239" i="2"/>
  <c r="Q239" i="2"/>
  <c r="P239" i="2"/>
  <c r="O239" i="2"/>
  <c r="N239" i="2"/>
  <c r="L239" i="2"/>
  <c r="J239" i="2"/>
  <c r="I239" i="2"/>
  <c r="H239" i="2"/>
  <c r="G239" i="2"/>
  <c r="W238" i="2"/>
  <c r="V238" i="2"/>
  <c r="U238" i="2"/>
  <c r="T238" i="2"/>
  <c r="S238" i="2"/>
  <c r="R238" i="2"/>
  <c r="Q238" i="2"/>
  <c r="P238" i="2"/>
  <c r="O238" i="2"/>
  <c r="N238" i="2"/>
  <c r="J238" i="2"/>
  <c r="I238" i="2"/>
  <c r="H238" i="2"/>
  <c r="G238" i="2"/>
  <c r="W237" i="2"/>
  <c r="V237" i="2"/>
  <c r="U237" i="2"/>
  <c r="T237" i="2"/>
  <c r="S237" i="2"/>
  <c r="R237" i="2"/>
  <c r="Q237" i="2"/>
  <c r="P237" i="2"/>
  <c r="O237" i="2"/>
  <c r="N237" i="2"/>
  <c r="J237" i="2"/>
  <c r="I237" i="2"/>
  <c r="H237" i="2"/>
  <c r="G237" i="2"/>
  <c r="W236" i="2"/>
  <c r="V236" i="2"/>
  <c r="U236" i="2"/>
  <c r="T236" i="2"/>
  <c r="S236" i="2"/>
  <c r="R236" i="2"/>
  <c r="Q236" i="2"/>
  <c r="P236" i="2"/>
  <c r="O236" i="2"/>
  <c r="N236" i="2"/>
  <c r="J236" i="2"/>
  <c r="I236" i="2"/>
  <c r="H236" i="2"/>
  <c r="G236" i="2"/>
  <c r="W235" i="2"/>
  <c r="V235" i="2"/>
  <c r="U235" i="2"/>
  <c r="T235" i="2"/>
  <c r="S235" i="2"/>
  <c r="R235" i="2"/>
  <c r="Q235" i="2"/>
  <c r="P235" i="2"/>
  <c r="O235" i="2"/>
  <c r="N235" i="2"/>
  <c r="J235" i="2"/>
  <c r="I235" i="2"/>
  <c r="H235" i="2"/>
  <c r="G235" i="2"/>
  <c r="W234" i="2"/>
  <c r="V234" i="2"/>
  <c r="U234" i="2"/>
  <c r="T234" i="2"/>
  <c r="S234" i="2"/>
  <c r="R234" i="2"/>
  <c r="Q234" i="2"/>
  <c r="P234" i="2"/>
  <c r="O234" i="2"/>
  <c r="N234" i="2"/>
  <c r="L234" i="2"/>
  <c r="J234" i="2"/>
  <c r="I234" i="2"/>
  <c r="H234" i="2"/>
  <c r="G234" i="2"/>
  <c r="W233" i="2"/>
  <c r="V233" i="2"/>
  <c r="U233" i="2"/>
  <c r="T233" i="2"/>
  <c r="S233" i="2"/>
  <c r="R233" i="2"/>
  <c r="Q233" i="2"/>
  <c r="P233" i="2"/>
  <c r="O233" i="2"/>
  <c r="N233" i="2"/>
  <c r="J233" i="2"/>
  <c r="I233" i="2"/>
  <c r="H233" i="2"/>
  <c r="G233" i="2"/>
  <c r="W232" i="2"/>
  <c r="V232" i="2"/>
  <c r="U232" i="2"/>
  <c r="T232" i="2"/>
  <c r="S232" i="2"/>
  <c r="R232" i="2"/>
  <c r="Q232" i="2"/>
  <c r="P232" i="2"/>
  <c r="O232" i="2"/>
  <c r="N232" i="2"/>
  <c r="L232" i="2"/>
  <c r="J232" i="2"/>
  <c r="I232" i="2"/>
  <c r="H232" i="2"/>
  <c r="G232" i="2"/>
  <c r="W231" i="2"/>
  <c r="V231" i="2"/>
  <c r="U231" i="2"/>
  <c r="T231" i="2"/>
  <c r="S231" i="2"/>
  <c r="R231" i="2"/>
  <c r="Q231" i="2"/>
  <c r="P231" i="2"/>
  <c r="O231" i="2"/>
  <c r="N231" i="2"/>
  <c r="M231" i="2"/>
  <c r="J231" i="2"/>
  <c r="I231" i="2"/>
  <c r="H231" i="2"/>
  <c r="G231" i="2"/>
  <c r="W230" i="2"/>
  <c r="V230" i="2"/>
  <c r="U230" i="2"/>
  <c r="T230" i="2"/>
  <c r="S230" i="2"/>
  <c r="R230" i="2"/>
  <c r="Q230" i="2"/>
  <c r="P230" i="2"/>
  <c r="O230" i="2"/>
  <c r="N230" i="2"/>
  <c r="J230" i="2"/>
  <c r="I230" i="2"/>
  <c r="H230" i="2"/>
  <c r="G230" i="2"/>
  <c r="W229" i="2"/>
  <c r="V229" i="2"/>
  <c r="U229" i="2"/>
  <c r="T229" i="2"/>
  <c r="S229" i="2"/>
  <c r="R229" i="2"/>
  <c r="Q229" i="2"/>
  <c r="P229" i="2"/>
  <c r="O229" i="2"/>
  <c r="N229" i="2"/>
  <c r="J229" i="2"/>
  <c r="I229" i="2"/>
  <c r="H229" i="2"/>
  <c r="G229" i="2"/>
  <c r="W228" i="2"/>
  <c r="V228" i="2"/>
  <c r="U228" i="2"/>
  <c r="T228" i="2"/>
  <c r="S228" i="2"/>
  <c r="R228" i="2"/>
  <c r="Q228" i="2"/>
  <c r="P228" i="2"/>
  <c r="O228" i="2"/>
  <c r="N228" i="2"/>
  <c r="J228" i="2"/>
  <c r="I228" i="2"/>
  <c r="H228" i="2"/>
  <c r="G228" i="2"/>
  <c r="W227" i="2"/>
  <c r="V227" i="2"/>
  <c r="U227" i="2"/>
  <c r="T227" i="2"/>
  <c r="S227" i="2"/>
  <c r="R227" i="2"/>
  <c r="Q227" i="2"/>
  <c r="P227" i="2"/>
  <c r="O227" i="2"/>
  <c r="N227" i="2"/>
  <c r="J227" i="2"/>
  <c r="I227" i="2"/>
  <c r="H227" i="2"/>
  <c r="G227" i="2"/>
  <c r="W226" i="2"/>
  <c r="V226" i="2"/>
  <c r="U226" i="2"/>
  <c r="T226" i="2"/>
  <c r="S226" i="2"/>
  <c r="R226" i="2"/>
  <c r="Q226" i="2"/>
  <c r="P226" i="2"/>
  <c r="O226" i="2"/>
  <c r="N226" i="2"/>
  <c r="J226" i="2"/>
  <c r="I226" i="2"/>
  <c r="H226" i="2"/>
  <c r="G226" i="2"/>
  <c r="W225" i="2"/>
  <c r="V225" i="2"/>
  <c r="U225" i="2"/>
  <c r="T225" i="2"/>
  <c r="S225" i="2"/>
  <c r="R225" i="2"/>
  <c r="Q225" i="2"/>
  <c r="P225" i="2"/>
  <c r="O225" i="2"/>
  <c r="N225" i="2"/>
  <c r="L225" i="2"/>
  <c r="J225" i="2"/>
  <c r="I225" i="2"/>
  <c r="H225" i="2"/>
  <c r="G225" i="2"/>
  <c r="W224" i="2"/>
  <c r="V224" i="2"/>
  <c r="U224" i="2"/>
  <c r="T224" i="2"/>
  <c r="S224" i="2"/>
  <c r="R224" i="2"/>
  <c r="Q224" i="2"/>
  <c r="P224" i="2"/>
  <c r="O224" i="2"/>
  <c r="N224" i="2"/>
  <c r="J224" i="2"/>
  <c r="I224" i="2"/>
  <c r="H224" i="2"/>
  <c r="G224" i="2"/>
  <c r="W223" i="2"/>
  <c r="V223" i="2"/>
  <c r="U223" i="2"/>
  <c r="T223" i="2"/>
  <c r="S223" i="2"/>
  <c r="R223" i="2"/>
  <c r="Q223" i="2"/>
  <c r="P223" i="2"/>
  <c r="O223" i="2"/>
  <c r="N223" i="2"/>
  <c r="J223" i="2"/>
  <c r="I223" i="2"/>
  <c r="H223" i="2"/>
  <c r="G223" i="2"/>
  <c r="W222" i="2"/>
  <c r="V222" i="2"/>
  <c r="U222" i="2"/>
  <c r="T222" i="2"/>
  <c r="S222" i="2"/>
  <c r="R222" i="2"/>
  <c r="Q222" i="2"/>
  <c r="P222" i="2"/>
  <c r="O222" i="2"/>
  <c r="N222" i="2"/>
  <c r="J222" i="2"/>
  <c r="I222" i="2"/>
  <c r="H222" i="2"/>
  <c r="G222" i="2"/>
  <c r="W221" i="2"/>
  <c r="V221" i="2"/>
  <c r="U221" i="2"/>
  <c r="T221" i="2"/>
  <c r="S221" i="2"/>
  <c r="R221" i="2"/>
  <c r="Q221" i="2"/>
  <c r="P221" i="2"/>
  <c r="O221" i="2"/>
  <c r="N221" i="2"/>
  <c r="J221" i="2"/>
  <c r="I221" i="2"/>
  <c r="H221" i="2"/>
  <c r="G221" i="2"/>
  <c r="W220" i="2"/>
  <c r="V220" i="2"/>
  <c r="U220" i="2"/>
  <c r="T220" i="2"/>
  <c r="S220" i="2"/>
  <c r="R220" i="2"/>
  <c r="Q220" i="2"/>
  <c r="P220" i="2"/>
  <c r="O220" i="2"/>
  <c r="N220" i="2"/>
  <c r="J220" i="2"/>
  <c r="I220" i="2"/>
  <c r="H220" i="2"/>
  <c r="G220" i="2"/>
  <c r="W219" i="2"/>
  <c r="V219" i="2"/>
  <c r="U219" i="2"/>
  <c r="T219" i="2"/>
  <c r="S219" i="2"/>
  <c r="R219" i="2"/>
  <c r="Q219" i="2"/>
  <c r="P219" i="2"/>
  <c r="O219" i="2"/>
  <c r="N219" i="2"/>
  <c r="J219" i="2"/>
  <c r="I219" i="2"/>
  <c r="H219" i="2"/>
  <c r="G219" i="2"/>
  <c r="W218" i="2"/>
  <c r="V218" i="2"/>
  <c r="U218" i="2"/>
  <c r="T218" i="2"/>
  <c r="S218" i="2"/>
  <c r="R218" i="2"/>
  <c r="Q218" i="2"/>
  <c r="P218" i="2"/>
  <c r="O218" i="2"/>
  <c r="N218" i="2"/>
  <c r="J218" i="2"/>
  <c r="I218" i="2"/>
  <c r="H218" i="2"/>
  <c r="G218" i="2"/>
  <c r="W217" i="2"/>
  <c r="V217" i="2"/>
  <c r="U217" i="2"/>
  <c r="T217" i="2"/>
  <c r="S217" i="2"/>
  <c r="R217" i="2"/>
  <c r="Q217" i="2"/>
  <c r="P217" i="2"/>
  <c r="O217" i="2"/>
  <c r="N217" i="2"/>
  <c r="L217" i="2"/>
  <c r="L270" i="2" s="1"/>
  <c r="G274" i="2" s="1"/>
  <c r="J217" i="2"/>
  <c r="I217" i="2"/>
  <c r="H217" i="2"/>
  <c r="G217" i="2"/>
  <c r="W216" i="2"/>
  <c r="V216" i="2"/>
  <c r="U216" i="2"/>
  <c r="T216" i="2"/>
  <c r="S216" i="2"/>
  <c r="R216" i="2"/>
  <c r="Q216" i="2"/>
  <c r="P216" i="2"/>
  <c r="O216" i="2"/>
  <c r="N216" i="2"/>
  <c r="J216" i="2"/>
  <c r="I216" i="2"/>
  <c r="H216" i="2"/>
  <c r="G216" i="2"/>
  <c r="W215" i="2"/>
  <c r="V215" i="2"/>
  <c r="U215" i="2"/>
  <c r="T215" i="2"/>
  <c r="S215" i="2"/>
  <c r="R215" i="2"/>
  <c r="Q215" i="2"/>
  <c r="P215" i="2"/>
  <c r="O215" i="2"/>
  <c r="N215" i="2"/>
  <c r="J215" i="2"/>
  <c r="I215" i="2"/>
  <c r="H215" i="2"/>
  <c r="G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W91" i="2"/>
  <c r="V91" i="2"/>
  <c r="U91" i="2"/>
  <c r="T91" i="2"/>
  <c r="S91" i="2"/>
  <c r="Q91" i="2"/>
  <c r="R91" i="2" s="1"/>
  <c r="P91" i="2"/>
  <c r="O91" i="2"/>
  <c r="N91" i="2"/>
  <c r="J91" i="2"/>
  <c r="I91" i="2"/>
  <c r="H91" i="2"/>
  <c r="G91" i="2"/>
  <c r="W90" i="2"/>
  <c r="V90" i="2"/>
  <c r="U90" i="2"/>
  <c r="T90" i="2"/>
  <c r="S90" i="2"/>
  <c r="R90" i="2"/>
  <c r="Q90" i="2"/>
  <c r="P90" i="2"/>
  <c r="O90" i="2"/>
  <c r="N90" i="2"/>
  <c r="M90" i="2"/>
  <c r="J90" i="2"/>
  <c r="I90" i="2"/>
  <c r="H90" i="2"/>
  <c r="G90" i="2"/>
  <c r="W89" i="2"/>
  <c r="V89" i="2"/>
  <c r="U89" i="2"/>
  <c r="T89" i="2"/>
  <c r="S89" i="2"/>
  <c r="Q89" i="2"/>
  <c r="R89" i="2" s="1"/>
  <c r="P89" i="2"/>
  <c r="O89" i="2"/>
  <c r="N89" i="2"/>
  <c r="J89" i="2"/>
  <c r="I89" i="2"/>
  <c r="H89" i="2"/>
  <c r="G89" i="2"/>
  <c r="W88" i="2"/>
  <c r="V88" i="2"/>
  <c r="U88" i="2"/>
  <c r="T88" i="2"/>
  <c r="S88" i="2"/>
  <c r="Q88" i="2"/>
  <c r="R88" i="2" s="1"/>
  <c r="P88" i="2"/>
  <c r="O88" i="2"/>
  <c r="N88" i="2"/>
  <c r="J88" i="2"/>
  <c r="I88" i="2"/>
  <c r="H88" i="2"/>
  <c r="G88" i="2"/>
  <c r="W87" i="2"/>
  <c r="V87" i="2"/>
  <c r="U87" i="2"/>
  <c r="T87" i="2"/>
  <c r="S87" i="2"/>
  <c r="Q87" i="2"/>
  <c r="R87" i="2" s="1"/>
  <c r="P87" i="2"/>
  <c r="O87" i="2"/>
  <c r="N87" i="2"/>
  <c r="J87" i="2"/>
  <c r="I87" i="2"/>
  <c r="H87" i="2"/>
  <c r="G87" i="2"/>
  <c r="W86" i="2"/>
  <c r="V86" i="2"/>
  <c r="U86" i="2"/>
  <c r="T86" i="2"/>
  <c r="S86" i="2"/>
  <c r="Q86" i="2"/>
  <c r="R86" i="2" s="1"/>
  <c r="P86" i="2"/>
  <c r="O86" i="2"/>
  <c r="N86" i="2"/>
  <c r="J86" i="2"/>
  <c r="I86" i="2"/>
  <c r="H86" i="2"/>
  <c r="G86" i="2"/>
  <c r="W85" i="2"/>
  <c r="V85" i="2"/>
  <c r="U85" i="2"/>
  <c r="T85" i="2"/>
  <c r="S85" i="2"/>
  <c r="Q85" i="2"/>
  <c r="R85" i="2" s="1"/>
  <c r="P85" i="2"/>
  <c r="O85" i="2"/>
  <c r="N85" i="2"/>
  <c r="J85" i="2"/>
  <c r="I85" i="2"/>
  <c r="H85" i="2"/>
  <c r="G85" i="2"/>
  <c r="W84" i="2"/>
  <c r="V84" i="2"/>
  <c r="U84" i="2"/>
  <c r="T84" i="2"/>
  <c r="S84" i="2"/>
  <c r="Q84" i="2"/>
  <c r="R84" i="2" s="1"/>
  <c r="P84" i="2"/>
  <c r="O84" i="2"/>
  <c r="N84" i="2"/>
  <c r="J84" i="2"/>
  <c r="I84" i="2"/>
  <c r="H84" i="2"/>
  <c r="G84" i="2"/>
  <c r="W83" i="2"/>
  <c r="V83" i="2"/>
  <c r="U83" i="2"/>
  <c r="T83" i="2"/>
  <c r="S83" i="2"/>
  <c r="Q83" i="2"/>
  <c r="R83" i="2" s="1"/>
  <c r="P83" i="2"/>
  <c r="O83" i="2"/>
  <c r="N83" i="2"/>
  <c r="J83" i="2"/>
  <c r="I83" i="2"/>
  <c r="H83" i="2"/>
  <c r="G83" i="2"/>
  <c r="W82" i="2"/>
  <c r="V82" i="2"/>
  <c r="U82" i="2"/>
  <c r="T82" i="2"/>
  <c r="S82" i="2"/>
  <c r="Q82" i="2"/>
  <c r="R82" i="2" s="1"/>
  <c r="P82" i="2"/>
  <c r="O82" i="2"/>
  <c r="N82" i="2"/>
  <c r="J82" i="2"/>
  <c r="I82" i="2"/>
  <c r="H82" i="2"/>
  <c r="G82" i="2"/>
  <c r="W81" i="2"/>
  <c r="V81" i="2"/>
  <c r="U81" i="2"/>
  <c r="T81" i="2"/>
  <c r="S81" i="2"/>
  <c r="Q81" i="2"/>
  <c r="R81" i="2" s="1"/>
  <c r="P81" i="2"/>
  <c r="O81" i="2"/>
  <c r="N81" i="2"/>
  <c r="J81" i="2"/>
  <c r="I81" i="2"/>
  <c r="H81" i="2"/>
  <c r="G81" i="2"/>
  <c r="W80" i="2"/>
  <c r="V80" i="2"/>
  <c r="U80" i="2"/>
  <c r="T80" i="2"/>
  <c r="S80" i="2"/>
  <c r="Q80" i="2"/>
  <c r="R80" i="2" s="1"/>
  <c r="P80" i="2"/>
  <c r="O80" i="2"/>
  <c r="N80" i="2"/>
  <c r="J80" i="2"/>
  <c r="I80" i="2"/>
  <c r="H80" i="2"/>
  <c r="G80" i="2"/>
  <c r="W79" i="2"/>
  <c r="V79" i="2"/>
  <c r="U79" i="2"/>
  <c r="T79" i="2"/>
  <c r="S79" i="2"/>
  <c r="Q79" i="2"/>
  <c r="R79" i="2" s="1"/>
  <c r="P79" i="2"/>
  <c r="O79" i="2"/>
  <c r="N79" i="2"/>
  <c r="J79" i="2"/>
  <c r="I79" i="2"/>
  <c r="H79" i="2"/>
  <c r="G79" i="2"/>
  <c r="W78" i="2"/>
  <c r="V78" i="2"/>
  <c r="U78" i="2"/>
  <c r="T78" i="2"/>
  <c r="S78" i="2"/>
  <c r="Q78" i="2"/>
  <c r="R78" i="2" s="1"/>
  <c r="P78" i="2"/>
  <c r="O78" i="2"/>
  <c r="N78" i="2"/>
  <c r="J78" i="2"/>
  <c r="I78" i="2"/>
  <c r="H78" i="2"/>
  <c r="G78" i="2"/>
  <c r="W77" i="2"/>
  <c r="V77" i="2"/>
  <c r="U77" i="2"/>
  <c r="T77" i="2"/>
  <c r="S77" i="2"/>
  <c r="Q77" i="2"/>
  <c r="R77" i="2" s="1"/>
  <c r="P77" i="2"/>
  <c r="O77" i="2"/>
  <c r="N77" i="2"/>
  <c r="J77" i="2"/>
  <c r="I77" i="2"/>
  <c r="H77" i="2"/>
  <c r="G77" i="2"/>
  <c r="W76" i="2"/>
  <c r="V76" i="2"/>
  <c r="U76" i="2"/>
  <c r="T76" i="2"/>
  <c r="S76" i="2"/>
  <c r="Q76" i="2"/>
  <c r="R76" i="2" s="1"/>
  <c r="P76" i="2"/>
  <c r="O76" i="2"/>
  <c r="N76" i="2"/>
  <c r="J76" i="2"/>
  <c r="I76" i="2"/>
  <c r="H76" i="2"/>
  <c r="G76" i="2"/>
  <c r="W75" i="2"/>
  <c r="V75" i="2"/>
  <c r="U75" i="2"/>
  <c r="T75" i="2"/>
  <c r="S75" i="2"/>
  <c r="Q75" i="2"/>
  <c r="R75" i="2" s="1"/>
  <c r="P75" i="2"/>
  <c r="O75" i="2"/>
  <c r="N75" i="2"/>
  <c r="J75" i="2"/>
  <c r="I75" i="2"/>
  <c r="H75" i="2"/>
  <c r="G75" i="2"/>
  <c r="W74" i="2"/>
  <c r="V74" i="2"/>
  <c r="U74" i="2"/>
  <c r="T74" i="2"/>
  <c r="S74" i="2"/>
  <c r="Q74" i="2"/>
  <c r="R74" i="2" s="1"/>
  <c r="P74" i="2"/>
  <c r="O74" i="2"/>
  <c r="N74" i="2"/>
  <c r="J74" i="2"/>
  <c r="I74" i="2"/>
  <c r="H74" i="2"/>
  <c r="G74" i="2"/>
  <c r="W73" i="2"/>
  <c r="V73" i="2"/>
  <c r="U73" i="2"/>
  <c r="T73" i="2"/>
  <c r="S73" i="2"/>
  <c r="Q73" i="2"/>
  <c r="R73" i="2" s="1"/>
  <c r="P73" i="2"/>
  <c r="O73" i="2"/>
  <c r="N73" i="2"/>
  <c r="J73" i="2"/>
  <c r="I73" i="2"/>
  <c r="H73" i="2"/>
  <c r="G73" i="2"/>
  <c r="W72" i="2"/>
  <c r="V72" i="2"/>
  <c r="U72" i="2"/>
  <c r="T72" i="2"/>
  <c r="S72" i="2"/>
  <c r="Q72" i="2"/>
  <c r="R72" i="2" s="1"/>
  <c r="P72" i="2"/>
  <c r="O72" i="2"/>
  <c r="N72" i="2"/>
  <c r="J72" i="2"/>
  <c r="I72" i="2"/>
  <c r="H72" i="2"/>
  <c r="G72" i="2"/>
  <c r="K71" i="2"/>
  <c r="W70" i="2"/>
  <c r="V70" i="2"/>
  <c r="U70" i="2"/>
  <c r="T70" i="2"/>
  <c r="S70" i="2"/>
  <c r="Q70" i="2"/>
  <c r="R70" i="2" s="1"/>
  <c r="P70" i="2"/>
  <c r="O70" i="2"/>
  <c r="N70" i="2"/>
  <c r="J70" i="2"/>
  <c r="I70" i="2"/>
  <c r="H70" i="2"/>
  <c r="G70" i="2"/>
  <c r="W69" i="2"/>
  <c r="V69" i="2"/>
  <c r="U69" i="2"/>
  <c r="T69" i="2"/>
  <c r="S69" i="2"/>
  <c r="Q69" i="2"/>
  <c r="R69" i="2" s="1"/>
  <c r="P69" i="2"/>
  <c r="O69" i="2"/>
  <c r="N69" i="2"/>
  <c r="J69" i="2"/>
  <c r="I69" i="2"/>
  <c r="H69" i="2"/>
  <c r="G69" i="2"/>
  <c r="W68" i="2"/>
  <c r="V68" i="2"/>
  <c r="U68" i="2"/>
  <c r="T68" i="2"/>
  <c r="S68" i="2"/>
  <c r="Q68" i="2"/>
  <c r="R68" i="2" s="1"/>
  <c r="P68" i="2"/>
  <c r="O68" i="2"/>
  <c r="N68" i="2"/>
  <c r="J68" i="2"/>
  <c r="I68" i="2"/>
  <c r="H68" i="2"/>
  <c r="G68" i="2"/>
  <c r="K67" i="2"/>
  <c r="W66" i="2"/>
  <c r="V66" i="2"/>
  <c r="U66" i="2"/>
  <c r="T66" i="2"/>
  <c r="S66" i="2"/>
  <c r="Q66" i="2"/>
  <c r="R66" i="2" s="1"/>
  <c r="P66" i="2"/>
  <c r="O66" i="2"/>
  <c r="N66" i="2"/>
  <c r="J66" i="2"/>
  <c r="I66" i="2"/>
  <c r="H66" i="2"/>
  <c r="G66" i="2"/>
  <c r="K65" i="2"/>
  <c r="W64" i="2"/>
  <c r="V64" i="2"/>
  <c r="U64" i="2"/>
  <c r="T64" i="2"/>
  <c r="S64" i="2"/>
  <c r="Q64" i="2"/>
  <c r="R64" i="2" s="1"/>
  <c r="P64" i="2"/>
  <c r="O64" i="2"/>
  <c r="N64" i="2"/>
  <c r="J64" i="2"/>
  <c r="I64" i="2"/>
  <c r="H64" i="2"/>
  <c r="G64" i="2"/>
  <c r="W63" i="2"/>
  <c r="V63" i="2"/>
  <c r="U63" i="2"/>
  <c r="T63" i="2"/>
  <c r="S63" i="2"/>
  <c r="Q63" i="2"/>
  <c r="R63" i="2" s="1"/>
  <c r="P63" i="2"/>
  <c r="O63" i="2"/>
  <c r="N63" i="2"/>
  <c r="J63" i="2"/>
  <c r="I63" i="2"/>
  <c r="H63" i="2"/>
  <c r="G63" i="2"/>
  <c r="K62" i="2"/>
  <c r="W61" i="2"/>
  <c r="V61" i="2"/>
  <c r="U61" i="2"/>
  <c r="T61" i="2"/>
  <c r="S61" i="2"/>
  <c r="Q61" i="2"/>
  <c r="R61" i="2" s="1"/>
  <c r="P61" i="2"/>
  <c r="O61" i="2"/>
  <c r="N61" i="2"/>
  <c r="J61" i="2"/>
  <c r="I61" i="2"/>
  <c r="H61" i="2"/>
  <c r="G61" i="2"/>
  <c r="W60" i="2"/>
  <c r="V60" i="2"/>
  <c r="U60" i="2"/>
  <c r="T60" i="2"/>
  <c r="S60" i="2"/>
  <c r="Q60" i="2"/>
  <c r="R60" i="2" s="1"/>
  <c r="P60" i="2"/>
  <c r="O60" i="2"/>
  <c r="N60" i="2"/>
  <c r="J60" i="2"/>
  <c r="I60" i="2"/>
  <c r="H60" i="2"/>
  <c r="G60" i="2"/>
  <c r="W59" i="2"/>
  <c r="V59" i="2"/>
  <c r="U59" i="2"/>
  <c r="T59" i="2"/>
  <c r="S59" i="2"/>
  <c r="Q59" i="2"/>
  <c r="R59" i="2" s="1"/>
  <c r="P59" i="2"/>
  <c r="O59" i="2"/>
  <c r="N59" i="2"/>
  <c r="J59" i="2"/>
  <c r="I59" i="2"/>
  <c r="H59" i="2"/>
  <c r="G59" i="2"/>
  <c r="W58" i="2"/>
  <c r="V58" i="2"/>
  <c r="U58" i="2"/>
  <c r="T58" i="2"/>
  <c r="S58" i="2"/>
  <c r="Q58" i="2"/>
  <c r="R58" i="2" s="1"/>
  <c r="P58" i="2"/>
  <c r="O58" i="2"/>
  <c r="N58" i="2"/>
  <c r="J58" i="2"/>
  <c r="I58" i="2"/>
  <c r="H58" i="2"/>
  <c r="G58" i="2"/>
  <c r="K57" i="2"/>
  <c r="K56" i="2"/>
  <c r="K55" i="2"/>
  <c r="W54" i="2"/>
  <c r="V54" i="2"/>
  <c r="U54" i="2"/>
  <c r="T54" i="2"/>
  <c r="S54" i="2"/>
  <c r="Q54" i="2"/>
  <c r="R54" i="2" s="1"/>
  <c r="P54" i="2"/>
  <c r="O54" i="2"/>
  <c r="N54" i="2"/>
  <c r="J54" i="2"/>
  <c r="I54" i="2"/>
  <c r="H54" i="2"/>
  <c r="G54" i="2"/>
  <c r="W53" i="2"/>
  <c r="V53" i="2"/>
  <c r="U53" i="2"/>
  <c r="T53" i="2"/>
  <c r="S53" i="2"/>
  <c r="Q53" i="2"/>
  <c r="R53" i="2" s="1"/>
  <c r="P53" i="2"/>
  <c r="O53" i="2"/>
  <c r="N53" i="2"/>
  <c r="J53" i="2"/>
  <c r="I53" i="2"/>
  <c r="H53" i="2"/>
  <c r="G53" i="2"/>
  <c r="W52" i="2"/>
  <c r="V52" i="2"/>
  <c r="U52" i="2"/>
  <c r="T52" i="2"/>
  <c r="S52" i="2"/>
  <c r="Q52" i="2"/>
  <c r="R52" i="2" s="1"/>
  <c r="P52" i="2"/>
  <c r="O52" i="2"/>
  <c r="N52" i="2"/>
  <c r="J52" i="2"/>
  <c r="I52" i="2"/>
  <c r="H52" i="2"/>
  <c r="G52" i="2"/>
  <c r="W51" i="2"/>
  <c r="V51" i="2"/>
  <c r="U51" i="2"/>
  <c r="T51" i="2"/>
  <c r="S51" i="2"/>
  <c r="Q51" i="2"/>
  <c r="R51" i="2" s="1"/>
  <c r="P51" i="2"/>
  <c r="O51" i="2"/>
  <c r="N51" i="2"/>
  <c r="J51" i="2"/>
  <c r="I51" i="2"/>
  <c r="H51" i="2"/>
  <c r="G51" i="2"/>
  <c r="W50" i="2"/>
  <c r="V50" i="2"/>
  <c r="U50" i="2"/>
  <c r="T50" i="2"/>
  <c r="S50" i="2"/>
  <c r="Q50" i="2"/>
  <c r="R50" i="2" s="1"/>
  <c r="P50" i="2"/>
  <c r="O50" i="2"/>
  <c r="N50" i="2"/>
  <c r="J50" i="2"/>
  <c r="I50" i="2"/>
  <c r="H50" i="2"/>
  <c r="G50" i="2"/>
  <c r="W49" i="2"/>
  <c r="V49" i="2"/>
  <c r="U49" i="2"/>
  <c r="T49" i="2"/>
  <c r="S49" i="2"/>
  <c r="Q49" i="2"/>
  <c r="R49" i="2" s="1"/>
  <c r="P49" i="2"/>
  <c r="O49" i="2"/>
  <c r="N49" i="2"/>
  <c r="J49" i="2"/>
  <c r="I49" i="2"/>
  <c r="H49" i="2"/>
  <c r="G49" i="2"/>
  <c r="W48" i="2"/>
  <c r="V48" i="2"/>
  <c r="U48" i="2"/>
  <c r="T48" i="2"/>
  <c r="S48" i="2"/>
  <c r="Q48" i="2"/>
  <c r="R48" i="2" s="1"/>
  <c r="P48" i="2"/>
  <c r="O48" i="2"/>
  <c r="N48" i="2"/>
  <c r="J48" i="2"/>
  <c r="I48" i="2"/>
  <c r="H48" i="2"/>
  <c r="G48" i="2"/>
  <c r="W47" i="2"/>
  <c r="V47" i="2"/>
  <c r="U47" i="2"/>
  <c r="T47" i="2"/>
  <c r="S47" i="2"/>
  <c r="Q47" i="2"/>
  <c r="R47" i="2" s="1"/>
  <c r="P47" i="2"/>
  <c r="O47" i="2"/>
  <c r="N47" i="2"/>
  <c r="J47" i="2"/>
  <c r="I47" i="2"/>
  <c r="H47" i="2"/>
  <c r="G47" i="2"/>
  <c r="W46" i="2"/>
  <c r="V46" i="2"/>
  <c r="U46" i="2"/>
  <c r="T46" i="2"/>
  <c r="S46" i="2"/>
  <c r="Q46" i="2"/>
  <c r="R46" i="2" s="1"/>
  <c r="P46" i="2"/>
  <c r="O46" i="2"/>
  <c r="N46" i="2"/>
  <c r="J46" i="2"/>
  <c r="I46" i="2"/>
  <c r="H46" i="2"/>
  <c r="G46" i="2"/>
  <c r="W45" i="2"/>
  <c r="V45" i="2"/>
  <c r="U45" i="2"/>
  <c r="T45" i="2"/>
  <c r="S45" i="2"/>
  <c r="Q45" i="2"/>
  <c r="R45" i="2" s="1"/>
  <c r="P45" i="2"/>
  <c r="O45" i="2"/>
  <c r="N45" i="2"/>
  <c r="J45" i="2"/>
  <c r="I45" i="2"/>
  <c r="H45" i="2"/>
  <c r="G45" i="2"/>
  <c r="K44" i="2"/>
  <c r="W43" i="2"/>
  <c r="V43" i="2"/>
  <c r="U43" i="2"/>
  <c r="T43" i="2"/>
  <c r="S43" i="2"/>
  <c r="Q43" i="2"/>
  <c r="R43" i="2" s="1"/>
  <c r="P43" i="2"/>
  <c r="O43" i="2"/>
  <c r="N43" i="2"/>
  <c r="J43" i="2"/>
  <c r="I43" i="2"/>
  <c r="H43" i="2"/>
  <c r="G43" i="2"/>
  <c r="W42" i="2"/>
  <c r="V42" i="2"/>
  <c r="U42" i="2"/>
  <c r="T42" i="2"/>
  <c r="S42" i="2"/>
  <c r="Q42" i="2"/>
  <c r="R42" i="2" s="1"/>
  <c r="P42" i="2"/>
  <c r="O42" i="2"/>
  <c r="N42" i="2"/>
  <c r="J42" i="2"/>
  <c r="I42" i="2"/>
  <c r="H42" i="2"/>
  <c r="G42" i="2"/>
  <c r="W41" i="2"/>
  <c r="V41" i="2"/>
  <c r="U41" i="2"/>
  <c r="T41" i="2"/>
  <c r="S41" i="2"/>
  <c r="Q41" i="2"/>
  <c r="R41" i="2" s="1"/>
  <c r="P41" i="2"/>
  <c r="O41" i="2"/>
  <c r="N41" i="2"/>
  <c r="J41" i="2"/>
  <c r="I41" i="2"/>
  <c r="H41" i="2"/>
  <c r="G41" i="2"/>
  <c r="W40" i="2"/>
  <c r="V40" i="2"/>
  <c r="U40" i="2"/>
  <c r="T40" i="2"/>
  <c r="S40" i="2"/>
  <c r="R40" i="2"/>
  <c r="Q40" i="2"/>
  <c r="P40" i="2"/>
  <c r="O40" i="2"/>
  <c r="N40" i="2"/>
  <c r="J40" i="2"/>
  <c r="I40" i="2"/>
  <c r="H40" i="2"/>
  <c r="G40" i="2"/>
  <c r="K39" i="2"/>
  <c r="K38" i="2"/>
  <c r="W37" i="2"/>
  <c r="V37" i="2"/>
  <c r="U37" i="2"/>
  <c r="T37" i="2"/>
  <c r="S37" i="2"/>
  <c r="R37" i="2"/>
  <c r="Q37" i="2"/>
  <c r="P37" i="2"/>
  <c r="O37" i="2"/>
  <c r="N37" i="2"/>
  <c r="J37" i="2"/>
  <c r="I37" i="2"/>
  <c r="H37" i="2"/>
  <c r="G37" i="2"/>
  <c r="W36" i="2"/>
  <c r="V36" i="2"/>
  <c r="U36" i="2"/>
  <c r="T36" i="2"/>
  <c r="S36" i="2"/>
  <c r="Q36" i="2"/>
  <c r="R36" i="2" s="1"/>
  <c r="P36" i="2"/>
  <c r="O36" i="2"/>
  <c r="N36" i="2"/>
  <c r="J36" i="2"/>
  <c r="I36" i="2"/>
  <c r="H36" i="2"/>
  <c r="G36" i="2"/>
  <c r="W35" i="2"/>
  <c r="V35" i="2"/>
  <c r="U35" i="2"/>
  <c r="T35" i="2"/>
  <c r="S35" i="2"/>
  <c r="Q35" i="2"/>
  <c r="R35" i="2" s="1"/>
  <c r="P35" i="2"/>
  <c r="O35" i="2"/>
  <c r="N35" i="2"/>
  <c r="J35" i="2"/>
  <c r="I35" i="2"/>
  <c r="H35" i="2"/>
  <c r="G35" i="2"/>
  <c r="K34" i="2"/>
  <c r="W33" i="2"/>
  <c r="V33" i="2"/>
  <c r="U33" i="2"/>
  <c r="T33" i="2"/>
  <c r="S33" i="2"/>
  <c r="Q33" i="2"/>
  <c r="R33" i="2" s="1"/>
  <c r="P33" i="2"/>
  <c r="O33" i="2"/>
  <c r="N33" i="2"/>
  <c r="J33" i="2"/>
  <c r="I33" i="2"/>
  <c r="H33" i="2"/>
  <c r="G33" i="2"/>
  <c r="W32" i="2"/>
  <c r="V32" i="2"/>
  <c r="U32" i="2"/>
  <c r="T32" i="2"/>
  <c r="S32" i="2"/>
  <c r="R32" i="2"/>
  <c r="Q32" i="2"/>
  <c r="P32" i="2"/>
  <c r="O32" i="2"/>
  <c r="N32" i="2"/>
  <c r="J32" i="2"/>
  <c r="I32" i="2"/>
  <c r="H32" i="2"/>
  <c r="G32" i="2"/>
  <c r="W31" i="2"/>
  <c r="V31" i="2"/>
  <c r="U31" i="2"/>
  <c r="T31" i="2"/>
  <c r="S31" i="2"/>
  <c r="Q31" i="2"/>
  <c r="R31" i="2" s="1"/>
  <c r="P31" i="2"/>
  <c r="O31" i="2"/>
  <c r="N31" i="2"/>
  <c r="J31" i="2"/>
  <c r="I31" i="2"/>
  <c r="H31" i="2"/>
  <c r="G31" i="2"/>
  <c r="W30" i="2"/>
  <c r="V30" i="2"/>
  <c r="U30" i="2"/>
  <c r="T30" i="2"/>
  <c r="S30" i="2"/>
  <c r="Q30" i="2"/>
  <c r="R30" i="2" s="1"/>
  <c r="P30" i="2"/>
  <c r="O30" i="2"/>
  <c r="N30" i="2"/>
  <c r="J30" i="2"/>
  <c r="I30" i="2"/>
  <c r="H30" i="2"/>
  <c r="G30" i="2"/>
  <c r="W29" i="2"/>
  <c r="V29" i="2"/>
  <c r="U29" i="2"/>
  <c r="T29" i="2"/>
  <c r="S29" i="2"/>
  <c r="Q29" i="2"/>
  <c r="R29" i="2" s="1"/>
  <c r="P29" i="2"/>
  <c r="O29" i="2"/>
  <c r="N29" i="2"/>
  <c r="J29" i="2"/>
  <c r="I29" i="2"/>
  <c r="H29" i="2"/>
  <c r="G29" i="2"/>
  <c r="W28" i="2"/>
  <c r="V28" i="2"/>
  <c r="U28" i="2"/>
  <c r="T28" i="2"/>
  <c r="S28" i="2"/>
  <c r="Q28" i="2"/>
  <c r="R28" i="2" s="1"/>
  <c r="P28" i="2"/>
  <c r="O28" i="2"/>
  <c r="N28" i="2"/>
  <c r="J28" i="2"/>
  <c r="I28" i="2"/>
  <c r="H28" i="2"/>
  <c r="G28" i="2"/>
  <c r="K27" i="2"/>
  <c r="W26" i="2"/>
  <c r="V26" i="2"/>
  <c r="U26" i="2"/>
  <c r="T26" i="2"/>
  <c r="S26" i="2"/>
  <c r="Q26" i="2"/>
  <c r="R26" i="2" s="1"/>
  <c r="P26" i="2"/>
  <c r="O26" i="2"/>
  <c r="N26" i="2"/>
  <c r="J26" i="2"/>
  <c r="I26" i="2"/>
  <c r="H26" i="2"/>
  <c r="G26" i="2"/>
  <c r="W25" i="2"/>
  <c r="V25" i="2"/>
  <c r="U25" i="2"/>
  <c r="T25" i="2"/>
  <c r="S25" i="2"/>
  <c r="Q25" i="2"/>
  <c r="R25" i="2" s="1"/>
  <c r="P25" i="2"/>
  <c r="O25" i="2"/>
  <c r="N25" i="2"/>
  <c r="J25" i="2"/>
  <c r="I25" i="2"/>
  <c r="H25" i="2"/>
  <c r="G25" i="2"/>
  <c r="W24" i="2"/>
  <c r="V24" i="2"/>
  <c r="U24" i="2"/>
  <c r="T24" i="2"/>
  <c r="S24" i="2"/>
  <c r="Q24" i="2"/>
  <c r="R24" i="2" s="1"/>
  <c r="P24" i="2"/>
  <c r="O24" i="2"/>
  <c r="N24" i="2"/>
  <c r="J24" i="2"/>
  <c r="I24" i="2"/>
  <c r="H24" i="2"/>
  <c r="G24" i="2"/>
  <c r="W23" i="2"/>
  <c r="V23" i="2"/>
  <c r="U23" i="2"/>
  <c r="T23" i="2"/>
  <c r="S23" i="2"/>
  <c r="Q23" i="2"/>
  <c r="R23" i="2" s="1"/>
  <c r="P23" i="2"/>
  <c r="O23" i="2"/>
  <c r="N23" i="2"/>
  <c r="J23" i="2"/>
  <c r="I23" i="2"/>
  <c r="H23" i="2"/>
  <c r="G23" i="2"/>
  <c r="W22" i="2"/>
  <c r="V22" i="2"/>
  <c r="U22" i="2"/>
  <c r="T22" i="2"/>
  <c r="S22" i="2"/>
  <c r="Q22" i="2"/>
  <c r="R22" i="2" s="1"/>
  <c r="P22" i="2"/>
  <c r="O22" i="2"/>
  <c r="N22" i="2"/>
  <c r="J22" i="2"/>
  <c r="I22" i="2"/>
  <c r="H22" i="2"/>
  <c r="G22" i="2"/>
  <c r="W21" i="2"/>
  <c r="V21" i="2"/>
  <c r="U21" i="2"/>
  <c r="T21" i="2"/>
  <c r="S21" i="2"/>
  <c r="R21" i="2"/>
  <c r="Q21" i="2"/>
  <c r="P21" i="2"/>
  <c r="O21" i="2"/>
  <c r="N21" i="2"/>
  <c r="J21" i="2"/>
  <c r="I21" i="2"/>
  <c r="H21" i="2"/>
  <c r="G21" i="2"/>
  <c r="W20" i="2"/>
  <c r="V20" i="2"/>
  <c r="U20" i="2"/>
  <c r="T20" i="2"/>
  <c r="S20" i="2"/>
  <c r="R20" i="2"/>
  <c r="Q20" i="2"/>
  <c r="P20" i="2"/>
  <c r="O20" i="2"/>
  <c r="N20" i="2"/>
  <c r="J20" i="2"/>
  <c r="I20" i="2"/>
  <c r="H20" i="2"/>
  <c r="G20" i="2"/>
  <c r="W19" i="2"/>
  <c r="V19" i="2"/>
  <c r="U19" i="2"/>
  <c r="T19" i="2"/>
  <c r="S19" i="2"/>
  <c r="R19" i="2"/>
  <c r="P19" i="2"/>
  <c r="O19" i="2"/>
  <c r="N19" i="2"/>
  <c r="J19" i="2"/>
  <c r="I19" i="2"/>
  <c r="H19" i="2"/>
  <c r="G19" i="2"/>
  <c r="W18" i="2"/>
  <c r="V18" i="2"/>
  <c r="U18" i="2"/>
  <c r="T18" i="2"/>
  <c r="S18" i="2"/>
  <c r="R18" i="2"/>
  <c r="P18" i="2"/>
  <c r="N18" i="2"/>
  <c r="J18" i="2"/>
  <c r="I18" i="2"/>
  <c r="H18" i="2"/>
  <c r="G18" i="2"/>
  <c r="W17" i="2"/>
  <c r="V17" i="2"/>
  <c r="U17" i="2"/>
  <c r="T17" i="2"/>
  <c r="S17" i="2"/>
  <c r="R17" i="2"/>
  <c r="Q17" i="2"/>
  <c r="P17" i="2"/>
  <c r="O17" i="2"/>
  <c r="N17" i="2"/>
  <c r="J17" i="2"/>
  <c r="I17" i="2"/>
  <c r="H17" i="2"/>
  <c r="G17" i="2"/>
  <c r="W16" i="2"/>
  <c r="V16" i="2"/>
  <c r="U16" i="2"/>
  <c r="S16" i="2"/>
  <c r="Q16" i="2"/>
  <c r="P16" i="2"/>
  <c r="O16" i="2"/>
  <c r="N16" i="2"/>
  <c r="R16" i="2" s="1"/>
  <c r="J16" i="2"/>
  <c r="I16" i="2"/>
  <c r="H16" i="2"/>
  <c r="G16" i="2"/>
  <c r="K15" i="2"/>
  <c r="K14" i="2"/>
  <c r="W13" i="2"/>
  <c r="V13" i="2"/>
  <c r="U13" i="2"/>
  <c r="T13" i="2"/>
  <c r="S13" i="2"/>
  <c r="Q13" i="2"/>
  <c r="R13" i="2" s="1"/>
  <c r="P13" i="2"/>
  <c r="O13" i="2"/>
  <c r="N13" i="2"/>
  <c r="J13" i="2"/>
  <c r="I13" i="2"/>
  <c r="H13" i="2"/>
  <c r="G13" i="2"/>
  <c r="W12" i="2"/>
  <c r="V12" i="2"/>
  <c r="U12" i="2"/>
  <c r="T12" i="2"/>
  <c r="S12" i="2"/>
  <c r="Q12" i="2"/>
  <c r="R12" i="2" s="1"/>
  <c r="P12" i="2"/>
  <c r="O12" i="2"/>
  <c r="N12" i="2"/>
  <c r="J12" i="2"/>
  <c r="I12" i="2"/>
  <c r="H12" i="2"/>
  <c r="G12" i="2"/>
  <c r="W11" i="2"/>
  <c r="V11" i="2"/>
  <c r="U11" i="2"/>
  <c r="T11" i="2"/>
  <c r="S11" i="2"/>
  <c r="Q11" i="2"/>
  <c r="R11" i="2" s="1"/>
  <c r="P11" i="2"/>
  <c r="O11" i="2"/>
  <c r="N11" i="2"/>
  <c r="J11" i="2"/>
  <c r="I11" i="2"/>
  <c r="H11" i="2"/>
  <c r="G11" i="2"/>
  <c r="W10" i="2"/>
  <c r="V10" i="2"/>
  <c r="U10" i="2"/>
  <c r="T10" i="2"/>
  <c r="S10" i="2"/>
  <c r="Q10" i="2"/>
  <c r="R10" i="2" s="1"/>
  <c r="P10" i="2"/>
  <c r="O10" i="2"/>
  <c r="N10" i="2"/>
  <c r="J10" i="2"/>
  <c r="I10" i="2"/>
  <c r="H10" i="2"/>
  <c r="G10" i="2"/>
  <c r="W9" i="2"/>
  <c r="V9" i="2"/>
  <c r="U9" i="2"/>
  <c r="S9" i="2"/>
  <c r="R9" i="2"/>
  <c r="Q9" i="2"/>
  <c r="P9" i="2"/>
  <c r="O9" i="2"/>
  <c r="N9" i="2"/>
  <c r="I9" i="2"/>
  <c r="H9" i="2"/>
  <c r="G9" i="2"/>
  <c r="W8" i="2"/>
  <c r="V8" i="2"/>
  <c r="U8" i="2"/>
  <c r="T8" i="2"/>
  <c r="S8" i="2"/>
  <c r="R8" i="2"/>
  <c r="Q8" i="2"/>
  <c r="P8" i="2"/>
  <c r="O8" i="2"/>
  <c r="N8" i="2"/>
  <c r="I8" i="2"/>
  <c r="H8" i="2"/>
  <c r="G8" i="2"/>
  <c r="W7" i="2"/>
  <c r="V7" i="2"/>
  <c r="U7" i="2"/>
  <c r="T7" i="2"/>
  <c r="S7" i="2"/>
  <c r="R7" i="2"/>
  <c r="Q7" i="2"/>
  <c r="P7" i="2"/>
  <c r="O7" i="2"/>
  <c r="N7" i="2"/>
  <c r="I7" i="2"/>
  <c r="H7" i="2"/>
  <c r="G7" i="2"/>
  <c r="W6" i="2"/>
  <c r="V6" i="2"/>
  <c r="U6" i="2"/>
  <c r="T6" i="2"/>
  <c r="S6" i="2"/>
  <c r="R6" i="2"/>
  <c r="Q6" i="2"/>
  <c r="P6" i="2"/>
  <c r="O6" i="2"/>
  <c r="N6" i="2"/>
  <c r="I6" i="2"/>
  <c r="H6" i="2"/>
  <c r="G6" i="2"/>
  <c r="W5" i="2"/>
  <c r="V5" i="2"/>
  <c r="U5" i="2"/>
  <c r="S5" i="2"/>
  <c r="R5" i="2"/>
  <c r="Q5" i="2"/>
  <c r="P5" i="2"/>
  <c r="O5" i="2"/>
  <c r="N5" i="2"/>
  <c r="I5" i="2"/>
  <c r="H5" i="2"/>
  <c r="G5" i="2"/>
  <c r="W4" i="2"/>
  <c r="V4" i="2"/>
  <c r="U4" i="2"/>
  <c r="S4" i="2"/>
  <c r="R4" i="2"/>
  <c r="Q4" i="2"/>
  <c r="P4" i="2"/>
  <c r="O4" i="2"/>
  <c r="N4" i="2"/>
  <c r="I4" i="2"/>
  <c r="H4" i="2"/>
  <c r="G4" i="2"/>
  <c r="K3" i="2"/>
  <c r="W2" i="2"/>
  <c r="V2" i="2"/>
  <c r="U2" i="2"/>
  <c r="T2" i="2"/>
  <c r="S2" i="2"/>
  <c r="R2" i="2"/>
  <c r="Q2" i="2"/>
  <c r="P2" i="2"/>
  <c r="O2" i="2"/>
  <c r="N2" i="2"/>
  <c r="I2" i="2"/>
  <c r="H2" i="2"/>
  <c r="G2" i="2"/>
  <c r="D285" i="1"/>
  <c r="D282" i="1"/>
  <c r="AF277" i="1"/>
  <c r="AD277" i="1"/>
  <c r="AC277" i="1"/>
  <c r="AB277" i="1"/>
  <c r="AA277" i="1"/>
  <c r="M277" i="1"/>
  <c r="L277" i="1"/>
  <c r="H277" i="1"/>
  <c r="AI276" i="1"/>
  <c r="AE276" i="1"/>
  <c r="Z276" i="1" s="1"/>
  <c r="X276" i="1"/>
  <c r="U276" i="1"/>
  <c r="S276" i="1"/>
  <c r="P276" i="1"/>
  <c r="R276" i="1" s="1"/>
  <c r="K276" i="1"/>
  <c r="J276" i="1"/>
  <c r="N276" i="1" s="1"/>
  <c r="I276" i="1"/>
  <c r="AG276" i="1" s="1"/>
  <c r="G276" i="1"/>
  <c r="F276" i="1"/>
  <c r="E276" i="1"/>
  <c r="D276" i="1"/>
  <c r="C276" i="1"/>
  <c r="AI275" i="1"/>
  <c r="AE275" i="1"/>
  <c r="X275" i="1"/>
  <c r="Z275" i="1" s="1"/>
  <c r="U275" i="1"/>
  <c r="S275" i="1"/>
  <c r="Q275" i="1"/>
  <c r="P275" i="1"/>
  <c r="R275" i="1" s="1"/>
  <c r="K275" i="1"/>
  <c r="N275" i="1" s="1"/>
  <c r="J275" i="1"/>
  <c r="I275" i="1"/>
  <c r="G275" i="1"/>
  <c r="O275" i="1" s="1"/>
  <c r="F275" i="1"/>
  <c r="E275" i="1"/>
  <c r="D275" i="1"/>
  <c r="C275" i="1"/>
  <c r="AI274" i="1"/>
  <c r="AE274" i="1"/>
  <c r="Z274" i="1"/>
  <c r="X274" i="1"/>
  <c r="U274" i="1"/>
  <c r="S274" i="1"/>
  <c r="R274" i="1"/>
  <c r="P274" i="1"/>
  <c r="N274" i="1"/>
  <c r="K274" i="1"/>
  <c r="J274" i="1"/>
  <c r="I274" i="1"/>
  <c r="G274" i="1"/>
  <c r="Q274" i="1" s="1"/>
  <c r="F274" i="1"/>
  <c r="E274" i="1"/>
  <c r="D274" i="1"/>
  <c r="C274" i="1"/>
  <c r="AI273" i="1"/>
  <c r="AE273" i="1"/>
  <c r="Z273" i="1"/>
  <c r="X273" i="1"/>
  <c r="U273" i="1"/>
  <c r="S273" i="1"/>
  <c r="R273" i="1"/>
  <c r="P273" i="1"/>
  <c r="Q273" i="1" s="1"/>
  <c r="N273" i="1"/>
  <c r="K273" i="1"/>
  <c r="J273" i="1"/>
  <c r="I273" i="1"/>
  <c r="G273" i="1"/>
  <c r="AG273" i="1" s="1"/>
  <c r="F273" i="1"/>
  <c r="E273" i="1"/>
  <c r="D273" i="1"/>
  <c r="C273" i="1"/>
  <c r="AI272" i="1"/>
  <c r="AE272" i="1"/>
  <c r="X272" i="1"/>
  <c r="Z272" i="1" s="1"/>
  <c r="U272" i="1"/>
  <c r="S272" i="1"/>
  <c r="P272" i="1"/>
  <c r="K272" i="1"/>
  <c r="J272" i="1"/>
  <c r="N272" i="1" s="1"/>
  <c r="O272" i="1" s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Q271" i="1"/>
  <c r="P271" i="1"/>
  <c r="R271" i="1" s="1"/>
  <c r="K271" i="1"/>
  <c r="J271" i="1"/>
  <c r="N271" i="1" s="1"/>
  <c r="I271" i="1"/>
  <c r="G271" i="1"/>
  <c r="O271" i="1" s="1"/>
  <c r="F271" i="1"/>
  <c r="E271" i="1"/>
  <c r="D271" i="1"/>
  <c r="C271" i="1"/>
  <c r="AI270" i="1"/>
  <c r="AE270" i="1"/>
  <c r="Z270" i="1"/>
  <c r="X270" i="1"/>
  <c r="U270" i="1"/>
  <c r="S270" i="1"/>
  <c r="R270" i="1"/>
  <c r="P270" i="1"/>
  <c r="N270" i="1"/>
  <c r="K270" i="1"/>
  <c r="J270" i="1"/>
  <c r="I270" i="1"/>
  <c r="G270" i="1"/>
  <c r="F270" i="1"/>
  <c r="E270" i="1"/>
  <c r="D270" i="1"/>
  <c r="C270" i="1"/>
  <c r="AI269" i="1"/>
  <c r="AE269" i="1"/>
  <c r="Z269" i="1" s="1"/>
  <c r="X269" i="1"/>
  <c r="U269" i="1"/>
  <c r="S269" i="1"/>
  <c r="R269" i="1"/>
  <c r="P269" i="1"/>
  <c r="Q269" i="1" s="1"/>
  <c r="O269" i="1"/>
  <c r="N269" i="1"/>
  <c r="K269" i="1"/>
  <c r="J269" i="1"/>
  <c r="I269" i="1"/>
  <c r="G269" i="1"/>
  <c r="F269" i="1"/>
  <c r="E269" i="1"/>
  <c r="D269" i="1"/>
  <c r="C269" i="1"/>
  <c r="AI268" i="1"/>
  <c r="AE268" i="1"/>
  <c r="X268" i="1"/>
  <c r="Z268" i="1" s="1"/>
  <c r="U268" i="1"/>
  <c r="S268" i="1"/>
  <c r="P268" i="1"/>
  <c r="R268" i="1" s="1"/>
  <c r="K268" i="1"/>
  <c r="J268" i="1"/>
  <c r="N268" i="1" s="1"/>
  <c r="I268" i="1"/>
  <c r="O268" i="1" s="1"/>
  <c r="G268" i="1"/>
  <c r="F268" i="1"/>
  <c r="E268" i="1"/>
  <c r="D268" i="1"/>
  <c r="C268" i="1"/>
  <c r="AI267" i="1"/>
  <c r="AE267" i="1"/>
  <c r="X267" i="1"/>
  <c r="Z267" i="1" s="1"/>
  <c r="U267" i="1"/>
  <c r="S267" i="1"/>
  <c r="Q267" i="1"/>
  <c r="P267" i="1"/>
  <c r="R267" i="1" s="1"/>
  <c r="K267" i="1"/>
  <c r="J267" i="1"/>
  <c r="N267" i="1" s="1"/>
  <c r="I267" i="1"/>
  <c r="G267" i="1"/>
  <c r="O267" i="1" s="1"/>
  <c r="F267" i="1"/>
  <c r="E267" i="1"/>
  <c r="D267" i="1"/>
  <c r="C267" i="1"/>
  <c r="AI266" i="1"/>
  <c r="AE266" i="1"/>
  <c r="Z266" i="1"/>
  <c r="X266" i="1"/>
  <c r="U266" i="1"/>
  <c r="S266" i="1"/>
  <c r="R266" i="1"/>
  <c r="P266" i="1"/>
  <c r="N266" i="1"/>
  <c r="K266" i="1"/>
  <c r="J266" i="1"/>
  <c r="I266" i="1"/>
  <c r="G266" i="1"/>
  <c r="Q266" i="1" s="1"/>
  <c r="F266" i="1"/>
  <c r="E266" i="1"/>
  <c r="D266" i="1"/>
  <c r="C266" i="1"/>
  <c r="AI265" i="1"/>
  <c r="AE265" i="1"/>
  <c r="Z265" i="1" s="1"/>
  <c r="X265" i="1"/>
  <c r="U265" i="1"/>
  <c r="S265" i="1"/>
  <c r="P265" i="1"/>
  <c r="Q265" i="1" s="1"/>
  <c r="K265" i="1"/>
  <c r="J265" i="1"/>
  <c r="N265" i="1" s="1"/>
  <c r="I265" i="1"/>
  <c r="O265" i="1" s="1"/>
  <c r="G265" i="1"/>
  <c r="F265" i="1"/>
  <c r="E265" i="1"/>
  <c r="D265" i="1"/>
  <c r="C265" i="1"/>
  <c r="AI264" i="1"/>
  <c r="AE264" i="1"/>
  <c r="X264" i="1"/>
  <c r="Z264" i="1" s="1"/>
  <c r="U264" i="1"/>
  <c r="S264" i="1"/>
  <c r="P264" i="1"/>
  <c r="K264" i="1"/>
  <c r="J264" i="1"/>
  <c r="N264" i="1" s="1"/>
  <c r="O264" i="1" s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Q263" i="1"/>
  <c r="P263" i="1"/>
  <c r="R263" i="1" s="1"/>
  <c r="K263" i="1"/>
  <c r="N263" i="1" s="1"/>
  <c r="AG263" i="1" s="1"/>
  <c r="J263" i="1"/>
  <c r="I263" i="1"/>
  <c r="G263" i="1"/>
  <c r="F263" i="1"/>
  <c r="E263" i="1"/>
  <c r="D263" i="1"/>
  <c r="C263" i="1"/>
  <c r="AI262" i="1"/>
  <c r="AE262" i="1"/>
  <c r="Z262" i="1"/>
  <c r="X262" i="1"/>
  <c r="U262" i="1"/>
  <c r="S262" i="1"/>
  <c r="R262" i="1"/>
  <c r="P262" i="1"/>
  <c r="N262" i="1"/>
  <c r="K262" i="1"/>
  <c r="J262" i="1"/>
  <c r="I262" i="1"/>
  <c r="G262" i="1"/>
  <c r="F262" i="1"/>
  <c r="E262" i="1"/>
  <c r="D262" i="1"/>
  <c r="C262" i="1"/>
  <c r="AI261" i="1"/>
  <c r="AE261" i="1"/>
  <c r="Z261" i="1" s="1"/>
  <c r="X261" i="1"/>
  <c r="U261" i="1"/>
  <c r="S261" i="1"/>
  <c r="P261" i="1"/>
  <c r="R261" i="1" s="1"/>
  <c r="O261" i="1"/>
  <c r="N261" i="1"/>
  <c r="K261" i="1"/>
  <c r="J261" i="1"/>
  <c r="I261" i="1"/>
  <c r="G261" i="1"/>
  <c r="F261" i="1"/>
  <c r="E261" i="1"/>
  <c r="D261" i="1"/>
  <c r="C261" i="1"/>
  <c r="AI260" i="1"/>
  <c r="AE260" i="1"/>
  <c r="X260" i="1"/>
  <c r="Z260" i="1" s="1"/>
  <c r="U260" i="1"/>
  <c r="S260" i="1"/>
  <c r="P260" i="1"/>
  <c r="R260" i="1" s="1"/>
  <c r="K260" i="1"/>
  <c r="J260" i="1"/>
  <c r="N260" i="1" s="1"/>
  <c r="I260" i="1"/>
  <c r="O260" i="1" s="1"/>
  <c r="G260" i="1"/>
  <c r="F260" i="1"/>
  <c r="E260" i="1"/>
  <c r="D260" i="1"/>
  <c r="C260" i="1"/>
  <c r="AI259" i="1"/>
  <c r="AE259" i="1"/>
  <c r="X259" i="1"/>
  <c r="Z259" i="1" s="1"/>
  <c r="U259" i="1"/>
  <c r="S259" i="1"/>
  <c r="R259" i="1"/>
  <c r="Q259" i="1"/>
  <c r="P259" i="1"/>
  <c r="K259" i="1"/>
  <c r="J259" i="1"/>
  <c r="N259" i="1" s="1"/>
  <c r="I259" i="1"/>
  <c r="G259" i="1"/>
  <c r="O259" i="1" s="1"/>
  <c r="F259" i="1"/>
  <c r="E259" i="1"/>
  <c r="D259" i="1"/>
  <c r="C259" i="1"/>
  <c r="AI258" i="1"/>
  <c r="AE258" i="1"/>
  <c r="Z258" i="1"/>
  <c r="X258" i="1"/>
  <c r="U258" i="1"/>
  <c r="S258" i="1"/>
  <c r="R258" i="1"/>
  <c r="P258" i="1"/>
  <c r="N258" i="1"/>
  <c r="K258" i="1"/>
  <c r="J258" i="1"/>
  <c r="I258" i="1"/>
  <c r="G258" i="1"/>
  <c r="Q258" i="1" s="1"/>
  <c r="F258" i="1"/>
  <c r="E258" i="1"/>
  <c r="D258" i="1"/>
  <c r="C258" i="1"/>
  <c r="AI257" i="1"/>
  <c r="AE257" i="1"/>
  <c r="Z257" i="1" s="1"/>
  <c r="X257" i="1"/>
  <c r="U257" i="1"/>
  <c r="S257" i="1"/>
  <c r="R257" i="1"/>
  <c r="P257" i="1"/>
  <c r="Q257" i="1" s="1"/>
  <c r="K257" i="1"/>
  <c r="J257" i="1"/>
  <c r="N257" i="1" s="1"/>
  <c r="I257" i="1"/>
  <c r="O257" i="1" s="1"/>
  <c r="G257" i="1"/>
  <c r="F257" i="1"/>
  <c r="E257" i="1"/>
  <c r="D257" i="1"/>
  <c r="C257" i="1"/>
  <c r="AI256" i="1"/>
  <c r="AE256" i="1"/>
  <c r="X256" i="1"/>
  <c r="Z256" i="1" s="1"/>
  <c r="U256" i="1"/>
  <c r="S256" i="1"/>
  <c r="P256" i="1"/>
  <c r="K256" i="1"/>
  <c r="J256" i="1"/>
  <c r="N256" i="1" s="1"/>
  <c r="I256" i="1"/>
  <c r="G256" i="1"/>
  <c r="F256" i="1"/>
  <c r="E256" i="1"/>
  <c r="D256" i="1"/>
  <c r="C256" i="1"/>
  <c r="AI255" i="1"/>
  <c r="AE255" i="1"/>
  <c r="X255" i="1"/>
  <c r="Z255" i="1" s="1"/>
  <c r="U255" i="1"/>
  <c r="S255" i="1"/>
  <c r="R255" i="1"/>
  <c r="Q255" i="1"/>
  <c r="P255" i="1"/>
  <c r="K255" i="1"/>
  <c r="N255" i="1" s="1"/>
  <c r="J255" i="1"/>
  <c r="I255" i="1"/>
  <c r="G255" i="1"/>
  <c r="AG255" i="1" s="1"/>
  <c r="F255" i="1"/>
  <c r="E255" i="1"/>
  <c r="D255" i="1"/>
  <c r="C255" i="1"/>
  <c r="AI254" i="1"/>
  <c r="AE254" i="1"/>
  <c r="Z254" i="1"/>
  <c r="X254" i="1"/>
  <c r="U254" i="1"/>
  <c r="S254" i="1"/>
  <c r="R254" i="1"/>
  <c r="P254" i="1"/>
  <c r="N254" i="1"/>
  <c r="K254" i="1"/>
  <c r="J254" i="1"/>
  <c r="I254" i="1"/>
  <c r="G254" i="1"/>
  <c r="F254" i="1"/>
  <c r="E254" i="1"/>
  <c r="D254" i="1"/>
  <c r="C254" i="1"/>
  <c r="AI253" i="1"/>
  <c r="AE253" i="1"/>
  <c r="Z253" i="1" s="1"/>
  <c r="X253" i="1"/>
  <c r="U253" i="1"/>
  <c r="S253" i="1"/>
  <c r="P253" i="1"/>
  <c r="R253" i="1" s="1"/>
  <c r="O253" i="1"/>
  <c r="N253" i="1"/>
  <c r="K253" i="1"/>
  <c r="J253" i="1"/>
  <c r="I253" i="1"/>
  <c r="G253" i="1"/>
  <c r="F253" i="1"/>
  <c r="E253" i="1"/>
  <c r="D253" i="1"/>
  <c r="C253" i="1"/>
  <c r="AI252" i="1"/>
  <c r="AE252" i="1"/>
  <c r="X252" i="1"/>
  <c r="Z252" i="1" s="1"/>
  <c r="U252" i="1"/>
  <c r="S252" i="1"/>
  <c r="P252" i="1"/>
  <c r="R252" i="1" s="1"/>
  <c r="K252" i="1"/>
  <c r="J252" i="1"/>
  <c r="N252" i="1" s="1"/>
  <c r="AG252" i="1" s="1"/>
  <c r="I252" i="1"/>
  <c r="G252" i="1"/>
  <c r="F252" i="1"/>
  <c r="E252" i="1"/>
  <c r="D252" i="1"/>
  <c r="C252" i="1"/>
  <c r="AI251" i="1"/>
  <c r="AE251" i="1"/>
  <c r="X251" i="1"/>
  <c r="Z251" i="1" s="1"/>
  <c r="U251" i="1"/>
  <c r="S251" i="1"/>
  <c r="R251" i="1"/>
  <c r="Q251" i="1"/>
  <c r="P251" i="1"/>
  <c r="K251" i="1"/>
  <c r="N251" i="1" s="1"/>
  <c r="J251" i="1"/>
  <c r="I251" i="1"/>
  <c r="G251" i="1"/>
  <c r="O251" i="1" s="1"/>
  <c r="F251" i="1"/>
  <c r="E251" i="1"/>
  <c r="D251" i="1"/>
  <c r="C251" i="1"/>
  <c r="AI250" i="1"/>
  <c r="AE250" i="1"/>
  <c r="Z250" i="1"/>
  <c r="X250" i="1"/>
  <c r="U250" i="1"/>
  <c r="S250" i="1"/>
  <c r="R250" i="1"/>
  <c r="P250" i="1"/>
  <c r="Q250" i="1" s="1"/>
  <c r="N250" i="1"/>
  <c r="K250" i="1"/>
  <c r="J250" i="1"/>
  <c r="I250" i="1"/>
  <c r="G250" i="1"/>
  <c r="F250" i="1"/>
  <c r="E250" i="1"/>
  <c r="D250" i="1"/>
  <c r="C250" i="1"/>
  <c r="AI249" i="1"/>
  <c r="AE249" i="1"/>
  <c r="X249" i="1"/>
  <c r="Z249" i="1" s="1"/>
  <c r="U249" i="1"/>
  <c r="S249" i="1"/>
  <c r="R249" i="1"/>
  <c r="P249" i="1"/>
  <c r="Q249" i="1" s="1"/>
  <c r="K249" i="1"/>
  <c r="J249" i="1"/>
  <c r="N249" i="1" s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P248" i="1"/>
  <c r="K248" i="1"/>
  <c r="J248" i="1"/>
  <c r="N248" i="1" s="1"/>
  <c r="O248" i="1" s="1"/>
  <c r="I248" i="1"/>
  <c r="G248" i="1"/>
  <c r="F248" i="1"/>
  <c r="E248" i="1"/>
  <c r="D248" i="1"/>
  <c r="C248" i="1"/>
  <c r="AI247" i="1"/>
  <c r="AE247" i="1"/>
  <c r="X247" i="1"/>
  <c r="Z247" i="1" s="1"/>
  <c r="U247" i="1"/>
  <c r="S247" i="1"/>
  <c r="R247" i="1"/>
  <c r="Q247" i="1"/>
  <c r="P247" i="1"/>
  <c r="K247" i="1"/>
  <c r="N247" i="1" s="1"/>
  <c r="J247" i="1"/>
  <c r="I247" i="1"/>
  <c r="G247" i="1"/>
  <c r="F247" i="1"/>
  <c r="E247" i="1"/>
  <c r="D247" i="1"/>
  <c r="C247" i="1"/>
  <c r="AI246" i="1"/>
  <c r="AE246" i="1"/>
  <c r="Z246" i="1"/>
  <c r="X246" i="1"/>
  <c r="U246" i="1"/>
  <c r="S246" i="1"/>
  <c r="R246" i="1"/>
  <c r="P246" i="1"/>
  <c r="N246" i="1"/>
  <c r="K246" i="1"/>
  <c r="J246" i="1"/>
  <c r="I246" i="1"/>
  <c r="G246" i="1"/>
  <c r="F246" i="1"/>
  <c r="E246" i="1"/>
  <c r="D246" i="1"/>
  <c r="C246" i="1"/>
  <c r="AI245" i="1"/>
  <c r="AE245" i="1"/>
  <c r="Z245" i="1" s="1"/>
  <c r="X245" i="1"/>
  <c r="U245" i="1"/>
  <c r="S245" i="1"/>
  <c r="P245" i="1"/>
  <c r="R245" i="1" s="1"/>
  <c r="O245" i="1"/>
  <c r="N245" i="1"/>
  <c r="K245" i="1"/>
  <c r="J245" i="1"/>
  <c r="I245" i="1"/>
  <c r="AG245" i="1" s="1"/>
  <c r="G245" i="1"/>
  <c r="F245" i="1"/>
  <c r="E245" i="1"/>
  <c r="D245" i="1"/>
  <c r="C245" i="1"/>
  <c r="AI244" i="1"/>
  <c r="AE244" i="1"/>
  <c r="X244" i="1"/>
  <c r="Z244" i="1" s="1"/>
  <c r="U244" i="1"/>
  <c r="S244" i="1"/>
  <c r="P244" i="1"/>
  <c r="R244" i="1" s="1"/>
  <c r="K244" i="1"/>
  <c r="J244" i="1"/>
  <c r="N244" i="1" s="1"/>
  <c r="I244" i="1"/>
  <c r="O244" i="1" s="1"/>
  <c r="G244" i="1"/>
  <c r="F244" i="1"/>
  <c r="E244" i="1"/>
  <c r="D244" i="1"/>
  <c r="C244" i="1"/>
  <c r="AI243" i="1"/>
  <c r="AE243" i="1"/>
  <c r="X243" i="1"/>
  <c r="Z243" i="1" s="1"/>
  <c r="U243" i="1"/>
  <c r="S243" i="1"/>
  <c r="R243" i="1"/>
  <c r="Q243" i="1"/>
  <c r="P243" i="1"/>
  <c r="K243" i="1"/>
  <c r="J243" i="1"/>
  <c r="N243" i="1" s="1"/>
  <c r="I243" i="1"/>
  <c r="G243" i="1"/>
  <c r="F243" i="1"/>
  <c r="E243" i="1"/>
  <c r="D243" i="1"/>
  <c r="C243" i="1"/>
  <c r="AI242" i="1"/>
  <c r="AE242" i="1"/>
  <c r="Z242" i="1"/>
  <c r="X242" i="1"/>
  <c r="U242" i="1"/>
  <c r="S242" i="1"/>
  <c r="R242" i="1"/>
  <c r="P242" i="1"/>
  <c r="N242" i="1"/>
  <c r="K242" i="1"/>
  <c r="J242" i="1"/>
  <c r="I242" i="1"/>
  <c r="G242" i="1"/>
  <c r="Q242" i="1" s="1"/>
  <c r="F242" i="1"/>
  <c r="E242" i="1"/>
  <c r="D242" i="1"/>
  <c r="C242" i="1"/>
  <c r="AI241" i="1"/>
  <c r="AE241" i="1"/>
  <c r="Z241" i="1" s="1"/>
  <c r="X241" i="1"/>
  <c r="U241" i="1"/>
  <c r="S241" i="1"/>
  <c r="P241" i="1"/>
  <c r="Q241" i="1" s="1"/>
  <c r="K241" i="1"/>
  <c r="J241" i="1"/>
  <c r="N241" i="1" s="1"/>
  <c r="I241" i="1"/>
  <c r="G241" i="1"/>
  <c r="F241" i="1"/>
  <c r="E241" i="1"/>
  <c r="D241" i="1"/>
  <c r="C241" i="1"/>
  <c r="AI240" i="1"/>
  <c r="AE240" i="1"/>
  <c r="X240" i="1"/>
  <c r="Z240" i="1" s="1"/>
  <c r="U240" i="1"/>
  <c r="S240" i="1"/>
  <c r="P240" i="1"/>
  <c r="K240" i="1"/>
  <c r="J240" i="1"/>
  <c r="N240" i="1" s="1"/>
  <c r="I240" i="1"/>
  <c r="G240" i="1"/>
  <c r="O240" i="1" s="1"/>
  <c r="F240" i="1"/>
  <c r="E240" i="1"/>
  <c r="D240" i="1"/>
  <c r="C240" i="1"/>
  <c r="AI239" i="1"/>
  <c r="AE239" i="1"/>
  <c r="X239" i="1"/>
  <c r="Z239" i="1" s="1"/>
  <c r="U239" i="1"/>
  <c r="S239" i="1"/>
  <c r="Q239" i="1"/>
  <c r="P239" i="1"/>
  <c r="R239" i="1" s="1"/>
  <c r="K239" i="1"/>
  <c r="N239" i="1" s="1"/>
  <c r="J239" i="1"/>
  <c r="I239" i="1"/>
  <c r="G239" i="1"/>
  <c r="AG239" i="1" s="1"/>
  <c r="F239" i="1"/>
  <c r="E239" i="1"/>
  <c r="D239" i="1"/>
  <c r="C239" i="1"/>
  <c r="AI238" i="1"/>
  <c r="AE238" i="1"/>
  <c r="Z238" i="1"/>
  <c r="X238" i="1"/>
  <c r="U238" i="1"/>
  <c r="S238" i="1"/>
  <c r="R238" i="1"/>
  <c r="P238" i="1"/>
  <c r="N238" i="1"/>
  <c r="K238" i="1"/>
  <c r="J238" i="1"/>
  <c r="I238" i="1"/>
  <c r="G238" i="1"/>
  <c r="F238" i="1"/>
  <c r="E238" i="1"/>
  <c r="D238" i="1"/>
  <c r="C238" i="1"/>
  <c r="AI237" i="1"/>
  <c r="AE237" i="1"/>
  <c r="Z237" i="1" s="1"/>
  <c r="X237" i="1"/>
  <c r="U237" i="1"/>
  <c r="S237" i="1"/>
  <c r="P237" i="1"/>
  <c r="R237" i="1" s="1"/>
  <c r="O237" i="1"/>
  <c r="K237" i="1"/>
  <c r="J237" i="1"/>
  <c r="N237" i="1" s="1"/>
  <c r="I237" i="1"/>
  <c r="AG237" i="1" s="1"/>
  <c r="G237" i="1"/>
  <c r="F237" i="1"/>
  <c r="E237" i="1"/>
  <c r="D237" i="1"/>
  <c r="C237" i="1"/>
  <c r="AI236" i="1"/>
  <c r="AE236" i="1"/>
  <c r="X236" i="1"/>
  <c r="Z236" i="1" s="1"/>
  <c r="U236" i="1"/>
  <c r="S236" i="1"/>
  <c r="P236" i="1"/>
  <c r="R236" i="1" s="1"/>
  <c r="K236" i="1"/>
  <c r="J236" i="1"/>
  <c r="N236" i="1" s="1"/>
  <c r="I236" i="1"/>
  <c r="G236" i="1"/>
  <c r="F236" i="1"/>
  <c r="E236" i="1"/>
  <c r="D236" i="1"/>
  <c r="C236" i="1"/>
  <c r="AI235" i="1"/>
  <c r="AE235" i="1"/>
  <c r="X235" i="1"/>
  <c r="Z235" i="1" s="1"/>
  <c r="U235" i="1"/>
  <c r="S235" i="1"/>
  <c r="R235" i="1"/>
  <c r="Q235" i="1"/>
  <c r="P235" i="1"/>
  <c r="K235" i="1"/>
  <c r="N235" i="1" s="1"/>
  <c r="J235" i="1"/>
  <c r="I235" i="1"/>
  <c r="G235" i="1"/>
  <c r="F235" i="1"/>
  <c r="E235" i="1"/>
  <c r="D235" i="1"/>
  <c r="C235" i="1"/>
  <c r="AI234" i="1"/>
  <c r="AE234" i="1"/>
  <c r="Z234" i="1"/>
  <c r="X234" i="1"/>
  <c r="U234" i="1"/>
  <c r="S234" i="1"/>
  <c r="R234" i="1"/>
  <c r="P234" i="1"/>
  <c r="Q234" i="1" s="1"/>
  <c r="N234" i="1"/>
  <c r="K234" i="1"/>
  <c r="J234" i="1"/>
  <c r="I234" i="1"/>
  <c r="G234" i="1"/>
  <c r="F234" i="1"/>
  <c r="E234" i="1"/>
  <c r="D234" i="1"/>
  <c r="C234" i="1"/>
  <c r="AI233" i="1"/>
  <c r="AE233" i="1"/>
  <c r="X233" i="1"/>
  <c r="Z233" i="1" s="1"/>
  <c r="U233" i="1"/>
  <c r="S233" i="1"/>
  <c r="P233" i="1"/>
  <c r="Q233" i="1" s="1"/>
  <c r="K233" i="1"/>
  <c r="J233" i="1"/>
  <c r="N233" i="1" s="1"/>
  <c r="I233" i="1"/>
  <c r="G233" i="1"/>
  <c r="F233" i="1"/>
  <c r="E233" i="1"/>
  <c r="D233" i="1"/>
  <c r="C233" i="1"/>
  <c r="AI232" i="1"/>
  <c r="AE232" i="1"/>
  <c r="X232" i="1"/>
  <c r="Z232" i="1" s="1"/>
  <c r="U232" i="1"/>
  <c r="S232" i="1"/>
  <c r="P232" i="1"/>
  <c r="K232" i="1"/>
  <c r="J232" i="1"/>
  <c r="N232" i="1" s="1"/>
  <c r="I232" i="1"/>
  <c r="G232" i="1"/>
  <c r="O232" i="1" s="1"/>
  <c r="F232" i="1"/>
  <c r="E232" i="1"/>
  <c r="D232" i="1"/>
  <c r="C232" i="1"/>
  <c r="AI231" i="1"/>
  <c r="AE231" i="1"/>
  <c r="X231" i="1"/>
  <c r="Z231" i="1" s="1"/>
  <c r="U231" i="1"/>
  <c r="S231" i="1"/>
  <c r="R231" i="1"/>
  <c r="Q231" i="1"/>
  <c r="P231" i="1"/>
  <c r="K231" i="1"/>
  <c r="N231" i="1" s="1"/>
  <c r="J231" i="1"/>
  <c r="I231" i="1"/>
  <c r="G231" i="1"/>
  <c r="F231" i="1"/>
  <c r="E231" i="1"/>
  <c r="D231" i="1"/>
  <c r="C231" i="1"/>
  <c r="AI230" i="1"/>
  <c r="AE230" i="1"/>
  <c r="Z230" i="1"/>
  <c r="X230" i="1"/>
  <c r="U230" i="1"/>
  <c r="S230" i="1"/>
  <c r="R230" i="1"/>
  <c r="P230" i="1"/>
  <c r="Q230" i="1" s="1"/>
  <c r="N230" i="1"/>
  <c r="K230" i="1"/>
  <c r="J230" i="1"/>
  <c r="I230" i="1"/>
  <c r="G230" i="1"/>
  <c r="F230" i="1"/>
  <c r="E230" i="1"/>
  <c r="D230" i="1"/>
  <c r="C230" i="1"/>
  <c r="AI229" i="1"/>
  <c r="AE229" i="1"/>
  <c r="X229" i="1"/>
  <c r="U229" i="1"/>
  <c r="S229" i="1"/>
  <c r="P229" i="1"/>
  <c r="R229" i="1" s="1"/>
  <c r="K229" i="1"/>
  <c r="J229" i="1"/>
  <c r="N229" i="1" s="1"/>
  <c r="O229" i="1" s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P228" i="1"/>
  <c r="K228" i="1"/>
  <c r="J228" i="1"/>
  <c r="N228" i="1" s="1"/>
  <c r="I228" i="1"/>
  <c r="G228" i="1"/>
  <c r="O228" i="1" s="1"/>
  <c r="F228" i="1"/>
  <c r="E228" i="1"/>
  <c r="D228" i="1"/>
  <c r="C228" i="1"/>
  <c r="AI227" i="1"/>
  <c r="AE227" i="1"/>
  <c r="X227" i="1"/>
  <c r="Z227" i="1" s="1"/>
  <c r="U227" i="1"/>
  <c r="S227" i="1"/>
  <c r="R227" i="1"/>
  <c r="Q227" i="1"/>
  <c r="P227" i="1"/>
  <c r="K227" i="1"/>
  <c r="N227" i="1" s="1"/>
  <c r="J227" i="1"/>
  <c r="I227" i="1"/>
  <c r="G227" i="1"/>
  <c r="F227" i="1"/>
  <c r="E227" i="1"/>
  <c r="D227" i="1"/>
  <c r="C227" i="1"/>
  <c r="AI226" i="1"/>
  <c r="AE226" i="1"/>
  <c r="Z226" i="1"/>
  <c r="X226" i="1"/>
  <c r="U226" i="1"/>
  <c r="S226" i="1"/>
  <c r="R226" i="1"/>
  <c r="P226" i="1"/>
  <c r="Q226" i="1" s="1"/>
  <c r="N226" i="1"/>
  <c r="K226" i="1"/>
  <c r="J226" i="1"/>
  <c r="I226" i="1"/>
  <c r="G226" i="1"/>
  <c r="F226" i="1"/>
  <c r="E226" i="1"/>
  <c r="D226" i="1"/>
  <c r="C226" i="1"/>
  <c r="AI225" i="1"/>
  <c r="AE225" i="1"/>
  <c r="X225" i="1"/>
  <c r="U225" i="1"/>
  <c r="S225" i="1"/>
  <c r="P225" i="1"/>
  <c r="Q225" i="1" s="1"/>
  <c r="K225" i="1"/>
  <c r="J225" i="1"/>
  <c r="N225" i="1" s="1"/>
  <c r="O225" i="1" s="1"/>
  <c r="I225" i="1"/>
  <c r="G225" i="1"/>
  <c r="F225" i="1"/>
  <c r="E225" i="1"/>
  <c r="D225" i="1"/>
  <c r="C225" i="1"/>
  <c r="AI224" i="1"/>
  <c r="AE224" i="1"/>
  <c r="X224" i="1"/>
  <c r="Z224" i="1" s="1"/>
  <c r="U224" i="1"/>
  <c r="S224" i="1"/>
  <c r="P224" i="1"/>
  <c r="K224" i="1"/>
  <c r="J224" i="1"/>
  <c r="N224" i="1" s="1"/>
  <c r="I224" i="1"/>
  <c r="G224" i="1"/>
  <c r="O224" i="1" s="1"/>
  <c r="F224" i="1"/>
  <c r="E224" i="1"/>
  <c r="D224" i="1"/>
  <c r="C224" i="1"/>
  <c r="AI223" i="1"/>
  <c r="AE223" i="1"/>
  <c r="X223" i="1"/>
  <c r="Z223" i="1" s="1"/>
  <c r="U223" i="1"/>
  <c r="S223" i="1"/>
  <c r="Q223" i="1"/>
  <c r="P223" i="1"/>
  <c r="R223" i="1" s="1"/>
  <c r="K223" i="1"/>
  <c r="N223" i="1" s="1"/>
  <c r="J223" i="1"/>
  <c r="I223" i="1"/>
  <c r="G223" i="1"/>
  <c r="AG223" i="1" s="1"/>
  <c r="F223" i="1"/>
  <c r="E223" i="1"/>
  <c r="D223" i="1"/>
  <c r="C223" i="1"/>
  <c r="AI222" i="1"/>
  <c r="AE222" i="1"/>
  <c r="Z222" i="1"/>
  <c r="X222" i="1"/>
  <c r="U222" i="1"/>
  <c r="S222" i="1"/>
  <c r="R222" i="1"/>
  <c r="P222" i="1"/>
  <c r="N222" i="1"/>
  <c r="K222" i="1"/>
  <c r="J222" i="1"/>
  <c r="I222" i="1"/>
  <c r="G222" i="1"/>
  <c r="F222" i="1"/>
  <c r="E222" i="1"/>
  <c r="D222" i="1"/>
  <c r="C222" i="1"/>
  <c r="AI221" i="1"/>
  <c r="AE221" i="1"/>
  <c r="Z221" i="1" s="1"/>
  <c r="X221" i="1"/>
  <c r="U221" i="1"/>
  <c r="S221" i="1"/>
  <c r="P221" i="1"/>
  <c r="O221" i="1"/>
  <c r="N221" i="1"/>
  <c r="K221" i="1"/>
  <c r="J221" i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P220" i="1"/>
  <c r="K220" i="1"/>
  <c r="J220" i="1"/>
  <c r="N220" i="1" s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R219" i="1"/>
  <c r="Q219" i="1"/>
  <c r="P219" i="1"/>
  <c r="K219" i="1"/>
  <c r="N219" i="1" s="1"/>
  <c r="J219" i="1"/>
  <c r="I219" i="1"/>
  <c r="G219" i="1"/>
  <c r="F219" i="1"/>
  <c r="E219" i="1"/>
  <c r="D219" i="1"/>
  <c r="C219" i="1"/>
  <c r="AI218" i="1"/>
  <c r="AE218" i="1"/>
  <c r="Z218" i="1" s="1"/>
  <c r="X218" i="1"/>
  <c r="U218" i="1"/>
  <c r="S218" i="1"/>
  <c r="Q218" i="1"/>
  <c r="P218" i="1"/>
  <c r="O218" i="1"/>
  <c r="N218" i="1"/>
  <c r="K218" i="1"/>
  <c r="J218" i="1"/>
  <c r="I218" i="1"/>
  <c r="G218" i="1"/>
  <c r="F218" i="1"/>
  <c r="E218" i="1"/>
  <c r="D218" i="1"/>
  <c r="C218" i="1"/>
  <c r="AI217" i="1"/>
  <c r="AE217" i="1"/>
  <c r="Z217" i="1" s="1"/>
  <c r="X217" i="1"/>
  <c r="U217" i="1"/>
  <c r="S217" i="1"/>
  <c r="P217" i="1"/>
  <c r="Q217" i="1" s="1"/>
  <c r="K217" i="1"/>
  <c r="J217" i="1"/>
  <c r="N217" i="1" s="1"/>
  <c r="I217" i="1"/>
  <c r="G217" i="1"/>
  <c r="F217" i="1"/>
  <c r="E217" i="1"/>
  <c r="D217" i="1"/>
  <c r="C217" i="1"/>
  <c r="AI216" i="1"/>
  <c r="AE216" i="1"/>
  <c r="X216" i="1"/>
  <c r="Z216" i="1" s="1"/>
  <c r="U216" i="1"/>
  <c r="S216" i="1"/>
  <c r="Q216" i="1"/>
  <c r="P216" i="1"/>
  <c r="R216" i="1" s="1"/>
  <c r="K216" i="1"/>
  <c r="J216" i="1"/>
  <c r="N216" i="1" s="1"/>
  <c r="I216" i="1"/>
  <c r="G216" i="1"/>
  <c r="O216" i="1" s="1"/>
  <c r="F216" i="1"/>
  <c r="E216" i="1"/>
  <c r="D216" i="1"/>
  <c r="C216" i="1"/>
  <c r="AI215" i="1"/>
  <c r="AE215" i="1"/>
  <c r="X215" i="1"/>
  <c r="Z215" i="1" s="1"/>
  <c r="U215" i="1"/>
  <c r="S215" i="1"/>
  <c r="Q215" i="1"/>
  <c r="P215" i="1"/>
  <c r="R215" i="1" s="1"/>
  <c r="K215" i="1"/>
  <c r="N215" i="1" s="1"/>
  <c r="AG215" i="1" s="1"/>
  <c r="J215" i="1"/>
  <c r="I215" i="1"/>
  <c r="G215" i="1"/>
  <c r="F215" i="1"/>
  <c r="E215" i="1"/>
  <c r="D215" i="1"/>
  <c r="C215" i="1"/>
  <c r="AI214" i="1"/>
  <c r="AE214" i="1"/>
  <c r="Z214" i="1"/>
  <c r="X214" i="1"/>
  <c r="U214" i="1"/>
  <c r="S214" i="1"/>
  <c r="P214" i="1"/>
  <c r="Q214" i="1" s="1"/>
  <c r="N214" i="1"/>
  <c r="K214" i="1"/>
  <c r="J214" i="1"/>
  <c r="I214" i="1"/>
  <c r="G214" i="1"/>
  <c r="R214" i="1" s="1"/>
  <c r="F214" i="1"/>
  <c r="E214" i="1"/>
  <c r="D214" i="1"/>
  <c r="C214" i="1"/>
  <c r="AI213" i="1"/>
  <c r="AE213" i="1"/>
  <c r="Z213" i="1" s="1"/>
  <c r="X213" i="1"/>
  <c r="U213" i="1"/>
  <c r="S213" i="1"/>
  <c r="P213" i="1"/>
  <c r="K213" i="1"/>
  <c r="J213" i="1"/>
  <c r="N213" i="1" s="1"/>
  <c r="I213" i="1"/>
  <c r="G213" i="1"/>
  <c r="F213" i="1"/>
  <c r="E213" i="1"/>
  <c r="D213" i="1"/>
  <c r="C213" i="1"/>
  <c r="AI212" i="1"/>
  <c r="AE212" i="1"/>
  <c r="X212" i="1"/>
  <c r="Z212" i="1" s="1"/>
  <c r="U212" i="1"/>
  <c r="S212" i="1"/>
  <c r="P212" i="1"/>
  <c r="K212" i="1"/>
  <c r="J212" i="1"/>
  <c r="N212" i="1" s="1"/>
  <c r="I212" i="1"/>
  <c r="G212" i="1"/>
  <c r="O212" i="1" s="1"/>
  <c r="F212" i="1"/>
  <c r="E212" i="1"/>
  <c r="D212" i="1"/>
  <c r="C212" i="1"/>
  <c r="AI211" i="1"/>
  <c r="AE211" i="1"/>
  <c r="X211" i="1"/>
  <c r="Z211" i="1" s="1"/>
  <c r="U211" i="1"/>
  <c r="S211" i="1"/>
  <c r="Q211" i="1"/>
  <c r="P211" i="1"/>
  <c r="K211" i="1"/>
  <c r="N211" i="1" s="1"/>
  <c r="J211" i="1"/>
  <c r="I211" i="1"/>
  <c r="G211" i="1"/>
  <c r="R211" i="1" s="1"/>
  <c r="F211" i="1"/>
  <c r="E211" i="1"/>
  <c r="D211" i="1"/>
  <c r="C211" i="1"/>
  <c r="AI210" i="1"/>
  <c r="AE210" i="1"/>
  <c r="Z210" i="1" s="1"/>
  <c r="X210" i="1"/>
  <c r="U210" i="1"/>
  <c r="S210" i="1"/>
  <c r="Q210" i="1"/>
  <c r="P210" i="1"/>
  <c r="O210" i="1"/>
  <c r="N210" i="1"/>
  <c r="K210" i="1"/>
  <c r="J210" i="1"/>
  <c r="I210" i="1"/>
  <c r="G210" i="1"/>
  <c r="F210" i="1"/>
  <c r="E210" i="1"/>
  <c r="D210" i="1"/>
  <c r="C210" i="1"/>
  <c r="AI209" i="1"/>
  <c r="AE209" i="1"/>
  <c r="Z209" i="1" s="1"/>
  <c r="X209" i="1"/>
  <c r="U209" i="1"/>
  <c r="S209" i="1"/>
  <c r="P209" i="1"/>
  <c r="Q209" i="1" s="1"/>
  <c r="O209" i="1"/>
  <c r="K209" i="1"/>
  <c r="J209" i="1"/>
  <c r="N209" i="1" s="1"/>
  <c r="I209" i="1"/>
  <c r="G209" i="1"/>
  <c r="F209" i="1"/>
  <c r="E209" i="1"/>
  <c r="D209" i="1"/>
  <c r="C209" i="1"/>
  <c r="AI208" i="1"/>
  <c r="AE208" i="1"/>
  <c r="Z208" i="1"/>
  <c r="X208" i="1"/>
  <c r="U208" i="1"/>
  <c r="S208" i="1"/>
  <c r="Q208" i="1"/>
  <c r="P208" i="1"/>
  <c r="R208" i="1" s="1"/>
  <c r="K208" i="1"/>
  <c r="J208" i="1"/>
  <c r="N208" i="1" s="1"/>
  <c r="AG208" i="1" s="1"/>
  <c r="I208" i="1"/>
  <c r="G208" i="1"/>
  <c r="F208" i="1"/>
  <c r="E208" i="1"/>
  <c r="D208" i="1"/>
  <c r="C208" i="1"/>
  <c r="AI207" i="1"/>
  <c r="AE207" i="1"/>
  <c r="Z207" i="1"/>
  <c r="X207" i="1"/>
  <c r="U207" i="1"/>
  <c r="S207" i="1"/>
  <c r="Q207" i="1"/>
  <c r="P207" i="1"/>
  <c r="R207" i="1" s="1"/>
  <c r="K207" i="1"/>
  <c r="N207" i="1" s="1"/>
  <c r="J207" i="1"/>
  <c r="I207" i="1"/>
  <c r="G207" i="1"/>
  <c r="AG207" i="1" s="1"/>
  <c r="F207" i="1"/>
  <c r="E207" i="1"/>
  <c r="D207" i="1"/>
  <c r="C207" i="1"/>
  <c r="AI206" i="1"/>
  <c r="AE206" i="1"/>
  <c r="Z206" i="1"/>
  <c r="X206" i="1"/>
  <c r="U206" i="1"/>
  <c r="S206" i="1"/>
  <c r="P206" i="1"/>
  <c r="Q206" i="1" s="1"/>
  <c r="N206" i="1"/>
  <c r="K206" i="1"/>
  <c r="J206" i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P205" i="1"/>
  <c r="O205" i="1"/>
  <c r="K205" i="1"/>
  <c r="N205" i="1" s="1"/>
  <c r="J205" i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P204" i="1"/>
  <c r="K204" i="1"/>
  <c r="J204" i="1"/>
  <c r="I204" i="1"/>
  <c r="G204" i="1"/>
  <c r="F204" i="1"/>
  <c r="E204" i="1"/>
  <c r="D204" i="1"/>
  <c r="C204" i="1"/>
  <c r="AI203" i="1"/>
  <c r="AE203" i="1"/>
  <c r="X203" i="1"/>
  <c r="Z203" i="1" s="1"/>
  <c r="U203" i="1"/>
  <c r="S203" i="1"/>
  <c r="Q203" i="1"/>
  <c r="P203" i="1"/>
  <c r="K203" i="1"/>
  <c r="N203" i="1" s="1"/>
  <c r="J203" i="1"/>
  <c r="I203" i="1"/>
  <c r="G203" i="1"/>
  <c r="F203" i="1"/>
  <c r="E203" i="1"/>
  <c r="D203" i="1"/>
  <c r="C203" i="1"/>
  <c r="AI202" i="1"/>
  <c r="AE202" i="1"/>
  <c r="Z202" i="1"/>
  <c r="X202" i="1"/>
  <c r="U202" i="1"/>
  <c r="S202" i="1"/>
  <c r="R202" i="1"/>
  <c r="P202" i="1"/>
  <c r="Q202" i="1" s="1"/>
  <c r="O202" i="1"/>
  <c r="N202" i="1"/>
  <c r="K202" i="1"/>
  <c r="J202" i="1"/>
  <c r="I202" i="1"/>
  <c r="G202" i="1"/>
  <c r="F202" i="1"/>
  <c r="E202" i="1"/>
  <c r="D202" i="1"/>
  <c r="C202" i="1"/>
  <c r="AI201" i="1"/>
  <c r="AE201" i="1"/>
  <c r="X201" i="1"/>
  <c r="U201" i="1"/>
  <c r="S201" i="1"/>
  <c r="Q201" i="1"/>
  <c r="P201" i="1"/>
  <c r="R201" i="1" s="1"/>
  <c r="K201" i="1"/>
  <c r="J201" i="1"/>
  <c r="N201" i="1" s="1"/>
  <c r="I201" i="1"/>
  <c r="O201" i="1" s="1"/>
  <c r="G201" i="1"/>
  <c r="F201" i="1"/>
  <c r="E201" i="1"/>
  <c r="D201" i="1"/>
  <c r="C201" i="1"/>
  <c r="AI200" i="1"/>
  <c r="AE200" i="1"/>
  <c r="Z200" i="1"/>
  <c r="X200" i="1"/>
  <c r="U200" i="1"/>
  <c r="S200" i="1"/>
  <c r="P200" i="1"/>
  <c r="K200" i="1"/>
  <c r="J200" i="1"/>
  <c r="N200" i="1" s="1"/>
  <c r="I200" i="1"/>
  <c r="G200" i="1"/>
  <c r="O200" i="1" s="1"/>
  <c r="F200" i="1"/>
  <c r="E200" i="1"/>
  <c r="D200" i="1"/>
  <c r="C200" i="1"/>
  <c r="AI199" i="1"/>
  <c r="AE199" i="1"/>
  <c r="X199" i="1"/>
  <c r="Z199" i="1" s="1"/>
  <c r="U199" i="1"/>
  <c r="S199" i="1"/>
  <c r="Q199" i="1"/>
  <c r="P199" i="1"/>
  <c r="N199" i="1"/>
  <c r="K199" i="1"/>
  <c r="J199" i="1"/>
  <c r="I199" i="1"/>
  <c r="G199" i="1"/>
  <c r="R199" i="1" s="1"/>
  <c r="F199" i="1"/>
  <c r="E199" i="1"/>
  <c r="D199" i="1"/>
  <c r="C199" i="1"/>
  <c r="AI198" i="1"/>
  <c r="AE198" i="1"/>
  <c r="Z198" i="1"/>
  <c r="X198" i="1"/>
  <c r="U198" i="1"/>
  <c r="S198" i="1"/>
  <c r="R198" i="1"/>
  <c r="P198" i="1"/>
  <c r="Q198" i="1" s="1"/>
  <c r="N198" i="1"/>
  <c r="K198" i="1"/>
  <c r="J198" i="1"/>
  <c r="I198" i="1"/>
  <c r="G198" i="1"/>
  <c r="F198" i="1"/>
  <c r="E198" i="1"/>
  <c r="D198" i="1"/>
  <c r="C198" i="1"/>
  <c r="AI197" i="1"/>
  <c r="AE197" i="1"/>
  <c r="X197" i="1"/>
  <c r="U197" i="1"/>
  <c r="S197" i="1"/>
  <c r="P197" i="1"/>
  <c r="K197" i="1"/>
  <c r="J197" i="1"/>
  <c r="N197" i="1" s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P196" i="1"/>
  <c r="K196" i="1"/>
  <c r="J196" i="1"/>
  <c r="N196" i="1" s="1"/>
  <c r="I196" i="1"/>
  <c r="G196" i="1"/>
  <c r="O196" i="1" s="1"/>
  <c r="F196" i="1"/>
  <c r="E196" i="1"/>
  <c r="D196" i="1"/>
  <c r="C196" i="1"/>
  <c r="AI195" i="1"/>
  <c r="AE195" i="1"/>
  <c r="X195" i="1"/>
  <c r="Z195" i="1" s="1"/>
  <c r="U195" i="1"/>
  <c r="S195" i="1"/>
  <c r="R195" i="1"/>
  <c r="Q195" i="1"/>
  <c r="P195" i="1"/>
  <c r="K195" i="1"/>
  <c r="N195" i="1" s="1"/>
  <c r="J195" i="1"/>
  <c r="I195" i="1"/>
  <c r="G195" i="1"/>
  <c r="F195" i="1"/>
  <c r="E195" i="1"/>
  <c r="D195" i="1"/>
  <c r="C195" i="1"/>
  <c r="AI194" i="1"/>
  <c r="AE194" i="1"/>
  <c r="Z194" i="1" s="1"/>
  <c r="X194" i="1"/>
  <c r="U194" i="1"/>
  <c r="S194" i="1"/>
  <c r="R194" i="1"/>
  <c r="P194" i="1"/>
  <c r="Q194" i="1" s="1"/>
  <c r="N194" i="1"/>
  <c r="O194" i="1" s="1"/>
  <c r="K194" i="1"/>
  <c r="J194" i="1"/>
  <c r="I194" i="1"/>
  <c r="G194" i="1"/>
  <c r="F194" i="1"/>
  <c r="E194" i="1"/>
  <c r="D194" i="1"/>
  <c r="C194" i="1"/>
  <c r="AI193" i="1"/>
  <c r="AE193" i="1"/>
  <c r="X193" i="1"/>
  <c r="U193" i="1"/>
  <c r="S193" i="1"/>
  <c r="Q193" i="1"/>
  <c r="P193" i="1"/>
  <c r="R193" i="1" s="1"/>
  <c r="O193" i="1"/>
  <c r="K193" i="1"/>
  <c r="J193" i="1"/>
  <c r="N193" i="1" s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P192" i="1"/>
  <c r="K192" i="1"/>
  <c r="J192" i="1"/>
  <c r="N192" i="1" s="1"/>
  <c r="I192" i="1"/>
  <c r="G192" i="1"/>
  <c r="F192" i="1"/>
  <c r="E192" i="1"/>
  <c r="D192" i="1"/>
  <c r="C192" i="1"/>
  <c r="AI191" i="1"/>
  <c r="AE191" i="1"/>
  <c r="Z191" i="1"/>
  <c r="X191" i="1"/>
  <c r="U191" i="1"/>
  <c r="S191" i="1"/>
  <c r="Q191" i="1"/>
  <c r="P191" i="1"/>
  <c r="K191" i="1"/>
  <c r="N191" i="1" s="1"/>
  <c r="J191" i="1"/>
  <c r="I191" i="1"/>
  <c r="G191" i="1"/>
  <c r="R191" i="1" s="1"/>
  <c r="F191" i="1"/>
  <c r="E191" i="1"/>
  <c r="D191" i="1"/>
  <c r="C191" i="1"/>
  <c r="AI190" i="1"/>
  <c r="AE190" i="1"/>
  <c r="Z190" i="1"/>
  <c r="X190" i="1"/>
  <c r="U190" i="1"/>
  <c r="S190" i="1"/>
  <c r="P190" i="1"/>
  <c r="Q190" i="1" s="1"/>
  <c r="N190" i="1"/>
  <c r="K190" i="1"/>
  <c r="J190" i="1"/>
  <c r="I190" i="1"/>
  <c r="G190" i="1"/>
  <c r="R190" i="1" s="1"/>
  <c r="F190" i="1"/>
  <c r="E190" i="1"/>
  <c r="D190" i="1"/>
  <c r="C190" i="1"/>
  <c r="AI189" i="1"/>
  <c r="AE189" i="1"/>
  <c r="X189" i="1"/>
  <c r="U189" i="1"/>
  <c r="S189" i="1"/>
  <c r="P189" i="1"/>
  <c r="K189" i="1"/>
  <c r="J189" i="1"/>
  <c r="N189" i="1" s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P188" i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Q187" i="1"/>
  <c r="P187" i="1"/>
  <c r="K187" i="1"/>
  <c r="N187" i="1" s="1"/>
  <c r="J187" i="1"/>
  <c r="I187" i="1"/>
  <c r="G187" i="1"/>
  <c r="R187" i="1" s="1"/>
  <c r="F187" i="1"/>
  <c r="E187" i="1"/>
  <c r="D187" i="1"/>
  <c r="C187" i="1"/>
  <c r="AI186" i="1"/>
  <c r="AE186" i="1"/>
  <c r="Z186" i="1" s="1"/>
  <c r="X186" i="1"/>
  <c r="U186" i="1"/>
  <c r="S186" i="1"/>
  <c r="P186" i="1"/>
  <c r="Q186" i="1" s="1"/>
  <c r="N186" i="1"/>
  <c r="K186" i="1"/>
  <c r="J186" i="1"/>
  <c r="I186" i="1"/>
  <c r="G186" i="1"/>
  <c r="F186" i="1"/>
  <c r="E186" i="1"/>
  <c r="D186" i="1"/>
  <c r="C186" i="1"/>
  <c r="AI185" i="1"/>
  <c r="AE185" i="1"/>
  <c r="X185" i="1"/>
  <c r="U185" i="1"/>
  <c r="S185" i="1"/>
  <c r="P185" i="1"/>
  <c r="Q185" i="1" s="1"/>
  <c r="K185" i="1"/>
  <c r="J185" i="1"/>
  <c r="N185" i="1" s="1"/>
  <c r="I185" i="1"/>
  <c r="G185" i="1"/>
  <c r="F185" i="1"/>
  <c r="E185" i="1"/>
  <c r="D185" i="1"/>
  <c r="C185" i="1"/>
  <c r="AI184" i="1"/>
  <c r="AE184" i="1"/>
  <c r="X184" i="1"/>
  <c r="Z184" i="1" s="1"/>
  <c r="U184" i="1"/>
  <c r="S184" i="1"/>
  <c r="P184" i="1"/>
  <c r="R184" i="1" s="1"/>
  <c r="K184" i="1"/>
  <c r="J184" i="1"/>
  <c r="N184" i="1" s="1"/>
  <c r="AG184" i="1" s="1"/>
  <c r="I184" i="1"/>
  <c r="G184" i="1"/>
  <c r="F184" i="1"/>
  <c r="E184" i="1"/>
  <c r="D184" i="1"/>
  <c r="C184" i="1"/>
  <c r="AI183" i="1"/>
  <c r="AE183" i="1"/>
  <c r="X183" i="1"/>
  <c r="Z183" i="1" s="1"/>
  <c r="U183" i="1"/>
  <c r="S183" i="1"/>
  <c r="R183" i="1"/>
  <c r="Q183" i="1"/>
  <c r="P183" i="1"/>
  <c r="N183" i="1"/>
  <c r="K183" i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Q182" i="1"/>
  <c r="P182" i="1"/>
  <c r="R182" i="1" s="1"/>
  <c r="K182" i="1"/>
  <c r="J182" i="1"/>
  <c r="N182" i="1" s="1"/>
  <c r="I182" i="1"/>
  <c r="G182" i="1"/>
  <c r="O182" i="1" s="1"/>
  <c r="F182" i="1"/>
  <c r="E182" i="1"/>
  <c r="D182" i="1"/>
  <c r="C182" i="1"/>
  <c r="AI181" i="1"/>
  <c r="AE181" i="1"/>
  <c r="Z181" i="1"/>
  <c r="X181" i="1"/>
  <c r="U181" i="1"/>
  <c r="S181" i="1"/>
  <c r="P181" i="1"/>
  <c r="Q181" i="1" s="1"/>
  <c r="N181" i="1"/>
  <c r="K181" i="1"/>
  <c r="J181" i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P180" i="1"/>
  <c r="R180" i="1" s="1"/>
  <c r="O180" i="1"/>
  <c r="K180" i="1"/>
  <c r="N180" i="1" s="1"/>
  <c r="J180" i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R179" i="1"/>
  <c r="P179" i="1"/>
  <c r="Q179" i="1" s="1"/>
  <c r="K179" i="1"/>
  <c r="J179" i="1"/>
  <c r="N179" i="1" s="1"/>
  <c r="I179" i="1"/>
  <c r="G179" i="1"/>
  <c r="O179" i="1" s="1"/>
  <c r="F179" i="1"/>
  <c r="E179" i="1"/>
  <c r="D179" i="1"/>
  <c r="C179" i="1"/>
  <c r="AI178" i="1"/>
  <c r="AE178" i="1"/>
  <c r="X178" i="1"/>
  <c r="Z178" i="1" s="1"/>
  <c r="U178" i="1"/>
  <c r="S178" i="1"/>
  <c r="Q178" i="1"/>
  <c r="P178" i="1"/>
  <c r="R178" i="1" s="1"/>
  <c r="K178" i="1"/>
  <c r="J178" i="1"/>
  <c r="I178" i="1"/>
  <c r="G178" i="1"/>
  <c r="F178" i="1"/>
  <c r="E178" i="1"/>
  <c r="D178" i="1"/>
  <c r="C178" i="1"/>
  <c r="AI177" i="1"/>
  <c r="AE177" i="1"/>
  <c r="Z177" i="1"/>
  <c r="X177" i="1"/>
  <c r="U177" i="1"/>
  <c r="S177" i="1"/>
  <c r="Q177" i="1"/>
  <c r="P177" i="1"/>
  <c r="K177" i="1"/>
  <c r="J177" i="1"/>
  <c r="N177" i="1" s="1"/>
  <c r="I177" i="1"/>
  <c r="G177" i="1"/>
  <c r="R177" i="1" s="1"/>
  <c r="F177" i="1"/>
  <c r="E177" i="1"/>
  <c r="D177" i="1"/>
  <c r="C177" i="1"/>
  <c r="AI176" i="1"/>
  <c r="AE176" i="1"/>
  <c r="Z176" i="1" s="1"/>
  <c r="X176" i="1"/>
  <c r="U176" i="1"/>
  <c r="S176" i="1"/>
  <c r="Q176" i="1"/>
  <c r="P176" i="1"/>
  <c r="O176" i="1"/>
  <c r="N176" i="1"/>
  <c r="K176" i="1"/>
  <c r="J176" i="1"/>
  <c r="I176" i="1"/>
  <c r="G176" i="1"/>
  <c r="R176" i="1" s="1"/>
  <c r="F176" i="1"/>
  <c r="E176" i="1"/>
  <c r="D176" i="1"/>
  <c r="C176" i="1"/>
  <c r="AI175" i="1"/>
  <c r="AE175" i="1"/>
  <c r="Z175" i="1"/>
  <c r="X175" i="1"/>
  <c r="U175" i="1"/>
  <c r="S175" i="1"/>
  <c r="P175" i="1"/>
  <c r="N175" i="1"/>
  <c r="O175" i="1" s="1"/>
  <c r="K175" i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Q174" i="1"/>
  <c r="P174" i="1"/>
  <c r="R174" i="1" s="1"/>
  <c r="K174" i="1"/>
  <c r="J174" i="1"/>
  <c r="I174" i="1"/>
  <c r="G174" i="1"/>
  <c r="F174" i="1"/>
  <c r="E174" i="1"/>
  <c r="D174" i="1"/>
  <c r="C174" i="1"/>
  <c r="AI173" i="1"/>
  <c r="AE173" i="1"/>
  <c r="Z173" i="1"/>
  <c r="X173" i="1"/>
  <c r="U173" i="1"/>
  <c r="S173" i="1"/>
  <c r="R173" i="1"/>
  <c r="P173" i="1"/>
  <c r="Q173" i="1" s="1"/>
  <c r="N173" i="1"/>
  <c r="K173" i="1"/>
  <c r="J173" i="1"/>
  <c r="I173" i="1"/>
  <c r="G173" i="1"/>
  <c r="O173" i="1" s="1"/>
  <c r="F173" i="1"/>
  <c r="E173" i="1"/>
  <c r="D173" i="1"/>
  <c r="C173" i="1"/>
  <c r="AI172" i="1"/>
  <c r="AE172" i="1"/>
  <c r="X172" i="1"/>
  <c r="U172" i="1"/>
  <c r="S172" i="1"/>
  <c r="P172" i="1"/>
  <c r="Q172" i="1" s="1"/>
  <c r="K172" i="1"/>
  <c r="N172" i="1" s="1"/>
  <c r="J172" i="1"/>
  <c r="I172" i="1"/>
  <c r="O172" i="1" s="1"/>
  <c r="G172" i="1"/>
  <c r="R172" i="1" s="1"/>
  <c r="F172" i="1"/>
  <c r="E172" i="1"/>
  <c r="D172" i="1"/>
  <c r="C172" i="1"/>
  <c r="AI171" i="1"/>
  <c r="AE171" i="1"/>
  <c r="X171" i="1"/>
  <c r="Z171" i="1" s="1"/>
  <c r="U171" i="1"/>
  <c r="S171" i="1"/>
  <c r="P171" i="1"/>
  <c r="Q171" i="1" s="1"/>
  <c r="K171" i="1"/>
  <c r="J171" i="1"/>
  <c r="N171" i="1" s="1"/>
  <c r="I171" i="1"/>
  <c r="G171" i="1"/>
  <c r="F171" i="1"/>
  <c r="E171" i="1"/>
  <c r="D171" i="1"/>
  <c r="C171" i="1"/>
  <c r="AI170" i="1"/>
  <c r="AE170" i="1"/>
  <c r="X170" i="1"/>
  <c r="U170" i="1"/>
  <c r="S170" i="1"/>
  <c r="Q170" i="1"/>
  <c r="P170" i="1"/>
  <c r="R170" i="1" s="1"/>
  <c r="K170" i="1"/>
  <c r="J170" i="1"/>
  <c r="N170" i="1" s="1"/>
  <c r="I170" i="1"/>
  <c r="G170" i="1"/>
  <c r="F170" i="1"/>
  <c r="E170" i="1"/>
  <c r="D170" i="1"/>
  <c r="C170" i="1"/>
  <c r="AI169" i="1"/>
  <c r="AE169" i="1"/>
  <c r="Z169" i="1"/>
  <c r="X169" i="1"/>
  <c r="U169" i="1"/>
  <c r="S169" i="1"/>
  <c r="R169" i="1"/>
  <c r="Q169" i="1"/>
  <c r="P169" i="1"/>
  <c r="K169" i="1"/>
  <c r="J169" i="1"/>
  <c r="N169" i="1" s="1"/>
  <c r="I169" i="1"/>
  <c r="G169" i="1"/>
  <c r="F169" i="1"/>
  <c r="E169" i="1"/>
  <c r="D169" i="1"/>
  <c r="C169" i="1"/>
  <c r="AI168" i="1"/>
  <c r="AE168" i="1"/>
  <c r="Z168" i="1" s="1"/>
  <c r="X168" i="1"/>
  <c r="U168" i="1"/>
  <c r="S168" i="1"/>
  <c r="Q168" i="1"/>
  <c r="P168" i="1"/>
  <c r="N168" i="1"/>
  <c r="K168" i="1"/>
  <c r="J168" i="1"/>
  <c r="I168" i="1"/>
  <c r="O168" i="1" s="1"/>
  <c r="G168" i="1"/>
  <c r="R168" i="1" s="1"/>
  <c r="F168" i="1"/>
  <c r="E168" i="1"/>
  <c r="D168" i="1"/>
  <c r="C168" i="1"/>
  <c r="AI167" i="1"/>
  <c r="AE167" i="1"/>
  <c r="Z167" i="1"/>
  <c r="X167" i="1"/>
  <c r="U167" i="1"/>
  <c r="S167" i="1"/>
  <c r="P167" i="1"/>
  <c r="K167" i="1"/>
  <c r="J167" i="1"/>
  <c r="N167" i="1" s="1"/>
  <c r="I167" i="1"/>
  <c r="G167" i="1"/>
  <c r="F167" i="1"/>
  <c r="E167" i="1"/>
  <c r="D167" i="1"/>
  <c r="C167" i="1"/>
  <c r="AI166" i="1"/>
  <c r="AE166" i="1"/>
  <c r="X166" i="1"/>
  <c r="Z166" i="1" s="1"/>
  <c r="U166" i="1"/>
  <c r="S166" i="1"/>
  <c r="Q166" i="1"/>
  <c r="P166" i="1"/>
  <c r="R166" i="1" s="1"/>
  <c r="K166" i="1"/>
  <c r="J166" i="1"/>
  <c r="N166" i="1" s="1"/>
  <c r="I166" i="1"/>
  <c r="G166" i="1"/>
  <c r="F166" i="1"/>
  <c r="E166" i="1"/>
  <c r="D166" i="1"/>
  <c r="C166" i="1"/>
  <c r="AI165" i="1"/>
  <c r="AE165" i="1"/>
  <c r="Z165" i="1"/>
  <c r="X165" i="1"/>
  <c r="U165" i="1"/>
  <c r="S165" i="1"/>
  <c r="P165" i="1"/>
  <c r="Q165" i="1" s="1"/>
  <c r="N165" i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P164" i="1"/>
  <c r="Q164" i="1" s="1"/>
  <c r="O164" i="1"/>
  <c r="K164" i="1"/>
  <c r="N164" i="1" s="1"/>
  <c r="J164" i="1"/>
  <c r="I164" i="1"/>
  <c r="G164" i="1"/>
  <c r="R164" i="1" s="1"/>
  <c r="F164" i="1"/>
  <c r="E164" i="1"/>
  <c r="D164" i="1"/>
  <c r="C164" i="1"/>
  <c r="AI163" i="1"/>
  <c r="AE163" i="1"/>
  <c r="X163" i="1"/>
  <c r="Z163" i="1" s="1"/>
  <c r="U163" i="1"/>
  <c r="S163" i="1"/>
  <c r="R163" i="1"/>
  <c r="P163" i="1"/>
  <c r="Q163" i="1" s="1"/>
  <c r="K163" i="1"/>
  <c r="J163" i="1"/>
  <c r="N163" i="1" s="1"/>
  <c r="AG163" i="1" s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Q162" i="1"/>
  <c r="P162" i="1"/>
  <c r="R162" i="1" s="1"/>
  <c r="K162" i="1"/>
  <c r="J162" i="1"/>
  <c r="N162" i="1" s="1"/>
  <c r="O162" i="1" s="1"/>
  <c r="I162" i="1"/>
  <c r="G162" i="1"/>
  <c r="F162" i="1"/>
  <c r="E162" i="1"/>
  <c r="D162" i="1"/>
  <c r="C162" i="1"/>
  <c r="AI161" i="1"/>
  <c r="AE161" i="1"/>
  <c r="Z161" i="1"/>
  <c r="X161" i="1"/>
  <c r="U161" i="1"/>
  <c r="S161" i="1"/>
  <c r="Q161" i="1"/>
  <c r="P161" i="1"/>
  <c r="N161" i="1"/>
  <c r="K161" i="1"/>
  <c r="J161" i="1"/>
  <c r="I161" i="1"/>
  <c r="G161" i="1"/>
  <c r="R161" i="1" s="1"/>
  <c r="F161" i="1"/>
  <c r="E161" i="1"/>
  <c r="D161" i="1"/>
  <c r="C161" i="1"/>
  <c r="AI160" i="1"/>
  <c r="AE160" i="1"/>
  <c r="Z160" i="1" s="1"/>
  <c r="X160" i="1"/>
  <c r="U160" i="1"/>
  <c r="S160" i="1"/>
  <c r="Q160" i="1"/>
  <c r="P160" i="1"/>
  <c r="O160" i="1"/>
  <c r="N160" i="1"/>
  <c r="K160" i="1"/>
  <c r="J160" i="1"/>
  <c r="I160" i="1"/>
  <c r="G160" i="1"/>
  <c r="R160" i="1" s="1"/>
  <c r="F160" i="1"/>
  <c r="E160" i="1"/>
  <c r="D160" i="1"/>
  <c r="C160" i="1"/>
  <c r="AI159" i="1"/>
  <c r="AE159" i="1"/>
  <c r="Z159" i="1"/>
  <c r="X159" i="1"/>
  <c r="U159" i="1"/>
  <c r="S159" i="1"/>
  <c r="P159" i="1"/>
  <c r="K159" i="1"/>
  <c r="J159" i="1"/>
  <c r="N159" i="1" s="1"/>
  <c r="I159" i="1"/>
  <c r="G159" i="1"/>
  <c r="F159" i="1"/>
  <c r="E159" i="1"/>
  <c r="D159" i="1"/>
  <c r="C159" i="1"/>
  <c r="AI158" i="1"/>
  <c r="AE158" i="1"/>
  <c r="X158" i="1"/>
  <c r="Z158" i="1" s="1"/>
  <c r="U158" i="1"/>
  <c r="S158" i="1"/>
  <c r="Q158" i="1"/>
  <c r="P158" i="1"/>
  <c r="R158" i="1" s="1"/>
  <c r="K158" i="1"/>
  <c r="J158" i="1"/>
  <c r="I158" i="1"/>
  <c r="G158" i="1"/>
  <c r="F158" i="1"/>
  <c r="E158" i="1"/>
  <c r="D158" i="1"/>
  <c r="C158" i="1"/>
  <c r="AI157" i="1"/>
  <c r="AE157" i="1"/>
  <c r="Z157" i="1"/>
  <c r="X157" i="1"/>
  <c r="U157" i="1"/>
  <c r="S157" i="1"/>
  <c r="P157" i="1"/>
  <c r="Q157" i="1" s="1"/>
  <c r="N157" i="1"/>
  <c r="K157" i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P156" i="1"/>
  <c r="R156" i="1" s="1"/>
  <c r="K156" i="1"/>
  <c r="N156" i="1" s="1"/>
  <c r="J156" i="1"/>
  <c r="I156" i="1"/>
  <c r="O156" i="1" s="1"/>
  <c r="G156" i="1"/>
  <c r="F156" i="1"/>
  <c r="E156" i="1"/>
  <c r="D156" i="1"/>
  <c r="C156" i="1"/>
  <c r="AI155" i="1"/>
  <c r="AE155" i="1"/>
  <c r="X155" i="1"/>
  <c r="Z155" i="1" s="1"/>
  <c r="U155" i="1"/>
  <c r="S155" i="1"/>
  <c r="P155" i="1"/>
  <c r="Q155" i="1" s="1"/>
  <c r="K155" i="1"/>
  <c r="J155" i="1"/>
  <c r="N155" i="1" s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Q154" i="1"/>
  <c r="P154" i="1"/>
  <c r="O154" i="1"/>
  <c r="K154" i="1"/>
  <c r="J154" i="1"/>
  <c r="N154" i="1" s="1"/>
  <c r="I154" i="1"/>
  <c r="G154" i="1"/>
  <c r="R154" i="1" s="1"/>
  <c r="F154" i="1"/>
  <c r="E154" i="1"/>
  <c r="D154" i="1"/>
  <c r="C154" i="1"/>
  <c r="AI153" i="1"/>
  <c r="AE153" i="1"/>
  <c r="Z153" i="1"/>
  <c r="X153" i="1"/>
  <c r="U153" i="1"/>
  <c r="S153" i="1"/>
  <c r="R153" i="1"/>
  <c r="Q153" i="1"/>
  <c r="P153" i="1"/>
  <c r="N153" i="1"/>
  <c r="K153" i="1"/>
  <c r="J153" i="1"/>
  <c r="I153" i="1"/>
  <c r="G153" i="1"/>
  <c r="F153" i="1"/>
  <c r="E153" i="1"/>
  <c r="D153" i="1"/>
  <c r="C153" i="1"/>
  <c r="AI152" i="1"/>
  <c r="AE152" i="1"/>
  <c r="Z152" i="1" s="1"/>
  <c r="X152" i="1"/>
  <c r="U152" i="1"/>
  <c r="S152" i="1"/>
  <c r="Q152" i="1"/>
  <c r="P152" i="1"/>
  <c r="O152" i="1"/>
  <c r="N152" i="1"/>
  <c r="K152" i="1"/>
  <c r="J152" i="1"/>
  <c r="I152" i="1"/>
  <c r="G152" i="1"/>
  <c r="R152" i="1" s="1"/>
  <c r="F152" i="1"/>
  <c r="E152" i="1"/>
  <c r="D152" i="1"/>
  <c r="C152" i="1"/>
  <c r="AI151" i="1"/>
  <c r="AE151" i="1"/>
  <c r="Z151" i="1"/>
  <c r="X151" i="1"/>
  <c r="U151" i="1"/>
  <c r="S151" i="1"/>
  <c r="P151" i="1"/>
  <c r="K151" i="1"/>
  <c r="J151" i="1"/>
  <c r="N151" i="1" s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Q150" i="1"/>
  <c r="P150" i="1"/>
  <c r="R150" i="1" s="1"/>
  <c r="K150" i="1"/>
  <c r="N150" i="1" s="1"/>
  <c r="J150" i="1"/>
  <c r="I150" i="1"/>
  <c r="G150" i="1"/>
  <c r="F150" i="1"/>
  <c r="E150" i="1"/>
  <c r="D150" i="1"/>
  <c r="C150" i="1"/>
  <c r="AI149" i="1"/>
  <c r="AE149" i="1"/>
  <c r="Z149" i="1"/>
  <c r="X149" i="1"/>
  <c r="U149" i="1"/>
  <c r="S149" i="1"/>
  <c r="P149" i="1"/>
  <c r="Q149" i="1" s="1"/>
  <c r="N149" i="1"/>
  <c r="K149" i="1"/>
  <c r="J149" i="1"/>
  <c r="I149" i="1"/>
  <c r="G149" i="1"/>
  <c r="O149" i="1" s="1"/>
  <c r="F149" i="1"/>
  <c r="E149" i="1"/>
  <c r="D149" i="1"/>
  <c r="C149" i="1"/>
  <c r="AI148" i="1"/>
  <c r="AE148" i="1"/>
  <c r="X148" i="1"/>
  <c r="Z148" i="1" s="1"/>
  <c r="U148" i="1"/>
  <c r="S148" i="1"/>
  <c r="P148" i="1"/>
  <c r="Q148" i="1" s="1"/>
  <c r="O148" i="1"/>
  <c r="K148" i="1"/>
  <c r="N148" i="1" s="1"/>
  <c r="J148" i="1"/>
  <c r="I148" i="1"/>
  <c r="G148" i="1"/>
  <c r="R148" i="1" s="1"/>
  <c r="F148" i="1"/>
  <c r="E148" i="1"/>
  <c r="D148" i="1"/>
  <c r="C148" i="1"/>
  <c r="AI147" i="1"/>
  <c r="AE147" i="1"/>
  <c r="X147" i="1"/>
  <c r="Z147" i="1" s="1"/>
  <c r="U147" i="1"/>
  <c r="S147" i="1"/>
  <c r="R147" i="1"/>
  <c r="P147" i="1"/>
  <c r="Q147" i="1" s="1"/>
  <c r="K147" i="1"/>
  <c r="J147" i="1"/>
  <c r="N147" i="1" s="1"/>
  <c r="I147" i="1"/>
  <c r="G147" i="1"/>
  <c r="O147" i="1" s="1"/>
  <c r="F147" i="1"/>
  <c r="E147" i="1"/>
  <c r="D147" i="1"/>
  <c r="C147" i="1"/>
  <c r="AI146" i="1"/>
  <c r="AE146" i="1"/>
  <c r="X146" i="1"/>
  <c r="Z146" i="1" s="1"/>
  <c r="U146" i="1"/>
  <c r="S146" i="1"/>
  <c r="Q146" i="1"/>
  <c r="P146" i="1"/>
  <c r="R146" i="1" s="1"/>
  <c r="K146" i="1"/>
  <c r="J146" i="1"/>
  <c r="I146" i="1"/>
  <c r="G146" i="1"/>
  <c r="F146" i="1"/>
  <c r="E146" i="1"/>
  <c r="D146" i="1"/>
  <c r="C146" i="1"/>
  <c r="AI145" i="1"/>
  <c r="AE145" i="1"/>
  <c r="Z145" i="1"/>
  <c r="X145" i="1"/>
  <c r="U145" i="1"/>
  <c r="S145" i="1"/>
  <c r="Q145" i="1"/>
  <c r="P145" i="1"/>
  <c r="K145" i="1"/>
  <c r="J145" i="1"/>
  <c r="N145" i="1" s="1"/>
  <c r="I145" i="1"/>
  <c r="G145" i="1"/>
  <c r="R145" i="1" s="1"/>
  <c r="F145" i="1"/>
  <c r="E145" i="1"/>
  <c r="D145" i="1"/>
  <c r="C145" i="1"/>
  <c r="AI144" i="1"/>
  <c r="AE144" i="1"/>
  <c r="Z144" i="1" s="1"/>
  <c r="X144" i="1"/>
  <c r="U144" i="1"/>
  <c r="S144" i="1"/>
  <c r="Q144" i="1"/>
  <c r="P144" i="1"/>
  <c r="N144" i="1"/>
  <c r="K144" i="1"/>
  <c r="J144" i="1"/>
  <c r="I144" i="1"/>
  <c r="O144" i="1" s="1"/>
  <c r="G144" i="1"/>
  <c r="R144" i="1" s="1"/>
  <c r="F144" i="1"/>
  <c r="E144" i="1"/>
  <c r="D144" i="1"/>
  <c r="C144" i="1"/>
  <c r="AI143" i="1"/>
  <c r="AE143" i="1"/>
  <c r="Z143" i="1"/>
  <c r="X143" i="1"/>
  <c r="U143" i="1"/>
  <c r="S143" i="1"/>
  <c r="P143" i="1"/>
  <c r="N143" i="1"/>
  <c r="K143" i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Q142" i="1"/>
  <c r="P142" i="1"/>
  <c r="R142" i="1" s="1"/>
  <c r="K142" i="1"/>
  <c r="J142" i="1"/>
  <c r="I142" i="1"/>
  <c r="G142" i="1"/>
  <c r="F142" i="1"/>
  <c r="E142" i="1"/>
  <c r="D142" i="1"/>
  <c r="C142" i="1"/>
  <c r="AI141" i="1"/>
  <c r="AE141" i="1"/>
  <c r="Z141" i="1"/>
  <c r="X141" i="1"/>
  <c r="U141" i="1"/>
  <c r="S141" i="1"/>
  <c r="R141" i="1"/>
  <c r="P141" i="1"/>
  <c r="Q141" i="1" s="1"/>
  <c r="N141" i="1"/>
  <c r="K141" i="1"/>
  <c r="J141" i="1"/>
  <c r="I141" i="1"/>
  <c r="G141" i="1"/>
  <c r="F141" i="1"/>
  <c r="E141" i="1"/>
  <c r="D141" i="1"/>
  <c r="C141" i="1"/>
  <c r="AI140" i="1"/>
  <c r="AE140" i="1"/>
  <c r="X140" i="1"/>
  <c r="U140" i="1"/>
  <c r="S140" i="1"/>
  <c r="P140" i="1"/>
  <c r="Q140" i="1" s="1"/>
  <c r="K140" i="1"/>
  <c r="N140" i="1" s="1"/>
  <c r="J140" i="1"/>
  <c r="I140" i="1"/>
  <c r="O140" i="1" s="1"/>
  <c r="G140" i="1"/>
  <c r="R140" i="1" s="1"/>
  <c r="F140" i="1"/>
  <c r="E140" i="1"/>
  <c r="D140" i="1"/>
  <c r="C140" i="1"/>
  <c r="AI139" i="1"/>
  <c r="AE139" i="1"/>
  <c r="X139" i="1"/>
  <c r="Z139" i="1" s="1"/>
  <c r="U139" i="1"/>
  <c r="S139" i="1"/>
  <c r="P139" i="1"/>
  <c r="Q139" i="1" s="1"/>
  <c r="K139" i="1"/>
  <c r="J139" i="1"/>
  <c r="N139" i="1" s="1"/>
  <c r="I139" i="1"/>
  <c r="G139" i="1"/>
  <c r="F139" i="1"/>
  <c r="E139" i="1"/>
  <c r="D139" i="1"/>
  <c r="C139" i="1"/>
  <c r="AI138" i="1"/>
  <c r="AE138" i="1"/>
  <c r="X138" i="1"/>
  <c r="U138" i="1"/>
  <c r="S138" i="1"/>
  <c r="Q138" i="1"/>
  <c r="P138" i="1"/>
  <c r="R138" i="1" s="1"/>
  <c r="K138" i="1"/>
  <c r="J138" i="1"/>
  <c r="N138" i="1" s="1"/>
  <c r="I138" i="1"/>
  <c r="G138" i="1"/>
  <c r="F138" i="1"/>
  <c r="E138" i="1"/>
  <c r="D138" i="1"/>
  <c r="C138" i="1"/>
  <c r="AI137" i="1"/>
  <c r="AE137" i="1"/>
  <c r="Z137" i="1"/>
  <c r="X137" i="1"/>
  <c r="U137" i="1"/>
  <c r="S137" i="1"/>
  <c r="R137" i="1"/>
  <c r="Q137" i="1"/>
  <c r="P137" i="1"/>
  <c r="K137" i="1"/>
  <c r="J137" i="1"/>
  <c r="N137" i="1" s="1"/>
  <c r="I137" i="1"/>
  <c r="G137" i="1"/>
  <c r="F137" i="1"/>
  <c r="E137" i="1"/>
  <c r="D137" i="1"/>
  <c r="C137" i="1"/>
  <c r="AI136" i="1"/>
  <c r="AE136" i="1"/>
  <c r="Z136" i="1" s="1"/>
  <c r="X136" i="1"/>
  <c r="U136" i="1"/>
  <c r="S136" i="1"/>
  <c r="Q136" i="1"/>
  <c r="P136" i="1"/>
  <c r="O136" i="1"/>
  <c r="N136" i="1"/>
  <c r="K136" i="1"/>
  <c r="J136" i="1"/>
  <c r="I136" i="1"/>
  <c r="G136" i="1"/>
  <c r="R136" i="1" s="1"/>
  <c r="F136" i="1"/>
  <c r="E136" i="1"/>
  <c r="D136" i="1"/>
  <c r="C136" i="1"/>
  <c r="AI135" i="1"/>
  <c r="AE135" i="1"/>
  <c r="Z135" i="1"/>
  <c r="X135" i="1"/>
  <c r="U135" i="1"/>
  <c r="S135" i="1"/>
  <c r="P135" i="1"/>
  <c r="N135" i="1"/>
  <c r="K135" i="1"/>
  <c r="J135" i="1"/>
  <c r="I135" i="1"/>
  <c r="O135" i="1" s="1"/>
  <c r="G135" i="1"/>
  <c r="F135" i="1"/>
  <c r="E135" i="1"/>
  <c r="D135" i="1"/>
  <c r="C135" i="1"/>
  <c r="AI134" i="1"/>
  <c r="AE134" i="1"/>
  <c r="X134" i="1"/>
  <c r="Z134" i="1" s="1"/>
  <c r="U134" i="1"/>
  <c r="S134" i="1"/>
  <c r="Q134" i="1"/>
  <c r="P134" i="1"/>
  <c r="R134" i="1" s="1"/>
  <c r="K134" i="1"/>
  <c r="J134" i="1"/>
  <c r="N134" i="1" s="1"/>
  <c r="I134" i="1"/>
  <c r="G134" i="1"/>
  <c r="F134" i="1"/>
  <c r="E134" i="1"/>
  <c r="D134" i="1"/>
  <c r="C134" i="1"/>
  <c r="AI133" i="1"/>
  <c r="AE133" i="1"/>
  <c r="Z133" i="1"/>
  <c r="X133" i="1"/>
  <c r="U133" i="1"/>
  <c r="S133" i="1"/>
  <c r="P133" i="1"/>
  <c r="N133" i="1"/>
  <c r="K133" i="1"/>
  <c r="J133" i="1"/>
  <c r="I133" i="1"/>
  <c r="G133" i="1"/>
  <c r="O133" i="1" s="1"/>
  <c r="F133" i="1"/>
  <c r="E133" i="1"/>
  <c r="D133" i="1"/>
  <c r="C133" i="1"/>
  <c r="AI132" i="1"/>
  <c r="AE132" i="1"/>
  <c r="X132" i="1"/>
  <c r="Z132" i="1" s="1"/>
  <c r="U132" i="1"/>
  <c r="S132" i="1"/>
  <c r="Q132" i="1"/>
  <c r="P132" i="1"/>
  <c r="K132" i="1"/>
  <c r="N132" i="1" s="1"/>
  <c r="J132" i="1"/>
  <c r="I132" i="1"/>
  <c r="O132" i="1" s="1"/>
  <c r="G132" i="1"/>
  <c r="R132" i="1" s="1"/>
  <c r="F132" i="1"/>
  <c r="E132" i="1"/>
  <c r="D132" i="1"/>
  <c r="C132" i="1"/>
  <c r="AI131" i="1"/>
  <c r="AE131" i="1"/>
  <c r="Z131" i="1"/>
  <c r="X131" i="1"/>
  <c r="U131" i="1"/>
  <c r="AG131" i="1" s="1"/>
  <c r="S131" i="1"/>
  <c r="R131" i="1"/>
  <c r="P131" i="1"/>
  <c r="Q131" i="1" s="1"/>
  <c r="K131" i="1"/>
  <c r="J131" i="1"/>
  <c r="N131" i="1" s="1"/>
  <c r="I131" i="1"/>
  <c r="G131" i="1"/>
  <c r="O131" i="1" s="1"/>
  <c r="F131" i="1"/>
  <c r="E131" i="1"/>
  <c r="D131" i="1"/>
  <c r="C131" i="1"/>
  <c r="AI130" i="1"/>
  <c r="AE130" i="1"/>
  <c r="X130" i="1"/>
  <c r="Z130" i="1" s="1"/>
  <c r="U130" i="1"/>
  <c r="S130" i="1"/>
  <c r="Q130" i="1"/>
  <c r="P130" i="1"/>
  <c r="R130" i="1" s="1"/>
  <c r="K130" i="1"/>
  <c r="J130" i="1"/>
  <c r="I130" i="1"/>
  <c r="G130" i="1"/>
  <c r="F130" i="1"/>
  <c r="E130" i="1"/>
  <c r="D130" i="1"/>
  <c r="C130" i="1"/>
  <c r="AI129" i="1"/>
  <c r="AE129" i="1"/>
  <c r="Z129" i="1"/>
  <c r="X129" i="1"/>
  <c r="U129" i="1"/>
  <c r="S129" i="1"/>
  <c r="R129" i="1"/>
  <c r="P129" i="1"/>
  <c r="Q129" i="1" s="1"/>
  <c r="K129" i="1"/>
  <c r="J129" i="1"/>
  <c r="N129" i="1" s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Q128" i="1"/>
  <c r="P128" i="1"/>
  <c r="K128" i="1"/>
  <c r="N128" i="1" s="1"/>
  <c r="J128" i="1"/>
  <c r="I128" i="1"/>
  <c r="O128" i="1" s="1"/>
  <c r="G128" i="1"/>
  <c r="R128" i="1" s="1"/>
  <c r="F128" i="1"/>
  <c r="E128" i="1"/>
  <c r="D128" i="1"/>
  <c r="C128" i="1"/>
  <c r="AI127" i="1"/>
  <c r="AE127" i="1"/>
  <c r="Z127" i="1"/>
  <c r="X127" i="1"/>
  <c r="U127" i="1"/>
  <c r="S127" i="1"/>
  <c r="P127" i="1"/>
  <c r="K127" i="1"/>
  <c r="J127" i="1"/>
  <c r="N127" i="1" s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Q126" i="1"/>
  <c r="P126" i="1"/>
  <c r="R126" i="1" s="1"/>
  <c r="K126" i="1"/>
  <c r="J126" i="1"/>
  <c r="N126" i="1" s="1"/>
  <c r="I126" i="1"/>
  <c r="O126" i="1" s="1"/>
  <c r="G126" i="1"/>
  <c r="F126" i="1"/>
  <c r="E126" i="1"/>
  <c r="D126" i="1"/>
  <c r="C126" i="1"/>
  <c r="AI125" i="1"/>
  <c r="AE125" i="1"/>
  <c r="Z125" i="1"/>
  <c r="X125" i="1"/>
  <c r="U125" i="1"/>
  <c r="S125" i="1"/>
  <c r="P125" i="1"/>
  <c r="Q125" i="1" s="1"/>
  <c r="N125" i="1"/>
  <c r="K125" i="1"/>
  <c r="J125" i="1"/>
  <c r="I125" i="1"/>
  <c r="G125" i="1"/>
  <c r="F125" i="1"/>
  <c r="E125" i="1"/>
  <c r="D125" i="1"/>
  <c r="C125" i="1"/>
  <c r="AI124" i="1"/>
  <c r="AE124" i="1"/>
  <c r="X124" i="1"/>
  <c r="U124" i="1"/>
  <c r="S124" i="1"/>
  <c r="Q124" i="1"/>
  <c r="P124" i="1"/>
  <c r="O124" i="1"/>
  <c r="K124" i="1"/>
  <c r="N124" i="1" s="1"/>
  <c r="J124" i="1"/>
  <c r="I124" i="1"/>
  <c r="G124" i="1"/>
  <c r="R124" i="1" s="1"/>
  <c r="F124" i="1"/>
  <c r="E124" i="1"/>
  <c r="D124" i="1"/>
  <c r="C124" i="1"/>
  <c r="AI123" i="1"/>
  <c r="AE123" i="1"/>
  <c r="Z123" i="1"/>
  <c r="X123" i="1"/>
  <c r="U123" i="1"/>
  <c r="S123" i="1"/>
  <c r="P123" i="1"/>
  <c r="Q123" i="1" s="1"/>
  <c r="K123" i="1"/>
  <c r="J123" i="1"/>
  <c r="N123" i="1" s="1"/>
  <c r="I123" i="1"/>
  <c r="G123" i="1"/>
  <c r="F123" i="1"/>
  <c r="E123" i="1"/>
  <c r="D123" i="1"/>
  <c r="C123" i="1"/>
  <c r="AI122" i="1"/>
  <c r="AE122" i="1"/>
  <c r="X122" i="1"/>
  <c r="U122" i="1"/>
  <c r="S122" i="1"/>
  <c r="Q122" i="1"/>
  <c r="P122" i="1"/>
  <c r="R122" i="1" s="1"/>
  <c r="K122" i="1"/>
  <c r="J122" i="1"/>
  <c r="N122" i="1" s="1"/>
  <c r="O122" i="1" s="1"/>
  <c r="I122" i="1"/>
  <c r="G122" i="1"/>
  <c r="F122" i="1"/>
  <c r="E122" i="1"/>
  <c r="D122" i="1"/>
  <c r="C122" i="1"/>
  <c r="AI121" i="1"/>
  <c r="AE121" i="1"/>
  <c r="Z121" i="1"/>
  <c r="X121" i="1"/>
  <c r="U121" i="1"/>
  <c r="S121" i="1"/>
  <c r="P121" i="1"/>
  <c r="Q121" i="1" s="1"/>
  <c r="N121" i="1"/>
  <c r="K121" i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Q120" i="1"/>
  <c r="P120" i="1"/>
  <c r="O120" i="1"/>
  <c r="K120" i="1"/>
  <c r="N120" i="1" s="1"/>
  <c r="J120" i="1"/>
  <c r="I120" i="1"/>
  <c r="G120" i="1"/>
  <c r="R120" i="1" s="1"/>
  <c r="F120" i="1"/>
  <c r="E120" i="1"/>
  <c r="D120" i="1"/>
  <c r="C120" i="1"/>
  <c r="AI119" i="1"/>
  <c r="AE119" i="1"/>
  <c r="Z119" i="1"/>
  <c r="X119" i="1"/>
  <c r="U119" i="1"/>
  <c r="S119" i="1"/>
  <c r="P119" i="1"/>
  <c r="K119" i="1"/>
  <c r="J119" i="1"/>
  <c r="N119" i="1" s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Q118" i="1"/>
  <c r="P118" i="1"/>
  <c r="R118" i="1" s="1"/>
  <c r="K118" i="1"/>
  <c r="J118" i="1"/>
  <c r="N118" i="1" s="1"/>
  <c r="I118" i="1"/>
  <c r="G118" i="1"/>
  <c r="F118" i="1"/>
  <c r="E118" i="1"/>
  <c r="D118" i="1"/>
  <c r="C118" i="1"/>
  <c r="AI117" i="1"/>
  <c r="AE117" i="1"/>
  <c r="Z117" i="1"/>
  <c r="X117" i="1"/>
  <c r="U117" i="1"/>
  <c r="S117" i="1"/>
  <c r="P117" i="1"/>
  <c r="Q117" i="1" s="1"/>
  <c r="N117" i="1"/>
  <c r="K117" i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Q116" i="1"/>
  <c r="P116" i="1"/>
  <c r="K116" i="1"/>
  <c r="N116" i="1" s="1"/>
  <c r="J116" i="1"/>
  <c r="I116" i="1"/>
  <c r="G116" i="1"/>
  <c r="R116" i="1" s="1"/>
  <c r="F116" i="1"/>
  <c r="E116" i="1"/>
  <c r="D116" i="1"/>
  <c r="C116" i="1"/>
  <c r="AI115" i="1"/>
  <c r="AE115" i="1"/>
  <c r="Z115" i="1"/>
  <c r="X115" i="1"/>
  <c r="U115" i="1"/>
  <c r="S115" i="1"/>
  <c r="R115" i="1"/>
  <c r="AG115" i="1" s="1"/>
  <c r="P115" i="1"/>
  <c r="Q115" i="1" s="1"/>
  <c r="O115" i="1"/>
  <c r="N115" i="1"/>
  <c r="K115" i="1"/>
  <c r="J115" i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Q114" i="1"/>
  <c r="P114" i="1"/>
  <c r="K114" i="1"/>
  <c r="N114" i="1" s="1"/>
  <c r="J114" i="1"/>
  <c r="I114" i="1"/>
  <c r="G114" i="1"/>
  <c r="R114" i="1" s="1"/>
  <c r="F114" i="1"/>
  <c r="E114" i="1"/>
  <c r="D114" i="1"/>
  <c r="C114" i="1"/>
  <c r="AI113" i="1"/>
  <c r="AE113" i="1"/>
  <c r="Z113" i="1"/>
  <c r="X113" i="1"/>
  <c r="U113" i="1"/>
  <c r="S113" i="1"/>
  <c r="P113" i="1"/>
  <c r="Q113" i="1" s="1"/>
  <c r="N113" i="1"/>
  <c r="K113" i="1"/>
  <c r="J113" i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P112" i="1"/>
  <c r="R112" i="1" s="1"/>
  <c r="K112" i="1"/>
  <c r="J112" i="1"/>
  <c r="N112" i="1" s="1"/>
  <c r="O112" i="1" s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P111" i="1"/>
  <c r="Q111" i="1" s="1"/>
  <c r="K111" i="1"/>
  <c r="J111" i="1"/>
  <c r="N111" i="1" s="1"/>
  <c r="I111" i="1"/>
  <c r="G111" i="1"/>
  <c r="O111" i="1" s="1"/>
  <c r="F111" i="1"/>
  <c r="E111" i="1"/>
  <c r="D111" i="1"/>
  <c r="C111" i="1"/>
  <c r="AI110" i="1"/>
  <c r="AE110" i="1"/>
  <c r="X110" i="1"/>
  <c r="Z110" i="1" s="1"/>
  <c r="U110" i="1"/>
  <c r="S110" i="1"/>
  <c r="Q110" i="1"/>
  <c r="P110" i="1"/>
  <c r="K110" i="1"/>
  <c r="N110" i="1" s="1"/>
  <c r="O110" i="1" s="1"/>
  <c r="J110" i="1"/>
  <c r="I110" i="1"/>
  <c r="G110" i="1"/>
  <c r="R110" i="1" s="1"/>
  <c r="F110" i="1"/>
  <c r="E110" i="1"/>
  <c r="D110" i="1"/>
  <c r="C110" i="1"/>
  <c r="AI109" i="1"/>
  <c r="AE109" i="1"/>
  <c r="Z109" i="1"/>
  <c r="X109" i="1"/>
  <c r="U109" i="1"/>
  <c r="S109" i="1"/>
  <c r="R109" i="1"/>
  <c r="P109" i="1"/>
  <c r="Q109" i="1" s="1"/>
  <c r="K109" i="1"/>
  <c r="J109" i="1"/>
  <c r="N109" i="1" s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Q108" i="1"/>
  <c r="P108" i="1"/>
  <c r="R108" i="1" s="1"/>
  <c r="K108" i="1"/>
  <c r="J108" i="1"/>
  <c r="N108" i="1" s="1"/>
  <c r="I108" i="1"/>
  <c r="O108" i="1" s="1"/>
  <c r="G108" i="1"/>
  <c r="F108" i="1"/>
  <c r="E108" i="1"/>
  <c r="D108" i="1"/>
  <c r="C108" i="1"/>
  <c r="AI107" i="1"/>
  <c r="AE107" i="1"/>
  <c r="Z107" i="1"/>
  <c r="X107" i="1"/>
  <c r="U107" i="1"/>
  <c r="S107" i="1"/>
  <c r="P107" i="1"/>
  <c r="N107" i="1"/>
  <c r="K107" i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Q106" i="1"/>
  <c r="P106" i="1"/>
  <c r="K106" i="1"/>
  <c r="N106" i="1" s="1"/>
  <c r="J106" i="1"/>
  <c r="I106" i="1"/>
  <c r="G106" i="1"/>
  <c r="R106" i="1" s="1"/>
  <c r="F106" i="1"/>
  <c r="E106" i="1"/>
  <c r="D106" i="1"/>
  <c r="C106" i="1"/>
  <c r="AI105" i="1"/>
  <c r="AE105" i="1"/>
  <c r="Z105" i="1"/>
  <c r="X105" i="1"/>
  <c r="U105" i="1"/>
  <c r="S105" i="1"/>
  <c r="P105" i="1"/>
  <c r="Q105" i="1" s="1"/>
  <c r="N105" i="1"/>
  <c r="K105" i="1"/>
  <c r="J105" i="1"/>
  <c r="I105" i="1"/>
  <c r="G105" i="1"/>
  <c r="O105" i="1" s="1"/>
  <c r="F105" i="1"/>
  <c r="E105" i="1"/>
  <c r="D105" i="1"/>
  <c r="C105" i="1"/>
  <c r="AI104" i="1"/>
  <c r="AE104" i="1"/>
  <c r="X104" i="1"/>
  <c r="Z104" i="1" s="1"/>
  <c r="U104" i="1"/>
  <c r="S104" i="1"/>
  <c r="P104" i="1"/>
  <c r="R104" i="1" s="1"/>
  <c r="K104" i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Q103" i="1" s="1"/>
  <c r="K103" i="1"/>
  <c r="J103" i="1"/>
  <c r="N103" i="1" s="1"/>
  <c r="I103" i="1"/>
  <c r="G103" i="1"/>
  <c r="O103" i="1" s="1"/>
  <c r="F103" i="1"/>
  <c r="E103" i="1"/>
  <c r="D103" i="1"/>
  <c r="C103" i="1"/>
  <c r="AI102" i="1"/>
  <c r="AE102" i="1"/>
  <c r="X102" i="1"/>
  <c r="Z102" i="1" s="1"/>
  <c r="U102" i="1"/>
  <c r="S102" i="1"/>
  <c r="Q102" i="1"/>
  <c r="P102" i="1"/>
  <c r="O102" i="1"/>
  <c r="K102" i="1"/>
  <c r="N102" i="1" s="1"/>
  <c r="J102" i="1"/>
  <c r="I102" i="1"/>
  <c r="G102" i="1"/>
  <c r="R102" i="1" s="1"/>
  <c r="F102" i="1"/>
  <c r="E102" i="1"/>
  <c r="D102" i="1"/>
  <c r="C102" i="1"/>
  <c r="AI101" i="1"/>
  <c r="AE101" i="1"/>
  <c r="Z101" i="1"/>
  <c r="X101" i="1"/>
  <c r="U101" i="1"/>
  <c r="S101" i="1"/>
  <c r="P101" i="1"/>
  <c r="Q101" i="1" s="1"/>
  <c r="K101" i="1"/>
  <c r="J101" i="1"/>
  <c r="N101" i="1" s="1"/>
  <c r="I101" i="1"/>
  <c r="G101" i="1"/>
  <c r="R101" i="1" s="1"/>
  <c r="F101" i="1"/>
  <c r="E101" i="1"/>
  <c r="D101" i="1"/>
  <c r="C101" i="1"/>
  <c r="AI100" i="1"/>
  <c r="AE100" i="1"/>
  <c r="X100" i="1"/>
  <c r="U100" i="1"/>
  <c r="S100" i="1"/>
  <c r="Q100" i="1"/>
  <c r="P100" i="1"/>
  <c r="R100" i="1" s="1"/>
  <c r="K100" i="1"/>
  <c r="J100" i="1"/>
  <c r="N100" i="1" s="1"/>
  <c r="O100" i="1" s="1"/>
  <c r="I100" i="1"/>
  <c r="G100" i="1"/>
  <c r="F100" i="1"/>
  <c r="E100" i="1"/>
  <c r="D100" i="1"/>
  <c r="C100" i="1"/>
  <c r="AI99" i="1"/>
  <c r="AE99" i="1"/>
  <c r="Z99" i="1"/>
  <c r="X99" i="1"/>
  <c r="U99" i="1"/>
  <c r="S99" i="1"/>
  <c r="P99" i="1"/>
  <c r="R99" i="1" s="1"/>
  <c r="N99" i="1"/>
  <c r="AG99" i="1" s="1"/>
  <c r="K99" i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R98" i="1"/>
  <c r="Q98" i="1"/>
  <c r="P98" i="1"/>
  <c r="N98" i="1"/>
  <c r="K98" i="1"/>
  <c r="J98" i="1"/>
  <c r="I98" i="1"/>
  <c r="G98" i="1"/>
  <c r="F98" i="1"/>
  <c r="E98" i="1"/>
  <c r="D98" i="1"/>
  <c r="C98" i="1"/>
  <c r="AI97" i="1"/>
  <c r="AE97" i="1"/>
  <c r="Z97" i="1"/>
  <c r="X97" i="1"/>
  <c r="U97" i="1"/>
  <c r="S97" i="1"/>
  <c r="P97" i="1"/>
  <c r="Q97" i="1" s="1"/>
  <c r="N97" i="1"/>
  <c r="K97" i="1"/>
  <c r="J97" i="1"/>
  <c r="I97" i="1"/>
  <c r="G97" i="1"/>
  <c r="F97" i="1"/>
  <c r="E97" i="1"/>
  <c r="D97" i="1"/>
  <c r="C97" i="1"/>
  <c r="AI96" i="1"/>
  <c r="AE96" i="1"/>
  <c r="X96" i="1"/>
  <c r="U96" i="1"/>
  <c r="S96" i="1"/>
  <c r="P96" i="1"/>
  <c r="K96" i="1"/>
  <c r="J96" i="1"/>
  <c r="N96" i="1" s="1"/>
  <c r="I96" i="1"/>
  <c r="O96" i="1" s="1"/>
  <c r="G96" i="1"/>
  <c r="F96" i="1"/>
  <c r="E96" i="1"/>
  <c r="D96" i="1"/>
  <c r="C96" i="1"/>
  <c r="AI95" i="1"/>
  <c r="AE95" i="1"/>
  <c r="X95" i="1"/>
  <c r="Z95" i="1" s="1"/>
  <c r="U95" i="1"/>
  <c r="S95" i="1"/>
  <c r="P95" i="1"/>
  <c r="K95" i="1"/>
  <c r="J95" i="1"/>
  <c r="N95" i="1" s="1"/>
  <c r="I95" i="1"/>
  <c r="G95" i="1"/>
  <c r="F95" i="1"/>
  <c r="E95" i="1"/>
  <c r="D95" i="1"/>
  <c r="C95" i="1"/>
  <c r="AI94" i="1"/>
  <c r="AE94" i="1"/>
  <c r="Z94" i="1"/>
  <c r="X94" i="1"/>
  <c r="U94" i="1"/>
  <c r="S94" i="1"/>
  <c r="R94" i="1"/>
  <c r="Q94" i="1"/>
  <c r="P94" i="1"/>
  <c r="N94" i="1"/>
  <c r="K94" i="1"/>
  <c r="J94" i="1"/>
  <c r="I94" i="1"/>
  <c r="G94" i="1"/>
  <c r="O94" i="1" s="1"/>
  <c r="F94" i="1"/>
  <c r="E94" i="1"/>
  <c r="D94" i="1"/>
  <c r="C94" i="1"/>
  <c r="AI93" i="1"/>
  <c r="AE93" i="1"/>
  <c r="Z93" i="1"/>
  <c r="X93" i="1"/>
  <c r="U93" i="1"/>
  <c r="S93" i="1"/>
  <c r="R93" i="1"/>
  <c r="P93" i="1"/>
  <c r="Q93" i="1" s="1"/>
  <c r="K93" i="1"/>
  <c r="J93" i="1"/>
  <c r="N93" i="1" s="1"/>
  <c r="I93" i="1"/>
  <c r="O93" i="1" s="1"/>
  <c r="G93" i="1"/>
  <c r="F93" i="1"/>
  <c r="E93" i="1"/>
  <c r="D93" i="1"/>
  <c r="C93" i="1"/>
  <c r="AI92" i="1"/>
  <c r="AE92" i="1"/>
  <c r="X92" i="1"/>
  <c r="U92" i="1"/>
  <c r="S92" i="1"/>
  <c r="Q92" i="1"/>
  <c r="P92" i="1"/>
  <c r="R92" i="1" s="1"/>
  <c r="K92" i="1"/>
  <c r="J92" i="1"/>
  <c r="N92" i="1" s="1"/>
  <c r="O92" i="1" s="1"/>
  <c r="I92" i="1"/>
  <c r="G92" i="1"/>
  <c r="F92" i="1"/>
  <c r="E92" i="1"/>
  <c r="D92" i="1"/>
  <c r="C92" i="1"/>
  <c r="AI91" i="1"/>
  <c r="AE91" i="1"/>
  <c r="Z91" i="1"/>
  <c r="X91" i="1"/>
  <c r="U91" i="1"/>
  <c r="S91" i="1"/>
  <c r="P91" i="1"/>
  <c r="R91" i="1" s="1"/>
  <c r="N91" i="1"/>
  <c r="AG91" i="1" s="1"/>
  <c r="K91" i="1"/>
  <c r="J91" i="1"/>
  <c r="I91" i="1"/>
  <c r="G91" i="1"/>
  <c r="F91" i="1"/>
  <c r="E91" i="1"/>
  <c r="D91" i="1"/>
  <c r="C91" i="1"/>
  <c r="AI90" i="1"/>
  <c r="AE90" i="1"/>
  <c r="Z90" i="1"/>
  <c r="X90" i="1"/>
  <c r="U90" i="1"/>
  <c r="S90" i="1"/>
  <c r="R90" i="1"/>
  <c r="P90" i="1"/>
  <c r="K90" i="1"/>
  <c r="N90" i="1" s="1"/>
  <c r="J90" i="1"/>
  <c r="I90" i="1"/>
  <c r="G90" i="1"/>
  <c r="Q90" i="1" s="1"/>
  <c r="F90" i="1"/>
  <c r="E90" i="1"/>
  <c r="D90" i="1"/>
  <c r="C90" i="1"/>
  <c r="AI89" i="1"/>
  <c r="AE89" i="1"/>
  <c r="Z89" i="1"/>
  <c r="X89" i="1"/>
  <c r="U89" i="1"/>
  <c r="S89" i="1"/>
  <c r="R89" i="1"/>
  <c r="P89" i="1"/>
  <c r="N89" i="1"/>
  <c r="K89" i="1"/>
  <c r="J89" i="1"/>
  <c r="I89" i="1"/>
  <c r="G89" i="1"/>
  <c r="AG89" i="1" s="1"/>
  <c r="F89" i="1"/>
  <c r="E89" i="1"/>
  <c r="D89" i="1"/>
  <c r="C89" i="1"/>
  <c r="AI88" i="1"/>
  <c r="AE88" i="1"/>
  <c r="X88" i="1"/>
  <c r="U88" i="1"/>
  <c r="S88" i="1"/>
  <c r="P88" i="1"/>
  <c r="K88" i="1"/>
  <c r="J88" i="1"/>
  <c r="I88" i="1"/>
  <c r="G88" i="1"/>
  <c r="F88" i="1"/>
  <c r="E88" i="1"/>
  <c r="D88" i="1"/>
  <c r="C88" i="1"/>
  <c r="AI87" i="1"/>
  <c r="AE87" i="1"/>
  <c r="X87" i="1"/>
  <c r="Z87" i="1" s="1"/>
  <c r="U87" i="1"/>
  <c r="S87" i="1"/>
  <c r="R87" i="1"/>
  <c r="Q87" i="1"/>
  <c r="P87" i="1"/>
  <c r="K87" i="1"/>
  <c r="J87" i="1"/>
  <c r="I87" i="1"/>
  <c r="G87" i="1"/>
  <c r="F87" i="1"/>
  <c r="E87" i="1"/>
  <c r="D87" i="1"/>
  <c r="C87" i="1"/>
  <c r="AI86" i="1"/>
  <c r="AE86" i="1"/>
  <c r="X86" i="1"/>
  <c r="Z86" i="1" s="1"/>
  <c r="U86" i="1"/>
  <c r="S86" i="1"/>
  <c r="R86" i="1"/>
  <c r="Q86" i="1"/>
  <c r="P86" i="1"/>
  <c r="K86" i="1"/>
  <c r="N86" i="1" s="1"/>
  <c r="O86" i="1" s="1"/>
  <c r="J86" i="1"/>
  <c r="I86" i="1"/>
  <c r="G86" i="1"/>
  <c r="F86" i="1"/>
  <c r="E86" i="1"/>
  <c r="D86" i="1"/>
  <c r="C86" i="1"/>
  <c r="AI85" i="1"/>
  <c r="AE85" i="1"/>
  <c r="Z85" i="1" s="1"/>
  <c r="X85" i="1"/>
  <c r="U85" i="1"/>
  <c r="S85" i="1"/>
  <c r="R85" i="1"/>
  <c r="P85" i="1"/>
  <c r="N85" i="1"/>
  <c r="K85" i="1"/>
  <c r="J85" i="1"/>
  <c r="I85" i="1"/>
  <c r="G85" i="1"/>
  <c r="O85" i="1" s="1"/>
  <c r="F85" i="1"/>
  <c r="E85" i="1"/>
  <c r="D85" i="1"/>
  <c r="C85" i="1"/>
  <c r="AI84" i="1"/>
  <c r="AE84" i="1"/>
  <c r="X84" i="1"/>
  <c r="Z84" i="1" s="1"/>
  <c r="U84" i="1"/>
  <c r="S84" i="1"/>
  <c r="P84" i="1"/>
  <c r="R84" i="1" s="1"/>
  <c r="AG84" i="1" s="1"/>
  <c r="K84" i="1"/>
  <c r="J84" i="1"/>
  <c r="N84" i="1" s="1"/>
  <c r="I84" i="1"/>
  <c r="O84" i="1" s="1"/>
  <c r="G84" i="1"/>
  <c r="F84" i="1"/>
  <c r="E84" i="1"/>
  <c r="D84" i="1"/>
  <c r="C84" i="1"/>
  <c r="AI83" i="1"/>
  <c r="AE83" i="1"/>
  <c r="X83" i="1"/>
  <c r="Z83" i="1" s="1"/>
  <c r="U83" i="1"/>
  <c r="S83" i="1"/>
  <c r="P83" i="1"/>
  <c r="R83" i="1" s="1"/>
  <c r="K83" i="1"/>
  <c r="N83" i="1" s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P82" i="1"/>
  <c r="K82" i="1"/>
  <c r="N82" i="1" s="1"/>
  <c r="J82" i="1"/>
  <c r="I82" i="1"/>
  <c r="G82" i="1"/>
  <c r="Q82" i="1" s="1"/>
  <c r="F82" i="1"/>
  <c r="E82" i="1"/>
  <c r="D82" i="1"/>
  <c r="C82" i="1"/>
  <c r="AI81" i="1"/>
  <c r="AE81" i="1"/>
  <c r="Z81" i="1" s="1"/>
  <c r="X81" i="1"/>
  <c r="U81" i="1"/>
  <c r="S81" i="1"/>
  <c r="P81" i="1"/>
  <c r="Q81" i="1" s="1"/>
  <c r="N81" i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P80" i="1"/>
  <c r="O80" i="1"/>
  <c r="K80" i="1"/>
  <c r="J80" i="1"/>
  <c r="N80" i="1" s="1"/>
  <c r="I80" i="1"/>
  <c r="G80" i="1"/>
  <c r="F80" i="1"/>
  <c r="E80" i="1"/>
  <c r="D80" i="1"/>
  <c r="C80" i="1"/>
  <c r="AI79" i="1"/>
  <c r="AE79" i="1"/>
  <c r="X79" i="1"/>
  <c r="Z79" i="1" s="1"/>
  <c r="U79" i="1"/>
  <c r="S79" i="1"/>
  <c r="P79" i="1"/>
  <c r="R79" i="1" s="1"/>
  <c r="K79" i="1"/>
  <c r="J79" i="1"/>
  <c r="N79" i="1" s="1"/>
  <c r="I79" i="1"/>
  <c r="G79" i="1"/>
  <c r="O79" i="1" s="1"/>
  <c r="F79" i="1"/>
  <c r="E79" i="1"/>
  <c r="D79" i="1"/>
  <c r="C79" i="1"/>
  <c r="AI78" i="1"/>
  <c r="AE78" i="1"/>
  <c r="Z78" i="1"/>
  <c r="X78" i="1"/>
  <c r="U78" i="1"/>
  <c r="S78" i="1"/>
  <c r="Q78" i="1"/>
  <c r="P78" i="1"/>
  <c r="N78" i="1"/>
  <c r="K78" i="1"/>
  <c r="J78" i="1"/>
  <c r="I78" i="1"/>
  <c r="G78" i="1"/>
  <c r="O78" i="1" s="1"/>
  <c r="F78" i="1"/>
  <c r="E78" i="1"/>
  <c r="D78" i="1"/>
  <c r="C78" i="1"/>
  <c r="AI77" i="1"/>
  <c r="AE77" i="1"/>
  <c r="Z77" i="1"/>
  <c r="X77" i="1"/>
  <c r="U77" i="1"/>
  <c r="S77" i="1"/>
  <c r="R77" i="1"/>
  <c r="P77" i="1"/>
  <c r="O77" i="1"/>
  <c r="N77" i="1"/>
  <c r="K77" i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Q76" i="1"/>
  <c r="P76" i="1"/>
  <c r="R76" i="1" s="1"/>
  <c r="O76" i="1"/>
  <c r="K76" i="1"/>
  <c r="J76" i="1"/>
  <c r="N76" i="1" s="1"/>
  <c r="I76" i="1"/>
  <c r="AG76" i="1" s="1"/>
  <c r="G76" i="1"/>
  <c r="F76" i="1"/>
  <c r="E76" i="1"/>
  <c r="D76" i="1"/>
  <c r="C76" i="1"/>
  <c r="AI75" i="1"/>
  <c r="AE75" i="1"/>
  <c r="Z75" i="1"/>
  <c r="X75" i="1"/>
  <c r="U75" i="1"/>
  <c r="S75" i="1"/>
  <c r="Q75" i="1"/>
  <c r="P75" i="1"/>
  <c r="R75" i="1" s="1"/>
  <c r="K75" i="1"/>
  <c r="J75" i="1"/>
  <c r="N75" i="1" s="1"/>
  <c r="AG75" i="1" s="1"/>
  <c r="I75" i="1"/>
  <c r="G75" i="1"/>
  <c r="F75" i="1"/>
  <c r="E75" i="1"/>
  <c r="D75" i="1"/>
  <c r="C75" i="1"/>
  <c r="AI74" i="1"/>
  <c r="AE74" i="1"/>
  <c r="Z74" i="1"/>
  <c r="X74" i="1"/>
  <c r="U74" i="1"/>
  <c r="S74" i="1"/>
  <c r="R74" i="1"/>
  <c r="Q74" i="1"/>
  <c r="P74" i="1"/>
  <c r="K74" i="1"/>
  <c r="N74" i="1" s="1"/>
  <c r="J74" i="1"/>
  <c r="I74" i="1"/>
  <c r="G74" i="1"/>
  <c r="F74" i="1"/>
  <c r="E74" i="1"/>
  <c r="D74" i="1"/>
  <c r="C74" i="1"/>
  <c r="AI73" i="1"/>
  <c r="AE73" i="1"/>
  <c r="Z73" i="1"/>
  <c r="X73" i="1"/>
  <c r="U73" i="1"/>
  <c r="S73" i="1"/>
  <c r="R73" i="1"/>
  <c r="P73" i="1"/>
  <c r="Q73" i="1" s="1"/>
  <c r="N73" i="1"/>
  <c r="K73" i="1"/>
  <c r="J73" i="1"/>
  <c r="I73" i="1"/>
  <c r="AG73" i="1" s="1"/>
  <c r="G73" i="1"/>
  <c r="F73" i="1"/>
  <c r="E73" i="1"/>
  <c r="D73" i="1"/>
  <c r="C73" i="1"/>
  <c r="AI72" i="1"/>
  <c r="AE72" i="1"/>
  <c r="X72" i="1"/>
  <c r="U72" i="1"/>
  <c r="S72" i="1"/>
  <c r="P72" i="1"/>
  <c r="K72" i="1"/>
  <c r="J72" i="1"/>
  <c r="N72" i="1" s="1"/>
  <c r="I72" i="1"/>
  <c r="O72" i="1" s="1"/>
  <c r="G72" i="1"/>
  <c r="F72" i="1"/>
  <c r="E72" i="1"/>
  <c r="D72" i="1"/>
  <c r="C72" i="1"/>
  <c r="AI71" i="1"/>
  <c r="AE71" i="1"/>
  <c r="X71" i="1"/>
  <c r="Z71" i="1" s="1"/>
  <c r="U71" i="1"/>
  <c r="S71" i="1"/>
  <c r="P71" i="1"/>
  <c r="R71" i="1" s="1"/>
  <c r="K71" i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R70" i="1"/>
  <c r="Q70" i="1"/>
  <c r="P70" i="1"/>
  <c r="K70" i="1"/>
  <c r="N70" i="1" s="1"/>
  <c r="O70" i="1" s="1"/>
  <c r="J70" i="1"/>
  <c r="I70" i="1"/>
  <c r="G70" i="1"/>
  <c r="F70" i="1"/>
  <c r="E70" i="1"/>
  <c r="D70" i="1"/>
  <c r="C70" i="1"/>
  <c r="AI69" i="1"/>
  <c r="AE69" i="1"/>
  <c r="Z69" i="1"/>
  <c r="X69" i="1"/>
  <c r="U69" i="1"/>
  <c r="S69" i="1"/>
  <c r="P69" i="1"/>
  <c r="Q69" i="1" s="1"/>
  <c r="K69" i="1"/>
  <c r="J69" i="1"/>
  <c r="N69" i="1" s="1"/>
  <c r="I69" i="1"/>
  <c r="G69" i="1"/>
  <c r="R69" i="1" s="1"/>
  <c r="F69" i="1"/>
  <c r="E69" i="1"/>
  <c r="D69" i="1"/>
  <c r="C69" i="1"/>
  <c r="AI68" i="1"/>
  <c r="AG68" i="1"/>
  <c r="AE68" i="1"/>
  <c r="X68" i="1"/>
  <c r="Z68" i="1" s="1"/>
  <c r="U68" i="1"/>
  <c r="S68" i="1"/>
  <c r="P68" i="1"/>
  <c r="R68" i="1" s="1"/>
  <c r="K68" i="1"/>
  <c r="J68" i="1"/>
  <c r="N68" i="1" s="1"/>
  <c r="I68" i="1"/>
  <c r="O68" i="1" s="1"/>
  <c r="G68" i="1"/>
  <c r="F68" i="1"/>
  <c r="E68" i="1"/>
  <c r="D68" i="1"/>
  <c r="C68" i="1"/>
  <c r="AI67" i="1"/>
  <c r="AE67" i="1"/>
  <c r="X67" i="1"/>
  <c r="Z67" i="1" s="1"/>
  <c r="U67" i="1"/>
  <c r="S67" i="1"/>
  <c r="P67" i="1"/>
  <c r="R67" i="1" s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P66" i="1"/>
  <c r="N66" i="1"/>
  <c r="K66" i="1"/>
  <c r="J66" i="1"/>
  <c r="I66" i="1"/>
  <c r="G66" i="1"/>
  <c r="F66" i="1"/>
  <c r="E66" i="1"/>
  <c r="D66" i="1"/>
  <c r="C66" i="1"/>
  <c r="AI65" i="1"/>
  <c r="AE65" i="1"/>
  <c r="Z65" i="1" s="1"/>
  <c r="X65" i="1"/>
  <c r="U65" i="1"/>
  <c r="S65" i="1"/>
  <c r="P65" i="1"/>
  <c r="N65" i="1"/>
  <c r="K65" i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O64" i="1"/>
  <c r="K64" i="1"/>
  <c r="J64" i="1"/>
  <c r="N64" i="1" s="1"/>
  <c r="I64" i="1"/>
  <c r="G64" i="1"/>
  <c r="F64" i="1"/>
  <c r="E64" i="1"/>
  <c r="D64" i="1"/>
  <c r="C64" i="1"/>
  <c r="AI63" i="1"/>
  <c r="AE63" i="1"/>
  <c r="X63" i="1"/>
  <c r="Z63" i="1" s="1"/>
  <c r="U63" i="1"/>
  <c r="S63" i="1"/>
  <c r="R63" i="1"/>
  <c r="P63" i="1"/>
  <c r="Q63" i="1" s="1"/>
  <c r="K63" i="1"/>
  <c r="J63" i="1"/>
  <c r="N63" i="1" s="1"/>
  <c r="AG63" i="1" s="1"/>
  <c r="I63" i="1"/>
  <c r="G63" i="1"/>
  <c r="F63" i="1"/>
  <c r="E63" i="1"/>
  <c r="D63" i="1"/>
  <c r="C63" i="1"/>
  <c r="AI62" i="1"/>
  <c r="AE62" i="1"/>
  <c r="X62" i="1"/>
  <c r="Z62" i="1" s="1"/>
  <c r="U62" i="1"/>
  <c r="S62" i="1"/>
  <c r="Q62" i="1"/>
  <c r="P62" i="1"/>
  <c r="K62" i="1"/>
  <c r="N62" i="1" s="1"/>
  <c r="J62" i="1"/>
  <c r="I62" i="1"/>
  <c r="G62" i="1"/>
  <c r="F62" i="1"/>
  <c r="E62" i="1"/>
  <c r="D62" i="1"/>
  <c r="C62" i="1"/>
  <c r="AI61" i="1"/>
  <c r="AE61" i="1"/>
  <c r="Z61" i="1" s="1"/>
  <c r="X61" i="1"/>
  <c r="U61" i="1"/>
  <c r="S61" i="1"/>
  <c r="P61" i="1"/>
  <c r="Q61" i="1" s="1"/>
  <c r="N61" i="1"/>
  <c r="K61" i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P60" i="1"/>
  <c r="R60" i="1" s="1"/>
  <c r="K60" i="1"/>
  <c r="J60" i="1"/>
  <c r="I60" i="1"/>
  <c r="G60" i="1"/>
  <c r="F60" i="1"/>
  <c r="E60" i="1"/>
  <c r="D60" i="1"/>
  <c r="C60" i="1"/>
  <c r="AI59" i="1"/>
  <c r="AE59" i="1"/>
  <c r="Z59" i="1"/>
  <c r="X59" i="1"/>
  <c r="U59" i="1"/>
  <c r="S59" i="1"/>
  <c r="R59" i="1"/>
  <c r="P59" i="1"/>
  <c r="Q59" i="1" s="1"/>
  <c r="K59" i="1"/>
  <c r="N59" i="1" s="1"/>
  <c r="J59" i="1"/>
  <c r="I59" i="1"/>
  <c r="G59" i="1"/>
  <c r="AG59" i="1" s="1"/>
  <c r="F59" i="1"/>
  <c r="E59" i="1"/>
  <c r="D59" i="1"/>
  <c r="C59" i="1"/>
  <c r="AI58" i="1"/>
  <c r="AE58" i="1"/>
  <c r="X58" i="1"/>
  <c r="Z58" i="1" s="1"/>
  <c r="U58" i="1"/>
  <c r="S58" i="1"/>
  <c r="R58" i="1"/>
  <c r="Q58" i="1"/>
  <c r="P58" i="1"/>
  <c r="K58" i="1"/>
  <c r="N58" i="1" s="1"/>
  <c r="O58" i="1" s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R57" i="1"/>
  <c r="P57" i="1"/>
  <c r="N57" i="1"/>
  <c r="K57" i="1"/>
  <c r="J57" i="1"/>
  <c r="I57" i="1"/>
  <c r="G57" i="1"/>
  <c r="AG57" i="1" s="1"/>
  <c r="F57" i="1"/>
  <c r="E57" i="1"/>
  <c r="D57" i="1"/>
  <c r="C57" i="1"/>
  <c r="AI56" i="1"/>
  <c r="AE56" i="1"/>
  <c r="X56" i="1"/>
  <c r="U56" i="1"/>
  <c r="S56" i="1"/>
  <c r="P56" i="1"/>
  <c r="R56" i="1" s="1"/>
  <c r="O56" i="1"/>
  <c r="K56" i="1"/>
  <c r="J56" i="1"/>
  <c r="N56" i="1" s="1"/>
  <c r="I56" i="1"/>
  <c r="G56" i="1"/>
  <c r="F56" i="1"/>
  <c r="E56" i="1"/>
  <c r="D56" i="1"/>
  <c r="C56" i="1"/>
  <c r="AI55" i="1"/>
  <c r="AE55" i="1"/>
  <c r="X55" i="1"/>
  <c r="Z55" i="1" s="1"/>
  <c r="U55" i="1"/>
  <c r="S55" i="1"/>
  <c r="P55" i="1"/>
  <c r="R55" i="1" s="1"/>
  <c r="N55" i="1"/>
  <c r="K55" i="1"/>
  <c r="J55" i="1"/>
  <c r="I55" i="1"/>
  <c r="G55" i="1"/>
  <c r="O55" i="1" s="1"/>
  <c r="F55" i="1"/>
  <c r="E55" i="1"/>
  <c r="D55" i="1"/>
  <c r="C55" i="1"/>
  <c r="AI54" i="1"/>
  <c r="AE54" i="1"/>
  <c r="X54" i="1"/>
  <c r="Z54" i="1" s="1"/>
  <c r="U54" i="1"/>
  <c r="S54" i="1"/>
  <c r="P54" i="1"/>
  <c r="R54" i="1" s="1"/>
  <c r="K54" i="1"/>
  <c r="J54" i="1"/>
  <c r="N54" i="1" s="1"/>
  <c r="O54" i="1" s="1"/>
  <c r="I54" i="1"/>
  <c r="G54" i="1"/>
  <c r="F54" i="1"/>
  <c r="E54" i="1"/>
  <c r="D54" i="1"/>
  <c r="C54" i="1"/>
  <c r="AI53" i="1"/>
  <c r="AE53" i="1"/>
  <c r="X53" i="1"/>
  <c r="Z53" i="1" s="1"/>
  <c r="U53" i="1"/>
  <c r="S53" i="1"/>
  <c r="R53" i="1"/>
  <c r="P53" i="1"/>
  <c r="Q53" i="1" s="1"/>
  <c r="K53" i="1"/>
  <c r="J53" i="1"/>
  <c r="N53" i="1" s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Q52" i="1"/>
  <c r="P52" i="1"/>
  <c r="K52" i="1"/>
  <c r="N52" i="1" s="1"/>
  <c r="O52" i="1" s="1"/>
  <c r="J52" i="1"/>
  <c r="I52" i="1"/>
  <c r="G52" i="1"/>
  <c r="F52" i="1"/>
  <c r="E52" i="1"/>
  <c r="D52" i="1"/>
  <c r="C52" i="1"/>
  <c r="AI51" i="1"/>
  <c r="AE51" i="1"/>
  <c r="Z51" i="1"/>
  <c r="X51" i="1"/>
  <c r="U51" i="1"/>
  <c r="S51" i="1"/>
  <c r="P51" i="1"/>
  <c r="Q51" i="1" s="1"/>
  <c r="N51" i="1"/>
  <c r="K51" i="1"/>
  <c r="J51" i="1"/>
  <c r="I51" i="1"/>
  <c r="G51" i="1"/>
  <c r="R51" i="1" s="1"/>
  <c r="F51" i="1"/>
  <c r="E51" i="1"/>
  <c r="D51" i="1"/>
  <c r="C51" i="1"/>
  <c r="AI50" i="1"/>
  <c r="AE50" i="1"/>
  <c r="X50" i="1"/>
  <c r="Z50" i="1" s="1"/>
  <c r="U50" i="1"/>
  <c r="S50" i="1"/>
  <c r="Q50" i="1"/>
  <c r="P50" i="1"/>
  <c r="R50" i="1" s="1"/>
  <c r="K50" i="1"/>
  <c r="J50" i="1"/>
  <c r="N50" i="1" s="1"/>
  <c r="I50" i="1"/>
  <c r="AG50" i="1" s="1"/>
  <c r="G50" i="1"/>
  <c r="F50" i="1"/>
  <c r="E50" i="1"/>
  <c r="D50" i="1"/>
  <c r="C50" i="1"/>
  <c r="AI49" i="1"/>
  <c r="AE49" i="1"/>
  <c r="Z49" i="1"/>
  <c r="X49" i="1"/>
  <c r="U49" i="1"/>
  <c r="S49" i="1"/>
  <c r="P49" i="1"/>
  <c r="R49" i="1" s="1"/>
  <c r="AG49" i="1" s="1"/>
  <c r="N49" i="1"/>
  <c r="K49" i="1"/>
  <c r="J49" i="1"/>
  <c r="I49" i="1"/>
  <c r="G49" i="1"/>
  <c r="O49" i="1" s="1"/>
  <c r="F49" i="1"/>
  <c r="E49" i="1"/>
  <c r="D49" i="1"/>
  <c r="C49" i="1"/>
  <c r="AI48" i="1"/>
  <c r="AE48" i="1"/>
  <c r="X48" i="1"/>
  <c r="Z48" i="1" s="1"/>
  <c r="U48" i="1"/>
  <c r="S48" i="1"/>
  <c r="R48" i="1"/>
  <c r="Q48" i="1"/>
  <c r="P48" i="1"/>
  <c r="K48" i="1"/>
  <c r="N48" i="1" s="1"/>
  <c r="J48" i="1"/>
  <c r="I48" i="1"/>
  <c r="G48" i="1"/>
  <c r="F48" i="1"/>
  <c r="E48" i="1"/>
  <c r="D48" i="1"/>
  <c r="C48" i="1"/>
  <c r="AI47" i="1"/>
  <c r="AE47" i="1"/>
  <c r="Z47" i="1"/>
  <c r="X47" i="1"/>
  <c r="U47" i="1"/>
  <c r="S47" i="1"/>
  <c r="R47" i="1"/>
  <c r="P47" i="1"/>
  <c r="Q47" i="1" s="1"/>
  <c r="N47" i="1"/>
  <c r="K47" i="1"/>
  <c r="J47" i="1"/>
  <c r="I47" i="1"/>
  <c r="G47" i="1"/>
  <c r="AG47" i="1" s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K46" i="1"/>
  <c r="J46" i="1"/>
  <c r="N46" i="1" s="1"/>
  <c r="O46" i="1" s="1"/>
  <c r="I46" i="1"/>
  <c r="G46" i="1"/>
  <c r="F46" i="1"/>
  <c r="E46" i="1"/>
  <c r="D46" i="1"/>
  <c r="C46" i="1"/>
  <c r="AI45" i="1"/>
  <c r="AE45" i="1"/>
  <c r="X45" i="1"/>
  <c r="Z45" i="1" s="1"/>
  <c r="U45" i="1"/>
  <c r="S45" i="1"/>
  <c r="P45" i="1"/>
  <c r="Q45" i="1" s="1"/>
  <c r="K45" i="1"/>
  <c r="J45" i="1"/>
  <c r="N45" i="1" s="1"/>
  <c r="I45" i="1"/>
  <c r="G45" i="1"/>
  <c r="R45" i="1" s="1"/>
  <c r="F45" i="1"/>
  <c r="E45" i="1"/>
  <c r="D45" i="1"/>
  <c r="C45" i="1"/>
  <c r="AI44" i="1"/>
  <c r="AE44" i="1"/>
  <c r="X44" i="1"/>
  <c r="Z44" i="1" s="1"/>
  <c r="U44" i="1"/>
  <c r="S44" i="1"/>
  <c r="R44" i="1"/>
  <c r="Q44" i="1"/>
  <c r="P44" i="1"/>
  <c r="K44" i="1"/>
  <c r="N44" i="1" s="1"/>
  <c r="O44" i="1" s="1"/>
  <c r="J44" i="1"/>
  <c r="I44" i="1"/>
  <c r="G44" i="1"/>
  <c r="AG44" i="1" s="1"/>
  <c r="F44" i="1"/>
  <c r="E44" i="1"/>
  <c r="D44" i="1"/>
  <c r="C44" i="1"/>
  <c r="AI43" i="1"/>
  <c r="AE43" i="1"/>
  <c r="Z43" i="1"/>
  <c r="X43" i="1"/>
  <c r="U43" i="1"/>
  <c r="S43" i="1"/>
  <c r="R43" i="1"/>
  <c r="P43" i="1"/>
  <c r="Q43" i="1" s="1"/>
  <c r="N43" i="1"/>
  <c r="K43" i="1"/>
  <c r="J43" i="1"/>
  <c r="I43" i="1"/>
  <c r="G43" i="1"/>
  <c r="AG43" i="1" s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I42" i="1"/>
  <c r="AG42" i="1" s="1"/>
  <c r="G42" i="1"/>
  <c r="F42" i="1"/>
  <c r="E42" i="1"/>
  <c r="D42" i="1"/>
  <c r="C42" i="1"/>
  <c r="AI41" i="1"/>
  <c r="AE41" i="1"/>
  <c r="X41" i="1"/>
  <c r="Z41" i="1" s="1"/>
  <c r="U41" i="1"/>
  <c r="S41" i="1"/>
  <c r="P41" i="1"/>
  <c r="Q41" i="1" s="1"/>
  <c r="K41" i="1"/>
  <c r="N41" i="1" s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R40" i="1"/>
  <c r="P40" i="1"/>
  <c r="K40" i="1"/>
  <c r="N40" i="1" s="1"/>
  <c r="J40" i="1"/>
  <c r="I40" i="1"/>
  <c r="G40" i="1"/>
  <c r="Q40" i="1" s="1"/>
  <c r="F40" i="1"/>
  <c r="E40" i="1"/>
  <c r="D40" i="1"/>
  <c r="C40" i="1"/>
  <c r="AI39" i="1"/>
  <c r="AE39" i="1"/>
  <c r="Z39" i="1" s="1"/>
  <c r="X39" i="1"/>
  <c r="U39" i="1"/>
  <c r="S39" i="1"/>
  <c r="R39" i="1"/>
  <c r="P39" i="1"/>
  <c r="Q39" i="1" s="1"/>
  <c r="N39" i="1"/>
  <c r="K39" i="1"/>
  <c r="J39" i="1"/>
  <c r="I39" i="1"/>
  <c r="G39" i="1"/>
  <c r="O39" i="1" s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N38" i="1" s="1"/>
  <c r="O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Q37" i="1"/>
  <c r="P37" i="1"/>
  <c r="R37" i="1" s="1"/>
  <c r="K37" i="1"/>
  <c r="J37" i="1"/>
  <c r="N37" i="1" s="1"/>
  <c r="I37" i="1"/>
  <c r="G37" i="1"/>
  <c r="F37" i="1"/>
  <c r="E37" i="1"/>
  <c r="D37" i="1"/>
  <c r="C37" i="1"/>
  <c r="AI36" i="1"/>
  <c r="AE36" i="1"/>
  <c r="Z36" i="1"/>
  <c r="X36" i="1"/>
  <c r="U36" i="1"/>
  <c r="S36" i="1"/>
  <c r="R36" i="1"/>
  <c r="Q36" i="1"/>
  <c r="P36" i="1"/>
  <c r="N36" i="1"/>
  <c r="O36" i="1" s="1"/>
  <c r="K36" i="1"/>
  <c r="J36" i="1"/>
  <c r="I36" i="1"/>
  <c r="G36" i="1"/>
  <c r="AG36" i="1" s="1"/>
  <c r="F36" i="1"/>
  <c r="E36" i="1"/>
  <c r="D36" i="1"/>
  <c r="C36" i="1"/>
  <c r="AI35" i="1"/>
  <c r="AE35" i="1"/>
  <c r="Z35" i="1"/>
  <c r="X35" i="1"/>
  <c r="U35" i="1"/>
  <c r="S35" i="1"/>
  <c r="R35" i="1"/>
  <c r="P35" i="1"/>
  <c r="Q35" i="1" s="1"/>
  <c r="N35" i="1"/>
  <c r="K35" i="1"/>
  <c r="J35" i="1"/>
  <c r="I35" i="1"/>
  <c r="G35" i="1"/>
  <c r="O35" i="1" s="1"/>
  <c r="F35" i="1"/>
  <c r="E35" i="1"/>
  <c r="D35" i="1"/>
  <c r="C35" i="1"/>
  <c r="AI34" i="1"/>
  <c r="AE34" i="1"/>
  <c r="X34" i="1"/>
  <c r="Z34" i="1" s="1"/>
  <c r="U34" i="1"/>
  <c r="S34" i="1"/>
  <c r="P34" i="1"/>
  <c r="Q34" i="1" s="1"/>
  <c r="K34" i="1"/>
  <c r="J34" i="1"/>
  <c r="N34" i="1" s="1"/>
  <c r="I34" i="1"/>
  <c r="G34" i="1"/>
  <c r="F34" i="1"/>
  <c r="E34" i="1"/>
  <c r="D34" i="1"/>
  <c r="C34" i="1"/>
  <c r="AI33" i="1"/>
  <c r="AE33" i="1"/>
  <c r="X33" i="1"/>
  <c r="Z33" i="1" s="1"/>
  <c r="U33" i="1"/>
  <c r="S33" i="1"/>
  <c r="P33" i="1"/>
  <c r="R33" i="1" s="1"/>
  <c r="K33" i="1"/>
  <c r="J33" i="1"/>
  <c r="N33" i="1" s="1"/>
  <c r="AG33" i="1" s="1"/>
  <c r="I33" i="1"/>
  <c r="G33" i="1"/>
  <c r="F33" i="1"/>
  <c r="E33" i="1"/>
  <c r="D33" i="1"/>
  <c r="C33" i="1"/>
  <c r="AI32" i="1"/>
  <c r="AE32" i="1"/>
  <c r="X32" i="1"/>
  <c r="Z32" i="1" s="1"/>
  <c r="U32" i="1"/>
  <c r="S32" i="1"/>
  <c r="R32" i="1"/>
  <c r="P32" i="1"/>
  <c r="K32" i="1"/>
  <c r="N32" i="1" s="1"/>
  <c r="J32" i="1"/>
  <c r="I32" i="1"/>
  <c r="G32" i="1"/>
  <c r="Q32" i="1" s="1"/>
  <c r="F32" i="1"/>
  <c r="E32" i="1"/>
  <c r="D32" i="1"/>
  <c r="C32" i="1"/>
  <c r="AI31" i="1"/>
  <c r="AE31" i="1"/>
  <c r="Z31" i="1" s="1"/>
  <c r="X31" i="1"/>
  <c r="U31" i="1"/>
  <c r="S31" i="1"/>
  <c r="R31" i="1"/>
  <c r="P31" i="1"/>
  <c r="Q31" i="1" s="1"/>
  <c r="N31" i="1"/>
  <c r="K31" i="1"/>
  <c r="J31" i="1"/>
  <c r="I31" i="1"/>
  <c r="G31" i="1"/>
  <c r="O31" i="1" s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J30" i="1"/>
  <c r="N30" i="1" s="1"/>
  <c r="O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Q29" i="1"/>
  <c r="P29" i="1"/>
  <c r="R29" i="1" s="1"/>
  <c r="K29" i="1"/>
  <c r="J29" i="1"/>
  <c r="N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R28" i="1"/>
  <c r="Q28" i="1"/>
  <c r="P28" i="1"/>
  <c r="N28" i="1"/>
  <c r="O28" i="1" s="1"/>
  <c r="K28" i="1"/>
  <c r="J28" i="1"/>
  <c r="I28" i="1"/>
  <c r="G28" i="1"/>
  <c r="AG28" i="1" s="1"/>
  <c r="F28" i="1"/>
  <c r="E28" i="1"/>
  <c r="D28" i="1"/>
  <c r="C28" i="1"/>
  <c r="AI27" i="1"/>
  <c r="AE27" i="1"/>
  <c r="Z27" i="1"/>
  <c r="X27" i="1"/>
  <c r="U27" i="1"/>
  <c r="S27" i="1"/>
  <c r="R27" i="1"/>
  <c r="P27" i="1"/>
  <c r="Q27" i="1" s="1"/>
  <c r="N27" i="1"/>
  <c r="K27" i="1"/>
  <c r="J27" i="1"/>
  <c r="I27" i="1"/>
  <c r="G27" i="1"/>
  <c r="O27" i="1" s="1"/>
  <c r="F27" i="1"/>
  <c r="E27" i="1"/>
  <c r="D27" i="1"/>
  <c r="C27" i="1"/>
  <c r="AI26" i="1"/>
  <c r="AE26" i="1"/>
  <c r="X26" i="1"/>
  <c r="Z26" i="1" s="1"/>
  <c r="U26" i="1"/>
  <c r="S26" i="1"/>
  <c r="P26" i="1"/>
  <c r="Q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J25" i="1"/>
  <c r="N25" i="1" s="1"/>
  <c r="AG25" i="1" s="1"/>
  <c r="I25" i="1"/>
  <c r="G25" i="1"/>
  <c r="F25" i="1"/>
  <c r="E25" i="1"/>
  <c r="D25" i="1"/>
  <c r="C25" i="1"/>
  <c r="AI24" i="1"/>
  <c r="AE24" i="1"/>
  <c r="X24" i="1"/>
  <c r="Z24" i="1" s="1"/>
  <c r="U24" i="1"/>
  <c r="S24" i="1"/>
  <c r="R24" i="1"/>
  <c r="P24" i="1"/>
  <c r="K24" i="1"/>
  <c r="N24" i="1" s="1"/>
  <c r="J24" i="1"/>
  <c r="I24" i="1"/>
  <c r="G24" i="1"/>
  <c r="Q24" i="1" s="1"/>
  <c r="F24" i="1"/>
  <c r="E24" i="1"/>
  <c r="D24" i="1"/>
  <c r="C24" i="1"/>
  <c r="AI23" i="1"/>
  <c r="AE23" i="1"/>
  <c r="Z23" i="1" s="1"/>
  <c r="X23" i="1"/>
  <c r="U23" i="1"/>
  <c r="S23" i="1"/>
  <c r="R23" i="1"/>
  <c r="P23" i="1"/>
  <c r="Q23" i="1" s="1"/>
  <c r="N23" i="1"/>
  <c r="K23" i="1"/>
  <c r="J23" i="1"/>
  <c r="I23" i="1"/>
  <c r="G23" i="1"/>
  <c r="AG23" i="1" s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O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Q21" i="1"/>
  <c r="P21" i="1"/>
  <c r="R21" i="1" s="1"/>
  <c r="K21" i="1"/>
  <c r="J21" i="1"/>
  <c r="N21" i="1" s="1"/>
  <c r="AG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R20" i="1"/>
  <c r="Q20" i="1"/>
  <c r="P20" i="1"/>
  <c r="N20" i="1"/>
  <c r="O20" i="1" s="1"/>
  <c r="K20" i="1"/>
  <c r="J20" i="1"/>
  <c r="I20" i="1"/>
  <c r="G20" i="1"/>
  <c r="AG20" i="1" s="1"/>
  <c r="F20" i="1"/>
  <c r="E20" i="1"/>
  <c r="D20" i="1"/>
  <c r="C20" i="1"/>
  <c r="AI19" i="1"/>
  <c r="AE19" i="1"/>
  <c r="Z19" i="1"/>
  <c r="X19" i="1"/>
  <c r="U19" i="1"/>
  <c r="S19" i="1"/>
  <c r="R19" i="1"/>
  <c r="P19" i="1"/>
  <c r="Q19" i="1" s="1"/>
  <c r="N19" i="1"/>
  <c r="K19" i="1"/>
  <c r="J19" i="1"/>
  <c r="I19" i="1"/>
  <c r="G19" i="1"/>
  <c r="AG19" i="1" s="1"/>
  <c r="F19" i="1"/>
  <c r="E19" i="1"/>
  <c r="D19" i="1"/>
  <c r="C19" i="1"/>
  <c r="AI18" i="1"/>
  <c r="AE18" i="1"/>
  <c r="X18" i="1"/>
  <c r="Z18" i="1" s="1"/>
  <c r="U18" i="1"/>
  <c r="S18" i="1"/>
  <c r="P18" i="1"/>
  <c r="Q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I17" i="1"/>
  <c r="G17" i="1"/>
  <c r="O17" i="1" s="1"/>
  <c r="F17" i="1"/>
  <c r="E17" i="1"/>
  <c r="D17" i="1"/>
  <c r="C17" i="1"/>
  <c r="AI16" i="1"/>
  <c r="AE16" i="1"/>
  <c r="X16" i="1"/>
  <c r="Z16" i="1" s="1"/>
  <c r="U16" i="1"/>
  <c r="S16" i="1"/>
  <c r="R16" i="1"/>
  <c r="P16" i="1"/>
  <c r="K16" i="1"/>
  <c r="N16" i="1" s="1"/>
  <c r="J16" i="1"/>
  <c r="I16" i="1"/>
  <c r="G16" i="1"/>
  <c r="Q16" i="1" s="1"/>
  <c r="F16" i="1"/>
  <c r="E16" i="1"/>
  <c r="D16" i="1"/>
  <c r="C16" i="1"/>
  <c r="AI15" i="1"/>
  <c r="AE15" i="1"/>
  <c r="Z15" i="1" s="1"/>
  <c r="X15" i="1"/>
  <c r="U15" i="1"/>
  <c r="S15" i="1"/>
  <c r="R15" i="1"/>
  <c r="P15" i="1"/>
  <c r="Q15" i="1" s="1"/>
  <c r="N15" i="1"/>
  <c r="K15" i="1"/>
  <c r="J15" i="1"/>
  <c r="I15" i="1"/>
  <c r="G15" i="1"/>
  <c r="AG15" i="1" s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O14" i="1" s="1"/>
  <c r="I14" i="1"/>
  <c r="AG14" i="1" s="1"/>
  <c r="G14" i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J13" i="1"/>
  <c r="N13" i="1" s="1"/>
  <c r="I13" i="1"/>
  <c r="G13" i="1"/>
  <c r="O13" i="1" s="1"/>
  <c r="F13" i="1"/>
  <c r="E13" i="1"/>
  <c r="D13" i="1"/>
  <c r="C13" i="1"/>
  <c r="AI12" i="1"/>
  <c r="AE12" i="1"/>
  <c r="Z12" i="1"/>
  <c r="X12" i="1"/>
  <c r="U12" i="1"/>
  <c r="S12" i="1"/>
  <c r="R12" i="1"/>
  <c r="Q12" i="1"/>
  <c r="P12" i="1"/>
  <c r="N12" i="1"/>
  <c r="O12" i="1" s="1"/>
  <c r="K12" i="1"/>
  <c r="J12" i="1"/>
  <c r="I12" i="1"/>
  <c r="G12" i="1"/>
  <c r="AG12" i="1" s="1"/>
  <c r="F12" i="1"/>
  <c r="E12" i="1"/>
  <c r="D12" i="1"/>
  <c r="C12" i="1"/>
  <c r="AI11" i="1"/>
  <c r="AE11" i="1"/>
  <c r="Z11" i="1"/>
  <c r="X11" i="1"/>
  <c r="U11" i="1"/>
  <c r="S11" i="1"/>
  <c r="R11" i="1"/>
  <c r="P11" i="1"/>
  <c r="Q11" i="1" s="1"/>
  <c r="N11" i="1"/>
  <c r="K11" i="1"/>
  <c r="J11" i="1"/>
  <c r="I11" i="1"/>
  <c r="G11" i="1"/>
  <c r="AG11" i="1" s="1"/>
  <c r="F11" i="1"/>
  <c r="E11" i="1"/>
  <c r="D11" i="1"/>
  <c r="C11" i="1"/>
  <c r="AI10" i="1"/>
  <c r="AE10" i="1"/>
  <c r="X10" i="1"/>
  <c r="Z10" i="1" s="1"/>
  <c r="U10" i="1"/>
  <c r="S10" i="1"/>
  <c r="P10" i="1"/>
  <c r="Q10" i="1" s="1"/>
  <c r="K10" i="1"/>
  <c r="J10" i="1"/>
  <c r="N10" i="1" s="1"/>
  <c r="I10" i="1"/>
  <c r="O10" i="1" s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I9" i="1"/>
  <c r="AE9" i="1"/>
  <c r="X9" i="1"/>
  <c r="Z9" i="1" s="1"/>
  <c r="U9" i="1"/>
  <c r="S9" i="1"/>
  <c r="P9" i="1"/>
  <c r="R9" i="1" s="1"/>
  <c r="K9" i="1"/>
  <c r="J9" i="1"/>
  <c r="I9" i="1"/>
  <c r="G9" i="1"/>
  <c r="F9" i="1"/>
  <c r="E9" i="1"/>
  <c r="D9" i="1"/>
  <c r="C9" i="1"/>
  <c r="E5" i="1"/>
  <c r="D283" i="1" s="1"/>
  <c r="E4" i="1"/>
  <c r="B3" i="1"/>
  <c r="N270" i="2" l="1"/>
  <c r="G276" i="2" s="1"/>
  <c r="P270" i="2"/>
  <c r="K270" i="2"/>
  <c r="G273" i="2" s="1"/>
  <c r="O270" i="2"/>
  <c r="G277" i="2" s="1"/>
  <c r="Q270" i="2"/>
  <c r="J270" i="2"/>
  <c r="S270" i="2"/>
  <c r="G279" i="2" s="1"/>
  <c r="G281" i="2" s="1"/>
  <c r="M270" i="2"/>
  <c r="G275" i="2" s="1"/>
  <c r="R270" i="2"/>
  <c r="O18" i="1"/>
  <c r="O21" i="1"/>
  <c r="AG22" i="1"/>
  <c r="O41" i="1"/>
  <c r="AG67" i="1"/>
  <c r="AG17" i="1"/>
  <c r="O29" i="1"/>
  <c r="AG30" i="1"/>
  <c r="AG52" i="1"/>
  <c r="AG53" i="1"/>
  <c r="AG54" i="1"/>
  <c r="AG83" i="1"/>
  <c r="O25" i="1"/>
  <c r="AG48" i="1"/>
  <c r="O62" i="1"/>
  <c r="AG64" i="1"/>
  <c r="AG29" i="1"/>
  <c r="AG34" i="1"/>
  <c r="AG37" i="1"/>
  <c r="AG38" i="1"/>
  <c r="AG46" i="1"/>
  <c r="AG13" i="1"/>
  <c r="O33" i="1"/>
  <c r="K277" i="1"/>
  <c r="O15" i="1"/>
  <c r="O23" i="1"/>
  <c r="AG31" i="1"/>
  <c r="AG39" i="1"/>
  <c r="Q42" i="1"/>
  <c r="AE277" i="1"/>
  <c r="R10" i="1"/>
  <c r="R277" i="1" s="1"/>
  <c r="R18" i="1"/>
  <c r="AG18" i="1" s="1"/>
  <c r="R26" i="1"/>
  <c r="AG26" i="1" s="1"/>
  <c r="R34" i="1"/>
  <c r="Q60" i="1"/>
  <c r="O61" i="1"/>
  <c r="N71" i="1"/>
  <c r="AG71" i="1" s="1"/>
  <c r="Z72" i="1"/>
  <c r="Q77" i="1"/>
  <c r="R80" i="1"/>
  <c r="AG80" i="1" s="1"/>
  <c r="Q80" i="1"/>
  <c r="O81" i="1"/>
  <c r="Q83" i="1"/>
  <c r="AG86" i="1"/>
  <c r="N88" i="1"/>
  <c r="O88" i="1" s="1"/>
  <c r="Z92" i="1"/>
  <c r="AG92" i="1" s="1"/>
  <c r="AG93" i="1"/>
  <c r="Z96" i="1"/>
  <c r="O97" i="1"/>
  <c r="AG100" i="1"/>
  <c r="Z100" i="1"/>
  <c r="R107" i="1"/>
  <c r="AG107" i="1" s="1"/>
  <c r="Q107" i="1"/>
  <c r="AG111" i="1"/>
  <c r="AG112" i="1"/>
  <c r="O121" i="1"/>
  <c r="R121" i="1"/>
  <c r="AG121" i="1" s="1"/>
  <c r="R151" i="1"/>
  <c r="Q151" i="1"/>
  <c r="O167" i="1"/>
  <c r="O170" i="1"/>
  <c r="O185" i="1"/>
  <c r="O11" i="1"/>
  <c r="Q25" i="1"/>
  <c r="Q33" i="1"/>
  <c r="O43" i="1"/>
  <c r="Q49" i="1"/>
  <c r="O51" i="1"/>
  <c r="AG58" i="1"/>
  <c r="R61" i="1"/>
  <c r="AG61" i="1" s="1"/>
  <c r="R64" i="1"/>
  <c r="Q64" i="1"/>
  <c r="O65" i="1"/>
  <c r="Q67" i="1"/>
  <c r="AG70" i="1"/>
  <c r="AG77" i="1"/>
  <c r="R81" i="1"/>
  <c r="AG81" i="1" s="1"/>
  <c r="O83" i="1"/>
  <c r="Q84" i="1"/>
  <c r="AG90" i="1"/>
  <c r="O90" i="1"/>
  <c r="O157" i="1"/>
  <c r="R157" i="1"/>
  <c r="AG157" i="1"/>
  <c r="AG192" i="1"/>
  <c r="Q9" i="1"/>
  <c r="Q17" i="1"/>
  <c r="O19" i="1"/>
  <c r="G277" i="1"/>
  <c r="Q14" i="1"/>
  <c r="O16" i="1"/>
  <c r="Q22" i="1"/>
  <c r="O24" i="1"/>
  <c r="AG27" i="1"/>
  <c r="Q30" i="1"/>
  <c r="O32" i="1"/>
  <c r="AG35" i="1"/>
  <c r="Q38" i="1"/>
  <c r="O40" i="1"/>
  <c r="R41" i="1"/>
  <c r="AG41" i="1" s="1"/>
  <c r="Q46" i="1"/>
  <c r="O48" i="1"/>
  <c r="AG51" i="1"/>
  <c r="Q54" i="1"/>
  <c r="Q56" i="1"/>
  <c r="O57" i="1"/>
  <c r="O63" i="1"/>
  <c r="Q65" i="1"/>
  <c r="Q71" i="1"/>
  <c r="Q85" i="1"/>
  <c r="R88" i="1"/>
  <c r="Q88" i="1"/>
  <c r="O89" i="1"/>
  <c r="Q91" i="1"/>
  <c r="AG94" i="1"/>
  <c r="Q95" i="1"/>
  <c r="AG98" i="1"/>
  <c r="Q99" i="1"/>
  <c r="O107" i="1"/>
  <c r="R111" i="1"/>
  <c r="AG141" i="1"/>
  <c r="AG159" i="1"/>
  <c r="R212" i="1"/>
  <c r="Q212" i="1"/>
  <c r="I277" i="1"/>
  <c r="S277" i="1"/>
  <c r="AG16" i="1"/>
  <c r="AG24" i="1"/>
  <c r="AG32" i="1"/>
  <c r="O37" i="1"/>
  <c r="AG40" i="1"/>
  <c r="O45" i="1"/>
  <c r="O53" i="1"/>
  <c r="Q57" i="1"/>
  <c r="N60" i="1"/>
  <c r="R65" i="1"/>
  <c r="AG65" i="1" s="1"/>
  <c r="O67" i="1"/>
  <c r="Q68" i="1"/>
  <c r="O69" i="1"/>
  <c r="AG74" i="1"/>
  <c r="O74" i="1"/>
  <c r="AG79" i="1"/>
  <c r="Q89" i="1"/>
  <c r="R95" i="1"/>
  <c r="AG95" i="1" s="1"/>
  <c r="N104" i="1"/>
  <c r="O104" i="1" s="1"/>
  <c r="AG109" i="1"/>
  <c r="O109" i="1"/>
  <c r="R113" i="1"/>
  <c r="AG113" i="1" s="1"/>
  <c r="O116" i="1"/>
  <c r="AG143" i="1"/>
  <c r="AG216" i="1"/>
  <c r="AG66" i="1"/>
  <c r="O66" i="1"/>
  <c r="J277" i="1"/>
  <c r="U277" i="1"/>
  <c r="O26" i="1"/>
  <c r="O34" i="1"/>
  <c r="O42" i="1"/>
  <c r="AG45" i="1"/>
  <c r="O50" i="1"/>
  <c r="R72" i="1"/>
  <c r="AG72" i="1" s="1"/>
  <c r="Q72" i="1"/>
  <c r="O73" i="1"/>
  <c r="R78" i="1"/>
  <c r="AG78" i="1" s="1"/>
  <c r="AG85" i="1"/>
  <c r="O91" i="1"/>
  <c r="R96" i="1"/>
  <c r="AG96" i="1" s="1"/>
  <c r="Q96" i="1"/>
  <c r="O99" i="1"/>
  <c r="AG108" i="1"/>
  <c r="AG139" i="1"/>
  <c r="AG181" i="1"/>
  <c r="O47" i="1"/>
  <c r="AG55" i="1"/>
  <c r="Z56" i="1"/>
  <c r="Z277" i="1" s="1"/>
  <c r="O59" i="1"/>
  <c r="O71" i="1"/>
  <c r="Q79" i="1"/>
  <c r="N87" i="1"/>
  <c r="AG87" i="1" s="1"/>
  <c r="Z88" i="1"/>
  <c r="AG88" i="1" s="1"/>
  <c r="R97" i="1"/>
  <c r="AG97" i="1" s="1"/>
  <c r="R103" i="1"/>
  <c r="AG103" i="1" s="1"/>
  <c r="O113" i="1"/>
  <c r="AG151" i="1"/>
  <c r="O155" i="1"/>
  <c r="AG155" i="1"/>
  <c r="X277" i="1"/>
  <c r="N9" i="1"/>
  <c r="Q55" i="1"/>
  <c r="AG62" i="1"/>
  <c r="R62" i="1"/>
  <c r="Q66" i="1"/>
  <c r="AG69" i="1"/>
  <c r="O75" i="1"/>
  <c r="AG82" i="1"/>
  <c r="O82" i="1"/>
  <c r="O95" i="1"/>
  <c r="AG101" i="1"/>
  <c r="O101" i="1"/>
  <c r="R105" i="1"/>
  <c r="AG105" i="1" s="1"/>
  <c r="Q133" i="1"/>
  <c r="R133" i="1"/>
  <c r="AG102" i="1"/>
  <c r="AG110" i="1"/>
  <c r="O119" i="1"/>
  <c r="R123" i="1"/>
  <c r="AG123" i="1" s="1"/>
  <c r="AG126" i="1"/>
  <c r="AG129" i="1"/>
  <c r="O129" i="1"/>
  <c r="AG133" i="1"/>
  <c r="AG134" i="1"/>
  <c r="O134" i="1"/>
  <c r="AG137" i="1"/>
  <c r="O137" i="1"/>
  <c r="R139" i="1"/>
  <c r="N142" i="1"/>
  <c r="O142" i="1" s="1"/>
  <c r="R149" i="1"/>
  <c r="R159" i="1"/>
  <c r="Q159" i="1"/>
  <c r="AG162" i="1"/>
  <c r="O163" i="1"/>
  <c r="O165" i="1"/>
  <c r="Z170" i="1"/>
  <c r="AG170" i="1" s="1"/>
  <c r="Z172" i="1"/>
  <c r="N178" i="1"/>
  <c r="AG179" i="1"/>
  <c r="R188" i="1"/>
  <c r="Q188" i="1"/>
  <c r="O197" i="1"/>
  <c r="AG118" i="1"/>
  <c r="O118" i="1"/>
  <c r="R143" i="1"/>
  <c r="Q143" i="1"/>
  <c r="AG146" i="1"/>
  <c r="AG156" i="1"/>
  <c r="AG182" i="1"/>
  <c r="R200" i="1"/>
  <c r="AG200" i="1" s="1"/>
  <c r="Q200" i="1"/>
  <c r="O98" i="1"/>
  <c r="Q104" i="1"/>
  <c r="O106" i="1"/>
  <c r="Q112" i="1"/>
  <c r="O114" i="1"/>
  <c r="O123" i="1"/>
  <c r="R125" i="1"/>
  <c r="AG125" i="1" s="1"/>
  <c r="R135" i="1"/>
  <c r="AG135" i="1" s="1"/>
  <c r="Q135" i="1"/>
  <c r="O139" i="1"/>
  <c r="O141" i="1"/>
  <c r="O166" i="1"/>
  <c r="AG173" i="1"/>
  <c r="AG177" i="1"/>
  <c r="O177" i="1"/>
  <c r="O189" i="1"/>
  <c r="AG189" i="1"/>
  <c r="AG238" i="1"/>
  <c r="O238" i="1"/>
  <c r="AG106" i="1"/>
  <c r="AG114" i="1"/>
  <c r="R117" i="1"/>
  <c r="AG117" i="1" s="1"/>
  <c r="AG122" i="1"/>
  <c r="Z122" i="1"/>
  <c r="R127" i="1"/>
  <c r="AG127" i="1" s="1"/>
  <c r="Q127" i="1"/>
  <c r="N130" i="1"/>
  <c r="O130" i="1" s="1"/>
  <c r="Z138" i="1"/>
  <c r="Z140" i="1"/>
  <c r="N146" i="1"/>
  <c r="O146" i="1" s="1"/>
  <c r="AG147" i="1"/>
  <c r="AG158" i="1"/>
  <c r="O159" i="1"/>
  <c r="AG166" i="1"/>
  <c r="AG169" i="1"/>
  <c r="O169" i="1"/>
  <c r="R171" i="1"/>
  <c r="AG171" i="1" s="1"/>
  <c r="N174" i="1"/>
  <c r="O174" i="1" s="1"/>
  <c r="AG175" i="1"/>
  <c r="R181" i="1"/>
  <c r="O213" i="1"/>
  <c r="R119" i="1"/>
  <c r="AG119" i="1" s="1"/>
  <c r="Q119" i="1"/>
  <c r="O125" i="1"/>
  <c r="AG138" i="1"/>
  <c r="O151" i="1"/>
  <c r="AG161" i="1"/>
  <c r="O161" i="1"/>
  <c r="R192" i="1"/>
  <c r="Q192" i="1"/>
  <c r="O206" i="1"/>
  <c r="R206" i="1"/>
  <c r="AG206" i="1" s="1"/>
  <c r="R220" i="1"/>
  <c r="AG220" i="1" s="1"/>
  <c r="Q220" i="1"/>
  <c r="AG234" i="1"/>
  <c r="AG270" i="1"/>
  <c r="O270" i="1"/>
  <c r="Q270" i="1"/>
  <c r="O117" i="1"/>
  <c r="Z124" i="1"/>
  <c r="O143" i="1"/>
  <c r="AG149" i="1"/>
  <c r="AG150" i="1"/>
  <c r="O150" i="1"/>
  <c r="AG153" i="1"/>
  <c r="O153" i="1"/>
  <c r="R155" i="1"/>
  <c r="N158" i="1"/>
  <c r="R165" i="1"/>
  <c r="AG165" i="1" s="1"/>
  <c r="R175" i="1"/>
  <c r="Q175" i="1"/>
  <c r="O181" i="1"/>
  <c r="R186" i="1"/>
  <c r="AG186" i="1" s="1"/>
  <c r="O186" i="1"/>
  <c r="R189" i="1"/>
  <c r="Q189" i="1"/>
  <c r="O203" i="1"/>
  <c r="R203" i="1"/>
  <c r="AG203" i="1" s="1"/>
  <c r="R264" i="1"/>
  <c r="AG264" i="1" s="1"/>
  <c r="Q264" i="1"/>
  <c r="O127" i="1"/>
  <c r="O138" i="1"/>
  <c r="AG142" i="1"/>
  <c r="AG145" i="1"/>
  <c r="O145" i="1"/>
  <c r="R167" i="1"/>
  <c r="AG167" i="1" s="1"/>
  <c r="Q167" i="1"/>
  <c r="O171" i="1"/>
  <c r="AG180" i="1"/>
  <c r="AG212" i="1"/>
  <c r="R213" i="1"/>
  <c r="AG213" i="1" s="1"/>
  <c r="Q213" i="1"/>
  <c r="O256" i="1"/>
  <c r="AG120" i="1"/>
  <c r="AG128" i="1"/>
  <c r="AG136" i="1"/>
  <c r="AG144" i="1"/>
  <c r="AG152" i="1"/>
  <c r="AG160" i="1"/>
  <c r="AG168" i="1"/>
  <c r="AG176" i="1"/>
  <c r="O184" i="1"/>
  <c r="Z185" i="1"/>
  <c r="O195" i="1"/>
  <c r="AG195" i="1"/>
  <c r="Z197" i="1"/>
  <c r="AG198" i="1"/>
  <c r="O198" i="1"/>
  <c r="O204" i="1"/>
  <c r="O215" i="1"/>
  <c r="AG218" i="1"/>
  <c r="R218" i="1"/>
  <c r="O243" i="1"/>
  <c r="AG247" i="1"/>
  <c r="O249" i="1"/>
  <c r="AG260" i="1"/>
  <c r="AG269" i="1"/>
  <c r="AG154" i="1"/>
  <c r="O187" i="1"/>
  <c r="AG187" i="1"/>
  <c r="Z189" i="1"/>
  <c r="AG190" i="1"/>
  <c r="O190" i="1"/>
  <c r="N204" i="1"/>
  <c r="O208" i="1"/>
  <c r="R210" i="1"/>
  <c r="AG210" i="1" s="1"/>
  <c r="R221" i="1"/>
  <c r="AG221" i="1" s="1"/>
  <c r="Q221" i="1"/>
  <c r="R224" i="1"/>
  <c r="AG224" i="1" s="1"/>
  <c r="Q224" i="1"/>
  <c r="R228" i="1"/>
  <c r="AG228" i="1" s="1"/>
  <c r="Q228" i="1"/>
  <c r="R232" i="1"/>
  <c r="AG232" i="1" s="1"/>
  <c r="Q232" i="1"/>
  <c r="O241" i="1"/>
  <c r="AG244" i="1"/>
  <c r="R256" i="1"/>
  <c r="AG256" i="1" s="1"/>
  <c r="Q256" i="1"/>
  <c r="AG116" i="1"/>
  <c r="AG124" i="1"/>
  <c r="AG132" i="1"/>
  <c r="AG140" i="1"/>
  <c r="AG148" i="1"/>
  <c r="AG164" i="1"/>
  <c r="AG172" i="1"/>
  <c r="AG202" i="1"/>
  <c r="R204" i="1"/>
  <c r="Q204" i="1"/>
  <c r="R205" i="1"/>
  <c r="AG205" i="1" s="1"/>
  <c r="Q205" i="1"/>
  <c r="O219" i="1"/>
  <c r="AG219" i="1"/>
  <c r="AG226" i="1"/>
  <c r="O226" i="1"/>
  <c r="AG230" i="1"/>
  <c r="O230" i="1"/>
  <c r="O235" i="1"/>
  <c r="R248" i="1"/>
  <c r="AG248" i="1" s="1"/>
  <c r="Q248" i="1"/>
  <c r="AG262" i="1"/>
  <c r="O262" i="1"/>
  <c r="Q262" i="1"/>
  <c r="AG265" i="1"/>
  <c r="AG268" i="1"/>
  <c r="Q156" i="1"/>
  <c r="O158" i="1"/>
  <c r="Q180" i="1"/>
  <c r="AG183" i="1"/>
  <c r="O183" i="1"/>
  <c r="Q184" i="1"/>
  <c r="N188" i="1"/>
  <c r="O192" i="1"/>
  <c r="AG194" i="1"/>
  <c r="R196" i="1"/>
  <c r="AG196" i="1" s="1"/>
  <c r="Q196" i="1"/>
  <c r="R197" i="1"/>
  <c r="AG197" i="1" s="1"/>
  <c r="Q197" i="1"/>
  <c r="Z201" i="1"/>
  <c r="AG201" i="1" s="1"/>
  <c r="O217" i="1"/>
  <c r="O220" i="1"/>
  <c r="AG222" i="1"/>
  <c r="O222" i="1"/>
  <c r="Q222" i="1"/>
  <c r="AG225" i="1"/>
  <c r="Z225" i="1"/>
  <c r="Z229" i="1"/>
  <c r="O236" i="1"/>
  <c r="AG254" i="1"/>
  <c r="O254" i="1"/>
  <c r="Q254" i="1"/>
  <c r="AG261" i="1"/>
  <c r="AG267" i="1"/>
  <c r="AG271" i="1"/>
  <c r="Z193" i="1"/>
  <c r="AG193" i="1" s="1"/>
  <c r="O211" i="1"/>
  <c r="AG211" i="1"/>
  <c r="AG214" i="1"/>
  <c r="O214" i="1"/>
  <c r="O227" i="1"/>
  <c r="AG229" i="1"/>
  <c r="AG231" i="1"/>
  <c r="O233" i="1"/>
  <c r="AG236" i="1"/>
  <c r="Q238" i="1"/>
  <c r="R240" i="1"/>
  <c r="AG240" i="1" s="1"/>
  <c r="Q240" i="1"/>
  <c r="AG246" i="1"/>
  <c r="O246" i="1"/>
  <c r="Q246" i="1"/>
  <c r="AG250" i="1"/>
  <c r="AG253" i="1"/>
  <c r="AG257" i="1"/>
  <c r="O263" i="1"/>
  <c r="R272" i="1"/>
  <c r="AG272" i="1" s="1"/>
  <c r="Q272" i="1"/>
  <c r="AG275" i="1"/>
  <c r="AG249" i="1"/>
  <c r="O252" i="1"/>
  <c r="R185" i="1"/>
  <c r="AG185" i="1" s="1"/>
  <c r="R209" i="1"/>
  <c r="AG209" i="1" s="1"/>
  <c r="R217" i="1"/>
  <c r="AG217" i="1" s="1"/>
  <c r="R225" i="1"/>
  <c r="AG227" i="1"/>
  <c r="R233" i="1"/>
  <c r="AG233" i="1" s="1"/>
  <c r="AG235" i="1"/>
  <c r="R241" i="1"/>
  <c r="AG241" i="1" s="1"/>
  <c r="AG243" i="1"/>
  <c r="AG251" i="1"/>
  <c r="AG259" i="1"/>
  <c r="R265" i="1"/>
  <c r="O234" i="1"/>
  <c r="O242" i="1"/>
  <c r="O250" i="1"/>
  <c r="O258" i="1"/>
  <c r="O266" i="1"/>
  <c r="O274" i="1"/>
  <c r="O191" i="1"/>
  <c r="O199" i="1"/>
  <c r="O207" i="1"/>
  <c r="O223" i="1"/>
  <c r="Q229" i="1"/>
  <c r="O231" i="1"/>
  <c r="Q237" i="1"/>
  <c r="O239" i="1"/>
  <c r="AG242" i="1"/>
  <c r="Q245" i="1"/>
  <c r="O247" i="1"/>
  <c r="Q253" i="1"/>
  <c r="O255" i="1"/>
  <c r="AG258" i="1"/>
  <c r="Q261" i="1"/>
  <c r="AG266" i="1"/>
  <c r="AG274" i="1"/>
  <c r="AG191" i="1"/>
  <c r="AG199" i="1"/>
  <c r="O276" i="1"/>
  <c r="O273" i="1"/>
  <c r="Q236" i="1"/>
  <c r="Q244" i="1"/>
  <c r="Q252" i="1"/>
  <c r="Q260" i="1"/>
  <c r="Q268" i="1"/>
  <c r="Q276" i="1"/>
  <c r="G278" i="2" l="1"/>
  <c r="N277" i="1"/>
  <c r="AG9" i="1"/>
  <c r="Q277" i="1"/>
  <c r="AG188" i="1"/>
  <c r="O87" i="1"/>
  <c r="O60" i="1"/>
  <c r="AG60" i="1"/>
  <c r="AG178" i="1"/>
  <c r="O178" i="1"/>
  <c r="O9" i="1"/>
  <c r="AG204" i="1"/>
  <c r="AG130" i="1"/>
  <c r="AG56" i="1"/>
  <c r="AG174" i="1"/>
  <c r="AG104" i="1"/>
  <c r="AG10" i="1"/>
  <c r="O188" i="1"/>
  <c r="O277" i="1" l="1"/>
  <c r="AG27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tc={EFD6F61B-F39D-4122-8DE6-55403C551A60}</author>
    <author>tc={B713FC0A-1256-41C6-83BB-F2048AB1921B}</author>
    <author>tc={A5DA823D-EF9B-44AD-96C8-A7A73BB79896}</author>
    <author>tc={6E340529-F2DC-4A4F-BABA-E178A9F3F769}</author>
    <author>tc={B0893C26-57FF-4D94-A913-5A625D3D4BA3}</author>
    <author>tc={6F1A2BDD-F4F0-4CC2-B8BE-5A3D1236CFD0}</author>
  </authors>
  <commentList>
    <comment ref="J8" authorId="0" shapeId="0" xr:uid="{EFD6F61B-F39D-4122-8DE6-55403C551A60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B713FC0A-1256-41C6-83BB-F2048AB1921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A5DA823D-EF9B-44AD-96C8-A7A73BB7989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6E340529-F2DC-4A4F-BABA-E178A9F3F769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B0893C26-57FF-4D94-A913-5A625D3D4BA3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6F1A2BDD-F4F0-4CC2-B8BE-5A3D1236CFD0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<sst xmlns="http://schemas.openxmlformats.org/spreadsheetml/2006/main" count="2622" uniqueCount="369">
  <si>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</si>
  <si>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</si>
  <si>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</si>
  <si>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</si>
  <si>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</si>
  <si>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</si>
  <si>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</si>
  <si>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</si>
  <si>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</si>
  <si>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</si>
  <si>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</si>
  <si>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</si>
  <si>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</si>
  <si>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</si>
  <si>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</si>
  <si>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</si>
  <si>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</si>
  <si>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</si>
  <si>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</si>
  <si>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</si>
  <si>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</si>
  <si>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</si>
  <si>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</si>
  <si>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</si>
  <si>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</si>
  <si>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</si>
  <si>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</si>
  <si>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</si>
  <si>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</si>
  <si>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</si>
  <si>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</si>
  <si>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</si>
  <si>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</si>
  <si>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</si>
  <si>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</si>
  <si>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</si>
  <si>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</si>
  <si>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</si>
  <si>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</si>
  <si>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</si>
  <si>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</si>
  <si>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</si>
  <si>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</si>
  <si>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</si>
  <si>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</si>
  <si>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</si>
  <si>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</si>
  <si>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</si>
  <si>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</si>
  <si>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</si>
  <si>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</si>
  <si>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</si>
  <si>
    <t>FACTURA</t>
  </si>
  <si>
    <t>Fecha</t>
  </si>
  <si>
    <t>FECHA RAD</t>
  </si>
  <si>
    <t>Vr. Neto factura</t>
  </si>
  <si>
    <t>total cartera</t>
  </si>
  <si>
    <t>ESTADO</t>
  </si>
  <si>
    <t>fecha rad mutualser</t>
  </si>
  <si>
    <t>docafiliado</t>
  </si>
  <si>
    <t>REGIMEN</t>
  </si>
  <si>
    <t>VALOR INICIAL</t>
  </si>
  <si>
    <t>NO RADICADO</t>
  </si>
  <si>
    <t>EN REVISION</t>
  </si>
  <si>
    <t>DEVUELTA</t>
  </si>
  <si>
    <t>GLOSA POR CONCILIAR</t>
  </si>
  <si>
    <t>GLOSA LEGALIZADA</t>
  </si>
  <si>
    <t>MAYOR VALOR COBRADO</t>
  </si>
  <si>
    <t>CANCELADO TESORERIA</t>
  </si>
  <si>
    <t xml:space="preserve">CANCELADO GD </t>
  </si>
  <si>
    <t>SALDO A FAVOR DEL PRESTADOR</t>
  </si>
  <si>
    <t>Observacion 1</t>
  </si>
  <si>
    <t>MOTIVO DE GLOSA</t>
  </si>
  <si>
    <t>COMPROBANTE GD</t>
  </si>
  <si>
    <t>COMPROBANTE TESORERIA</t>
  </si>
  <si>
    <t>CANCELADA</t>
  </si>
  <si>
    <t>NO RADICADA- TERMINOS VENCIDOS</t>
  </si>
  <si>
    <t>GLOSA POR CONCILIAR Y CANCELADA</t>
  </si>
  <si>
    <t>MS-ACG-0000000340</t>
  </si>
  <si>
    <t>NO RADICADA</t>
  </si>
  <si>
    <t>GLOSA LEGALIZADA Y CANCELADA</t>
  </si>
  <si>
    <t>VALOR REPORTADO</t>
  </si>
  <si>
    <t>CANCELADO</t>
  </si>
  <si>
    <t>SALDO DE PAGO POR LEGALIZAR</t>
  </si>
  <si>
    <t>SALDO DESPUES DE LEGALIZACION</t>
  </si>
  <si>
    <t>factura</t>
  </si>
  <si>
    <t>numero_de_factura</t>
  </si>
  <si>
    <t>tipo_documento_pago</t>
  </si>
  <si>
    <t>no_documento_pago</t>
  </si>
  <si>
    <t>nit</t>
  </si>
  <si>
    <t>nombre_proveedor</t>
  </si>
  <si>
    <t>comentario_pago</t>
  </si>
  <si>
    <t>fec_documento_pago</t>
  </si>
  <si>
    <t>fecha_cruce_factura</t>
  </si>
  <si>
    <t>abono</t>
  </si>
  <si>
    <t>valor factura</t>
  </si>
  <si>
    <t>valor total giro</t>
  </si>
  <si>
    <t>retefuente</t>
  </si>
  <si>
    <t>25818</t>
  </si>
  <si>
    <t>NCSRS</t>
  </si>
  <si>
    <t>556</t>
  </si>
  <si>
    <t>892300343</t>
  </si>
  <si>
    <t>ESE HOSPITAL SAN JOSE DE LA GLORIA CESAR</t>
  </si>
  <si>
    <t>GIRO DIRECTO DEL M.PS.  MES DE ENERO DE 2017. EVENTO</t>
  </si>
  <si>
    <t>25817</t>
  </si>
  <si>
    <t>25851</t>
  </si>
  <si>
    <t>25805</t>
  </si>
  <si>
    <t>26629</t>
  </si>
  <si>
    <t>25806</t>
  </si>
  <si>
    <t>25897</t>
  </si>
  <si>
    <t>4421</t>
  </si>
  <si>
    <t>GIRO DIRECTO DEL M.PS.  MES DE ABRIL DE 2017. EVENTO</t>
  </si>
  <si>
    <t>25908</t>
  </si>
  <si>
    <t>25494</t>
  </si>
  <si>
    <t>25901</t>
  </si>
  <si>
    <t>28485</t>
  </si>
  <si>
    <t>28486</t>
  </si>
  <si>
    <t>27937</t>
  </si>
  <si>
    <t>28770</t>
  </si>
  <si>
    <t>28783</t>
  </si>
  <si>
    <t>5322</t>
  </si>
  <si>
    <t>GIRO DIRECTO DEL M.PS.  MES DE MAYO DE 2017. EVENTO</t>
  </si>
  <si>
    <t>26085</t>
  </si>
  <si>
    <t>26026</t>
  </si>
  <si>
    <t>26118</t>
  </si>
  <si>
    <t>26063</t>
  </si>
  <si>
    <t>25951</t>
  </si>
  <si>
    <t>26128</t>
  </si>
  <si>
    <t>26126</t>
  </si>
  <si>
    <t>26188</t>
  </si>
  <si>
    <t>26058</t>
  </si>
  <si>
    <t>26220</t>
  </si>
  <si>
    <t>ANRS</t>
  </si>
  <si>
    <t>1642</t>
  </si>
  <si>
    <t>EVENTO MES DE MAYO DE 2017</t>
  </si>
  <si>
    <t>26551</t>
  </si>
  <si>
    <t>26550</t>
  </si>
  <si>
    <t>26331</t>
  </si>
  <si>
    <t>7509</t>
  </si>
  <si>
    <t>GIRO DIRECTO DEL M.PS.  MES DE JULIO DE 2017. EVENTO</t>
  </si>
  <si>
    <t>26251</t>
  </si>
  <si>
    <t>26259</t>
  </si>
  <si>
    <t>26347</t>
  </si>
  <si>
    <t>26569</t>
  </si>
  <si>
    <t>26567</t>
  </si>
  <si>
    <t>26549</t>
  </si>
  <si>
    <t>26564</t>
  </si>
  <si>
    <t>2944</t>
  </si>
  <si>
    <t>PAGO EVENTO MES DE SEPTIEMBRE 2017</t>
  </si>
  <si>
    <t>26563</t>
  </si>
  <si>
    <t>10091</t>
  </si>
  <si>
    <t>GIRO DIRECTO DEL M.PS.  MES DE NOVIEMBRE DE 2017. EVENTO</t>
  </si>
  <si>
    <t>27916</t>
  </si>
  <si>
    <t>27914</t>
  </si>
  <si>
    <t>29191</t>
  </si>
  <si>
    <t>CE85</t>
  </si>
  <si>
    <t>11271</t>
  </si>
  <si>
    <t>29205</t>
  </si>
  <si>
    <t>29278</t>
  </si>
  <si>
    <t>26568</t>
  </si>
  <si>
    <t>26565</t>
  </si>
  <si>
    <t>26570</t>
  </si>
  <si>
    <t>FV-30225</t>
  </si>
  <si>
    <t>30225</t>
  </si>
  <si>
    <t>12872</t>
  </si>
  <si>
    <t>GIRO DIRECTO DEL M.PS.  MES DE MARZO DE 2018. EVENTO</t>
  </si>
  <si>
    <t>FV-30226</t>
  </si>
  <si>
    <t>30226</t>
  </si>
  <si>
    <t>FV-30227</t>
  </si>
  <si>
    <t>30227</t>
  </si>
  <si>
    <t>FV-30398</t>
  </si>
  <si>
    <t>30398</t>
  </si>
  <si>
    <t>FV-30046</t>
  </si>
  <si>
    <t>30046</t>
  </si>
  <si>
    <t>FV-30220</t>
  </si>
  <si>
    <t>30220</t>
  </si>
  <si>
    <t>FV-30229</t>
  </si>
  <si>
    <t>30229</t>
  </si>
  <si>
    <t>FV-30230</t>
  </si>
  <si>
    <t>30230</t>
  </si>
  <si>
    <t>FV-30984</t>
  </si>
  <si>
    <t>30984</t>
  </si>
  <si>
    <t>12590</t>
  </si>
  <si>
    <t>FV-30525</t>
  </si>
  <si>
    <t>30525</t>
  </si>
  <si>
    <t>FV-30608</t>
  </si>
  <si>
    <t>30608</t>
  </si>
  <si>
    <t>FV-30526</t>
  </si>
  <si>
    <t>30526</t>
  </si>
  <si>
    <t>FV-30527</t>
  </si>
  <si>
    <t>30527</t>
  </si>
  <si>
    <t>FV-30787</t>
  </si>
  <si>
    <t>30787</t>
  </si>
  <si>
    <t>FV-30609</t>
  </si>
  <si>
    <t>30609</t>
  </si>
  <si>
    <t>FV-30613</t>
  </si>
  <si>
    <t>30613</t>
  </si>
  <si>
    <t>FV-30756</t>
  </si>
  <si>
    <t>30756</t>
  </si>
  <si>
    <t>FV-30801</t>
  </si>
  <si>
    <t>30801</t>
  </si>
  <si>
    <t>FV-30228</t>
  </si>
  <si>
    <t>30228</t>
  </si>
  <si>
    <t>CE82</t>
  </si>
  <si>
    <t>24048</t>
  </si>
  <si>
    <t>FV-29989</t>
  </si>
  <si>
    <t>29989</t>
  </si>
  <si>
    <t>FV-30751</t>
  </si>
  <si>
    <t>30751</t>
  </si>
  <si>
    <t>FV-34242</t>
  </si>
  <si>
    <t>34242</t>
  </si>
  <si>
    <t>17415</t>
  </si>
  <si>
    <t>FV-34827</t>
  </si>
  <si>
    <t>34827</t>
  </si>
  <si>
    <t>21918</t>
  </si>
  <si>
    <t>GIRO DIRECTO DEL M.PS.  MES DE JUNIO DE 2019. EVENTO</t>
  </si>
  <si>
    <t>FV-36343</t>
  </si>
  <si>
    <t>36343</t>
  </si>
  <si>
    <t>FV-36428</t>
  </si>
  <si>
    <t>36428</t>
  </si>
  <si>
    <t>FV-31417</t>
  </si>
  <si>
    <t>31417</t>
  </si>
  <si>
    <t>FV 31452</t>
  </si>
  <si>
    <t>31452</t>
  </si>
  <si>
    <t>FV 34295</t>
  </si>
  <si>
    <t>34295</t>
  </si>
  <si>
    <t>FV-33098</t>
  </si>
  <si>
    <t>33098</t>
  </si>
  <si>
    <t>FV-33073</t>
  </si>
  <si>
    <t>33073</t>
  </si>
  <si>
    <t>FV-33454</t>
  </si>
  <si>
    <t>33454</t>
  </si>
  <si>
    <t>FV-35386</t>
  </si>
  <si>
    <t>35386</t>
  </si>
  <si>
    <t>FV-35450</t>
  </si>
  <si>
    <t>35450</t>
  </si>
  <si>
    <t>FV-35476</t>
  </si>
  <si>
    <t>35476</t>
  </si>
  <si>
    <t>FV-36082</t>
  </si>
  <si>
    <t>36082</t>
  </si>
  <si>
    <t>32560</t>
  </si>
  <si>
    <t>FV-34841</t>
  </si>
  <si>
    <t>34841</t>
  </si>
  <si>
    <t>FV-35392</t>
  </si>
  <si>
    <t>35392</t>
  </si>
  <si>
    <t>FV-35415</t>
  </si>
  <si>
    <t>35415</t>
  </si>
  <si>
    <t>FV-34143</t>
  </si>
  <si>
    <t>34143</t>
  </si>
  <si>
    <t>FV-33860</t>
  </si>
  <si>
    <t>33860</t>
  </si>
  <si>
    <t>FV-34661</t>
  </si>
  <si>
    <t>34661</t>
  </si>
  <si>
    <t>FV-31280</t>
  </si>
  <si>
    <t>31280</t>
  </si>
  <si>
    <t>FV 30749</t>
  </si>
  <si>
    <t>30749</t>
  </si>
  <si>
    <t>FV-30541</t>
  </si>
  <si>
    <t>30541</t>
  </si>
  <si>
    <t>FV-31701</t>
  </si>
  <si>
    <t>31701</t>
  </si>
  <si>
    <t>FV-31439</t>
  </si>
  <si>
    <t>31439</t>
  </si>
  <si>
    <t>FV-30856</t>
  </si>
  <si>
    <t>30856</t>
  </si>
  <si>
    <t>FV-32469</t>
  </si>
  <si>
    <t>32469</t>
  </si>
  <si>
    <t>FV-34839</t>
  </si>
  <si>
    <t>34839</t>
  </si>
  <si>
    <t>FV-35395</t>
  </si>
  <si>
    <t>35395</t>
  </si>
  <si>
    <t>FV-35461</t>
  </si>
  <si>
    <t>35461</t>
  </si>
  <si>
    <t>FV-35695</t>
  </si>
  <si>
    <t>35695</t>
  </si>
  <si>
    <t>FV-36634</t>
  </si>
  <si>
    <t>36634</t>
  </si>
  <si>
    <t>FV-31454</t>
  </si>
  <si>
    <t>31454</t>
  </si>
  <si>
    <t>FV 35771</t>
  </si>
  <si>
    <t>35771</t>
  </si>
  <si>
    <t>FV 36330</t>
  </si>
  <si>
    <t>36330</t>
  </si>
  <si>
    <t>FV-33841</t>
  </si>
  <si>
    <t>33841</t>
  </si>
  <si>
    <t>FV-30458</t>
  </si>
  <si>
    <t>30458</t>
  </si>
  <si>
    <t>FV-33585</t>
  </si>
  <si>
    <t>33585</t>
  </si>
  <si>
    <t>FV-34074</t>
  </si>
  <si>
    <t>34074</t>
  </si>
  <si>
    <t>FV-34108</t>
  </si>
  <si>
    <t>34108</t>
  </si>
  <si>
    <t>FV-31299</t>
  </si>
  <si>
    <t>31299</t>
  </si>
  <si>
    <t>FV-33937</t>
  </si>
  <si>
    <t>33937</t>
  </si>
  <si>
    <t>FV-32584</t>
  </si>
  <si>
    <t>32584</t>
  </si>
  <si>
    <t>FV-33241</t>
  </si>
  <si>
    <t>33241</t>
  </si>
  <si>
    <t>FV-33954</t>
  </si>
  <si>
    <t>33954</t>
  </si>
  <si>
    <t>FV 38849</t>
  </si>
  <si>
    <t>38849</t>
  </si>
  <si>
    <t>24881</t>
  </si>
  <si>
    <t>GIRO DIRECTO DEL M.PS.  MES DE OCTUBRE DE 2019. EVENTO</t>
  </si>
  <si>
    <t>FV 37480</t>
  </si>
  <si>
    <t>37480</t>
  </si>
  <si>
    <t>FV 38787</t>
  </si>
  <si>
    <t>38787</t>
  </si>
  <si>
    <t>FV 38829</t>
  </si>
  <si>
    <t>38829</t>
  </si>
  <si>
    <t>FV 38927</t>
  </si>
  <si>
    <t>38927</t>
  </si>
  <si>
    <t>FV 36783</t>
  </si>
  <si>
    <t>36783</t>
  </si>
  <si>
    <t>FV 37470</t>
  </si>
  <si>
    <t>37470</t>
  </si>
  <si>
    <t>20020</t>
  </si>
  <si>
    <t>FV 39655</t>
  </si>
  <si>
    <t>39655</t>
  </si>
  <si>
    <t>27087</t>
  </si>
  <si>
    <t>GIRO DIRECTO DEL M.PS.  MES DE ENERO DE 2020. EVENTO</t>
  </si>
  <si>
    <t>FV 40096</t>
  </si>
  <si>
    <t>40096</t>
  </si>
  <si>
    <t>FV 39198</t>
  </si>
  <si>
    <t>39198</t>
  </si>
  <si>
    <t>FV 39529</t>
  </si>
  <si>
    <t>39529</t>
  </si>
  <si>
    <t>FV 38792</t>
  </si>
  <si>
    <t>38792</t>
  </si>
  <si>
    <t>FV 40099</t>
  </si>
  <si>
    <t>40099</t>
  </si>
  <si>
    <t>FV 40120</t>
  </si>
  <si>
    <t>40120</t>
  </si>
  <si>
    <t>FV 39001</t>
  </si>
  <si>
    <t>39001</t>
  </si>
  <si>
    <t>FV 39709</t>
  </si>
  <si>
    <t>39709</t>
  </si>
  <si>
    <t>FV 39821</t>
  </si>
  <si>
    <t>39821</t>
  </si>
  <si>
    <t>FV 40325</t>
  </si>
  <si>
    <t>40325</t>
  </si>
  <si>
    <t>FV 40397</t>
  </si>
  <si>
    <t>40397</t>
  </si>
  <si>
    <t>FV 40751</t>
  </si>
  <si>
    <t>40751</t>
  </si>
  <si>
    <t>FV 40858</t>
  </si>
  <si>
    <t>40858</t>
  </si>
  <si>
    <t>21253</t>
  </si>
  <si>
    <t>FV 41146</t>
  </si>
  <si>
    <t>41146</t>
  </si>
  <si>
    <t>28570</t>
  </si>
  <si>
    <t>GIRO DIRECTO DEL M.PS.  MES DE MARZO DE 2020. EVENTO</t>
  </si>
  <si>
    <t>FV 41181</t>
  </si>
  <si>
    <t>41181</t>
  </si>
  <si>
    <t>FV 39314</t>
  </si>
  <si>
    <t>39314</t>
  </si>
  <si>
    <t>FV 41496</t>
  </si>
  <si>
    <t>41496</t>
  </si>
  <si>
    <t>FV 41585</t>
  </si>
  <si>
    <t>41585</t>
  </si>
  <si>
    <t>FV 41217</t>
  </si>
  <si>
    <t>41217</t>
  </si>
  <si>
    <t>FV 40974</t>
  </si>
  <si>
    <t>40974</t>
  </si>
  <si>
    <t>FV 41230</t>
  </si>
  <si>
    <t>41230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</si>
</sst>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.00_-;\-&quot;$&quot;\ * #,##0.00_-;_-&quot;$&quot;\ * &quot;-&quot;??_-;_-@_-"/>
    <numFmt numFmtId="165" formatCode="d/mm/yyyy;@"/>
    <numFmt numFmtId="166" formatCode="&quot;$&quot;\ #,##0.00"/>
    <numFmt numFmtId="167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color theme="1"/>
      <name val="Calibri"/>
      <family val="2"/>
      <scheme val="minor"/>
    </font>
    <font>
      <sz val="8"/>
      <name val="Tahoma"/>
      <family val="2"/>
    </font>
    <font>
      <sz val="8"/>
      <color theme="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7" fillId="0" borderId="0"/>
  </cellStyleXfs>
  <cellXfs count="74">
    <xf numFmtId="0" fontId="0" fillId="0" borderId="0" xfId="0"/>
    <xf numFmtId="0" fontId="2" fillId="0" borderId="0" xfId="0" applyFont="1"/>
    <xf numFmtId="165" fontId="0" fillId="0" borderId="0" xfId="0" applyNumberFormat="1"/>
    <xf numFmtId="166" fontId="0" fillId="0" borderId="0" xfId="0" applyNumberFormat="1"/>
    <xf numFmtId="14" fontId="0" fillId="0" borderId="0" xfId="0" applyNumberFormat="1"/>
    <xf numFmtId="0" fontId="4" fillId="2" borderId="4" xfId="3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3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6" fontId="4" fillId="2" borderId="4" xfId="3" applyNumberFormat="1" applyFont="1" applyFill="1" applyBorder="1" applyAlignment="1">
      <alignment horizontal="center" vertical="center" wrapText="1"/>
    </xf>
    <xf numFmtId="166" fontId="4" fillId="2" borderId="4" xfId="1" applyNumberFormat="1" applyFont="1" applyFill="1" applyBorder="1" applyAlignment="1">
      <alignment horizontal="center" vertical="center" wrapText="1"/>
    </xf>
    <xf numFmtId="166" fontId="4" fillId="3" borderId="4" xfId="1" applyNumberFormat="1" applyFont="1" applyFill="1" applyBorder="1" applyAlignment="1">
      <alignment horizontal="center" vertical="center" wrapText="1"/>
    </xf>
    <xf numFmtId="0" fontId="4" fillId="4" borderId="4" xfId="3" applyFont="1" applyFill="1" applyBorder="1" applyAlignment="1">
      <alignment horizontal="center" vertical="center" wrapText="1"/>
    </xf>
    <xf numFmtId="3" fontId="4" fillId="4" borderId="4" xfId="3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7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6" fontId="5" fillId="0" borderId="5" xfId="0" applyNumberFormat="1" applyFont="1" applyBorder="1"/>
    <xf numFmtId="166" fontId="5" fillId="0" borderId="5" xfId="1" applyNumberFormat="1" applyFont="1" applyFill="1" applyBorder="1"/>
    <xf numFmtId="166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6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4" applyFont="1"/>
    <xf numFmtId="0" fontId="7" fillId="0" borderId="0" xfId="4"/>
    <xf numFmtId="0" fontId="8" fillId="0" borderId="0" xfId="4" applyFont="1" applyProtection="1">
      <protection locked="0"/>
    </xf>
    <xf numFmtId="0" fontId="7" fillId="0" borderId="0" xfId="4" applyAlignment="1" applyProtection="1">
      <alignment horizontal="left"/>
      <protection locked="0"/>
    </xf>
    <xf numFmtId="14" fontId="7" fillId="0" borderId="0" xfId="4" applyNumberFormat="1" applyAlignment="1" applyProtection="1">
      <alignment horizontal="left"/>
      <protection locked="0"/>
    </xf>
    <xf numFmtId="0" fontId="9" fillId="5" borderId="5" xfId="0" applyFont="1" applyFill="1" applyBorder="1" applyAlignment="1">
      <alignment wrapText="1"/>
    </xf>
    <xf numFmtId="14" fontId="9" fillId="5" borderId="5" xfId="0" applyNumberFormat="1" applyFont="1" applyFill="1" applyBorder="1" applyAlignment="1">
      <alignment wrapText="1"/>
    </xf>
    <xf numFmtId="164" fontId="9" fillId="5" borderId="5" xfId="2" applyFont="1" applyFill="1" applyBorder="1" applyAlignment="1">
      <alignment horizontal="center"/>
    </xf>
    <xf numFmtId="0" fontId="9" fillId="6" borderId="5" xfId="0" applyFont="1" applyFill="1" applyBorder="1" applyAlignment="1">
      <alignment wrapText="1"/>
    </xf>
    <xf numFmtId="14" fontId="9" fillId="6" borderId="5" xfId="0" applyNumberFormat="1" applyFont="1" applyFill="1" applyBorder="1" applyAlignment="1">
      <alignment wrapText="1"/>
    </xf>
    <xf numFmtId="164" fontId="10" fillId="6" borderId="5" xfId="2" applyFont="1" applyFill="1" applyBorder="1" applyAlignment="1">
      <alignment wrapText="1"/>
    </xf>
    <xf numFmtId="164" fontId="9" fillId="6" borderId="5" xfId="2" applyFont="1" applyFill="1" applyBorder="1" applyAlignment="1">
      <alignment wrapText="1"/>
    </xf>
    <xf numFmtId="0" fontId="10" fillId="6" borderId="5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2" fillId="0" borderId="5" xfId="0" applyFont="1" applyBorder="1"/>
    <xf numFmtId="14" fontId="12" fillId="0" borderId="5" xfId="0" applyNumberFormat="1" applyFont="1" applyBorder="1"/>
    <xf numFmtId="164" fontId="12" fillId="0" borderId="5" xfId="2" applyFont="1" applyFill="1" applyBorder="1" applyAlignment="1"/>
    <xf numFmtId="164" fontId="13" fillId="0" borderId="5" xfId="0" applyNumberFormat="1" applyFont="1" applyBorder="1"/>
    <xf numFmtId="14" fontId="13" fillId="0" borderId="5" xfId="0" applyNumberFormat="1" applyFont="1" applyBorder="1"/>
    <xf numFmtId="0" fontId="13" fillId="0" borderId="5" xfId="0" applyFont="1" applyBorder="1"/>
    <xf numFmtId="164" fontId="13" fillId="0" borderId="5" xfId="2" applyFont="1" applyBorder="1" applyAlignment="1">
      <alignment horizontal="left"/>
    </xf>
    <xf numFmtId="164" fontId="13" fillId="0" borderId="5" xfId="2" applyFont="1" applyBorder="1"/>
    <xf numFmtId="0" fontId="9" fillId="3" borderId="5" xfId="0" applyFont="1" applyFill="1" applyBorder="1"/>
    <xf numFmtId="14" fontId="9" fillId="3" borderId="5" xfId="0" applyNumberFormat="1" applyFont="1" applyFill="1" applyBorder="1"/>
    <xf numFmtId="164" fontId="9" fillId="3" borderId="5" xfId="2" applyFont="1" applyFill="1" applyBorder="1"/>
    <xf numFmtId="0" fontId="11" fillId="3" borderId="5" xfId="0" applyFont="1" applyFill="1" applyBorder="1"/>
    <xf numFmtId="164" fontId="0" fillId="0" borderId="0" xfId="2" applyFont="1"/>
    <xf numFmtId="0" fontId="9" fillId="0" borderId="5" xfId="0" applyFont="1" applyBorder="1"/>
    <xf numFmtId="164" fontId="13" fillId="0" borderId="0" xfId="0" applyNumberFormat="1" applyFont="1"/>
    <xf numFmtId="0" fontId="13" fillId="0" borderId="0" xfId="0" applyFont="1"/>
    <xf numFmtId="164" fontId="0" fillId="0" borderId="5" xfId="0" applyNumberFormat="1" applyBorder="1"/>
    <xf numFmtId="0" fontId="4" fillId="0" borderId="5" xfId="0" applyFont="1" applyBorder="1"/>
    <xf numFmtId="164" fontId="4" fillId="0" borderId="5" xfId="2" applyFont="1" applyBorder="1"/>
    <xf numFmtId="22" fontId="5" fillId="0" borderId="5" xfId="0" applyNumberFormat="1" applyFont="1" applyBorder="1" applyAlignment="1">
      <alignment horizontal="right"/>
    </xf>
    <xf numFmtId="164" fontId="5" fillId="0" borderId="5" xfId="2" applyFont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5">
    <cellStyle name="Millares" xfId="1" builtinId="3"/>
    <cellStyle name="Moneda" xfId="2" builtinId="4"/>
    <cellStyle name="Normal" xfId="0" builtinId="0"/>
    <cellStyle name="Normal 2 2" xfId="3" xr:uid="{14B5DA53-1180-4B83-840F-8139FBF1F6B1}"/>
    <cellStyle name="Normal 4" xfId="4" xr:uid="{E03D99BE-1A9B-4651-9BCD-2BC8B73CA0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microsoft.com/office/2017/10/relationships/person" Target="persons/person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GUAJIRA-CES&#193;R\HOSPITAL%20SAN%20JOSE%20DE%20LA%20GLORIA%20CESAR%20ESE\SIMULADOR%20DE%20CONCILIACION%20HOSPITAL%20SAN%20JOSE%20DE%20LA%20GLORIA%20CESAR%20ESE-.xlsb" TargetMode="External"/><Relationship Id="rId2" Type="http://schemas.microsoft.com/office/2019/04/relationships/externalLinkLongPath" Target="SIMULADOR%20DE%20CONCILIACION%20HOSPITAL%20SAN%20JOSE%20DE%20LA%20GLORIA%20CESAR%20ESE-.xlsb?6F229593" TargetMode="External"/><Relationship Id="rId1" Type="http://schemas.openxmlformats.org/officeDocument/2006/relationships/externalLinkPath" Target="file:///\\6F229593\SIMULADOR%20DE%20CONCILIACION%20HOSPITAL%20SAN%20JOSE%20DE%20LA%20GLORIA%20CESAR%20ESE-.xlsb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GUAJIRA-CES&#193;R\HOSPITAL%20SAN%20JOSE%20DE%20LA%20GLORIA%20CESAR%20ESE\CARTERA%20DEPURADA%20HOSPITAL%20SAN%20JOSE%20DE%20LA%20GLORIA%20CESAR%20ESE-.xlsx" TargetMode="External"/><Relationship Id="rId2" Type="http://schemas.microsoft.com/office/2019/04/relationships/externalLinkLongPath" Target="CARTERA%20DEPURADA%20HOSPITAL%20SAN%20JOSE%20DE%20LA%20GLORIA%20CESAR%20ESE-.xlsx?6F229593" TargetMode="External"/><Relationship Id="rId1" Type="http://schemas.openxmlformats.org/officeDocument/2006/relationships/externalLinkPath" Target="file:///\\6F229593\CARTERA%20DEPURADA%20HOSPITAL%20SAN%20JOSE%20DE%20LA%20GLORIA%20CESAR%20ESE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25618</v>
          </cell>
          <cell r="B3">
            <v>25618</v>
          </cell>
          <cell r="C3">
            <v>42389</v>
          </cell>
          <cell r="D3">
            <v>42389</v>
          </cell>
          <cell r="F3">
            <v>115201</v>
          </cell>
          <cell r="G3" t="str">
            <v>CANCELADA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P3">
            <v>0</v>
          </cell>
          <cell r="R3">
            <v>115201</v>
          </cell>
        </row>
        <row r="4">
          <cell r="A4">
            <v>26181</v>
          </cell>
          <cell r="B4">
            <v>26181</v>
          </cell>
          <cell r="C4">
            <v>42488</v>
          </cell>
          <cell r="D4">
            <v>42510</v>
          </cell>
          <cell r="F4">
            <v>406059</v>
          </cell>
          <cell r="G4" t="str">
            <v>NO RADICADA- TERMINOS VENCIDOS</v>
          </cell>
          <cell r="H4">
            <v>406059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P4">
            <v>0</v>
          </cell>
          <cell r="R4">
            <v>0</v>
          </cell>
        </row>
        <row r="5">
          <cell r="A5">
            <v>26619</v>
          </cell>
          <cell r="B5">
            <v>26619</v>
          </cell>
          <cell r="C5">
            <v>42556</v>
          </cell>
          <cell r="D5">
            <v>42564</v>
          </cell>
          <cell r="F5">
            <v>120856</v>
          </cell>
          <cell r="G5" t="str">
            <v>GLOSA POR CONCILIAR Y CANCELADA</v>
          </cell>
          <cell r="H5">
            <v>0</v>
          </cell>
          <cell r="I5">
            <v>0</v>
          </cell>
          <cell r="J5">
            <v>0</v>
          </cell>
          <cell r="K5">
            <v>16250</v>
          </cell>
          <cell r="L5">
            <v>0</v>
          </cell>
          <cell r="M5">
            <v>0</v>
          </cell>
          <cell r="P5">
            <v>0</v>
          </cell>
          <cell r="R5">
            <v>104606</v>
          </cell>
        </row>
        <row r="6">
          <cell r="A6">
            <v>26752</v>
          </cell>
          <cell r="B6">
            <v>26752</v>
          </cell>
          <cell r="C6">
            <v>42556</v>
          </cell>
          <cell r="D6">
            <v>42564</v>
          </cell>
          <cell r="F6">
            <v>191949</v>
          </cell>
          <cell r="G6" t="str">
            <v>GLOSA POR CONCILIAR Y CANCELADA</v>
          </cell>
          <cell r="H6">
            <v>0</v>
          </cell>
          <cell r="I6">
            <v>0</v>
          </cell>
          <cell r="J6">
            <v>0</v>
          </cell>
          <cell r="K6">
            <v>30500</v>
          </cell>
          <cell r="L6">
            <v>0</v>
          </cell>
          <cell r="M6">
            <v>0</v>
          </cell>
          <cell r="P6">
            <v>0</v>
          </cell>
          <cell r="R6">
            <v>161449</v>
          </cell>
        </row>
        <row r="7">
          <cell r="A7">
            <v>26892</v>
          </cell>
          <cell r="B7">
            <v>26892</v>
          </cell>
          <cell r="C7">
            <v>42587</v>
          </cell>
          <cell r="D7">
            <v>42591</v>
          </cell>
          <cell r="F7">
            <v>164770</v>
          </cell>
          <cell r="G7" t="str">
            <v>CANCELADA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P7">
            <v>0</v>
          </cell>
          <cell r="R7">
            <v>164770</v>
          </cell>
        </row>
        <row r="8">
          <cell r="A8">
            <v>26807</v>
          </cell>
          <cell r="B8">
            <v>26807</v>
          </cell>
          <cell r="C8">
            <v>42587</v>
          </cell>
          <cell r="D8">
            <v>42591</v>
          </cell>
          <cell r="F8">
            <v>46308</v>
          </cell>
          <cell r="G8" t="str">
            <v>CANCELADA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P8">
            <v>0</v>
          </cell>
          <cell r="R8">
            <v>46308</v>
          </cell>
        </row>
        <row r="9">
          <cell r="A9">
            <v>26806</v>
          </cell>
          <cell r="B9">
            <v>26806</v>
          </cell>
          <cell r="C9">
            <v>42587</v>
          </cell>
          <cell r="D9">
            <v>42591</v>
          </cell>
          <cell r="F9">
            <v>48510</v>
          </cell>
          <cell r="G9" t="str">
            <v>CANCELADA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P9">
            <v>0</v>
          </cell>
          <cell r="R9">
            <v>48510</v>
          </cell>
        </row>
        <row r="10">
          <cell r="A10">
            <v>26776</v>
          </cell>
          <cell r="B10">
            <v>26776</v>
          </cell>
          <cell r="C10">
            <v>42587</v>
          </cell>
          <cell r="D10">
            <v>42591</v>
          </cell>
          <cell r="F10">
            <v>657913</v>
          </cell>
          <cell r="G10" t="str">
            <v>GLOSA POR CONCILIAR Y CANCELADA</v>
          </cell>
          <cell r="H10">
            <v>0</v>
          </cell>
          <cell r="I10">
            <v>0</v>
          </cell>
          <cell r="J10">
            <v>0</v>
          </cell>
          <cell r="K10">
            <v>272560</v>
          </cell>
          <cell r="L10">
            <v>0</v>
          </cell>
          <cell r="M10">
            <v>0</v>
          </cell>
          <cell r="P10">
            <v>0</v>
          </cell>
          <cell r="R10">
            <v>385353</v>
          </cell>
        </row>
        <row r="11">
          <cell r="A11">
            <v>26058</v>
          </cell>
          <cell r="B11">
            <v>26058</v>
          </cell>
          <cell r="C11">
            <v>42742</v>
          </cell>
          <cell r="D11">
            <v>42747</v>
          </cell>
          <cell r="F11">
            <v>15181</v>
          </cell>
          <cell r="G11" t="str">
            <v>CANCELADA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P11">
            <v>0</v>
          </cell>
          <cell r="R11">
            <v>15181</v>
          </cell>
        </row>
        <row r="12">
          <cell r="A12">
            <v>26026</v>
          </cell>
          <cell r="B12">
            <v>26026</v>
          </cell>
          <cell r="C12">
            <v>42742</v>
          </cell>
          <cell r="D12">
            <v>42747</v>
          </cell>
          <cell r="F12">
            <v>16677</v>
          </cell>
          <cell r="G12" t="str">
            <v>CANCELADA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P12">
            <v>0</v>
          </cell>
          <cell r="R12">
            <v>16677</v>
          </cell>
        </row>
        <row r="13">
          <cell r="A13">
            <v>26085</v>
          </cell>
          <cell r="B13">
            <v>26085</v>
          </cell>
          <cell r="C13">
            <v>42802</v>
          </cell>
          <cell r="D13">
            <v>42800</v>
          </cell>
          <cell r="F13">
            <v>105750</v>
          </cell>
          <cell r="G13" t="str">
            <v>CANCELADA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P13">
            <v>21150</v>
          </cell>
          <cell r="R13">
            <v>84600</v>
          </cell>
        </row>
        <row r="14">
          <cell r="A14">
            <v>26128</v>
          </cell>
          <cell r="B14">
            <v>26128</v>
          </cell>
          <cell r="C14">
            <v>42824</v>
          </cell>
          <cell r="D14">
            <v>42800</v>
          </cell>
          <cell r="F14">
            <v>119263</v>
          </cell>
          <cell r="G14" t="str">
            <v>CANCELADA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P14">
            <v>23853</v>
          </cell>
          <cell r="R14">
            <v>95410</v>
          </cell>
        </row>
        <row r="15">
          <cell r="A15">
            <v>26268</v>
          </cell>
          <cell r="B15">
            <v>26268</v>
          </cell>
          <cell r="C15">
            <v>42830</v>
          </cell>
          <cell r="D15">
            <v>42885</v>
          </cell>
          <cell r="F15">
            <v>930000</v>
          </cell>
          <cell r="G15" t="str">
            <v>NO RADICADA</v>
          </cell>
          <cell r="H15">
            <v>930000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P15">
            <v>0</v>
          </cell>
          <cell r="R15">
            <v>0</v>
          </cell>
        </row>
        <row r="16">
          <cell r="A16">
            <v>28440</v>
          </cell>
          <cell r="B16">
            <v>28440</v>
          </cell>
          <cell r="C16">
            <v>42900</v>
          </cell>
          <cell r="D16">
            <v>43081</v>
          </cell>
          <cell r="F16">
            <v>1523522</v>
          </cell>
          <cell r="G16" t="str">
            <v>NO RADICADA</v>
          </cell>
          <cell r="H16">
            <v>1523522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P16">
            <v>0</v>
          </cell>
          <cell r="R16">
            <v>0</v>
          </cell>
        </row>
        <row r="17">
          <cell r="A17">
            <v>26569</v>
          </cell>
          <cell r="B17">
            <v>26569</v>
          </cell>
          <cell r="C17">
            <v>42927</v>
          </cell>
          <cell r="D17">
            <v>42927</v>
          </cell>
          <cell r="F17">
            <v>1091485</v>
          </cell>
          <cell r="G17" t="str">
            <v>GLOSA POR CONCILIAR Y CANCELADA</v>
          </cell>
          <cell r="H17">
            <v>0</v>
          </cell>
          <cell r="I17">
            <v>0</v>
          </cell>
          <cell r="J17">
            <v>0</v>
          </cell>
          <cell r="K17">
            <v>517000</v>
          </cell>
          <cell r="L17">
            <v>0</v>
          </cell>
          <cell r="M17">
            <v>0</v>
          </cell>
          <cell r="P17">
            <v>0</v>
          </cell>
          <cell r="R17">
            <v>574485</v>
          </cell>
        </row>
        <row r="18">
          <cell r="A18">
            <v>26549</v>
          </cell>
          <cell r="B18">
            <v>26549</v>
          </cell>
          <cell r="C18">
            <v>42927</v>
          </cell>
          <cell r="D18">
            <v>42927</v>
          </cell>
          <cell r="F18">
            <v>144826</v>
          </cell>
          <cell r="G18" t="str">
            <v>CANCELADA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P18">
            <v>0</v>
          </cell>
          <cell r="R18">
            <v>144826</v>
          </cell>
        </row>
        <row r="19">
          <cell r="A19">
            <v>26550</v>
          </cell>
          <cell r="B19">
            <v>26550</v>
          </cell>
          <cell r="C19">
            <v>42927</v>
          </cell>
          <cell r="D19">
            <v>42927</v>
          </cell>
          <cell r="F19">
            <v>396564</v>
          </cell>
          <cell r="G19" t="str">
            <v>CANCELADA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P19">
            <v>0</v>
          </cell>
          <cell r="R19">
            <v>396564</v>
          </cell>
        </row>
        <row r="20">
          <cell r="A20">
            <v>26551</v>
          </cell>
          <cell r="B20">
            <v>26551</v>
          </cell>
          <cell r="C20">
            <v>42927</v>
          </cell>
          <cell r="D20">
            <v>42927</v>
          </cell>
          <cell r="F20">
            <v>44696</v>
          </cell>
          <cell r="G20" t="str">
            <v>CANCELADA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P20">
            <v>0</v>
          </cell>
          <cell r="R20">
            <v>44696</v>
          </cell>
        </row>
        <row r="21">
          <cell r="A21">
            <v>26564</v>
          </cell>
          <cell r="B21">
            <v>26564</v>
          </cell>
          <cell r="C21">
            <v>42927</v>
          </cell>
          <cell r="D21">
            <v>42927</v>
          </cell>
          <cell r="F21">
            <v>90800</v>
          </cell>
          <cell r="G21" t="str">
            <v>CANCELADA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P21">
            <v>0</v>
          </cell>
          <cell r="R21">
            <v>90800</v>
          </cell>
        </row>
        <row r="22">
          <cell r="A22">
            <v>26567</v>
          </cell>
          <cell r="B22">
            <v>26567</v>
          </cell>
          <cell r="C22">
            <v>42927</v>
          </cell>
          <cell r="D22">
            <v>42927</v>
          </cell>
          <cell r="F22">
            <v>96279</v>
          </cell>
          <cell r="G22" t="str">
            <v>CANCELADA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P22">
            <v>0</v>
          </cell>
          <cell r="R22">
            <v>96279</v>
          </cell>
        </row>
        <row r="23">
          <cell r="A23">
            <v>28770</v>
          </cell>
          <cell r="B23">
            <v>28770</v>
          </cell>
          <cell r="C23">
            <v>43005</v>
          </cell>
          <cell r="D23">
            <v>43020</v>
          </cell>
          <cell r="F23">
            <v>36036</v>
          </cell>
          <cell r="G23" t="str">
            <v>CANCELADA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P23">
            <v>0</v>
          </cell>
          <cell r="R23">
            <v>36036</v>
          </cell>
        </row>
        <row r="24">
          <cell r="A24">
            <v>28783</v>
          </cell>
          <cell r="B24">
            <v>28783</v>
          </cell>
          <cell r="C24">
            <v>43006</v>
          </cell>
          <cell r="D24">
            <v>43020</v>
          </cell>
          <cell r="F24">
            <v>91356</v>
          </cell>
          <cell r="G24" t="str">
            <v>CANCELADA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P24">
            <v>0</v>
          </cell>
          <cell r="R24">
            <v>91356</v>
          </cell>
        </row>
        <row r="25">
          <cell r="A25">
            <v>29191</v>
          </cell>
          <cell r="B25">
            <v>29191</v>
          </cell>
          <cell r="C25">
            <v>43038</v>
          </cell>
          <cell r="D25">
            <v>43081</v>
          </cell>
          <cell r="F25">
            <v>9009</v>
          </cell>
          <cell r="G25" t="str">
            <v>CANCELADA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P25">
            <v>9009</v>
          </cell>
          <cell r="R25">
            <v>0</v>
          </cell>
        </row>
        <row r="26">
          <cell r="A26">
            <v>29205</v>
          </cell>
          <cell r="B26">
            <v>29205</v>
          </cell>
          <cell r="C26">
            <v>43038</v>
          </cell>
          <cell r="D26">
            <v>43081</v>
          </cell>
          <cell r="F26">
            <v>9009</v>
          </cell>
          <cell r="G26" t="str">
            <v>CANCELADA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P26">
            <v>9009</v>
          </cell>
          <cell r="R26">
            <v>0</v>
          </cell>
        </row>
        <row r="27">
          <cell r="A27">
            <v>29278</v>
          </cell>
          <cell r="B27">
            <v>29278</v>
          </cell>
          <cell r="C27">
            <v>43046</v>
          </cell>
          <cell r="D27">
            <v>43081</v>
          </cell>
          <cell r="F27">
            <v>27027</v>
          </cell>
          <cell r="G27" t="str">
            <v>CANCELADA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P27">
            <v>27027</v>
          </cell>
          <cell r="R27">
            <v>0</v>
          </cell>
        </row>
        <row r="28">
          <cell r="A28">
            <v>30445</v>
          </cell>
          <cell r="B28">
            <v>30445</v>
          </cell>
          <cell r="C28">
            <v>43106</v>
          </cell>
          <cell r="D28">
            <v>43174</v>
          </cell>
          <cell r="F28">
            <v>526482</v>
          </cell>
          <cell r="G28" t="str">
            <v>NO RADICADA</v>
          </cell>
          <cell r="H28">
            <v>526482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P28">
            <v>0</v>
          </cell>
          <cell r="R28">
            <v>0</v>
          </cell>
        </row>
        <row r="29">
          <cell r="A29">
            <v>30226</v>
          </cell>
          <cell r="B29">
            <v>30226</v>
          </cell>
          <cell r="C29">
            <v>43109</v>
          </cell>
          <cell r="D29">
            <v>43140</v>
          </cell>
          <cell r="F29">
            <v>102279</v>
          </cell>
          <cell r="G29" t="str">
            <v>CANCELADA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P29">
            <v>0</v>
          </cell>
          <cell r="R29">
            <v>102279</v>
          </cell>
        </row>
        <row r="30">
          <cell r="A30">
            <v>30225</v>
          </cell>
          <cell r="B30">
            <v>30225</v>
          </cell>
          <cell r="C30">
            <v>43109</v>
          </cell>
          <cell r="D30">
            <v>43140</v>
          </cell>
          <cell r="F30">
            <v>125123</v>
          </cell>
          <cell r="G30" t="str">
            <v>CANCELADA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P30">
            <v>0</v>
          </cell>
          <cell r="R30">
            <v>125123</v>
          </cell>
        </row>
        <row r="31">
          <cell r="A31">
            <v>30229</v>
          </cell>
          <cell r="B31">
            <v>30229</v>
          </cell>
          <cell r="C31">
            <v>43109</v>
          </cell>
          <cell r="D31">
            <v>43140</v>
          </cell>
          <cell r="F31">
            <v>126847</v>
          </cell>
          <cell r="G31" t="str">
            <v>CANCELADA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P31">
            <v>0</v>
          </cell>
          <cell r="R31">
            <v>126847</v>
          </cell>
        </row>
        <row r="32">
          <cell r="A32">
            <v>30220</v>
          </cell>
          <cell r="B32">
            <v>30220</v>
          </cell>
          <cell r="C32">
            <v>43109</v>
          </cell>
          <cell r="D32">
            <v>43140</v>
          </cell>
          <cell r="F32">
            <v>127428</v>
          </cell>
          <cell r="G32" t="str">
            <v>CANCELADA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P32">
            <v>0</v>
          </cell>
          <cell r="R32">
            <v>127428</v>
          </cell>
        </row>
        <row r="33">
          <cell r="A33">
            <v>30398</v>
          </cell>
          <cell r="B33">
            <v>30398</v>
          </cell>
          <cell r="C33">
            <v>43109</v>
          </cell>
          <cell r="D33">
            <v>43140</v>
          </cell>
          <cell r="F33">
            <v>1554641</v>
          </cell>
          <cell r="G33" t="str">
            <v>GLOSA LEGALIZADA Y CANCELADA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577941</v>
          </cell>
          <cell r="M33">
            <v>0</v>
          </cell>
          <cell r="P33">
            <v>0</v>
          </cell>
          <cell r="R33">
            <v>976700</v>
          </cell>
        </row>
        <row r="34">
          <cell r="A34">
            <v>30228</v>
          </cell>
          <cell r="B34">
            <v>30228</v>
          </cell>
          <cell r="C34">
            <v>43109</v>
          </cell>
          <cell r="D34">
            <v>43140</v>
          </cell>
          <cell r="F34">
            <v>198986</v>
          </cell>
          <cell r="G34" t="str">
            <v>CANCELADA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P34">
            <v>198986</v>
          </cell>
          <cell r="R34">
            <v>0</v>
          </cell>
        </row>
        <row r="35">
          <cell r="A35">
            <v>28475</v>
          </cell>
          <cell r="B35">
            <v>28475</v>
          </cell>
          <cell r="C35">
            <v>43109</v>
          </cell>
          <cell r="D35">
            <v>43140</v>
          </cell>
          <cell r="F35">
            <v>27027</v>
          </cell>
          <cell r="G35" t="str">
            <v>NO RADICADA</v>
          </cell>
          <cell r="H35">
            <v>27027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P35">
            <v>0</v>
          </cell>
          <cell r="R35">
            <v>0</v>
          </cell>
        </row>
        <row r="36">
          <cell r="A36">
            <v>30230</v>
          </cell>
          <cell r="B36">
            <v>30230</v>
          </cell>
          <cell r="C36">
            <v>43109</v>
          </cell>
          <cell r="D36">
            <v>43140</v>
          </cell>
          <cell r="F36">
            <v>455411</v>
          </cell>
          <cell r="G36" t="str">
            <v>CANCELADA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P36">
            <v>0</v>
          </cell>
          <cell r="R36">
            <v>455411</v>
          </cell>
        </row>
        <row r="37">
          <cell r="A37">
            <v>29989</v>
          </cell>
          <cell r="B37">
            <v>29989</v>
          </cell>
          <cell r="C37">
            <v>43109</v>
          </cell>
          <cell r="D37">
            <v>43140</v>
          </cell>
          <cell r="F37">
            <v>53597</v>
          </cell>
          <cell r="G37" t="str">
            <v>CANCELADA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P37">
            <v>53597</v>
          </cell>
          <cell r="R37">
            <v>0</v>
          </cell>
        </row>
        <row r="38">
          <cell r="A38">
            <v>30046</v>
          </cell>
          <cell r="B38">
            <v>30046</v>
          </cell>
          <cell r="C38">
            <v>43109</v>
          </cell>
          <cell r="D38">
            <v>43140</v>
          </cell>
          <cell r="F38">
            <v>90934</v>
          </cell>
          <cell r="G38" t="str">
            <v>CANCELADA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P38">
            <v>0</v>
          </cell>
          <cell r="R38">
            <v>90934</v>
          </cell>
        </row>
        <row r="39">
          <cell r="A39">
            <v>30449</v>
          </cell>
          <cell r="B39">
            <v>30449</v>
          </cell>
          <cell r="C39">
            <v>43110</v>
          </cell>
          <cell r="D39">
            <v>43174</v>
          </cell>
          <cell r="F39">
            <v>31200</v>
          </cell>
          <cell r="G39" t="str">
            <v>NO RADICADA</v>
          </cell>
          <cell r="H39">
            <v>31200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P39">
            <v>0</v>
          </cell>
          <cell r="R39">
            <v>0</v>
          </cell>
        </row>
        <row r="40">
          <cell r="A40">
            <v>30450</v>
          </cell>
          <cell r="B40">
            <v>30450</v>
          </cell>
          <cell r="C40">
            <v>43115</v>
          </cell>
          <cell r="D40">
            <v>43174</v>
          </cell>
          <cell r="F40">
            <v>60200</v>
          </cell>
          <cell r="G40" t="str">
            <v>NO RADICADA</v>
          </cell>
          <cell r="H40">
            <v>60200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P40">
            <v>0</v>
          </cell>
          <cell r="R40">
            <v>0</v>
          </cell>
        </row>
        <row r="41">
          <cell r="A41">
            <v>30856</v>
          </cell>
          <cell r="B41">
            <v>30856</v>
          </cell>
          <cell r="C41">
            <v>43131</v>
          </cell>
          <cell r="D41">
            <v>43203</v>
          </cell>
          <cell r="F41">
            <v>132357</v>
          </cell>
          <cell r="G41" t="str">
            <v>CANCELADA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P41">
            <v>0</v>
          </cell>
          <cell r="R41">
            <v>132357</v>
          </cell>
        </row>
        <row r="42">
          <cell r="A42">
            <v>30801</v>
          </cell>
          <cell r="B42">
            <v>30801</v>
          </cell>
          <cell r="C42">
            <v>43133</v>
          </cell>
          <cell r="D42">
            <v>43174</v>
          </cell>
          <cell r="F42">
            <v>71965</v>
          </cell>
          <cell r="G42" t="str">
            <v>CANCELADA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P42">
            <v>71965</v>
          </cell>
          <cell r="R42">
            <v>0</v>
          </cell>
        </row>
        <row r="43">
          <cell r="A43">
            <v>30458</v>
          </cell>
          <cell r="B43">
            <v>30458</v>
          </cell>
          <cell r="C43">
            <v>43133</v>
          </cell>
          <cell r="D43">
            <v>43174</v>
          </cell>
          <cell r="F43">
            <v>87142</v>
          </cell>
          <cell r="G43" t="str">
            <v>CANCELADA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P43">
            <v>0</v>
          </cell>
          <cell r="R43">
            <v>87142</v>
          </cell>
        </row>
        <row r="44">
          <cell r="A44">
            <v>30749</v>
          </cell>
          <cell r="B44">
            <v>30749</v>
          </cell>
          <cell r="C44">
            <v>43136</v>
          </cell>
          <cell r="D44">
            <v>43174</v>
          </cell>
          <cell r="F44">
            <v>166686</v>
          </cell>
          <cell r="G44" t="str">
            <v>CANCELADA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P44">
            <v>0</v>
          </cell>
          <cell r="R44">
            <v>166686</v>
          </cell>
        </row>
        <row r="45">
          <cell r="A45">
            <v>30396</v>
          </cell>
          <cell r="B45">
            <v>30396</v>
          </cell>
          <cell r="C45">
            <v>43137</v>
          </cell>
          <cell r="D45">
            <v>43174</v>
          </cell>
          <cell r="F45">
            <v>31200</v>
          </cell>
          <cell r="G45" t="str">
            <v>NO RADICADA</v>
          </cell>
          <cell r="H45">
            <v>31200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P45">
            <v>0</v>
          </cell>
          <cell r="R45">
            <v>0</v>
          </cell>
        </row>
        <row r="46">
          <cell r="A46">
            <v>30525</v>
          </cell>
          <cell r="B46">
            <v>30525</v>
          </cell>
          <cell r="C46">
            <v>43139</v>
          </cell>
          <cell r="D46">
            <v>43174</v>
          </cell>
          <cell r="F46">
            <v>4700</v>
          </cell>
          <cell r="G46" t="str">
            <v>CANCELADA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P46">
            <v>4700</v>
          </cell>
          <cell r="R46">
            <v>0</v>
          </cell>
        </row>
        <row r="47">
          <cell r="A47">
            <v>30526</v>
          </cell>
          <cell r="B47">
            <v>30526</v>
          </cell>
          <cell r="C47">
            <v>43139</v>
          </cell>
          <cell r="D47">
            <v>43174</v>
          </cell>
          <cell r="F47">
            <v>4700</v>
          </cell>
          <cell r="G47" t="str">
            <v>CANCELADA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P47">
            <v>4700</v>
          </cell>
          <cell r="R47">
            <v>0</v>
          </cell>
        </row>
        <row r="48">
          <cell r="A48">
            <v>30527</v>
          </cell>
          <cell r="B48">
            <v>30527</v>
          </cell>
          <cell r="C48">
            <v>43139</v>
          </cell>
          <cell r="D48">
            <v>43174</v>
          </cell>
          <cell r="F48">
            <v>4700</v>
          </cell>
          <cell r="G48" t="str">
            <v>CANCELADA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P48">
            <v>4700</v>
          </cell>
          <cell r="R48">
            <v>0</v>
          </cell>
        </row>
        <row r="49">
          <cell r="A49">
            <v>30608</v>
          </cell>
          <cell r="B49">
            <v>30608</v>
          </cell>
          <cell r="C49">
            <v>43145</v>
          </cell>
          <cell r="D49">
            <v>43174</v>
          </cell>
          <cell r="F49">
            <v>14100</v>
          </cell>
          <cell r="G49" t="str">
            <v>CANCELADA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P49">
            <v>14100</v>
          </cell>
          <cell r="R49">
            <v>0</v>
          </cell>
        </row>
        <row r="50">
          <cell r="A50">
            <v>30609</v>
          </cell>
          <cell r="B50">
            <v>30609</v>
          </cell>
          <cell r="C50">
            <v>43145</v>
          </cell>
          <cell r="D50">
            <v>43174</v>
          </cell>
          <cell r="F50">
            <v>14100</v>
          </cell>
          <cell r="G50" t="str">
            <v>CANCELADA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P50">
            <v>14100</v>
          </cell>
          <cell r="R50">
            <v>0</v>
          </cell>
        </row>
        <row r="51">
          <cell r="A51">
            <v>30751</v>
          </cell>
          <cell r="B51">
            <v>30751</v>
          </cell>
          <cell r="C51">
            <v>43145</v>
          </cell>
          <cell r="D51">
            <v>43174</v>
          </cell>
          <cell r="F51">
            <v>170612</v>
          </cell>
          <cell r="G51" t="str">
            <v>CANCELADA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P51">
            <v>170612</v>
          </cell>
          <cell r="R51">
            <v>0</v>
          </cell>
        </row>
        <row r="52">
          <cell r="A52">
            <v>30613</v>
          </cell>
          <cell r="B52">
            <v>30613</v>
          </cell>
          <cell r="C52">
            <v>43145</v>
          </cell>
          <cell r="D52">
            <v>43174</v>
          </cell>
          <cell r="F52">
            <v>4700</v>
          </cell>
          <cell r="G52" t="str">
            <v>CANCELADA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P52">
            <v>4700</v>
          </cell>
          <cell r="R52">
            <v>0</v>
          </cell>
        </row>
        <row r="53">
          <cell r="A53">
            <v>30756</v>
          </cell>
          <cell r="B53">
            <v>30756</v>
          </cell>
          <cell r="C53">
            <v>43152</v>
          </cell>
          <cell r="D53">
            <v>43174</v>
          </cell>
          <cell r="F53">
            <v>4700</v>
          </cell>
          <cell r="G53" t="str">
            <v>CANCELADA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P53">
            <v>4700</v>
          </cell>
          <cell r="R53">
            <v>0</v>
          </cell>
        </row>
        <row r="54">
          <cell r="A54">
            <v>30787</v>
          </cell>
          <cell r="B54">
            <v>30787</v>
          </cell>
          <cell r="C54">
            <v>43153</v>
          </cell>
          <cell r="D54">
            <v>43174</v>
          </cell>
          <cell r="F54">
            <v>4700</v>
          </cell>
          <cell r="G54" t="str">
            <v>CANCELADA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P54">
            <v>4700</v>
          </cell>
          <cell r="R54">
            <v>0</v>
          </cell>
        </row>
        <row r="55">
          <cell r="A55">
            <v>30984</v>
          </cell>
          <cell r="B55">
            <v>30984</v>
          </cell>
          <cell r="C55">
            <v>43163</v>
          </cell>
          <cell r="D55">
            <v>43174</v>
          </cell>
          <cell r="F55">
            <v>65519</v>
          </cell>
          <cell r="G55" t="str">
            <v>CANCELADA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P55">
            <v>65519</v>
          </cell>
          <cell r="R55">
            <v>0</v>
          </cell>
        </row>
        <row r="56">
          <cell r="A56">
            <v>31078</v>
          </cell>
          <cell r="B56">
            <v>31078</v>
          </cell>
          <cell r="C56">
            <v>43172</v>
          </cell>
          <cell r="D56">
            <v>43203</v>
          </cell>
          <cell r="F56">
            <v>203872</v>
          </cell>
          <cell r="G56" t="str">
            <v>NO RADICADA</v>
          </cell>
          <cell r="H56">
            <v>203872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P56">
            <v>0</v>
          </cell>
          <cell r="R56">
            <v>0</v>
          </cell>
        </row>
        <row r="57">
          <cell r="A57">
            <v>31242</v>
          </cell>
          <cell r="B57">
            <v>31242</v>
          </cell>
          <cell r="C57">
            <v>43186</v>
          </cell>
          <cell r="D57">
            <v>43203</v>
          </cell>
          <cell r="F57">
            <v>115900</v>
          </cell>
          <cell r="G57" t="str">
            <v>NO RADICADA</v>
          </cell>
          <cell r="H57">
            <v>115900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P57">
            <v>0</v>
          </cell>
          <cell r="R57">
            <v>0</v>
          </cell>
        </row>
        <row r="58">
          <cell r="A58">
            <v>31244</v>
          </cell>
          <cell r="B58">
            <v>31244</v>
          </cell>
          <cell r="C58">
            <v>43186</v>
          </cell>
          <cell r="D58">
            <v>43203</v>
          </cell>
          <cell r="F58">
            <v>21400</v>
          </cell>
          <cell r="G58" t="str">
            <v>NO RADICADA</v>
          </cell>
          <cell r="H58">
            <v>21400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P58">
            <v>0</v>
          </cell>
          <cell r="R58">
            <v>0</v>
          </cell>
        </row>
        <row r="59">
          <cell r="A59">
            <v>31299</v>
          </cell>
          <cell r="B59">
            <v>31299</v>
          </cell>
          <cell r="C59">
            <v>43187</v>
          </cell>
          <cell r="D59">
            <v>43203</v>
          </cell>
          <cell r="F59">
            <v>164683</v>
          </cell>
          <cell r="G59" t="str">
            <v>CANCELADA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P59">
            <v>0</v>
          </cell>
          <cell r="R59">
            <v>164683</v>
          </cell>
        </row>
        <row r="60">
          <cell r="A60">
            <v>31452</v>
          </cell>
          <cell r="B60">
            <v>31452</v>
          </cell>
          <cell r="C60">
            <v>43207</v>
          </cell>
          <cell r="D60">
            <v>43565</v>
          </cell>
          <cell r="F60">
            <v>9400</v>
          </cell>
          <cell r="G60" t="str">
            <v>CANCELADA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P60">
            <v>0</v>
          </cell>
          <cell r="R60">
            <v>9400</v>
          </cell>
        </row>
        <row r="61">
          <cell r="A61">
            <v>34839</v>
          </cell>
          <cell r="B61">
            <v>34839</v>
          </cell>
          <cell r="C61">
            <v>43437</v>
          </cell>
          <cell r="D61">
            <v>43565</v>
          </cell>
          <cell r="F61">
            <v>94000</v>
          </cell>
          <cell r="G61" t="str">
            <v>CANCELADA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P61">
            <v>0</v>
          </cell>
          <cell r="R61">
            <v>94000</v>
          </cell>
        </row>
        <row r="62">
          <cell r="A62">
            <v>36330</v>
          </cell>
          <cell r="B62">
            <v>36330</v>
          </cell>
          <cell r="C62">
            <v>43462</v>
          </cell>
          <cell r="D62">
            <v>43565</v>
          </cell>
          <cell r="F62">
            <v>123085</v>
          </cell>
          <cell r="G62" t="str">
            <v>CANCELADA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P62">
            <v>0</v>
          </cell>
          <cell r="R62">
            <v>123085</v>
          </cell>
        </row>
        <row r="63">
          <cell r="A63">
            <v>36329</v>
          </cell>
          <cell r="B63">
            <v>36329</v>
          </cell>
          <cell r="C63">
            <v>43462</v>
          </cell>
          <cell r="D63">
            <v>43565</v>
          </cell>
          <cell r="F63">
            <v>629118</v>
          </cell>
          <cell r="G63" t="str">
            <v>NO RADICADA</v>
          </cell>
          <cell r="H63">
            <v>629118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P63">
            <v>0</v>
          </cell>
          <cell r="R63">
            <v>0</v>
          </cell>
        </row>
        <row r="64">
          <cell r="A64">
            <v>35695</v>
          </cell>
          <cell r="B64">
            <v>35695</v>
          </cell>
          <cell r="C64">
            <v>43486</v>
          </cell>
          <cell r="D64">
            <v>43565</v>
          </cell>
          <cell r="F64">
            <v>180937</v>
          </cell>
          <cell r="G64" t="str">
            <v>CANCELADA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P64">
            <v>0</v>
          </cell>
          <cell r="R64">
            <v>180937</v>
          </cell>
        </row>
        <row r="65">
          <cell r="A65">
            <v>36082</v>
          </cell>
          <cell r="B65">
            <v>36082</v>
          </cell>
          <cell r="C65">
            <v>43511</v>
          </cell>
          <cell r="D65">
            <v>43565</v>
          </cell>
          <cell r="F65">
            <v>180152</v>
          </cell>
          <cell r="G65" t="str">
            <v>CANCELADA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P65">
            <v>180152</v>
          </cell>
          <cell r="R65">
            <v>0</v>
          </cell>
        </row>
        <row r="66">
          <cell r="A66">
            <v>36131</v>
          </cell>
          <cell r="B66">
            <v>36131</v>
          </cell>
          <cell r="C66">
            <v>43521</v>
          </cell>
          <cell r="D66">
            <v>43565</v>
          </cell>
          <cell r="F66">
            <v>348000</v>
          </cell>
          <cell r="G66" t="str">
            <v>NO RADICADA</v>
          </cell>
          <cell r="H66">
            <v>348000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P66">
            <v>0</v>
          </cell>
          <cell r="R66">
            <v>0</v>
          </cell>
        </row>
        <row r="67">
          <cell r="A67">
            <v>36343</v>
          </cell>
          <cell r="B67">
            <v>36343</v>
          </cell>
          <cell r="C67">
            <v>43529</v>
          </cell>
          <cell r="D67">
            <v>43565</v>
          </cell>
          <cell r="F67">
            <v>95410</v>
          </cell>
          <cell r="G67" t="str">
            <v>CANCELADA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P67">
            <v>0</v>
          </cell>
          <cell r="R67">
            <v>95410</v>
          </cell>
        </row>
        <row r="68">
          <cell r="A68">
            <v>36414</v>
          </cell>
          <cell r="B68">
            <v>36414</v>
          </cell>
          <cell r="C68">
            <v>43540</v>
          </cell>
          <cell r="D68">
            <v>43565</v>
          </cell>
          <cell r="F68">
            <v>72600</v>
          </cell>
          <cell r="G68" t="str">
            <v>NO RADICADA</v>
          </cell>
          <cell r="H68">
            <v>72600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P68">
            <v>0</v>
          </cell>
          <cell r="R68">
            <v>0</v>
          </cell>
        </row>
        <row r="69">
          <cell r="A69">
            <v>36634</v>
          </cell>
          <cell r="B69">
            <v>36634</v>
          </cell>
          <cell r="C69">
            <v>43541</v>
          </cell>
          <cell r="D69">
            <v>43565</v>
          </cell>
          <cell r="F69">
            <v>130725</v>
          </cell>
          <cell r="G69" t="str">
            <v>CANCELADA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P69">
            <v>0</v>
          </cell>
          <cell r="R69">
            <v>130725</v>
          </cell>
        </row>
        <row r="70">
          <cell r="A70">
            <v>36428</v>
          </cell>
          <cell r="B70">
            <v>36428</v>
          </cell>
          <cell r="C70">
            <v>43542</v>
          </cell>
          <cell r="D70">
            <v>43565</v>
          </cell>
          <cell r="F70">
            <v>14946</v>
          </cell>
          <cell r="G70" t="str">
            <v>CANCELADA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P70">
            <v>0</v>
          </cell>
          <cell r="R70">
            <v>14946</v>
          </cell>
        </row>
        <row r="71">
          <cell r="A71">
            <v>36783</v>
          </cell>
          <cell r="B71">
            <v>36783</v>
          </cell>
          <cell r="C71">
            <v>43543</v>
          </cell>
          <cell r="D71">
            <v>43815</v>
          </cell>
          <cell r="F71">
            <v>243888</v>
          </cell>
          <cell r="G71" t="str">
            <v>CANCELADA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P71">
            <v>36583</v>
          </cell>
          <cell r="R71">
            <v>207305</v>
          </cell>
        </row>
        <row r="72">
          <cell r="A72">
            <v>36440</v>
          </cell>
          <cell r="B72">
            <v>36440</v>
          </cell>
          <cell r="C72">
            <v>43543</v>
          </cell>
          <cell r="D72">
            <v>43565</v>
          </cell>
          <cell r="F72">
            <v>27348</v>
          </cell>
          <cell r="G72" t="str">
            <v>NO RADICADA</v>
          </cell>
          <cell r="H72">
            <v>27348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P72">
            <v>0</v>
          </cell>
          <cell r="R72">
            <v>0</v>
          </cell>
        </row>
        <row r="73">
          <cell r="A73">
            <v>37480</v>
          </cell>
          <cell r="B73">
            <v>37480</v>
          </cell>
          <cell r="C73">
            <v>43574</v>
          </cell>
          <cell r="D73">
            <v>43690</v>
          </cell>
          <cell r="F73">
            <v>128981</v>
          </cell>
          <cell r="G73" t="str">
            <v>CANCELADA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P73">
            <v>19347</v>
          </cell>
          <cell r="R73">
            <v>109634</v>
          </cell>
        </row>
        <row r="74">
          <cell r="A74">
            <v>37470</v>
          </cell>
          <cell r="B74">
            <v>37470</v>
          </cell>
          <cell r="C74">
            <v>43578</v>
          </cell>
          <cell r="D74">
            <v>43815</v>
          </cell>
          <cell r="F74">
            <v>240075</v>
          </cell>
          <cell r="G74" t="str">
            <v>CANCELADA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P74">
            <v>36011</v>
          </cell>
          <cell r="R74">
            <v>204064</v>
          </cell>
        </row>
        <row r="75">
          <cell r="A75">
            <v>38849</v>
          </cell>
          <cell r="B75">
            <v>38849</v>
          </cell>
          <cell r="C75">
            <v>43612</v>
          </cell>
          <cell r="D75">
            <v>43690</v>
          </cell>
          <cell r="F75">
            <v>135004</v>
          </cell>
          <cell r="G75" t="str">
            <v>CANCELADA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P75">
            <v>20251</v>
          </cell>
          <cell r="R75">
            <v>114753</v>
          </cell>
        </row>
        <row r="76">
          <cell r="A76">
            <v>39655</v>
          </cell>
          <cell r="B76">
            <v>39655</v>
          </cell>
          <cell r="C76">
            <v>43612</v>
          </cell>
          <cell r="D76">
            <v>43815</v>
          </cell>
          <cell r="F76">
            <v>171380</v>
          </cell>
          <cell r="G76" t="str">
            <v>CANCELADA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P76">
            <v>17138</v>
          </cell>
          <cell r="R76">
            <v>154242</v>
          </cell>
        </row>
        <row r="77">
          <cell r="A77">
            <v>38829</v>
          </cell>
          <cell r="B77">
            <v>38829</v>
          </cell>
          <cell r="C77">
            <v>43622</v>
          </cell>
          <cell r="D77">
            <v>43690</v>
          </cell>
          <cell r="F77">
            <v>155104</v>
          </cell>
          <cell r="G77" t="str">
            <v>CANCELADA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P77">
            <v>23266</v>
          </cell>
          <cell r="R77">
            <v>131838</v>
          </cell>
        </row>
        <row r="78">
          <cell r="A78">
            <v>38927</v>
          </cell>
          <cell r="B78">
            <v>38927</v>
          </cell>
          <cell r="C78">
            <v>43636</v>
          </cell>
          <cell r="D78">
            <v>43690</v>
          </cell>
          <cell r="F78">
            <v>266491</v>
          </cell>
          <cell r="G78" t="str">
            <v>CANCELADA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P78">
            <v>144908</v>
          </cell>
          <cell r="R78">
            <v>121583</v>
          </cell>
        </row>
        <row r="79">
          <cell r="A79">
            <v>38787</v>
          </cell>
          <cell r="B79">
            <v>38787</v>
          </cell>
          <cell r="C79">
            <v>43640</v>
          </cell>
          <cell r="D79">
            <v>43690</v>
          </cell>
          <cell r="F79">
            <v>130380</v>
          </cell>
          <cell r="G79" t="str">
            <v>CANCELADA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P79">
            <v>19557</v>
          </cell>
          <cell r="R79">
            <v>110823</v>
          </cell>
        </row>
        <row r="80">
          <cell r="A80">
            <v>39001</v>
          </cell>
          <cell r="B80">
            <v>39001</v>
          </cell>
          <cell r="C80">
            <v>43647</v>
          </cell>
          <cell r="D80">
            <v>43725</v>
          </cell>
          <cell r="F80">
            <v>245582</v>
          </cell>
          <cell r="G80" t="str">
            <v>CANCELADA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P80">
            <v>24558</v>
          </cell>
          <cell r="R80">
            <v>221024</v>
          </cell>
        </row>
        <row r="81">
          <cell r="A81">
            <v>40120</v>
          </cell>
          <cell r="B81">
            <v>40120</v>
          </cell>
          <cell r="C81">
            <v>43673</v>
          </cell>
          <cell r="D81">
            <v>43815</v>
          </cell>
          <cell r="F81">
            <v>138854</v>
          </cell>
          <cell r="G81" t="str">
            <v>CANCELADA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P81">
            <v>13885</v>
          </cell>
          <cell r="R81">
            <v>124969</v>
          </cell>
        </row>
        <row r="82">
          <cell r="A82">
            <v>39709</v>
          </cell>
          <cell r="B82">
            <v>39709</v>
          </cell>
          <cell r="C82">
            <v>43678</v>
          </cell>
          <cell r="D82">
            <v>43815</v>
          </cell>
          <cell r="F82">
            <v>264911</v>
          </cell>
          <cell r="G82" t="str">
            <v>CANCELADA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P82">
            <v>26491</v>
          </cell>
          <cell r="R82">
            <v>238420</v>
          </cell>
        </row>
        <row r="83">
          <cell r="A83">
            <v>40096</v>
          </cell>
          <cell r="B83">
            <v>40096</v>
          </cell>
          <cell r="C83">
            <v>43696</v>
          </cell>
          <cell r="D83">
            <v>43871</v>
          </cell>
          <cell r="F83">
            <v>522884</v>
          </cell>
          <cell r="G83" t="str">
            <v>CANCELADA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P83">
            <v>499983</v>
          </cell>
          <cell r="R83">
            <v>22901</v>
          </cell>
        </row>
        <row r="84">
          <cell r="A84">
            <v>40096</v>
          </cell>
          <cell r="B84">
            <v>40096</v>
          </cell>
          <cell r="C84">
            <v>43696</v>
          </cell>
          <cell r="D84">
            <v>44532</v>
          </cell>
          <cell r="F84">
            <v>522884</v>
          </cell>
          <cell r="G84" t="str">
            <v>CANCELADA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P84">
            <v>499983</v>
          </cell>
          <cell r="R84">
            <v>22901</v>
          </cell>
        </row>
        <row r="85">
          <cell r="A85">
            <v>40099</v>
          </cell>
          <cell r="B85">
            <v>40099</v>
          </cell>
          <cell r="C85">
            <v>43700</v>
          </cell>
          <cell r="D85">
            <v>43815</v>
          </cell>
          <cell r="F85">
            <v>108651</v>
          </cell>
          <cell r="G85" t="str">
            <v>CANCELADA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P85">
            <v>10865</v>
          </cell>
          <cell r="R85">
            <v>97786</v>
          </cell>
        </row>
        <row r="86">
          <cell r="A86">
            <v>39821</v>
          </cell>
          <cell r="B86">
            <v>39821</v>
          </cell>
          <cell r="C86">
            <v>43703</v>
          </cell>
          <cell r="D86">
            <v>43815</v>
          </cell>
          <cell r="F86">
            <v>303495</v>
          </cell>
          <cell r="G86" t="str">
            <v>CANCELADA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P86">
            <v>30350</v>
          </cell>
          <cell r="R86">
            <v>273145</v>
          </cell>
        </row>
        <row r="87">
          <cell r="A87">
            <v>40751</v>
          </cell>
          <cell r="B87">
            <v>40751</v>
          </cell>
          <cell r="C87">
            <v>43726</v>
          </cell>
          <cell r="D87">
            <v>43777</v>
          </cell>
          <cell r="F87">
            <v>120401</v>
          </cell>
          <cell r="G87" t="str">
            <v>CANCELADA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P87">
            <v>0</v>
          </cell>
          <cell r="R87">
            <v>120401</v>
          </cell>
        </row>
        <row r="88">
          <cell r="A88">
            <v>40325</v>
          </cell>
          <cell r="B88">
            <v>40325</v>
          </cell>
          <cell r="C88">
            <v>43732</v>
          </cell>
          <cell r="D88">
            <v>43777</v>
          </cell>
          <cell r="F88">
            <v>222659</v>
          </cell>
          <cell r="G88" t="str">
            <v>CANCELADA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P88">
            <v>0</v>
          </cell>
          <cell r="R88">
            <v>222659</v>
          </cell>
        </row>
        <row r="89">
          <cell r="A89">
            <v>40397</v>
          </cell>
          <cell r="B89">
            <v>40397</v>
          </cell>
          <cell r="C89">
            <v>43734</v>
          </cell>
          <cell r="D89">
            <v>43777</v>
          </cell>
          <cell r="F89">
            <v>132860</v>
          </cell>
          <cell r="G89" t="str">
            <v>CANCELADA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P89">
            <v>0</v>
          </cell>
          <cell r="R89">
            <v>132860</v>
          </cell>
        </row>
        <row r="90">
          <cell r="A90">
            <v>40858</v>
          </cell>
          <cell r="B90">
            <v>40858</v>
          </cell>
          <cell r="C90">
            <v>43763</v>
          </cell>
          <cell r="D90">
            <v>43777</v>
          </cell>
          <cell r="F90">
            <v>199029</v>
          </cell>
          <cell r="G90" t="str">
            <v>CANCELADA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P90">
            <v>0</v>
          </cell>
          <cell r="R90">
            <v>199029</v>
          </cell>
        </row>
        <row r="91">
          <cell r="A91">
            <v>41662</v>
          </cell>
          <cell r="B91">
            <v>41662</v>
          </cell>
          <cell r="C91">
            <v>43792</v>
          </cell>
          <cell r="D91">
            <v>43871</v>
          </cell>
          <cell r="F91">
            <v>234282</v>
          </cell>
          <cell r="G91" t="str">
            <v>DEVUELTA</v>
          </cell>
          <cell r="H91">
            <v>0</v>
          </cell>
          <cell r="I91">
            <v>0</v>
          </cell>
          <cell r="J91">
            <v>234282</v>
          </cell>
          <cell r="K91">
            <v>0</v>
          </cell>
          <cell r="L91">
            <v>0</v>
          </cell>
          <cell r="M91">
            <v>0</v>
          </cell>
          <cell r="P91">
            <v>0</v>
          </cell>
          <cell r="R91">
            <v>0</v>
          </cell>
        </row>
        <row r="92">
          <cell r="A92">
            <v>41585</v>
          </cell>
          <cell r="B92">
            <v>41585</v>
          </cell>
          <cell r="C92">
            <v>43799</v>
          </cell>
          <cell r="D92">
            <v>43871</v>
          </cell>
          <cell r="F92">
            <v>160970</v>
          </cell>
          <cell r="G92" t="str">
            <v>CANCELADA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P92">
            <v>0</v>
          </cell>
          <cell r="R92">
            <v>160970</v>
          </cell>
        </row>
        <row r="93">
          <cell r="A93">
            <v>42143</v>
          </cell>
          <cell r="B93">
            <v>42143</v>
          </cell>
          <cell r="C93">
            <v>43801</v>
          </cell>
          <cell r="D93">
            <v>44532</v>
          </cell>
          <cell r="F93">
            <v>144468</v>
          </cell>
          <cell r="G93" t="str">
            <v>NO RADICADA</v>
          </cell>
          <cell r="H93">
            <v>144468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P93">
            <v>0</v>
          </cell>
          <cell r="R93">
            <v>0</v>
          </cell>
        </row>
        <row r="94">
          <cell r="A94">
            <v>42143</v>
          </cell>
          <cell r="B94">
            <v>42143</v>
          </cell>
          <cell r="C94">
            <v>43801</v>
          </cell>
          <cell r="D94">
            <v>43871</v>
          </cell>
          <cell r="F94">
            <v>144468</v>
          </cell>
          <cell r="G94" t="str">
            <v>NO RADICADA</v>
          </cell>
          <cell r="H94">
            <v>144468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P94">
            <v>0</v>
          </cell>
          <cell r="R94">
            <v>0</v>
          </cell>
        </row>
        <row r="95">
          <cell r="A95">
            <v>42587</v>
          </cell>
          <cell r="B95">
            <v>42587</v>
          </cell>
          <cell r="C95">
            <v>43802</v>
          </cell>
          <cell r="D95">
            <v>44532</v>
          </cell>
          <cell r="F95">
            <v>509213</v>
          </cell>
          <cell r="G95" t="str">
            <v>NO RADICADA</v>
          </cell>
          <cell r="H95">
            <v>509213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P95">
            <v>0</v>
          </cell>
          <cell r="R95">
            <v>0</v>
          </cell>
        </row>
        <row r="96">
          <cell r="A96">
            <v>42540</v>
          </cell>
          <cell r="B96">
            <v>42540</v>
          </cell>
          <cell r="C96">
            <v>43808</v>
          </cell>
          <cell r="D96">
            <v>44532</v>
          </cell>
          <cell r="F96">
            <v>134729</v>
          </cell>
          <cell r="G96" t="str">
            <v>NO RADICADA</v>
          </cell>
          <cell r="H96">
            <v>134729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P96">
            <v>0</v>
          </cell>
          <cell r="R96">
            <v>0</v>
          </cell>
        </row>
        <row r="97">
          <cell r="A97">
            <v>42620</v>
          </cell>
          <cell r="B97">
            <v>42620</v>
          </cell>
          <cell r="C97">
            <v>43840</v>
          </cell>
          <cell r="D97">
            <v>44532</v>
          </cell>
          <cell r="F97">
            <v>150516</v>
          </cell>
          <cell r="G97" t="str">
            <v>NO RADICADA</v>
          </cell>
          <cell r="H97">
            <v>150516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P97">
            <v>0</v>
          </cell>
          <cell r="R97">
            <v>0</v>
          </cell>
        </row>
        <row r="98">
          <cell r="A98">
            <v>43627</v>
          </cell>
          <cell r="B98">
            <v>43627</v>
          </cell>
          <cell r="C98">
            <v>43840</v>
          </cell>
          <cell r="D98">
            <v>44532</v>
          </cell>
          <cell r="F98">
            <v>88378</v>
          </cell>
          <cell r="G98" t="str">
            <v>NO RADICADA</v>
          </cell>
          <cell r="H98">
            <v>88378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P98">
            <v>0</v>
          </cell>
          <cell r="R98">
            <v>0</v>
          </cell>
        </row>
        <row r="99">
          <cell r="A99">
            <v>42545</v>
          </cell>
          <cell r="B99">
            <v>42545</v>
          </cell>
          <cell r="C99">
            <v>43841</v>
          </cell>
          <cell r="D99">
            <v>44532</v>
          </cell>
          <cell r="F99">
            <v>59718</v>
          </cell>
          <cell r="G99" t="str">
            <v>NO RADICADA</v>
          </cell>
          <cell r="H99">
            <v>59718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P99">
            <v>0</v>
          </cell>
          <cell r="R99">
            <v>0</v>
          </cell>
        </row>
        <row r="100">
          <cell r="A100">
            <v>42417</v>
          </cell>
          <cell r="B100">
            <v>42417</v>
          </cell>
          <cell r="C100">
            <v>43847</v>
          </cell>
          <cell r="D100">
            <v>44532</v>
          </cell>
          <cell r="F100">
            <v>146345</v>
          </cell>
          <cell r="G100" t="str">
            <v>NO RADICADA</v>
          </cell>
          <cell r="H100">
            <v>146345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P100">
            <v>0</v>
          </cell>
          <cell r="R100">
            <v>0</v>
          </cell>
        </row>
        <row r="101">
          <cell r="A101">
            <v>43023</v>
          </cell>
          <cell r="B101">
            <v>43023</v>
          </cell>
          <cell r="C101">
            <v>43848</v>
          </cell>
          <cell r="D101">
            <v>44532</v>
          </cell>
          <cell r="F101">
            <v>145393</v>
          </cell>
          <cell r="G101" t="str">
            <v>NO RADICADA</v>
          </cell>
          <cell r="H101">
            <v>145393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P101">
            <v>0</v>
          </cell>
          <cell r="R101">
            <v>0</v>
          </cell>
        </row>
        <row r="102">
          <cell r="A102">
            <v>43221</v>
          </cell>
          <cell r="B102">
            <v>43221</v>
          </cell>
          <cell r="C102">
            <v>43858</v>
          </cell>
          <cell r="D102">
            <v>44532</v>
          </cell>
          <cell r="F102">
            <v>443838</v>
          </cell>
          <cell r="G102" t="str">
            <v>NO RADICADA</v>
          </cell>
          <cell r="H102">
            <v>443838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P102">
            <v>0</v>
          </cell>
          <cell r="R102">
            <v>0</v>
          </cell>
        </row>
        <row r="103">
          <cell r="A103">
            <v>43222</v>
          </cell>
          <cell r="B103">
            <v>43222</v>
          </cell>
          <cell r="C103">
            <v>43859</v>
          </cell>
          <cell r="D103">
            <v>44532</v>
          </cell>
          <cell r="F103">
            <v>124349</v>
          </cell>
          <cell r="G103" t="str">
            <v>NO RADICADA</v>
          </cell>
          <cell r="H103">
            <v>124349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P103">
            <v>0</v>
          </cell>
          <cell r="R103">
            <v>0</v>
          </cell>
        </row>
        <row r="104">
          <cell r="A104">
            <v>43065</v>
          </cell>
          <cell r="B104">
            <v>43065</v>
          </cell>
          <cell r="C104">
            <v>43859</v>
          </cell>
          <cell r="D104">
            <v>44532</v>
          </cell>
          <cell r="F104">
            <v>130212</v>
          </cell>
          <cell r="G104" t="str">
            <v>NO RADICADA</v>
          </cell>
          <cell r="H104">
            <v>130212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P104">
            <v>0</v>
          </cell>
          <cell r="R104">
            <v>0</v>
          </cell>
        </row>
        <row r="105">
          <cell r="A105">
            <v>42874</v>
          </cell>
          <cell r="B105">
            <v>42874</v>
          </cell>
          <cell r="C105">
            <v>43873</v>
          </cell>
          <cell r="D105">
            <v>44532</v>
          </cell>
          <cell r="F105">
            <v>80097</v>
          </cell>
          <cell r="G105" t="str">
            <v>NO RADICADA</v>
          </cell>
          <cell r="H105">
            <v>80097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P105">
            <v>0</v>
          </cell>
          <cell r="R105">
            <v>0</v>
          </cell>
        </row>
        <row r="106">
          <cell r="A106">
            <v>43168</v>
          </cell>
          <cell r="B106">
            <v>43168</v>
          </cell>
          <cell r="C106">
            <v>43896</v>
          </cell>
          <cell r="D106">
            <v>44532</v>
          </cell>
          <cell r="F106">
            <v>57838</v>
          </cell>
          <cell r="G106" t="str">
            <v>NO RADICADA</v>
          </cell>
          <cell r="H106">
            <v>57838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P106">
            <v>0</v>
          </cell>
          <cell r="R106">
            <v>0</v>
          </cell>
        </row>
        <row r="107">
          <cell r="A107">
            <v>43093</v>
          </cell>
          <cell r="B107">
            <v>43093</v>
          </cell>
          <cell r="C107">
            <v>43898</v>
          </cell>
          <cell r="D107">
            <v>44532</v>
          </cell>
          <cell r="F107">
            <v>145415</v>
          </cell>
          <cell r="G107" t="str">
            <v>NO RADICADA</v>
          </cell>
          <cell r="H107">
            <v>145415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P107">
            <v>0</v>
          </cell>
          <cell r="R107">
            <v>0</v>
          </cell>
        </row>
        <row r="108">
          <cell r="A108">
            <v>43988</v>
          </cell>
          <cell r="B108">
            <v>43988</v>
          </cell>
          <cell r="C108">
            <v>43902</v>
          </cell>
          <cell r="D108">
            <v>44532</v>
          </cell>
          <cell r="F108">
            <v>138665</v>
          </cell>
          <cell r="G108" t="str">
            <v>NO RADICADA</v>
          </cell>
          <cell r="H108">
            <v>138665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P108">
            <v>0</v>
          </cell>
          <cell r="R108">
            <v>0</v>
          </cell>
        </row>
        <row r="109">
          <cell r="A109">
            <v>43390</v>
          </cell>
          <cell r="B109">
            <v>43390</v>
          </cell>
          <cell r="C109">
            <v>43902</v>
          </cell>
          <cell r="D109">
            <v>44532</v>
          </cell>
          <cell r="F109">
            <v>140412</v>
          </cell>
          <cell r="G109" t="str">
            <v>NO RADICADA</v>
          </cell>
          <cell r="H109">
            <v>140412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P109">
            <v>0</v>
          </cell>
          <cell r="R109">
            <v>0</v>
          </cell>
        </row>
        <row r="110">
          <cell r="A110">
            <v>43167</v>
          </cell>
          <cell r="B110">
            <v>43167</v>
          </cell>
          <cell r="C110">
            <v>43910</v>
          </cell>
          <cell r="D110">
            <v>44532</v>
          </cell>
          <cell r="F110">
            <v>57600</v>
          </cell>
          <cell r="G110" t="str">
            <v>NO RADICADA</v>
          </cell>
          <cell r="H110">
            <v>57600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P110">
            <v>0</v>
          </cell>
          <cell r="R110">
            <v>0</v>
          </cell>
        </row>
        <row r="111">
          <cell r="A111">
            <v>43651</v>
          </cell>
          <cell r="B111">
            <v>43651</v>
          </cell>
          <cell r="C111">
            <v>43946</v>
          </cell>
          <cell r="D111">
            <v>44532</v>
          </cell>
          <cell r="F111">
            <v>415234</v>
          </cell>
          <cell r="G111" t="str">
            <v>NO RADICADA</v>
          </cell>
          <cell r="H111">
            <v>415234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P111">
            <v>0</v>
          </cell>
          <cell r="R111">
            <v>0</v>
          </cell>
        </row>
        <row r="112">
          <cell r="A112">
            <v>43859</v>
          </cell>
          <cell r="B112">
            <v>43859</v>
          </cell>
          <cell r="C112">
            <v>43955</v>
          </cell>
          <cell r="D112">
            <v>44532</v>
          </cell>
          <cell r="F112">
            <v>170494</v>
          </cell>
          <cell r="G112" t="str">
            <v>NO RADICADA</v>
          </cell>
          <cell r="H112">
            <v>170494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P112">
            <v>0</v>
          </cell>
          <cell r="R112">
            <v>0</v>
          </cell>
        </row>
        <row r="113">
          <cell r="A113">
            <v>43989</v>
          </cell>
          <cell r="B113">
            <v>43989</v>
          </cell>
          <cell r="C113">
            <v>43959</v>
          </cell>
          <cell r="D113">
            <v>44532</v>
          </cell>
          <cell r="F113">
            <v>141333</v>
          </cell>
          <cell r="G113" t="str">
            <v>NO RADICADA</v>
          </cell>
          <cell r="H113">
            <v>141333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P113">
            <v>0</v>
          </cell>
          <cell r="R113">
            <v>0</v>
          </cell>
        </row>
        <row r="114">
          <cell r="A114">
            <v>44072</v>
          </cell>
          <cell r="B114">
            <v>44072</v>
          </cell>
          <cell r="C114">
            <v>43977</v>
          </cell>
          <cell r="D114">
            <v>44532</v>
          </cell>
          <cell r="F114">
            <v>232447</v>
          </cell>
          <cell r="G114" t="str">
            <v>NO RADICADA</v>
          </cell>
          <cell r="H114">
            <v>232447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P114">
            <v>0</v>
          </cell>
          <cell r="R114">
            <v>0</v>
          </cell>
        </row>
        <row r="115">
          <cell r="A115">
            <v>45315</v>
          </cell>
          <cell r="B115">
            <v>45315</v>
          </cell>
          <cell r="C115">
            <v>44011</v>
          </cell>
          <cell r="D115">
            <v>44532</v>
          </cell>
          <cell r="F115">
            <v>126844</v>
          </cell>
          <cell r="G115" t="str">
            <v>NO RADICADA</v>
          </cell>
          <cell r="H115">
            <v>126844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P115">
            <v>0</v>
          </cell>
          <cell r="R115">
            <v>0</v>
          </cell>
        </row>
        <row r="116">
          <cell r="A116">
            <v>44908</v>
          </cell>
          <cell r="B116">
            <v>44908</v>
          </cell>
          <cell r="C116">
            <v>44015</v>
          </cell>
          <cell r="D116">
            <v>44532</v>
          </cell>
          <cell r="F116">
            <v>114238</v>
          </cell>
          <cell r="G116" t="str">
            <v>NO RADICADA</v>
          </cell>
          <cell r="H116">
            <v>114238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P116">
            <v>0</v>
          </cell>
          <cell r="R116">
            <v>0</v>
          </cell>
        </row>
        <row r="117">
          <cell r="A117">
            <v>44681</v>
          </cell>
          <cell r="B117">
            <v>44681</v>
          </cell>
          <cell r="C117">
            <v>44018</v>
          </cell>
          <cell r="D117">
            <v>44532</v>
          </cell>
          <cell r="F117">
            <v>473585</v>
          </cell>
          <cell r="G117" t="str">
            <v>NO RADICADA</v>
          </cell>
          <cell r="H117">
            <v>473585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P117">
            <v>0</v>
          </cell>
          <cell r="R117">
            <v>0</v>
          </cell>
        </row>
        <row r="118">
          <cell r="A118">
            <v>44858</v>
          </cell>
          <cell r="B118">
            <v>44858</v>
          </cell>
          <cell r="C118">
            <v>44047</v>
          </cell>
          <cell r="D118">
            <v>44532</v>
          </cell>
          <cell r="F118">
            <v>24000</v>
          </cell>
          <cell r="G118" t="str">
            <v>NO RADICADA</v>
          </cell>
          <cell r="H118">
            <v>24000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P118">
            <v>0</v>
          </cell>
          <cell r="R118">
            <v>0</v>
          </cell>
        </row>
        <row r="119">
          <cell r="A119">
            <v>44851</v>
          </cell>
          <cell r="B119">
            <v>44851</v>
          </cell>
          <cell r="C119">
            <v>44047</v>
          </cell>
          <cell r="D119">
            <v>44532</v>
          </cell>
          <cell r="F119">
            <v>29800</v>
          </cell>
          <cell r="G119" t="str">
            <v>NO RADICADA</v>
          </cell>
          <cell r="H119">
            <v>29800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P119">
            <v>0</v>
          </cell>
          <cell r="R119">
            <v>0</v>
          </cell>
        </row>
        <row r="120">
          <cell r="A120">
            <v>45158</v>
          </cell>
          <cell r="B120">
            <v>45158</v>
          </cell>
          <cell r="C120">
            <v>44052</v>
          </cell>
          <cell r="D120">
            <v>44532</v>
          </cell>
          <cell r="F120">
            <v>245945</v>
          </cell>
          <cell r="G120" t="str">
            <v>NO RADICADA</v>
          </cell>
          <cell r="H120">
            <v>245945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P120">
            <v>0</v>
          </cell>
          <cell r="R120">
            <v>0</v>
          </cell>
        </row>
        <row r="121">
          <cell r="A121">
            <v>552</v>
          </cell>
          <cell r="B121">
            <v>552</v>
          </cell>
          <cell r="C121">
            <v>44058</v>
          </cell>
          <cell r="D121">
            <v>44532</v>
          </cell>
          <cell r="F121">
            <v>124204</v>
          </cell>
          <cell r="G121" t="str">
            <v>NO RADICADA</v>
          </cell>
          <cell r="H121">
            <v>124204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P121">
            <v>0</v>
          </cell>
          <cell r="R121">
            <v>0</v>
          </cell>
        </row>
        <row r="122">
          <cell r="A122">
            <v>45489</v>
          </cell>
          <cell r="B122">
            <v>45489</v>
          </cell>
          <cell r="C122">
            <v>44090</v>
          </cell>
          <cell r="D122">
            <v>44532</v>
          </cell>
          <cell r="F122">
            <v>5300</v>
          </cell>
          <cell r="G122" t="str">
            <v>NO RADICADA</v>
          </cell>
          <cell r="H122">
            <v>5300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P122">
            <v>0</v>
          </cell>
          <cell r="R122">
            <v>0</v>
          </cell>
        </row>
        <row r="123">
          <cell r="A123">
            <v>369</v>
          </cell>
          <cell r="B123">
            <v>369</v>
          </cell>
          <cell r="C123">
            <v>44118</v>
          </cell>
          <cell r="D123">
            <v>44532</v>
          </cell>
          <cell r="F123">
            <v>5300</v>
          </cell>
          <cell r="G123" t="str">
            <v>NO RADICADA</v>
          </cell>
          <cell r="H123">
            <v>5300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P123">
            <v>0</v>
          </cell>
          <cell r="R123">
            <v>0</v>
          </cell>
        </row>
        <row r="124">
          <cell r="A124">
            <v>437</v>
          </cell>
          <cell r="B124">
            <v>437</v>
          </cell>
          <cell r="C124">
            <v>44130</v>
          </cell>
          <cell r="D124">
            <v>44532</v>
          </cell>
          <cell r="F124">
            <v>15900</v>
          </cell>
          <cell r="G124" t="str">
            <v>NO RADICADA</v>
          </cell>
          <cell r="H124">
            <v>15900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P124">
            <v>0</v>
          </cell>
          <cell r="R124">
            <v>0</v>
          </cell>
        </row>
        <row r="125">
          <cell r="A125">
            <v>1065</v>
          </cell>
          <cell r="B125">
            <v>1065</v>
          </cell>
          <cell r="C125">
            <v>44136</v>
          </cell>
          <cell r="D125">
            <v>44532</v>
          </cell>
          <cell r="F125">
            <v>71086</v>
          </cell>
          <cell r="G125" t="str">
            <v>NO RADICADA</v>
          </cell>
          <cell r="H125">
            <v>71086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P125">
            <v>0</v>
          </cell>
          <cell r="R125">
            <v>0</v>
          </cell>
        </row>
        <row r="126">
          <cell r="A126">
            <v>627</v>
          </cell>
          <cell r="B126">
            <v>627</v>
          </cell>
          <cell r="C126">
            <v>44139</v>
          </cell>
          <cell r="D126">
            <v>44532</v>
          </cell>
          <cell r="F126">
            <v>5300</v>
          </cell>
          <cell r="G126" t="str">
            <v>NO RADICADA</v>
          </cell>
          <cell r="H126">
            <v>5300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P126">
            <v>0</v>
          </cell>
          <cell r="R126">
            <v>0</v>
          </cell>
        </row>
        <row r="127">
          <cell r="A127">
            <v>806</v>
          </cell>
          <cell r="B127">
            <v>806</v>
          </cell>
          <cell r="C127">
            <v>44147</v>
          </cell>
          <cell r="D127">
            <v>44532</v>
          </cell>
          <cell r="F127">
            <v>5300</v>
          </cell>
          <cell r="G127" t="str">
            <v>NO RADICADA</v>
          </cell>
          <cell r="H127">
            <v>5300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P127">
            <v>0</v>
          </cell>
          <cell r="R127">
            <v>0</v>
          </cell>
        </row>
        <row r="128">
          <cell r="A128">
            <v>816</v>
          </cell>
          <cell r="B128">
            <v>816</v>
          </cell>
          <cell r="C128">
            <v>44155</v>
          </cell>
          <cell r="D128">
            <v>44532</v>
          </cell>
          <cell r="F128">
            <v>5300</v>
          </cell>
          <cell r="G128" t="str">
            <v>NO RADICADA</v>
          </cell>
          <cell r="H128">
            <v>5300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P128">
            <v>0</v>
          </cell>
          <cell r="R128">
            <v>0</v>
          </cell>
        </row>
        <row r="129">
          <cell r="A129">
            <v>795</v>
          </cell>
          <cell r="B129">
            <v>795</v>
          </cell>
          <cell r="C129">
            <v>44158</v>
          </cell>
          <cell r="D129">
            <v>44532</v>
          </cell>
          <cell r="F129">
            <v>25500</v>
          </cell>
          <cell r="G129" t="str">
            <v>NO RADICADA</v>
          </cell>
          <cell r="H129">
            <v>25500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P129">
            <v>0</v>
          </cell>
          <cell r="R129">
            <v>0</v>
          </cell>
        </row>
        <row r="130">
          <cell r="A130">
            <v>1006</v>
          </cell>
          <cell r="B130">
            <v>1006</v>
          </cell>
          <cell r="C130">
            <v>44161</v>
          </cell>
          <cell r="D130">
            <v>44532</v>
          </cell>
          <cell r="F130">
            <v>5300</v>
          </cell>
          <cell r="G130" t="str">
            <v>NO RADICADA</v>
          </cell>
          <cell r="H130">
            <v>5300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P130">
            <v>0</v>
          </cell>
          <cell r="R130">
            <v>0</v>
          </cell>
        </row>
        <row r="131">
          <cell r="A131">
            <v>1091</v>
          </cell>
          <cell r="B131">
            <v>1091</v>
          </cell>
          <cell r="C131">
            <v>44172</v>
          </cell>
          <cell r="D131">
            <v>44532</v>
          </cell>
          <cell r="F131">
            <v>21200</v>
          </cell>
          <cell r="G131" t="str">
            <v>NO RADICADA</v>
          </cell>
          <cell r="H131">
            <v>21200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P131">
            <v>0</v>
          </cell>
          <cell r="R131">
            <v>0</v>
          </cell>
        </row>
        <row r="132">
          <cell r="A132">
            <v>1027</v>
          </cell>
          <cell r="B132">
            <v>1027</v>
          </cell>
          <cell r="C132">
            <v>44172</v>
          </cell>
          <cell r="D132">
            <v>44532</v>
          </cell>
          <cell r="F132">
            <v>35100</v>
          </cell>
          <cell r="G132" t="str">
            <v>NO RADICADA</v>
          </cell>
          <cell r="H132">
            <v>35100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P132">
            <v>0</v>
          </cell>
          <cell r="R132">
            <v>0</v>
          </cell>
        </row>
        <row r="133">
          <cell r="A133">
            <v>1271</v>
          </cell>
          <cell r="B133">
            <v>1271</v>
          </cell>
          <cell r="C133">
            <v>44176</v>
          </cell>
          <cell r="D133">
            <v>44532</v>
          </cell>
          <cell r="F133">
            <v>122000</v>
          </cell>
          <cell r="G133" t="str">
            <v>NO RADICADA</v>
          </cell>
          <cell r="H133">
            <v>122000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P133">
            <v>0</v>
          </cell>
          <cell r="R133">
            <v>0</v>
          </cell>
        </row>
        <row r="134">
          <cell r="A134">
            <v>1540</v>
          </cell>
          <cell r="B134">
            <v>1540</v>
          </cell>
          <cell r="C134">
            <v>44209</v>
          </cell>
          <cell r="D134">
            <v>44532</v>
          </cell>
          <cell r="F134">
            <v>24512</v>
          </cell>
          <cell r="G134" t="str">
            <v>NO RADICADA</v>
          </cell>
          <cell r="H134">
            <v>24512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P134">
            <v>0</v>
          </cell>
          <cell r="R134">
            <v>0</v>
          </cell>
        </row>
        <row r="135">
          <cell r="A135">
            <v>1805</v>
          </cell>
          <cell r="B135">
            <v>1805</v>
          </cell>
          <cell r="C135">
            <v>44211</v>
          </cell>
          <cell r="D135">
            <v>44532</v>
          </cell>
          <cell r="F135">
            <v>433574</v>
          </cell>
          <cell r="G135" t="str">
            <v>NO RADICADA</v>
          </cell>
          <cell r="H135">
            <v>433574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P135">
            <v>0</v>
          </cell>
          <cell r="R135">
            <v>0</v>
          </cell>
        </row>
        <row r="136">
          <cell r="A136">
            <v>1582</v>
          </cell>
          <cell r="B136">
            <v>1582</v>
          </cell>
          <cell r="C136">
            <v>44215</v>
          </cell>
          <cell r="D136">
            <v>44532</v>
          </cell>
          <cell r="F136">
            <v>101934</v>
          </cell>
          <cell r="G136" t="str">
            <v>NO RADICADA</v>
          </cell>
          <cell r="H136">
            <v>101934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P136">
            <v>0</v>
          </cell>
          <cell r="R136">
            <v>0</v>
          </cell>
        </row>
        <row r="137">
          <cell r="A137">
            <v>1525</v>
          </cell>
          <cell r="B137">
            <v>1525</v>
          </cell>
          <cell r="C137">
            <v>44217</v>
          </cell>
          <cell r="D137">
            <v>44532</v>
          </cell>
          <cell r="F137">
            <v>36300</v>
          </cell>
          <cell r="G137" t="str">
            <v>NO RADICADA</v>
          </cell>
          <cell r="H137">
            <v>36300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P137">
            <v>0</v>
          </cell>
          <cell r="R137">
            <v>0</v>
          </cell>
        </row>
        <row r="138">
          <cell r="A138">
            <v>1889</v>
          </cell>
          <cell r="B138">
            <v>1889</v>
          </cell>
          <cell r="C138">
            <v>44229</v>
          </cell>
          <cell r="D138">
            <v>44532</v>
          </cell>
          <cell r="F138">
            <v>296421</v>
          </cell>
          <cell r="G138" t="str">
            <v>NO RADICADA</v>
          </cell>
          <cell r="H138">
            <v>296421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P138">
            <v>0</v>
          </cell>
          <cell r="R138">
            <v>0</v>
          </cell>
        </row>
        <row r="139">
          <cell r="A139">
            <v>42516</v>
          </cell>
          <cell r="B139">
            <v>42516</v>
          </cell>
          <cell r="C139">
            <v>44230</v>
          </cell>
          <cell r="D139">
            <v>44532</v>
          </cell>
          <cell r="F139">
            <v>530577</v>
          </cell>
          <cell r="G139" t="str">
            <v>NO RADICADA</v>
          </cell>
          <cell r="H139">
            <v>530577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P139">
            <v>0</v>
          </cell>
          <cell r="R139">
            <v>0</v>
          </cell>
        </row>
        <row r="140">
          <cell r="A140">
            <v>1749</v>
          </cell>
          <cell r="B140">
            <v>1749</v>
          </cell>
          <cell r="C140">
            <v>44236</v>
          </cell>
          <cell r="D140">
            <v>44532</v>
          </cell>
          <cell r="F140">
            <v>36300</v>
          </cell>
          <cell r="G140" t="str">
            <v>NO RADICADA</v>
          </cell>
          <cell r="H140">
            <v>36300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P140">
            <v>0</v>
          </cell>
          <cell r="R140">
            <v>0</v>
          </cell>
        </row>
        <row r="141">
          <cell r="A141">
            <v>2159</v>
          </cell>
          <cell r="B141">
            <v>2159</v>
          </cell>
          <cell r="C141">
            <v>44242</v>
          </cell>
          <cell r="D141">
            <v>44532</v>
          </cell>
          <cell r="F141">
            <v>608390</v>
          </cell>
          <cell r="G141" t="str">
            <v>NO RADICADA</v>
          </cell>
          <cell r="H141">
            <v>608390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P141">
            <v>0</v>
          </cell>
          <cell r="R141">
            <v>0</v>
          </cell>
        </row>
        <row r="142">
          <cell r="A142">
            <v>1992</v>
          </cell>
          <cell r="B142">
            <v>1992</v>
          </cell>
          <cell r="C142">
            <v>44242</v>
          </cell>
          <cell r="D142">
            <v>44532</v>
          </cell>
          <cell r="F142">
            <v>649405</v>
          </cell>
          <cell r="G142" t="str">
            <v>NO RADICADA</v>
          </cell>
          <cell r="H142">
            <v>649405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P142">
            <v>0</v>
          </cell>
          <cell r="R142">
            <v>0</v>
          </cell>
        </row>
        <row r="143">
          <cell r="A143">
            <v>1853</v>
          </cell>
          <cell r="B143">
            <v>1853</v>
          </cell>
          <cell r="C143">
            <v>44244</v>
          </cell>
          <cell r="D143">
            <v>44532</v>
          </cell>
          <cell r="F143">
            <v>34457</v>
          </cell>
          <cell r="G143" t="str">
            <v>NO RADICADA</v>
          </cell>
          <cell r="H143">
            <v>34457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P143">
            <v>0</v>
          </cell>
          <cell r="R143">
            <v>0</v>
          </cell>
        </row>
        <row r="144">
          <cell r="A144">
            <v>2103</v>
          </cell>
          <cell r="B144">
            <v>2103</v>
          </cell>
          <cell r="C144">
            <v>44250</v>
          </cell>
          <cell r="D144">
            <v>44532</v>
          </cell>
          <cell r="F144">
            <v>101176</v>
          </cell>
          <cell r="G144" t="str">
            <v>NO RADICADA</v>
          </cell>
          <cell r="H144">
            <v>101176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P144">
            <v>0</v>
          </cell>
          <cell r="R144">
            <v>0</v>
          </cell>
        </row>
        <row r="145">
          <cell r="A145">
            <v>1952</v>
          </cell>
          <cell r="B145">
            <v>1952</v>
          </cell>
          <cell r="C145">
            <v>44251</v>
          </cell>
          <cell r="D145">
            <v>44532</v>
          </cell>
          <cell r="F145">
            <v>34457</v>
          </cell>
          <cell r="G145" t="str">
            <v>NO RADICADA</v>
          </cell>
          <cell r="H145">
            <v>34457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P145">
            <v>0</v>
          </cell>
          <cell r="R145">
            <v>0</v>
          </cell>
        </row>
        <row r="146">
          <cell r="A146">
            <v>2448</v>
          </cell>
          <cell r="B146">
            <v>2448</v>
          </cell>
          <cell r="C146">
            <v>44273</v>
          </cell>
          <cell r="D146">
            <v>44532</v>
          </cell>
          <cell r="F146">
            <v>66889</v>
          </cell>
          <cell r="G146" t="str">
            <v>NO RADICADA</v>
          </cell>
          <cell r="H146">
            <v>66889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P146">
            <v>0</v>
          </cell>
          <cell r="R146">
            <v>0</v>
          </cell>
        </row>
        <row r="147">
          <cell r="A147">
            <v>2807</v>
          </cell>
          <cell r="B147">
            <v>2807</v>
          </cell>
          <cell r="C147">
            <v>44278</v>
          </cell>
          <cell r="D147">
            <v>44532</v>
          </cell>
          <cell r="F147">
            <v>19700</v>
          </cell>
          <cell r="G147" t="str">
            <v>NO RADICADA</v>
          </cell>
          <cell r="H147">
            <v>19700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P147">
            <v>0</v>
          </cell>
          <cell r="R147">
            <v>0</v>
          </cell>
        </row>
        <row r="148">
          <cell r="A148">
            <v>2905</v>
          </cell>
          <cell r="B148">
            <v>2905</v>
          </cell>
          <cell r="C148">
            <v>44280</v>
          </cell>
          <cell r="D148">
            <v>44532</v>
          </cell>
          <cell r="F148">
            <v>92630</v>
          </cell>
          <cell r="G148" t="str">
            <v>NO RADICADA</v>
          </cell>
          <cell r="H148">
            <v>92630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P148">
            <v>0</v>
          </cell>
          <cell r="R148">
            <v>0</v>
          </cell>
        </row>
        <row r="149">
          <cell r="A149">
            <v>2818</v>
          </cell>
          <cell r="B149">
            <v>2818</v>
          </cell>
          <cell r="C149">
            <v>44285</v>
          </cell>
          <cell r="D149">
            <v>44532</v>
          </cell>
          <cell r="F149">
            <v>30843</v>
          </cell>
          <cell r="G149" t="str">
            <v>NO RADICADA</v>
          </cell>
          <cell r="H149">
            <v>30843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P149">
            <v>0</v>
          </cell>
          <cell r="R149">
            <v>0</v>
          </cell>
        </row>
        <row r="150">
          <cell r="A150">
            <v>3019</v>
          </cell>
          <cell r="B150">
            <v>3019</v>
          </cell>
          <cell r="C150">
            <v>44286</v>
          </cell>
          <cell r="D150">
            <v>44532</v>
          </cell>
          <cell r="F150">
            <v>5485</v>
          </cell>
          <cell r="G150" t="str">
            <v>NO RADICADA</v>
          </cell>
          <cell r="H150">
            <v>5485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P150">
            <v>0</v>
          </cell>
          <cell r="R150">
            <v>0</v>
          </cell>
        </row>
        <row r="151">
          <cell r="A151">
            <v>3377</v>
          </cell>
          <cell r="B151">
            <v>3377</v>
          </cell>
          <cell r="C151">
            <v>44292</v>
          </cell>
          <cell r="D151">
            <v>44532</v>
          </cell>
          <cell r="F151">
            <v>138893</v>
          </cell>
          <cell r="G151" t="str">
            <v>NO RADICADA</v>
          </cell>
          <cell r="H151">
            <v>138893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P151">
            <v>0</v>
          </cell>
          <cell r="R151">
            <v>0</v>
          </cell>
        </row>
        <row r="152">
          <cell r="A152">
            <v>3064</v>
          </cell>
          <cell r="B152">
            <v>3064</v>
          </cell>
          <cell r="C152">
            <v>44292</v>
          </cell>
          <cell r="D152">
            <v>44532</v>
          </cell>
          <cell r="F152">
            <v>320748</v>
          </cell>
          <cell r="G152" t="str">
            <v>NO RADICADA</v>
          </cell>
          <cell r="H152">
            <v>320748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P152">
            <v>0</v>
          </cell>
          <cell r="R152">
            <v>0</v>
          </cell>
        </row>
        <row r="153">
          <cell r="A153">
            <v>3140</v>
          </cell>
          <cell r="B153">
            <v>3140</v>
          </cell>
          <cell r="C153">
            <v>44292</v>
          </cell>
          <cell r="D153">
            <v>44532</v>
          </cell>
          <cell r="F153">
            <v>5485</v>
          </cell>
          <cell r="G153" t="str">
            <v>NO RADICADA</v>
          </cell>
          <cell r="H153">
            <v>5485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P153">
            <v>0</v>
          </cell>
          <cell r="R153">
            <v>0</v>
          </cell>
        </row>
        <row r="154">
          <cell r="A154">
            <v>3839</v>
          </cell>
          <cell r="B154">
            <v>3839</v>
          </cell>
          <cell r="C154">
            <v>44293</v>
          </cell>
          <cell r="D154">
            <v>44532</v>
          </cell>
          <cell r="F154">
            <v>79600</v>
          </cell>
          <cell r="G154" t="str">
            <v>NO RADICADA</v>
          </cell>
          <cell r="H154">
            <v>79600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P154">
            <v>0</v>
          </cell>
          <cell r="R154">
            <v>0</v>
          </cell>
        </row>
        <row r="155">
          <cell r="A155">
            <v>3126</v>
          </cell>
          <cell r="B155">
            <v>3126</v>
          </cell>
          <cell r="C155">
            <v>44293</v>
          </cell>
          <cell r="D155">
            <v>44532</v>
          </cell>
          <cell r="F155">
            <v>79695</v>
          </cell>
          <cell r="G155" t="str">
            <v>NO RADICADA</v>
          </cell>
          <cell r="H155">
            <v>79695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P155">
            <v>0</v>
          </cell>
          <cell r="R155">
            <v>0</v>
          </cell>
        </row>
        <row r="156">
          <cell r="A156">
            <v>43954</v>
          </cell>
          <cell r="B156">
            <v>43954</v>
          </cell>
          <cell r="C156">
            <v>44297</v>
          </cell>
          <cell r="D156">
            <v>44532</v>
          </cell>
          <cell r="F156">
            <v>882352</v>
          </cell>
          <cell r="G156" t="str">
            <v>NO RADICADA</v>
          </cell>
          <cell r="H156">
            <v>882352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P156">
            <v>0</v>
          </cell>
          <cell r="R156">
            <v>0</v>
          </cell>
        </row>
        <row r="157">
          <cell r="A157">
            <v>43427</v>
          </cell>
          <cell r="B157">
            <v>43427</v>
          </cell>
          <cell r="C157">
            <v>44307</v>
          </cell>
          <cell r="D157">
            <v>44532</v>
          </cell>
          <cell r="F157">
            <v>19000</v>
          </cell>
          <cell r="G157" t="str">
            <v>NO RADICADA</v>
          </cell>
          <cell r="H157">
            <v>19000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P157">
            <v>0</v>
          </cell>
          <cell r="R157">
            <v>0</v>
          </cell>
        </row>
        <row r="158">
          <cell r="A158">
            <v>43437</v>
          </cell>
          <cell r="B158">
            <v>43437</v>
          </cell>
          <cell r="C158">
            <v>44309</v>
          </cell>
          <cell r="D158">
            <v>44532</v>
          </cell>
          <cell r="F158">
            <v>77000</v>
          </cell>
          <cell r="G158" t="str">
            <v>NO RADICADA</v>
          </cell>
          <cell r="H158">
            <v>77000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P158">
            <v>0</v>
          </cell>
          <cell r="R158">
            <v>0</v>
          </cell>
        </row>
        <row r="159">
          <cell r="A159">
            <v>4211</v>
          </cell>
          <cell r="B159">
            <v>4211</v>
          </cell>
          <cell r="C159">
            <v>44311</v>
          </cell>
          <cell r="D159">
            <v>44532</v>
          </cell>
          <cell r="F159">
            <v>559699</v>
          </cell>
          <cell r="G159" t="str">
            <v>NO RADICADA</v>
          </cell>
          <cell r="H159">
            <v>559699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P159">
            <v>0</v>
          </cell>
          <cell r="R159">
            <v>0</v>
          </cell>
        </row>
        <row r="160">
          <cell r="A160">
            <v>11679</v>
          </cell>
          <cell r="B160">
            <v>11679</v>
          </cell>
          <cell r="C160">
            <v>44312</v>
          </cell>
          <cell r="D160">
            <v>44532</v>
          </cell>
          <cell r="F160">
            <v>138569</v>
          </cell>
          <cell r="G160" t="str">
            <v>NO RADICADA</v>
          </cell>
          <cell r="H160">
            <v>138569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P160">
            <v>0</v>
          </cell>
          <cell r="R160">
            <v>0</v>
          </cell>
        </row>
        <row r="161">
          <cell r="A161">
            <v>3925</v>
          </cell>
          <cell r="B161">
            <v>3925</v>
          </cell>
          <cell r="C161">
            <v>44312</v>
          </cell>
          <cell r="D161">
            <v>44532</v>
          </cell>
          <cell r="F161">
            <v>5485</v>
          </cell>
          <cell r="G161" t="str">
            <v>NO RADICADA</v>
          </cell>
          <cell r="H161">
            <v>5485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P161">
            <v>0</v>
          </cell>
          <cell r="R161">
            <v>0</v>
          </cell>
        </row>
        <row r="162">
          <cell r="A162">
            <v>4245</v>
          </cell>
          <cell r="B162">
            <v>4245</v>
          </cell>
          <cell r="C162">
            <v>44313</v>
          </cell>
          <cell r="D162">
            <v>44532</v>
          </cell>
          <cell r="F162">
            <v>19700</v>
          </cell>
          <cell r="G162" t="str">
            <v>NO RADICADA</v>
          </cell>
          <cell r="H162">
            <v>19700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P162">
            <v>0</v>
          </cell>
          <cell r="R162">
            <v>0</v>
          </cell>
        </row>
        <row r="163">
          <cell r="A163">
            <v>3968</v>
          </cell>
          <cell r="B163">
            <v>3968</v>
          </cell>
          <cell r="C163">
            <v>44314</v>
          </cell>
          <cell r="D163">
            <v>44532</v>
          </cell>
          <cell r="F163">
            <v>5485</v>
          </cell>
          <cell r="G163" t="str">
            <v>NO RADICADA</v>
          </cell>
          <cell r="H163">
            <v>5485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P163">
            <v>0</v>
          </cell>
          <cell r="R163">
            <v>0</v>
          </cell>
        </row>
        <row r="164">
          <cell r="A164">
            <v>4306</v>
          </cell>
          <cell r="B164">
            <v>4306</v>
          </cell>
          <cell r="C164">
            <v>44319</v>
          </cell>
          <cell r="D164">
            <v>44532</v>
          </cell>
          <cell r="F164">
            <v>5485</v>
          </cell>
          <cell r="G164" t="str">
            <v>NO RADICADA</v>
          </cell>
          <cell r="H164">
            <v>5485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P164">
            <v>0</v>
          </cell>
          <cell r="R164">
            <v>0</v>
          </cell>
        </row>
        <row r="165">
          <cell r="A165">
            <v>4307</v>
          </cell>
          <cell r="B165">
            <v>4307</v>
          </cell>
          <cell r="C165">
            <v>44319</v>
          </cell>
          <cell r="D165">
            <v>44532</v>
          </cell>
          <cell r="F165">
            <v>5485</v>
          </cell>
          <cell r="G165" t="str">
            <v>NO RADICADA</v>
          </cell>
          <cell r="H165">
            <v>5485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P165">
            <v>0</v>
          </cell>
          <cell r="R165">
            <v>0</v>
          </cell>
        </row>
        <row r="166">
          <cell r="A166">
            <v>4323</v>
          </cell>
          <cell r="B166">
            <v>4323</v>
          </cell>
          <cell r="C166">
            <v>44319</v>
          </cell>
          <cell r="D166">
            <v>44532</v>
          </cell>
          <cell r="F166">
            <v>5485</v>
          </cell>
          <cell r="G166" t="str">
            <v>NO RADICADA</v>
          </cell>
          <cell r="H166">
            <v>5485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P166">
            <v>0</v>
          </cell>
          <cell r="R166">
            <v>0</v>
          </cell>
        </row>
        <row r="167">
          <cell r="A167">
            <v>4400</v>
          </cell>
          <cell r="B167">
            <v>4400</v>
          </cell>
          <cell r="C167">
            <v>44322</v>
          </cell>
          <cell r="D167">
            <v>44532</v>
          </cell>
          <cell r="F167">
            <v>5485</v>
          </cell>
          <cell r="G167" t="str">
            <v>NO RADICADA</v>
          </cell>
          <cell r="H167">
            <v>5485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P167">
            <v>0</v>
          </cell>
          <cell r="R167">
            <v>0</v>
          </cell>
        </row>
        <row r="168">
          <cell r="A168">
            <v>4543</v>
          </cell>
          <cell r="B168">
            <v>4543</v>
          </cell>
          <cell r="C168">
            <v>44330</v>
          </cell>
          <cell r="D168">
            <v>44532</v>
          </cell>
          <cell r="F168">
            <v>5485</v>
          </cell>
          <cell r="G168" t="str">
            <v>NO RADICADA</v>
          </cell>
          <cell r="H168">
            <v>5485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P168">
            <v>0</v>
          </cell>
          <cell r="R168">
            <v>0</v>
          </cell>
        </row>
        <row r="169">
          <cell r="A169">
            <v>4661</v>
          </cell>
          <cell r="B169">
            <v>4661</v>
          </cell>
          <cell r="C169">
            <v>44335</v>
          </cell>
          <cell r="D169">
            <v>44532</v>
          </cell>
          <cell r="F169">
            <v>59700</v>
          </cell>
          <cell r="G169" t="str">
            <v>NO RADICADA</v>
          </cell>
          <cell r="H169">
            <v>59700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P169">
            <v>0</v>
          </cell>
          <cell r="R169">
            <v>0</v>
          </cell>
        </row>
        <row r="170">
          <cell r="A170">
            <v>4583</v>
          </cell>
          <cell r="B170">
            <v>4583</v>
          </cell>
          <cell r="C170">
            <v>44335</v>
          </cell>
          <cell r="D170">
            <v>44532</v>
          </cell>
          <cell r="F170">
            <v>99000</v>
          </cell>
          <cell r="G170" t="str">
            <v>NO RADICADA</v>
          </cell>
          <cell r="H170">
            <v>99000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P170">
            <v>0</v>
          </cell>
          <cell r="R170">
            <v>0</v>
          </cell>
        </row>
        <row r="171">
          <cell r="A171">
            <v>43996</v>
          </cell>
          <cell r="B171">
            <v>43996</v>
          </cell>
          <cell r="C171">
            <v>44340</v>
          </cell>
          <cell r="D171">
            <v>44532</v>
          </cell>
          <cell r="F171">
            <v>105838</v>
          </cell>
          <cell r="G171" t="str">
            <v>NO RADICADA</v>
          </cell>
          <cell r="H171">
            <v>105838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P171">
            <v>0</v>
          </cell>
          <cell r="R171">
            <v>0</v>
          </cell>
        </row>
        <row r="172">
          <cell r="A172">
            <v>6681</v>
          </cell>
          <cell r="B172">
            <v>6681</v>
          </cell>
          <cell r="C172">
            <v>44366</v>
          </cell>
          <cell r="D172">
            <v>44532</v>
          </cell>
          <cell r="F172">
            <v>128842</v>
          </cell>
          <cell r="G172" t="str">
            <v>NO RADICADA</v>
          </cell>
          <cell r="H172">
            <v>128842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P172">
            <v>0</v>
          </cell>
          <cell r="R172">
            <v>0</v>
          </cell>
        </row>
        <row r="173">
          <cell r="A173">
            <v>6971</v>
          </cell>
          <cell r="B173">
            <v>6971</v>
          </cell>
          <cell r="C173">
            <v>44374</v>
          </cell>
          <cell r="D173">
            <v>44532</v>
          </cell>
          <cell r="F173">
            <v>73450</v>
          </cell>
          <cell r="G173" t="str">
            <v>NO RADICADA</v>
          </cell>
          <cell r="H173">
            <v>73450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P173">
            <v>0</v>
          </cell>
          <cell r="R173">
            <v>0</v>
          </cell>
        </row>
        <row r="174">
          <cell r="A174">
            <v>7097</v>
          </cell>
          <cell r="B174">
            <v>7097</v>
          </cell>
          <cell r="C174">
            <v>44377</v>
          </cell>
          <cell r="D174">
            <v>44532</v>
          </cell>
          <cell r="F174">
            <v>74081</v>
          </cell>
          <cell r="G174" t="str">
            <v>NO RADICADA</v>
          </cell>
          <cell r="H174">
            <v>74081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P174">
            <v>0</v>
          </cell>
          <cell r="R174">
            <v>0</v>
          </cell>
        </row>
        <row r="175">
          <cell r="A175">
            <v>7219</v>
          </cell>
          <cell r="B175">
            <v>7219</v>
          </cell>
          <cell r="C175">
            <v>44384</v>
          </cell>
          <cell r="D175">
            <v>44532</v>
          </cell>
          <cell r="F175">
            <v>21940</v>
          </cell>
          <cell r="G175" t="str">
            <v>NO RADICADA</v>
          </cell>
          <cell r="H175">
            <v>21940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P175">
            <v>0</v>
          </cell>
          <cell r="R175">
            <v>0</v>
          </cell>
        </row>
        <row r="176">
          <cell r="A176">
            <v>7693</v>
          </cell>
          <cell r="B176">
            <v>7693</v>
          </cell>
          <cell r="C176">
            <v>44390</v>
          </cell>
          <cell r="D176">
            <v>44532</v>
          </cell>
          <cell r="F176">
            <v>5485</v>
          </cell>
          <cell r="G176" t="str">
            <v>NO RADICADA</v>
          </cell>
          <cell r="H176">
            <v>5485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P176">
            <v>0</v>
          </cell>
          <cell r="R176">
            <v>0</v>
          </cell>
        </row>
        <row r="177">
          <cell r="A177">
            <v>8370</v>
          </cell>
          <cell r="B177">
            <v>8370</v>
          </cell>
          <cell r="C177">
            <v>44391</v>
          </cell>
          <cell r="D177">
            <v>44532</v>
          </cell>
          <cell r="F177">
            <v>149700</v>
          </cell>
          <cell r="G177" t="str">
            <v>NO RADICADA</v>
          </cell>
          <cell r="H177">
            <v>149700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P177">
            <v>0</v>
          </cell>
          <cell r="R177">
            <v>0</v>
          </cell>
        </row>
        <row r="178">
          <cell r="A178">
            <v>7268</v>
          </cell>
          <cell r="B178">
            <v>7268</v>
          </cell>
          <cell r="C178">
            <v>44391</v>
          </cell>
          <cell r="D178">
            <v>44532</v>
          </cell>
          <cell r="F178">
            <v>99000</v>
          </cell>
          <cell r="G178" t="str">
            <v>NO RADICADA</v>
          </cell>
          <cell r="H178">
            <v>99000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P178">
            <v>0</v>
          </cell>
          <cell r="R178">
            <v>0</v>
          </cell>
        </row>
        <row r="179">
          <cell r="A179">
            <v>9668</v>
          </cell>
          <cell r="B179">
            <v>9668</v>
          </cell>
          <cell r="C179">
            <v>44393</v>
          </cell>
          <cell r="D179">
            <v>44532</v>
          </cell>
          <cell r="F179">
            <v>126400</v>
          </cell>
          <cell r="G179" t="str">
            <v>NO RADICADA</v>
          </cell>
          <cell r="H179">
            <v>126400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P179">
            <v>0</v>
          </cell>
          <cell r="R179">
            <v>0</v>
          </cell>
        </row>
        <row r="180">
          <cell r="A180">
            <v>7932</v>
          </cell>
          <cell r="B180">
            <v>7932</v>
          </cell>
          <cell r="C180">
            <v>44395</v>
          </cell>
          <cell r="D180">
            <v>44532</v>
          </cell>
          <cell r="F180">
            <v>73389</v>
          </cell>
          <cell r="G180" t="str">
            <v>NO RADICADA</v>
          </cell>
          <cell r="H180">
            <v>73389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P180">
            <v>0</v>
          </cell>
          <cell r="R180">
            <v>0</v>
          </cell>
        </row>
        <row r="181">
          <cell r="A181">
            <v>8586</v>
          </cell>
          <cell r="B181">
            <v>8586</v>
          </cell>
          <cell r="C181">
            <v>44404</v>
          </cell>
          <cell r="D181">
            <v>44532</v>
          </cell>
          <cell r="F181">
            <v>5485</v>
          </cell>
          <cell r="G181" t="str">
            <v>NO RADICADA</v>
          </cell>
          <cell r="H181">
            <v>5485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P181">
            <v>0</v>
          </cell>
          <cell r="R181">
            <v>0</v>
          </cell>
        </row>
        <row r="182">
          <cell r="A182">
            <v>8994</v>
          </cell>
          <cell r="B182">
            <v>8994</v>
          </cell>
          <cell r="C182">
            <v>44406</v>
          </cell>
          <cell r="D182">
            <v>44532</v>
          </cell>
          <cell r="F182">
            <v>139235</v>
          </cell>
          <cell r="G182" t="str">
            <v>NO RADICADA</v>
          </cell>
          <cell r="H182">
            <v>139235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P182">
            <v>0</v>
          </cell>
          <cell r="R182">
            <v>0</v>
          </cell>
        </row>
        <row r="183">
          <cell r="A183">
            <v>9556</v>
          </cell>
          <cell r="B183">
            <v>9556</v>
          </cell>
          <cell r="C183">
            <v>44406</v>
          </cell>
          <cell r="D183">
            <v>44532</v>
          </cell>
          <cell r="F183">
            <v>5485</v>
          </cell>
          <cell r="G183" t="str">
            <v>NO RADICADA</v>
          </cell>
          <cell r="H183">
            <v>5485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P183">
            <v>0</v>
          </cell>
          <cell r="R183">
            <v>0</v>
          </cell>
        </row>
        <row r="184">
          <cell r="A184">
            <v>9811</v>
          </cell>
          <cell r="B184">
            <v>9811</v>
          </cell>
          <cell r="C184">
            <v>44408</v>
          </cell>
          <cell r="D184">
            <v>44532</v>
          </cell>
          <cell r="F184">
            <v>610344</v>
          </cell>
          <cell r="G184" t="str">
            <v>NO RADICADA</v>
          </cell>
          <cell r="H184">
            <v>610344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P184">
            <v>0</v>
          </cell>
          <cell r="R184">
            <v>0</v>
          </cell>
        </row>
        <row r="185">
          <cell r="A185">
            <v>44859</v>
          </cell>
          <cell r="B185">
            <v>44859</v>
          </cell>
          <cell r="C185">
            <v>44412</v>
          </cell>
          <cell r="D185">
            <v>44532</v>
          </cell>
          <cell r="F185">
            <v>32800</v>
          </cell>
          <cell r="G185" t="str">
            <v>NO RADICADA</v>
          </cell>
          <cell r="H185">
            <v>32800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P185">
            <v>0</v>
          </cell>
          <cell r="R185">
            <v>0</v>
          </cell>
        </row>
        <row r="186">
          <cell r="A186">
            <v>9793</v>
          </cell>
          <cell r="B186">
            <v>9793</v>
          </cell>
          <cell r="C186">
            <v>44417</v>
          </cell>
          <cell r="D186">
            <v>44532</v>
          </cell>
          <cell r="F186">
            <v>5485</v>
          </cell>
          <cell r="G186" t="str">
            <v>NO RADICADA</v>
          </cell>
          <cell r="H186">
            <v>5485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P186">
            <v>0</v>
          </cell>
          <cell r="R186">
            <v>0</v>
          </cell>
        </row>
        <row r="187">
          <cell r="A187">
            <v>10817</v>
          </cell>
          <cell r="B187">
            <v>10817</v>
          </cell>
          <cell r="C187">
            <v>44418</v>
          </cell>
          <cell r="D187">
            <v>44532</v>
          </cell>
          <cell r="F187">
            <v>137168</v>
          </cell>
          <cell r="G187" t="str">
            <v>NO RADICADA</v>
          </cell>
          <cell r="H187">
            <v>137168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P187">
            <v>0</v>
          </cell>
          <cell r="R187">
            <v>0</v>
          </cell>
        </row>
        <row r="188">
          <cell r="A188">
            <v>10035</v>
          </cell>
          <cell r="B188">
            <v>10035</v>
          </cell>
          <cell r="C188">
            <v>44420</v>
          </cell>
          <cell r="D188">
            <v>44532</v>
          </cell>
          <cell r="F188">
            <v>486803</v>
          </cell>
          <cell r="G188" t="str">
            <v>NO RADICADA</v>
          </cell>
          <cell r="H188">
            <v>486803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P188">
            <v>0</v>
          </cell>
          <cell r="R188">
            <v>0</v>
          </cell>
        </row>
        <row r="189">
          <cell r="A189">
            <v>10071</v>
          </cell>
          <cell r="B189">
            <v>10071</v>
          </cell>
          <cell r="C189">
            <v>44426</v>
          </cell>
          <cell r="D189">
            <v>44532</v>
          </cell>
          <cell r="F189">
            <v>21940</v>
          </cell>
          <cell r="G189" t="str">
            <v>NO RADICADA</v>
          </cell>
          <cell r="H189">
            <v>21940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P189">
            <v>0</v>
          </cell>
          <cell r="R189">
            <v>0</v>
          </cell>
        </row>
        <row r="190">
          <cell r="A190">
            <v>10543</v>
          </cell>
          <cell r="B190">
            <v>10543</v>
          </cell>
          <cell r="C190">
            <v>44434</v>
          </cell>
          <cell r="D190">
            <v>44532</v>
          </cell>
          <cell r="F190">
            <v>21940</v>
          </cell>
          <cell r="G190" t="str">
            <v>NO RADICADA</v>
          </cell>
          <cell r="H190">
            <v>21940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P190">
            <v>0</v>
          </cell>
          <cell r="R190">
            <v>0</v>
          </cell>
        </row>
        <row r="191">
          <cell r="A191">
            <v>10623</v>
          </cell>
          <cell r="B191">
            <v>10623</v>
          </cell>
          <cell r="C191">
            <v>44434</v>
          </cell>
          <cell r="D191">
            <v>44532</v>
          </cell>
          <cell r="F191">
            <v>5485</v>
          </cell>
          <cell r="G191" t="str">
            <v>NO RADICADA</v>
          </cell>
          <cell r="H191">
            <v>5485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P191">
            <v>0</v>
          </cell>
          <cell r="R191">
            <v>0</v>
          </cell>
        </row>
        <row r="192">
          <cell r="A192">
            <v>10624</v>
          </cell>
          <cell r="B192">
            <v>10624</v>
          </cell>
          <cell r="C192">
            <v>44434</v>
          </cell>
          <cell r="D192">
            <v>44532</v>
          </cell>
          <cell r="F192">
            <v>5485</v>
          </cell>
          <cell r="G192" t="str">
            <v>NO RADICADA</v>
          </cell>
          <cell r="H192">
            <v>5485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P192">
            <v>0</v>
          </cell>
          <cell r="R192">
            <v>0</v>
          </cell>
        </row>
        <row r="193">
          <cell r="A193">
            <v>11096</v>
          </cell>
          <cell r="B193">
            <v>11096</v>
          </cell>
          <cell r="C193">
            <v>44441</v>
          </cell>
          <cell r="D193">
            <v>44532</v>
          </cell>
          <cell r="F193">
            <v>507160</v>
          </cell>
          <cell r="G193" t="str">
            <v>NO RADICADA</v>
          </cell>
          <cell r="H193">
            <v>507160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P193">
            <v>0</v>
          </cell>
          <cell r="R193">
            <v>0</v>
          </cell>
        </row>
        <row r="194">
          <cell r="A194">
            <v>45480</v>
          </cell>
          <cell r="B194">
            <v>45480</v>
          </cell>
          <cell r="C194">
            <v>44445</v>
          </cell>
          <cell r="D194">
            <v>44532</v>
          </cell>
          <cell r="F194">
            <v>5300</v>
          </cell>
          <cell r="G194" t="str">
            <v>NO RADICADA</v>
          </cell>
          <cell r="H194">
            <v>5300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P194">
            <v>0</v>
          </cell>
          <cell r="R194">
            <v>0</v>
          </cell>
        </row>
        <row r="195">
          <cell r="A195">
            <v>11154</v>
          </cell>
          <cell r="B195">
            <v>11154</v>
          </cell>
          <cell r="C195">
            <v>44447</v>
          </cell>
          <cell r="D195">
            <v>44532</v>
          </cell>
          <cell r="F195">
            <v>110412</v>
          </cell>
          <cell r="G195" t="str">
            <v>NO RADICADA</v>
          </cell>
          <cell r="H195">
            <v>110412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P195">
            <v>0</v>
          </cell>
          <cell r="R195">
            <v>0</v>
          </cell>
        </row>
        <row r="196">
          <cell r="A196">
            <v>11150</v>
          </cell>
          <cell r="B196">
            <v>11150</v>
          </cell>
          <cell r="C196">
            <v>44459</v>
          </cell>
          <cell r="D196">
            <v>44532</v>
          </cell>
          <cell r="F196">
            <v>609778</v>
          </cell>
          <cell r="G196" t="str">
            <v>NO RADICADA</v>
          </cell>
          <cell r="H196">
            <v>609778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P196">
            <v>0</v>
          </cell>
          <cell r="R196">
            <v>0</v>
          </cell>
        </row>
        <row r="197">
          <cell r="A197">
            <v>11149</v>
          </cell>
          <cell r="B197">
            <v>11149</v>
          </cell>
          <cell r="C197">
            <v>44463</v>
          </cell>
          <cell r="D197">
            <v>44532</v>
          </cell>
          <cell r="F197">
            <v>10970</v>
          </cell>
          <cell r="G197" t="str">
            <v>NO RADICADA</v>
          </cell>
          <cell r="H197">
            <v>10970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P197">
            <v>0</v>
          </cell>
          <cell r="R197">
            <v>0</v>
          </cell>
        </row>
        <row r="198">
          <cell r="A198">
            <v>11623</v>
          </cell>
          <cell r="B198">
            <v>11623</v>
          </cell>
          <cell r="C198">
            <v>44464</v>
          </cell>
          <cell r="D198">
            <v>44532</v>
          </cell>
          <cell r="F198">
            <v>60475</v>
          </cell>
          <cell r="G198" t="str">
            <v>NO RADICADA</v>
          </cell>
          <cell r="H198">
            <v>60475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P198">
            <v>0</v>
          </cell>
          <cell r="R198">
            <v>0</v>
          </cell>
        </row>
        <row r="199">
          <cell r="A199">
            <v>11205</v>
          </cell>
          <cell r="B199">
            <v>11205</v>
          </cell>
          <cell r="C199">
            <v>44466</v>
          </cell>
          <cell r="D199">
            <v>44532</v>
          </cell>
          <cell r="F199">
            <v>112750</v>
          </cell>
          <cell r="G199" t="str">
            <v>NO RADICADA</v>
          </cell>
          <cell r="H199">
            <v>112750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P199">
            <v>0</v>
          </cell>
          <cell r="R199">
            <v>0</v>
          </cell>
        </row>
        <row r="200">
          <cell r="A200">
            <v>11236</v>
          </cell>
          <cell r="B200">
            <v>11236</v>
          </cell>
          <cell r="C200">
            <v>44469</v>
          </cell>
          <cell r="D200">
            <v>44532</v>
          </cell>
          <cell r="F200">
            <v>36300</v>
          </cell>
          <cell r="G200" t="str">
            <v>NO RADICADA</v>
          </cell>
          <cell r="H200">
            <v>36300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P200">
            <v>0</v>
          </cell>
          <cell r="R200">
            <v>0</v>
          </cell>
        </row>
        <row r="201">
          <cell r="A201">
            <v>11335</v>
          </cell>
          <cell r="B201">
            <v>11335</v>
          </cell>
          <cell r="C201">
            <v>44470</v>
          </cell>
          <cell r="D201">
            <v>44532</v>
          </cell>
          <cell r="F201">
            <v>72429</v>
          </cell>
          <cell r="G201" t="str">
            <v>NO RADICADA</v>
          </cell>
          <cell r="H201">
            <v>72429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P201">
            <v>0</v>
          </cell>
          <cell r="R201">
            <v>0</v>
          </cell>
        </row>
        <row r="202">
          <cell r="A202">
            <v>11389</v>
          </cell>
          <cell r="B202">
            <v>11389</v>
          </cell>
          <cell r="C202">
            <v>44473</v>
          </cell>
          <cell r="D202">
            <v>44532</v>
          </cell>
          <cell r="F202">
            <v>5485</v>
          </cell>
          <cell r="G202" t="str">
            <v>NO RADICADA</v>
          </cell>
          <cell r="H202">
            <v>5485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P202">
            <v>0</v>
          </cell>
          <cell r="R202">
            <v>0</v>
          </cell>
        </row>
        <row r="203">
          <cell r="A203">
            <v>11390</v>
          </cell>
          <cell r="B203">
            <v>11390</v>
          </cell>
          <cell r="C203">
            <v>44473</v>
          </cell>
          <cell r="D203">
            <v>44532</v>
          </cell>
          <cell r="F203">
            <v>5485</v>
          </cell>
          <cell r="G203" t="str">
            <v>NO RADICADA</v>
          </cell>
          <cell r="H203">
            <v>5485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P203">
            <v>0</v>
          </cell>
          <cell r="R203">
            <v>0</v>
          </cell>
        </row>
        <row r="204">
          <cell r="A204">
            <v>11606</v>
          </cell>
          <cell r="B204">
            <v>11606</v>
          </cell>
          <cell r="C204">
            <v>44481</v>
          </cell>
          <cell r="D204">
            <v>44532</v>
          </cell>
          <cell r="F204">
            <v>5485</v>
          </cell>
          <cell r="G204" t="str">
            <v>NO RADICADA</v>
          </cell>
          <cell r="H204">
            <v>5485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P204">
            <v>0</v>
          </cell>
          <cell r="R204">
            <v>0</v>
          </cell>
        </row>
        <row r="205">
          <cell r="A205">
            <v>11544</v>
          </cell>
          <cell r="B205">
            <v>11544</v>
          </cell>
          <cell r="C205">
            <v>44483</v>
          </cell>
          <cell r="D205">
            <v>44532</v>
          </cell>
          <cell r="F205">
            <v>101721</v>
          </cell>
          <cell r="G205" t="str">
            <v>NO RADICADA</v>
          </cell>
          <cell r="H205">
            <v>101721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P205">
            <v>0</v>
          </cell>
          <cell r="R205">
            <v>0</v>
          </cell>
        </row>
        <row r="206">
          <cell r="A206">
            <v>11783</v>
          </cell>
          <cell r="B206">
            <v>11783</v>
          </cell>
          <cell r="C206">
            <v>44488</v>
          </cell>
          <cell r="D206">
            <v>44532</v>
          </cell>
          <cell r="F206">
            <v>21940</v>
          </cell>
          <cell r="G206" t="str">
            <v>NO RADICADA</v>
          </cell>
          <cell r="H206">
            <v>21940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P206">
            <v>0</v>
          </cell>
          <cell r="R206">
            <v>0</v>
          </cell>
        </row>
        <row r="207">
          <cell r="A207">
            <v>11658</v>
          </cell>
          <cell r="B207">
            <v>11658</v>
          </cell>
          <cell r="C207">
            <v>44489</v>
          </cell>
          <cell r="D207">
            <v>44532</v>
          </cell>
          <cell r="F207">
            <v>78408</v>
          </cell>
          <cell r="G207" t="str">
            <v>NO RADICADA</v>
          </cell>
          <cell r="H207">
            <v>78408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P207">
            <v>0</v>
          </cell>
          <cell r="R207">
            <v>0</v>
          </cell>
        </row>
        <row r="208">
          <cell r="A208">
            <v>11754</v>
          </cell>
          <cell r="B208">
            <v>11754</v>
          </cell>
          <cell r="C208">
            <v>44492</v>
          </cell>
          <cell r="D208">
            <v>44532</v>
          </cell>
          <cell r="F208">
            <v>21940</v>
          </cell>
          <cell r="G208" t="str">
            <v>NO RADICADA</v>
          </cell>
          <cell r="H208">
            <v>21940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P208">
            <v>0</v>
          </cell>
          <cell r="R208">
            <v>0</v>
          </cell>
        </row>
        <row r="209">
          <cell r="A209">
            <v>11823</v>
          </cell>
          <cell r="B209">
            <v>11823</v>
          </cell>
          <cell r="C209">
            <v>44497</v>
          </cell>
          <cell r="D209">
            <v>44532</v>
          </cell>
          <cell r="F209">
            <v>10970</v>
          </cell>
          <cell r="G209" t="str">
            <v>NO RADICADA</v>
          </cell>
          <cell r="H209">
            <v>10970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P209">
            <v>0</v>
          </cell>
          <cell r="R209">
            <v>0</v>
          </cell>
        </row>
        <row r="210">
          <cell r="A210">
            <v>11847</v>
          </cell>
          <cell r="B210">
            <v>11847</v>
          </cell>
          <cell r="C210">
            <v>44497</v>
          </cell>
          <cell r="D210">
            <v>44532</v>
          </cell>
          <cell r="F210">
            <v>131529</v>
          </cell>
          <cell r="G210" t="str">
            <v>NO RADICADA</v>
          </cell>
          <cell r="H210">
            <v>131529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P210">
            <v>0</v>
          </cell>
          <cell r="R210">
            <v>0</v>
          </cell>
        </row>
        <row r="211">
          <cell r="A211">
            <v>11818</v>
          </cell>
          <cell r="B211">
            <v>11818</v>
          </cell>
          <cell r="C211">
            <v>44497</v>
          </cell>
          <cell r="D211">
            <v>44532</v>
          </cell>
          <cell r="F211">
            <v>21940</v>
          </cell>
          <cell r="G211" t="str">
            <v>NO RADICADA</v>
          </cell>
          <cell r="H211">
            <v>21940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P211">
            <v>0</v>
          </cell>
          <cell r="R211">
            <v>0</v>
          </cell>
        </row>
        <row r="212">
          <cell r="A212">
            <v>11821</v>
          </cell>
          <cell r="B212">
            <v>11821</v>
          </cell>
          <cell r="C212">
            <v>44497</v>
          </cell>
          <cell r="D212">
            <v>44532</v>
          </cell>
          <cell r="F212">
            <v>5485</v>
          </cell>
          <cell r="G212" t="str">
            <v>NO RADICADA</v>
          </cell>
          <cell r="H212">
            <v>5485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P212">
            <v>0</v>
          </cell>
          <cell r="R212">
            <v>0</v>
          </cell>
        </row>
        <row r="213">
          <cell r="A213">
            <v>11822</v>
          </cell>
          <cell r="B213">
            <v>11822</v>
          </cell>
          <cell r="C213">
            <v>44497</v>
          </cell>
          <cell r="D213">
            <v>44532</v>
          </cell>
          <cell r="F213">
            <v>5485</v>
          </cell>
          <cell r="G213" t="str">
            <v>NO RADICADA</v>
          </cell>
          <cell r="H213">
            <v>5485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P213">
            <v>0</v>
          </cell>
          <cell r="R213">
            <v>0</v>
          </cell>
        </row>
        <row r="214">
          <cell r="A214">
            <v>11875</v>
          </cell>
          <cell r="B214">
            <v>11875</v>
          </cell>
          <cell r="C214">
            <v>44497</v>
          </cell>
          <cell r="D214">
            <v>44532</v>
          </cell>
          <cell r="F214">
            <v>5485</v>
          </cell>
          <cell r="G214" t="str">
            <v>NO RADICADA</v>
          </cell>
          <cell r="H214">
            <v>5485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P214">
            <v>0</v>
          </cell>
          <cell r="R214">
            <v>0</v>
          </cell>
        </row>
        <row r="215">
          <cell r="A215">
            <v>11964</v>
          </cell>
          <cell r="B215">
            <v>11964</v>
          </cell>
          <cell r="C215">
            <v>44504</v>
          </cell>
          <cell r="D215">
            <v>44532</v>
          </cell>
          <cell r="F215">
            <v>5485</v>
          </cell>
          <cell r="G215" t="str">
            <v>NO RADICADA</v>
          </cell>
          <cell r="H215">
            <v>5485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P215">
            <v>0</v>
          </cell>
          <cell r="R215">
            <v>0</v>
          </cell>
        </row>
        <row r="216">
          <cell r="A216">
            <v>12759</v>
          </cell>
          <cell r="B216">
            <v>12759</v>
          </cell>
          <cell r="C216">
            <v>44517</v>
          </cell>
          <cell r="D216">
            <v>44707</v>
          </cell>
          <cell r="F216">
            <v>146519</v>
          </cell>
          <cell r="G216" t="str">
            <v>SALDO A FAVOR DEL PRESTADOR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P216">
            <v>0</v>
          </cell>
          <cell r="R216">
            <v>0</v>
          </cell>
        </row>
        <row r="217">
          <cell r="A217">
            <v>12878</v>
          </cell>
          <cell r="B217">
            <v>12878</v>
          </cell>
          <cell r="C217">
            <v>44548</v>
          </cell>
          <cell r="D217">
            <v>44707</v>
          </cell>
          <cell r="F217">
            <v>6038</v>
          </cell>
          <cell r="G217" t="str">
            <v>SALDO A FAVOR DEL PRESTADOR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P217">
            <v>0</v>
          </cell>
          <cell r="R217">
            <v>0</v>
          </cell>
        </row>
        <row r="218">
          <cell r="A218">
            <v>12882</v>
          </cell>
          <cell r="B218">
            <v>12882</v>
          </cell>
          <cell r="C218">
            <v>44550</v>
          </cell>
          <cell r="D218">
            <v>44707</v>
          </cell>
          <cell r="F218">
            <v>24152</v>
          </cell>
          <cell r="G218" t="str">
            <v>EN REVISION</v>
          </cell>
          <cell r="H218">
            <v>0</v>
          </cell>
          <cell r="I218">
            <v>24152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P218">
            <v>0</v>
          </cell>
          <cell r="R218">
            <v>0</v>
          </cell>
        </row>
        <row r="219">
          <cell r="A219">
            <v>12867</v>
          </cell>
          <cell r="B219">
            <v>12867</v>
          </cell>
          <cell r="C219">
            <v>44551</v>
          </cell>
          <cell r="D219">
            <v>44707</v>
          </cell>
          <cell r="F219">
            <v>6038</v>
          </cell>
          <cell r="G219" t="str">
            <v>SALDO A FAVOR DEL PRESTADOR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P219">
            <v>0</v>
          </cell>
          <cell r="R219">
            <v>0</v>
          </cell>
        </row>
        <row r="220">
          <cell r="A220">
            <v>12859</v>
          </cell>
          <cell r="B220">
            <v>12859</v>
          </cell>
          <cell r="C220">
            <v>44557</v>
          </cell>
          <cell r="D220">
            <v>44707</v>
          </cell>
          <cell r="F220">
            <v>24152</v>
          </cell>
          <cell r="G220" t="str">
            <v>SALDO A FAVOR DEL PRESTADOR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P220">
            <v>0</v>
          </cell>
          <cell r="R220">
            <v>0</v>
          </cell>
        </row>
        <row r="221">
          <cell r="A221">
            <v>12994</v>
          </cell>
          <cell r="B221">
            <v>12994</v>
          </cell>
          <cell r="C221">
            <v>44558</v>
          </cell>
          <cell r="D221">
            <v>44707</v>
          </cell>
          <cell r="F221">
            <v>61725</v>
          </cell>
          <cell r="G221" t="str">
            <v>SALDO A FAVOR DEL PRESTADOR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P221">
            <v>0</v>
          </cell>
          <cell r="R221">
            <v>0</v>
          </cell>
        </row>
        <row r="222">
          <cell r="A222">
            <v>12929</v>
          </cell>
          <cell r="B222">
            <v>12929</v>
          </cell>
          <cell r="C222">
            <v>44564</v>
          </cell>
          <cell r="D222">
            <v>44707</v>
          </cell>
          <cell r="F222">
            <v>24152</v>
          </cell>
          <cell r="G222" t="str">
            <v>SALDO A FAVOR DEL PRESTADOR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P222">
            <v>0</v>
          </cell>
          <cell r="R222">
            <v>0</v>
          </cell>
        </row>
        <row r="223">
          <cell r="A223">
            <v>13082</v>
          </cell>
          <cell r="B223">
            <v>13082</v>
          </cell>
          <cell r="C223">
            <v>44566</v>
          </cell>
          <cell r="D223">
            <v>44707</v>
          </cell>
          <cell r="F223">
            <v>69332</v>
          </cell>
          <cell r="G223" t="str">
            <v>SALDO A FAVOR DEL PRESTADOR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P223">
            <v>0</v>
          </cell>
          <cell r="R223">
            <v>0</v>
          </cell>
        </row>
        <row r="224">
          <cell r="A224">
            <v>13275</v>
          </cell>
          <cell r="B224">
            <v>13275</v>
          </cell>
          <cell r="C224">
            <v>44573</v>
          </cell>
          <cell r="D224">
            <v>44707</v>
          </cell>
          <cell r="F224">
            <v>18000</v>
          </cell>
          <cell r="G224" t="str">
            <v>SALDO A FAVOR DEL PRESTADOR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P224">
            <v>0</v>
          </cell>
          <cell r="R224">
            <v>0</v>
          </cell>
        </row>
        <row r="225">
          <cell r="A225">
            <v>13092</v>
          </cell>
          <cell r="B225">
            <v>13092</v>
          </cell>
          <cell r="C225">
            <v>44574</v>
          </cell>
          <cell r="D225">
            <v>44707</v>
          </cell>
          <cell r="F225">
            <v>12076</v>
          </cell>
          <cell r="G225" t="str">
            <v>SALDO A FAVOR DEL PRESTADOR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P225">
            <v>0</v>
          </cell>
          <cell r="R225">
            <v>0</v>
          </cell>
        </row>
        <row r="226">
          <cell r="A226">
            <v>13111</v>
          </cell>
          <cell r="B226">
            <v>13111</v>
          </cell>
          <cell r="C226">
            <v>44574</v>
          </cell>
          <cell r="D226">
            <v>44707</v>
          </cell>
          <cell r="F226">
            <v>139100</v>
          </cell>
          <cell r="G226" t="str">
            <v>EN REVISION</v>
          </cell>
          <cell r="H226">
            <v>0</v>
          </cell>
          <cell r="I226">
            <v>139100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P226">
            <v>0</v>
          </cell>
          <cell r="R226">
            <v>0</v>
          </cell>
        </row>
        <row r="227">
          <cell r="A227">
            <v>13460</v>
          </cell>
          <cell r="B227">
            <v>13460</v>
          </cell>
          <cell r="C227">
            <v>44587</v>
          </cell>
          <cell r="D227">
            <v>44707</v>
          </cell>
          <cell r="F227">
            <v>158238</v>
          </cell>
          <cell r="G227" t="str">
            <v>SALDO A FAVOR DEL PRESTADOR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P227">
            <v>0</v>
          </cell>
          <cell r="R227">
            <v>0</v>
          </cell>
        </row>
        <row r="228">
          <cell r="A228">
            <v>13462</v>
          </cell>
          <cell r="B228">
            <v>13462</v>
          </cell>
          <cell r="C228">
            <v>44588</v>
          </cell>
          <cell r="D228">
            <v>44707</v>
          </cell>
          <cell r="F228">
            <v>163534</v>
          </cell>
          <cell r="G228" t="str">
            <v>SALDO A FAVOR DEL PRESTADOR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P228">
            <v>0</v>
          </cell>
          <cell r="R228">
            <v>0</v>
          </cell>
        </row>
        <row r="229">
          <cell r="A229">
            <v>13546</v>
          </cell>
          <cell r="B229">
            <v>13546</v>
          </cell>
          <cell r="C229">
            <v>44594</v>
          </cell>
          <cell r="D229">
            <v>44707</v>
          </cell>
          <cell r="F229">
            <v>6038</v>
          </cell>
          <cell r="G229" t="str">
            <v>SALDO A FAVOR DEL PRESTADOR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P229">
            <v>0</v>
          </cell>
          <cell r="R229">
            <v>0</v>
          </cell>
        </row>
        <row r="230">
          <cell r="A230">
            <v>13736</v>
          </cell>
          <cell r="B230">
            <v>13736</v>
          </cell>
          <cell r="C230">
            <v>44594</v>
          </cell>
          <cell r="D230">
            <v>44707</v>
          </cell>
          <cell r="F230">
            <v>6038</v>
          </cell>
          <cell r="G230" t="str">
            <v>SALDO A FAVOR DEL PRESTADOR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P230">
            <v>0</v>
          </cell>
          <cell r="R230">
            <v>0</v>
          </cell>
        </row>
        <row r="231">
          <cell r="A231">
            <v>14126</v>
          </cell>
          <cell r="B231">
            <v>14126</v>
          </cell>
          <cell r="C231">
            <v>44609</v>
          </cell>
          <cell r="D231">
            <v>44707</v>
          </cell>
          <cell r="F231">
            <v>170061</v>
          </cell>
          <cell r="G231" t="str">
            <v>SALDO A FAVOR DEL PRESTADOR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P231">
            <v>0</v>
          </cell>
          <cell r="R231">
            <v>0</v>
          </cell>
        </row>
        <row r="232">
          <cell r="A232">
            <v>14108</v>
          </cell>
          <cell r="B232">
            <v>14108</v>
          </cell>
          <cell r="C232">
            <v>44613</v>
          </cell>
          <cell r="D232">
            <v>44707</v>
          </cell>
          <cell r="F232">
            <v>24152</v>
          </cell>
          <cell r="G232" t="str">
            <v>DEVUELTA</v>
          </cell>
          <cell r="H232">
            <v>0</v>
          </cell>
          <cell r="I232">
            <v>0</v>
          </cell>
          <cell r="J232">
            <v>24152</v>
          </cell>
          <cell r="K232">
            <v>0</v>
          </cell>
          <cell r="L232">
            <v>0</v>
          </cell>
          <cell r="M232">
            <v>0</v>
          </cell>
          <cell r="P232">
            <v>0</v>
          </cell>
          <cell r="R232">
            <v>0</v>
          </cell>
        </row>
        <row r="233">
          <cell r="A233">
            <v>14247</v>
          </cell>
          <cell r="B233">
            <v>14247</v>
          </cell>
          <cell r="C233">
            <v>44617</v>
          </cell>
          <cell r="D233">
            <v>44707</v>
          </cell>
          <cell r="F233">
            <v>276680</v>
          </cell>
          <cell r="G233" t="str">
            <v>EN REVISION</v>
          </cell>
          <cell r="H233">
            <v>0</v>
          </cell>
          <cell r="I233">
            <v>276680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P233">
            <v>0</v>
          </cell>
          <cell r="R233">
            <v>0</v>
          </cell>
        </row>
        <row r="234">
          <cell r="A234">
            <v>14321</v>
          </cell>
          <cell r="B234">
            <v>14321</v>
          </cell>
          <cell r="C234">
            <v>44622</v>
          </cell>
          <cell r="D234">
            <v>44707</v>
          </cell>
          <cell r="F234">
            <v>12076</v>
          </cell>
          <cell r="G234" t="str">
            <v>SALDO A FAVOR DEL PRESTADOR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P234">
            <v>0</v>
          </cell>
          <cell r="R234">
            <v>0</v>
          </cell>
        </row>
        <row r="235">
          <cell r="A235">
            <v>14467</v>
          </cell>
          <cell r="B235">
            <v>14467</v>
          </cell>
          <cell r="C235">
            <v>44625</v>
          </cell>
          <cell r="D235">
            <v>44707</v>
          </cell>
          <cell r="F235">
            <v>120693</v>
          </cell>
          <cell r="G235" t="str">
            <v>EN REVISION</v>
          </cell>
          <cell r="H235">
            <v>0</v>
          </cell>
          <cell r="I235">
            <v>120693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P235">
            <v>0</v>
          </cell>
          <cell r="R235">
            <v>0</v>
          </cell>
        </row>
        <row r="236">
          <cell r="A236">
            <v>14624</v>
          </cell>
          <cell r="B236">
            <v>14624</v>
          </cell>
          <cell r="C236">
            <v>44642</v>
          </cell>
          <cell r="D236">
            <v>44707</v>
          </cell>
          <cell r="F236">
            <v>6038</v>
          </cell>
          <cell r="G236" t="str">
            <v>SALDO A FAVOR DEL PRESTADOR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P236">
            <v>0</v>
          </cell>
          <cell r="R236">
            <v>0</v>
          </cell>
        </row>
        <row r="237">
          <cell r="A237">
            <v>14625</v>
          </cell>
          <cell r="B237">
            <v>14625</v>
          </cell>
          <cell r="C237">
            <v>44642</v>
          </cell>
          <cell r="D237">
            <v>44707</v>
          </cell>
          <cell r="F237">
            <v>6038</v>
          </cell>
          <cell r="G237" t="str">
            <v>SALDO A FAVOR DEL PRESTADOR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P237">
            <v>0</v>
          </cell>
          <cell r="R237">
            <v>0</v>
          </cell>
        </row>
        <row r="238">
          <cell r="A238">
            <v>14244</v>
          </cell>
          <cell r="B238">
            <v>14244</v>
          </cell>
          <cell r="C238">
            <v>44643</v>
          </cell>
          <cell r="D238">
            <v>44707</v>
          </cell>
          <cell r="F238">
            <v>171290</v>
          </cell>
          <cell r="G238" t="str">
            <v>SALDO A FAVOR DEL PRESTADOR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P238">
            <v>0</v>
          </cell>
          <cell r="R238">
            <v>0</v>
          </cell>
        </row>
        <row r="239">
          <cell r="A239">
            <v>14675</v>
          </cell>
          <cell r="B239">
            <v>14675</v>
          </cell>
          <cell r="C239">
            <v>44644</v>
          </cell>
          <cell r="D239">
            <v>44707</v>
          </cell>
          <cell r="F239">
            <v>24152</v>
          </cell>
          <cell r="G239" t="str">
            <v>SALDO A FAVOR DEL PRESTADOR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P239">
            <v>0</v>
          </cell>
          <cell r="R239">
            <v>0</v>
          </cell>
        </row>
        <row r="240">
          <cell r="A240">
            <v>14684</v>
          </cell>
          <cell r="B240">
            <v>14684</v>
          </cell>
          <cell r="C240">
            <v>44646</v>
          </cell>
          <cell r="D240">
            <v>44707</v>
          </cell>
          <cell r="F240">
            <v>6038</v>
          </cell>
          <cell r="G240" t="str">
            <v>EN REVISION</v>
          </cell>
          <cell r="H240">
            <v>0</v>
          </cell>
          <cell r="I240">
            <v>6038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P240">
            <v>0</v>
          </cell>
          <cell r="R240">
            <v>0</v>
          </cell>
        </row>
        <row r="241">
          <cell r="A241">
            <v>14706</v>
          </cell>
          <cell r="B241">
            <v>14706</v>
          </cell>
          <cell r="C241">
            <v>44648</v>
          </cell>
          <cell r="D241">
            <v>44707</v>
          </cell>
          <cell r="F241">
            <v>24152</v>
          </cell>
          <cell r="G241" t="str">
            <v>EN REVISION</v>
          </cell>
          <cell r="H241">
            <v>0</v>
          </cell>
          <cell r="I241">
            <v>24152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P241">
            <v>0</v>
          </cell>
          <cell r="R241">
            <v>0</v>
          </cell>
        </row>
        <row r="242">
          <cell r="A242">
            <v>14705</v>
          </cell>
          <cell r="B242">
            <v>14705</v>
          </cell>
          <cell r="C242">
            <v>44648</v>
          </cell>
          <cell r="D242">
            <v>44707</v>
          </cell>
          <cell r="F242">
            <v>6038</v>
          </cell>
          <cell r="G242" t="str">
            <v>SALDO A FAVOR DEL PRESTADOR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P242">
            <v>0</v>
          </cell>
          <cell r="R242">
            <v>0</v>
          </cell>
        </row>
        <row r="243">
          <cell r="A243">
            <v>14756</v>
          </cell>
          <cell r="B243">
            <v>14756</v>
          </cell>
          <cell r="C243">
            <v>44649</v>
          </cell>
          <cell r="D243">
            <v>44707</v>
          </cell>
          <cell r="F243">
            <v>6000</v>
          </cell>
          <cell r="G243" t="str">
            <v>SALDO A FAVOR DEL PRESTADOR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P243">
            <v>0</v>
          </cell>
          <cell r="R243">
            <v>0</v>
          </cell>
        </row>
        <row r="244">
          <cell r="A244">
            <v>14762</v>
          </cell>
          <cell r="B244">
            <v>14762</v>
          </cell>
          <cell r="C244">
            <v>44650</v>
          </cell>
          <cell r="D244">
            <v>44707</v>
          </cell>
          <cell r="F244">
            <v>18000</v>
          </cell>
          <cell r="G244" t="str">
            <v>SALDO A FAVOR DEL PRESTADOR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P244">
            <v>0</v>
          </cell>
          <cell r="R244">
            <v>0</v>
          </cell>
        </row>
        <row r="245">
          <cell r="A245">
            <v>14805</v>
          </cell>
          <cell r="B245">
            <v>14805</v>
          </cell>
          <cell r="C245">
            <v>44652</v>
          </cell>
          <cell r="D245">
            <v>44707</v>
          </cell>
          <cell r="F245">
            <v>265599</v>
          </cell>
          <cell r="G245" t="str">
            <v>SALDO A FAVOR DEL PRESTADOR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P245">
            <v>0</v>
          </cell>
          <cell r="R245">
            <v>0</v>
          </cell>
        </row>
        <row r="246">
          <cell r="A246">
            <v>14880</v>
          </cell>
          <cell r="B246">
            <v>14880</v>
          </cell>
          <cell r="C246">
            <v>44654</v>
          </cell>
          <cell r="D246">
            <v>44707</v>
          </cell>
          <cell r="F246">
            <v>161777</v>
          </cell>
          <cell r="G246" t="str">
            <v>SALDO A FAVOR DEL PRESTADOR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P246">
            <v>0</v>
          </cell>
          <cell r="R246">
            <v>0</v>
          </cell>
        </row>
        <row r="247">
          <cell r="A247">
            <v>14915</v>
          </cell>
          <cell r="B247">
            <v>14915</v>
          </cell>
          <cell r="C247">
            <v>44657</v>
          </cell>
          <cell r="D247">
            <v>44707</v>
          </cell>
          <cell r="F247">
            <v>6000</v>
          </cell>
          <cell r="G247" t="str">
            <v>SALDO A FAVOR DEL PRESTADOR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P247">
            <v>0</v>
          </cell>
          <cell r="R247">
            <v>0</v>
          </cell>
        </row>
        <row r="248">
          <cell r="A248">
            <v>14913</v>
          </cell>
          <cell r="B248">
            <v>14913</v>
          </cell>
          <cell r="C248">
            <v>44658</v>
          </cell>
          <cell r="D248">
            <v>44707</v>
          </cell>
          <cell r="F248">
            <v>12000</v>
          </cell>
          <cell r="G248" t="str">
            <v>SALDO A FAVOR DEL PRESTADOR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P248">
            <v>0</v>
          </cell>
          <cell r="R248">
            <v>0</v>
          </cell>
        </row>
        <row r="249">
          <cell r="A249">
            <v>15106</v>
          </cell>
          <cell r="B249">
            <v>15106</v>
          </cell>
          <cell r="C249">
            <v>44677</v>
          </cell>
          <cell r="D249">
            <v>44707</v>
          </cell>
          <cell r="F249">
            <v>209764</v>
          </cell>
          <cell r="G249" t="str">
            <v>SALDO A FAVOR DEL PRESTADOR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P249">
            <v>0</v>
          </cell>
          <cell r="R249">
            <v>0</v>
          </cell>
        </row>
        <row r="250">
          <cell r="A250">
            <v>15167</v>
          </cell>
          <cell r="B250">
            <v>15167</v>
          </cell>
          <cell r="C250">
            <v>44679</v>
          </cell>
          <cell r="D250">
            <v>44707</v>
          </cell>
          <cell r="F250">
            <v>6000</v>
          </cell>
          <cell r="G250" t="str">
            <v>SALDO A FAVOR DEL PRESTADOR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P250">
            <v>0</v>
          </cell>
          <cell r="R250">
            <v>0</v>
          </cell>
        </row>
        <row r="251">
          <cell r="A251">
            <v>15264</v>
          </cell>
          <cell r="B251">
            <v>15264</v>
          </cell>
          <cell r="C251">
            <v>44683</v>
          </cell>
          <cell r="D251">
            <v>44707</v>
          </cell>
          <cell r="F251">
            <v>160992</v>
          </cell>
          <cell r="G251" t="str">
            <v>SALDO A FAVOR DEL PRESTADOR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P251">
            <v>0</v>
          </cell>
          <cell r="R251">
            <v>0</v>
          </cell>
        </row>
        <row r="252">
          <cell r="A252">
            <v>15215</v>
          </cell>
          <cell r="B252">
            <v>15215</v>
          </cell>
          <cell r="C252">
            <v>44684</v>
          </cell>
          <cell r="D252">
            <v>44707</v>
          </cell>
          <cell r="F252">
            <v>6000</v>
          </cell>
          <cell r="G252" t="str">
            <v>SALDO A FAVOR DEL PRESTADOR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P252">
            <v>0</v>
          </cell>
          <cell r="R252">
            <v>0</v>
          </cell>
        </row>
        <row r="253">
          <cell r="A253">
            <v>15375</v>
          </cell>
          <cell r="B253">
            <v>15375</v>
          </cell>
          <cell r="C253">
            <v>44691</v>
          </cell>
          <cell r="D253">
            <v>44707</v>
          </cell>
          <cell r="F253">
            <v>6000</v>
          </cell>
          <cell r="G253" t="str">
            <v>SALDO A FAVOR DEL PRESTADOR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P253">
            <v>0</v>
          </cell>
          <cell r="R253">
            <v>0</v>
          </cell>
        </row>
        <row r="254">
          <cell r="A254">
            <v>15453</v>
          </cell>
          <cell r="B254">
            <v>15453</v>
          </cell>
          <cell r="C254">
            <v>44699</v>
          </cell>
          <cell r="D254">
            <v>44707</v>
          </cell>
          <cell r="F254">
            <v>6000</v>
          </cell>
          <cell r="G254" t="str">
            <v>SALDO A FAVOR DEL PRESTADOR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P254">
            <v>0</v>
          </cell>
          <cell r="R254">
            <v>0</v>
          </cell>
        </row>
        <row r="255">
          <cell r="A255">
            <v>15574</v>
          </cell>
          <cell r="B255">
            <v>15574</v>
          </cell>
          <cell r="C255">
            <v>44702</v>
          </cell>
          <cell r="D255">
            <v>44746</v>
          </cell>
          <cell r="F255">
            <v>6000</v>
          </cell>
          <cell r="G255" t="str">
            <v>SALDO A FAVOR DEL PRESTADOR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P255">
            <v>0</v>
          </cell>
          <cell r="R255">
            <v>0</v>
          </cell>
        </row>
        <row r="256">
          <cell r="A256">
            <v>16180</v>
          </cell>
          <cell r="B256">
            <v>16180</v>
          </cell>
          <cell r="C256">
            <v>44709</v>
          </cell>
          <cell r="D256">
            <v>44746</v>
          </cell>
          <cell r="F256">
            <v>78453</v>
          </cell>
          <cell r="G256" t="str">
            <v>SALDO A FAVOR DEL PRESTADOR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P256">
            <v>0</v>
          </cell>
          <cell r="R256">
            <v>0</v>
          </cell>
        </row>
        <row r="257">
          <cell r="A257">
            <v>15921</v>
          </cell>
          <cell r="B257">
            <v>15921</v>
          </cell>
          <cell r="C257">
            <v>44724</v>
          </cell>
          <cell r="D257">
            <v>44746</v>
          </cell>
          <cell r="F257">
            <v>82075</v>
          </cell>
          <cell r="G257" t="str">
            <v>SALDO A FAVOR DEL PRESTADOR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P257">
            <v>0</v>
          </cell>
          <cell r="R257">
            <v>0</v>
          </cell>
        </row>
        <row r="258">
          <cell r="A258">
            <v>16418</v>
          </cell>
          <cell r="B258">
            <v>16418</v>
          </cell>
          <cell r="C258">
            <v>44745</v>
          </cell>
          <cell r="D258">
            <v>44765</v>
          </cell>
          <cell r="F258">
            <v>134739</v>
          </cell>
          <cell r="G258" t="str">
            <v>SALDO A FAVOR DEL PRESTADOR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P258">
            <v>0</v>
          </cell>
          <cell r="R258">
            <v>0</v>
          </cell>
        </row>
        <row r="259">
          <cell r="A259">
            <v>16389</v>
          </cell>
          <cell r="B259">
            <v>16389</v>
          </cell>
          <cell r="C259">
            <v>44757</v>
          </cell>
          <cell r="D259">
            <v>44765</v>
          </cell>
          <cell r="F259">
            <v>6000</v>
          </cell>
          <cell r="G259" t="str">
            <v>NO RADICADA</v>
          </cell>
          <cell r="H259">
            <v>6000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P259">
            <v>0</v>
          </cell>
          <cell r="R259">
            <v>0</v>
          </cell>
        </row>
        <row r="260">
          <cell r="A260">
            <v>16523</v>
          </cell>
          <cell r="B260">
            <v>16523</v>
          </cell>
          <cell r="C260">
            <v>44767</v>
          </cell>
          <cell r="D260">
            <v>44815</v>
          </cell>
          <cell r="F260">
            <v>6000</v>
          </cell>
          <cell r="G260" t="str">
            <v>SALDO A FAVOR DEL PRESTADOR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P260">
            <v>0</v>
          </cell>
          <cell r="R260">
            <v>0</v>
          </cell>
        </row>
        <row r="261">
          <cell r="A261">
            <v>16999</v>
          </cell>
          <cell r="B261">
            <v>16999</v>
          </cell>
          <cell r="C261">
            <v>44797</v>
          </cell>
          <cell r="D261">
            <v>44815</v>
          </cell>
          <cell r="F261">
            <v>88947</v>
          </cell>
          <cell r="G261" t="str">
            <v>SALDO A FAVOR DEL PRESTADOR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P261">
            <v>0</v>
          </cell>
          <cell r="R261">
            <v>0</v>
          </cell>
        </row>
        <row r="262">
          <cell r="A262">
            <v>17023</v>
          </cell>
          <cell r="B262">
            <v>17023</v>
          </cell>
          <cell r="C262">
            <v>44799</v>
          </cell>
          <cell r="D262">
            <v>44815</v>
          </cell>
          <cell r="F262">
            <v>6000</v>
          </cell>
          <cell r="G262" t="str">
            <v>SALDO A FAVOR DEL PRESTADOR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P262">
            <v>0</v>
          </cell>
          <cell r="R262">
            <v>0</v>
          </cell>
        </row>
        <row r="263">
          <cell r="A263">
            <v>17624</v>
          </cell>
          <cell r="B263">
            <v>17624</v>
          </cell>
          <cell r="C263">
            <v>44825</v>
          </cell>
          <cell r="D263">
            <v>44849</v>
          </cell>
          <cell r="F263">
            <v>710569</v>
          </cell>
          <cell r="G263" t="str">
            <v>SALDO A FAVOR DEL PRESTADOR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P263">
            <v>0</v>
          </cell>
          <cell r="R263">
            <v>0</v>
          </cell>
        </row>
        <row r="264">
          <cell r="A264">
            <v>17490</v>
          </cell>
          <cell r="B264">
            <v>17490</v>
          </cell>
          <cell r="C264">
            <v>44826</v>
          </cell>
          <cell r="D264">
            <v>44849</v>
          </cell>
          <cell r="F264">
            <v>6000</v>
          </cell>
          <cell r="G264" t="str">
            <v>SALDO A FAVOR DEL PRESTADOR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P264">
            <v>0</v>
          </cell>
          <cell r="R264">
            <v>0</v>
          </cell>
        </row>
        <row r="265">
          <cell r="A265">
            <v>17491</v>
          </cell>
          <cell r="B265">
            <v>17491</v>
          </cell>
          <cell r="C265">
            <v>44826</v>
          </cell>
          <cell r="D265">
            <v>44849</v>
          </cell>
          <cell r="F265">
            <v>6000</v>
          </cell>
          <cell r="G265" t="str">
            <v>SALDO A FAVOR DEL PRESTADOR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P265">
            <v>0</v>
          </cell>
          <cell r="R265">
            <v>0</v>
          </cell>
        </row>
        <row r="266">
          <cell r="A266">
            <v>17652</v>
          </cell>
          <cell r="B266">
            <v>17652</v>
          </cell>
          <cell r="C266">
            <v>44832</v>
          </cell>
          <cell r="D266">
            <v>44856</v>
          </cell>
          <cell r="F266">
            <v>224870</v>
          </cell>
          <cell r="G266" t="str">
            <v>SALDO A FAVOR DEL PRESTADOR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P266">
            <v>0</v>
          </cell>
          <cell r="R266">
            <v>0</v>
          </cell>
        </row>
        <row r="267">
          <cell r="A267">
            <v>17694</v>
          </cell>
          <cell r="B267">
            <v>17694</v>
          </cell>
          <cell r="C267">
            <v>44838</v>
          </cell>
          <cell r="D267">
            <v>44849</v>
          </cell>
          <cell r="F267">
            <v>24000</v>
          </cell>
          <cell r="G267" t="str">
            <v>EN REVISION</v>
          </cell>
          <cell r="H267">
            <v>0</v>
          </cell>
          <cell r="I267">
            <v>24000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P267">
            <v>0</v>
          </cell>
          <cell r="R267">
            <v>0</v>
          </cell>
        </row>
        <row r="268">
          <cell r="A268">
            <v>17695</v>
          </cell>
          <cell r="B268">
            <v>17695</v>
          </cell>
          <cell r="C268">
            <v>44841</v>
          </cell>
          <cell r="D268">
            <v>44849</v>
          </cell>
          <cell r="F268">
            <v>12000</v>
          </cell>
          <cell r="G268" t="str">
            <v>SALDO A FAVOR DEL PRESTADOR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P268">
            <v>0</v>
          </cell>
          <cell r="R268">
            <v>0</v>
          </cell>
        </row>
        <row r="269">
          <cell r="A269">
            <v>17807</v>
          </cell>
          <cell r="B269">
            <v>17807</v>
          </cell>
          <cell r="C269">
            <v>44847</v>
          </cell>
          <cell r="D269">
            <v>44849</v>
          </cell>
          <cell r="F269">
            <v>6000</v>
          </cell>
          <cell r="G269" t="str">
            <v>SALDO A FAVOR DEL PRESTADOR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P269">
            <v>0</v>
          </cell>
          <cell r="R269">
            <v>0</v>
          </cell>
        </row>
        <row r="270">
          <cell r="A270">
            <v>17859</v>
          </cell>
          <cell r="B270">
            <v>17859</v>
          </cell>
          <cell r="C270">
            <v>44854</v>
          </cell>
          <cell r="D270">
            <v>44856</v>
          </cell>
          <cell r="F270">
            <v>6000</v>
          </cell>
          <cell r="G270" t="str">
            <v>SALDO A FAVOR DEL PRESTADOR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P270">
            <v>0</v>
          </cell>
          <cell r="R270">
            <v>0</v>
          </cell>
        </row>
      </sheetData>
      <sheetData sheetId="2"/>
      <sheetData sheetId="3">
        <row r="6">
          <cell r="H6" t="str">
            <v>ESE HOSPITAL SAN JOSE DE LA GLORIA CESAR</v>
          </cell>
        </row>
        <row r="9">
          <cell r="C9" t="str">
            <v>LUISA MATUTE ROMERO</v>
          </cell>
          <cell r="H9" t="str">
            <v>FRANCISCO RAFAEL QUINTERO CRUZ</v>
          </cell>
        </row>
        <row r="16">
          <cell r="F16">
            <v>44926</v>
          </cell>
        </row>
        <row r="335">
          <cell r="F335">
            <v>45029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CARTERA DEPURADA"/>
      <sheetName val="030 A DIC 2022"/>
      <sheetName val="PAGOS"/>
    </sheetNames>
    <sheetDataSet>
      <sheetData sheetId="0">
        <row r="1">
          <cell r="G1">
            <v>1</v>
          </cell>
          <cell r="H1">
            <v>2</v>
          </cell>
          <cell r="I1">
            <v>3</v>
          </cell>
          <cell r="J1">
            <v>4</v>
          </cell>
          <cell r="K1">
            <v>5</v>
          </cell>
          <cell r="L1">
            <v>6</v>
          </cell>
          <cell r="M1">
            <v>7</v>
          </cell>
          <cell r="N1">
            <v>8</v>
          </cell>
          <cell r="O1">
            <v>9</v>
          </cell>
          <cell r="P1">
            <v>10</v>
          </cell>
          <cell r="Q1">
            <v>11</v>
          </cell>
          <cell r="R1">
            <v>12</v>
          </cell>
          <cell r="S1">
            <v>13</v>
          </cell>
          <cell r="T1">
            <v>14</v>
          </cell>
          <cell r="U1">
            <v>15</v>
          </cell>
          <cell r="V1">
            <v>16</v>
          </cell>
          <cell r="W1">
            <v>17</v>
          </cell>
          <cell r="X1">
            <v>18</v>
          </cell>
          <cell r="Y1">
            <v>19</v>
          </cell>
          <cell r="Z1">
            <v>20</v>
          </cell>
          <cell r="AA1">
            <v>21</v>
          </cell>
          <cell r="AB1">
            <v>22</v>
          </cell>
          <cell r="AC1">
            <v>23</v>
          </cell>
          <cell r="AD1">
            <v>24</v>
          </cell>
          <cell r="AE1">
            <v>25</v>
          </cell>
          <cell r="AF1">
            <v>26</v>
          </cell>
          <cell r="AG1">
            <v>27</v>
          </cell>
          <cell r="AH1">
            <v>28</v>
          </cell>
          <cell r="AI1">
            <v>29</v>
          </cell>
          <cell r="AJ1">
            <v>30</v>
          </cell>
          <cell r="AK1">
            <v>31</v>
          </cell>
          <cell r="AL1">
            <v>32</v>
          </cell>
          <cell r="AM1">
            <v>33</v>
          </cell>
          <cell r="AN1">
            <v>34</v>
          </cell>
          <cell r="AO1">
            <v>35</v>
          </cell>
          <cell r="AP1">
            <v>36</v>
          </cell>
          <cell r="AQ1">
            <v>37</v>
          </cell>
          <cell r="AR1">
            <v>38</v>
          </cell>
          <cell r="AS1">
            <v>39</v>
          </cell>
          <cell r="AT1">
            <v>40</v>
          </cell>
          <cell r="AU1">
            <v>41</v>
          </cell>
          <cell r="AV1">
            <v>42</v>
          </cell>
          <cell r="AW1">
            <v>43</v>
          </cell>
          <cell r="AX1">
            <v>44</v>
          </cell>
          <cell r="AY1">
            <v>45</v>
          </cell>
          <cell r="AZ1">
            <v>46</v>
          </cell>
        </row>
        <row r="2">
          <cell r="G2" t="str">
            <v>facturanumerica</v>
          </cell>
          <cell r="H2" t="str">
            <v>imputable</v>
          </cell>
          <cell r="I2" t="str">
            <v>contrato</v>
          </cell>
          <cell r="J2" t="str">
            <v>regimen</v>
          </cell>
          <cell r="K2" t="str">
            <v>docafiliado</v>
          </cell>
          <cell r="L2" t="str">
            <v>estado</v>
          </cell>
          <cell r="M2" t="str">
            <v>status</v>
          </cell>
          <cell r="N2" t="str">
            <v>anno</v>
          </cell>
          <cell r="O2" t="str">
            <v>periodo</v>
          </cell>
          <cell r="P2" t="str">
            <v>fechaservicio</v>
          </cell>
          <cell r="Q2" t="str">
            <v>fechafactura</v>
          </cell>
          <cell r="R2" t="str">
            <v>fecharadicado</v>
          </cell>
          <cell r="S2" t="str">
            <v>bruto</v>
          </cell>
          <cell r="T2" t="str">
            <v>retencion</v>
          </cell>
          <cell r="U2" t="str">
            <v>copago</v>
          </cell>
          <cell r="V2" t="str">
            <v>neto</v>
          </cell>
          <cell r="W2" t="str">
            <v>totalproveedor</v>
          </cell>
          <cell r="X2" t="str">
            <v>vlrglosaleg</v>
          </cell>
          <cell r="Y2" t="str">
            <v>vlrglosanoleg</v>
          </cell>
          <cell r="Z2" t="str">
            <v>obs_glosanoleg</v>
          </cell>
          <cell r="AA2" t="str">
            <v>observacion</v>
          </cell>
          <cell r="AB2" t="str">
            <v>vlrfl</v>
          </cell>
          <cell r="AC2" t="str">
            <v>vlrfn</v>
          </cell>
          <cell r="AD2" t="str">
            <v>vlr_pago</v>
          </cell>
          <cell r="AE2" t="str">
            <v>fechacontabilidad</v>
          </cell>
          <cell r="AF2" t="str">
            <v>clasedocfactura</v>
          </cell>
          <cell r="AG2" t="str">
            <v>tipodocfactura</v>
          </cell>
          <cell r="AH2" t="str">
            <v>estadosofsin</v>
          </cell>
          <cell r="AI2" t="str">
            <v>comentariocorto</v>
          </cell>
          <cell r="AJ2" t="str">
            <v>vlrbrutofactura</v>
          </cell>
          <cell r="AK2" t="str">
            <v>vlrneto</v>
          </cell>
          <cell r="AL2" t="str">
            <v>vlrretefuente</v>
          </cell>
          <cell r="AM2" t="str">
            <v>vlriva</v>
          </cell>
          <cell r="AN2" t="str">
            <v>vlrtimbre</v>
          </cell>
          <cell r="AO2" t="str">
            <v>vlrica</v>
          </cell>
          <cell r="AP2" t="str">
            <v>vlrreteiva</v>
          </cell>
          <cell r="AQ2" t="str">
            <v>saldofactura</v>
          </cell>
          <cell r="AR2" t="str">
            <v>vlrpagosofsinpagaduria</v>
          </cell>
          <cell r="AS2" t="str">
            <v>girodirecto</v>
          </cell>
          <cell r="AT2" t="str">
            <v>otros_pagos</v>
          </cell>
          <cell r="AU2" t="str">
            <v>otros_descuentos</v>
          </cell>
          <cell r="AV2" t="str">
            <v>observaciones_pago</v>
          </cell>
          <cell r="AW2" t="str">
            <v>consecutivo</v>
          </cell>
          <cell r="AX2" t="str">
            <v>comprobantes_girodirecto</v>
          </cell>
          <cell r="AY2" t="str">
            <v>comprobantes_otrospagos</v>
          </cell>
          <cell r="AZ2" t="str">
            <v>comprobantes_tesoreria</v>
          </cell>
        </row>
        <row r="3">
          <cell r="G3">
            <v>41662</v>
          </cell>
          <cell r="H3" t="str">
            <v>ADMINISTRADORA</v>
          </cell>
          <cell r="I3">
            <v>39</v>
          </cell>
          <cell r="J3" t="str">
            <v>SUBSIDIADO PLENO</v>
          </cell>
          <cell r="K3" t="str">
            <v>CC-100235347</v>
          </cell>
          <cell r="L3" t="str">
            <v>A</v>
          </cell>
          <cell r="M3" t="str">
            <v>USUARIO O SERVICIO CORRESPONDE A OTRO PL</v>
          </cell>
          <cell r="N3">
            <v>0</v>
          </cell>
          <cell r="O3">
            <v>13</v>
          </cell>
          <cell r="P3">
            <v>43792</v>
          </cell>
          <cell r="Q3">
            <v>43840</v>
          </cell>
          <cell r="R3">
            <v>43872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234282</v>
          </cell>
          <cell r="X3">
            <v>0</v>
          </cell>
          <cell r="Y3">
            <v>0</v>
          </cell>
          <cell r="Z3" t="str">
            <v>NA</v>
          </cell>
          <cell r="AA3" t="str">
            <v>USUARIO O SERVICIO CORRESPONDE A OTRO PLAN O ENTIDAD RESPONSABLE DEL PAGO</v>
          </cell>
          <cell r="AB3">
            <v>0</v>
          </cell>
          <cell r="AC3">
            <v>0</v>
          </cell>
          <cell r="AD3">
            <v>0</v>
          </cell>
          <cell r="AR3">
            <v>0</v>
          </cell>
          <cell r="AT3">
            <v>0</v>
          </cell>
          <cell r="AU3">
            <v>0</v>
          </cell>
          <cell r="AV3" t="str">
            <v>NA</v>
          </cell>
          <cell r="AX3" t="str">
            <v>0</v>
          </cell>
          <cell r="AY3" t="str">
            <v>0</v>
          </cell>
          <cell r="AZ3" t="str">
            <v>0</v>
          </cell>
        </row>
        <row r="4">
          <cell r="G4">
            <v>12882</v>
          </cell>
          <cell r="H4" t="str">
            <v>ADMINISTRADORA</v>
          </cell>
          <cell r="I4">
            <v>39</v>
          </cell>
          <cell r="J4" t="str">
            <v>SUBSIDIADO PLENO</v>
          </cell>
          <cell r="K4" t="str">
            <v>RC-1216981991</v>
          </cell>
          <cell r="L4" t="str">
            <v>A</v>
          </cell>
          <cell r="M4" t="str">
            <v>NINGUNO</v>
          </cell>
          <cell r="N4">
            <v>0</v>
          </cell>
          <cell r="O4">
            <v>13</v>
          </cell>
          <cell r="P4">
            <v>44550</v>
          </cell>
          <cell r="Q4">
            <v>44928</v>
          </cell>
          <cell r="R4">
            <v>44946</v>
          </cell>
          <cell r="S4">
            <v>24152</v>
          </cell>
          <cell r="T4">
            <v>0</v>
          </cell>
          <cell r="U4">
            <v>0</v>
          </cell>
          <cell r="V4">
            <v>24152</v>
          </cell>
          <cell r="W4">
            <v>24152</v>
          </cell>
          <cell r="X4">
            <v>0</v>
          </cell>
          <cell r="Y4">
            <v>0</v>
          </cell>
          <cell r="Z4" t="str">
            <v>NA</v>
          </cell>
          <cell r="AA4" t="str">
            <v>NA</v>
          </cell>
          <cell r="AB4">
            <v>0</v>
          </cell>
          <cell r="AC4">
            <v>0</v>
          </cell>
          <cell r="AD4">
            <v>0</v>
          </cell>
          <cell r="AR4">
            <v>0</v>
          </cell>
          <cell r="AT4">
            <v>0</v>
          </cell>
          <cell r="AU4">
            <v>0</v>
          </cell>
          <cell r="AV4" t="str">
            <v>NA</v>
          </cell>
          <cell r="AX4" t="str">
            <v>0</v>
          </cell>
          <cell r="AY4" t="str">
            <v>0</v>
          </cell>
          <cell r="AZ4" t="str">
            <v>0</v>
          </cell>
        </row>
        <row r="5">
          <cell r="G5">
            <v>14108</v>
          </cell>
          <cell r="H5" t="str">
            <v>ADMINISTRADORA</v>
          </cell>
          <cell r="I5">
            <v>39</v>
          </cell>
          <cell r="J5" t="str">
            <v>SUBSIDIADO PLENO</v>
          </cell>
          <cell r="K5" t="str">
            <v>PA-1045769603</v>
          </cell>
          <cell r="L5" t="str">
            <v>A</v>
          </cell>
          <cell r="M5" t="str">
            <v>USUARIO O SERVICIO CORRESPONDE A OTRO PL</v>
          </cell>
          <cell r="N5">
            <v>0</v>
          </cell>
          <cell r="O5">
            <v>13</v>
          </cell>
          <cell r="P5">
            <v>44613</v>
          </cell>
          <cell r="Q5">
            <v>44929</v>
          </cell>
          <cell r="R5">
            <v>44946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24152</v>
          </cell>
          <cell r="X5">
            <v>0</v>
          </cell>
          <cell r="Y5">
            <v>0</v>
          </cell>
          <cell r="Z5" t="str">
            <v>NA</v>
          </cell>
          <cell r="AA5" t="str">
            <v>USUARIO O SERVICIO CORRESPONDE A OTRO PLAN O ENTIDAD RESPONSABLE DEL PAGO</v>
          </cell>
          <cell r="AB5">
            <v>0</v>
          </cell>
          <cell r="AC5">
            <v>0</v>
          </cell>
          <cell r="AD5">
            <v>0</v>
          </cell>
          <cell r="AR5">
            <v>0</v>
          </cell>
          <cell r="AT5">
            <v>0</v>
          </cell>
          <cell r="AU5">
            <v>0</v>
          </cell>
          <cell r="AV5" t="str">
            <v>NA</v>
          </cell>
          <cell r="AX5" t="str">
            <v>0</v>
          </cell>
          <cell r="AY5" t="str">
            <v>0</v>
          </cell>
          <cell r="AZ5" t="str">
            <v>0</v>
          </cell>
        </row>
        <row r="6">
          <cell r="G6">
            <v>14684</v>
          </cell>
          <cell r="H6" t="str">
            <v>ADMINISTRADORA</v>
          </cell>
          <cell r="I6">
            <v>39</v>
          </cell>
          <cell r="J6" t="str">
            <v>SUBSIDIADO PLENO</v>
          </cell>
          <cell r="K6" t="str">
            <v>TI-1063562852</v>
          </cell>
          <cell r="L6" t="str">
            <v>A</v>
          </cell>
          <cell r="M6" t="str">
            <v>NINGUNO</v>
          </cell>
          <cell r="N6">
            <v>0</v>
          </cell>
          <cell r="O6">
            <v>13</v>
          </cell>
          <cell r="P6">
            <v>44646</v>
          </cell>
          <cell r="Q6">
            <v>44929</v>
          </cell>
          <cell r="R6">
            <v>44946</v>
          </cell>
          <cell r="S6">
            <v>6038</v>
          </cell>
          <cell r="T6">
            <v>0</v>
          </cell>
          <cell r="U6">
            <v>0</v>
          </cell>
          <cell r="V6">
            <v>6038</v>
          </cell>
          <cell r="W6">
            <v>6038</v>
          </cell>
          <cell r="X6">
            <v>0</v>
          </cell>
          <cell r="Y6">
            <v>0</v>
          </cell>
          <cell r="Z6" t="str">
            <v>NA</v>
          </cell>
          <cell r="AA6" t="str">
            <v>NA</v>
          </cell>
          <cell r="AB6">
            <v>0</v>
          </cell>
          <cell r="AC6">
            <v>0</v>
          </cell>
          <cell r="AD6">
            <v>0</v>
          </cell>
          <cell r="AR6">
            <v>0</v>
          </cell>
          <cell r="AT6">
            <v>0</v>
          </cell>
          <cell r="AU6">
            <v>0</v>
          </cell>
          <cell r="AV6" t="str">
            <v>NA</v>
          </cell>
          <cell r="AX6" t="str">
            <v>0</v>
          </cell>
          <cell r="AY6" t="str">
            <v>0</v>
          </cell>
          <cell r="AZ6" t="str">
            <v>0</v>
          </cell>
        </row>
        <row r="7">
          <cell r="G7">
            <v>14706</v>
          </cell>
          <cell r="H7" t="str">
            <v>ADMINISTRADORA</v>
          </cell>
          <cell r="I7">
            <v>39</v>
          </cell>
          <cell r="J7" t="str">
            <v>SUBSIDIADO PLENO</v>
          </cell>
          <cell r="K7" t="str">
            <v>RC-1216976719</v>
          </cell>
          <cell r="L7" t="str">
            <v>A</v>
          </cell>
          <cell r="M7" t="str">
            <v>NINGUNO</v>
          </cell>
          <cell r="N7">
            <v>0</v>
          </cell>
          <cell r="O7">
            <v>13</v>
          </cell>
          <cell r="P7">
            <v>44648</v>
          </cell>
          <cell r="Q7">
            <v>44930</v>
          </cell>
          <cell r="R7">
            <v>44946</v>
          </cell>
          <cell r="S7">
            <v>24152</v>
          </cell>
          <cell r="T7">
            <v>0</v>
          </cell>
          <cell r="U7">
            <v>0</v>
          </cell>
          <cell r="V7">
            <v>24152</v>
          </cell>
          <cell r="W7">
            <v>24152</v>
          </cell>
          <cell r="X7">
            <v>0</v>
          </cell>
          <cell r="Y7">
            <v>0</v>
          </cell>
          <cell r="Z7" t="str">
            <v>NA</v>
          </cell>
          <cell r="AA7" t="str">
            <v>NA</v>
          </cell>
          <cell r="AB7">
            <v>0</v>
          </cell>
          <cell r="AC7">
            <v>0</v>
          </cell>
          <cell r="AD7">
            <v>0</v>
          </cell>
          <cell r="AR7">
            <v>0</v>
          </cell>
          <cell r="AT7">
            <v>0</v>
          </cell>
          <cell r="AU7">
            <v>0</v>
          </cell>
          <cell r="AV7" t="str">
            <v>NA</v>
          </cell>
          <cell r="AX7" t="str">
            <v>0</v>
          </cell>
          <cell r="AY7" t="str">
            <v>0</v>
          </cell>
          <cell r="AZ7" t="str">
            <v>0</v>
          </cell>
        </row>
        <row r="8">
          <cell r="G8">
            <v>17694</v>
          </cell>
          <cell r="H8" t="str">
            <v>ADMINISTRADORA</v>
          </cell>
          <cell r="I8">
            <v>39</v>
          </cell>
          <cell r="J8" t="str">
            <v>SUBSIDIADO PLENO</v>
          </cell>
          <cell r="K8" t="str">
            <v>RC-1049090147</v>
          </cell>
          <cell r="L8" t="str">
            <v>A</v>
          </cell>
          <cell r="M8" t="str">
            <v>NINGUNO</v>
          </cell>
          <cell r="N8">
            <v>0</v>
          </cell>
          <cell r="O8">
            <v>13</v>
          </cell>
          <cell r="P8">
            <v>44838</v>
          </cell>
          <cell r="Q8">
            <v>44928</v>
          </cell>
          <cell r="R8">
            <v>44946</v>
          </cell>
          <cell r="S8">
            <v>24000</v>
          </cell>
          <cell r="T8">
            <v>0</v>
          </cell>
          <cell r="U8">
            <v>0</v>
          </cell>
          <cell r="V8">
            <v>24000</v>
          </cell>
          <cell r="W8">
            <v>24000</v>
          </cell>
          <cell r="X8">
            <v>0</v>
          </cell>
          <cell r="Y8">
            <v>0</v>
          </cell>
          <cell r="Z8" t="str">
            <v>NA</v>
          </cell>
          <cell r="AA8" t="str">
            <v>NA</v>
          </cell>
          <cell r="AB8">
            <v>0</v>
          </cell>
          <cell r="AC8">
            <v>0</v>
          </cell>
          <cell r="AD8">
            <v>0</v>
          </cell>
          <cell r="AR8">
            <v>0</v>
          </cell>
          <cell r="AT8">
            <v>0</v>
          </cell>
          <cell r="AU8">
            <v>0</v>
          </cell>
          <cell r="AV8" t="str">
            <v>NA</v>
          </cell>
          <cell r="AX8" t="str">
            <v>0</v>
          </cell>
          <cell r="AY8" t="str">
            <v>0</v>
          </cell>
          <cell r="AZ8" t="str">
            <v>0</v>
          </cell>
        </row>
        <row r="9">
          <cell r="G9">
            <v>13111</v>
          </cell>
          <cell r="H9" t="str">
            <v>ADMINISTRADORA</v>
          </cell>
          <cell r="I9">
            <v>39</v>
          </cell>
          <cell r="J9" t="str">
            <v>CONTRIBUTIVO PLENO</v>
          </cell>
          <cell r="K9" t="str">
            <v>TI-1050461363</v>
          </cell>
          <cell r="L9" t="str">
            <v>A</v>
          </cell>
          <cell r="M9" t="str">
            <v>NINGUNO</v>
          </cell>
          <cell r="N9">
            <v>0</v>
          </cell>
          <cell r="O9">
            <v>13</v>
          </cell>
          <cell r="P9">
            <v>44574</v>
          </cell>
          <cell r="Q9">
            <v>44932</v>
          </cell>
          <cell r="R9">
            <v>44946</v>
          </cell>
          <cell r="S9">
            <v>139100</v>
          </cell>
          <cell r="T9">
            <v>0</v>
          </cell>
          <cell r="U9">
            <v>0</v>
          </cell>
          <cell r="V9">
            <v>139100</v>
          </cell>
          <cell r="W9">
            <v>139100</v>
          </cell>
          <cell r="X9">
            <v>0</v>
          </cell>
          <cell r="Y9">
            <v>0</v>
          </cell>
          <cell r="Z9" t="str">
            <v>NA</v>
          </cell>
          <cell r="AA9" t="str">
            <v>NA</v>
          </cell>
          <cell r="AB9">
            <v>0</v>
          </cell>
          <cell r="AC9">
            <v>0</v>
          </cell>
          <cell r="AD9">
            <v>0</v>
          </cell>
          <cell r="AR9">
            <v>0</v>
          </cell>
          <cell r="AT9">
            <v>0</v>
          </cell>
          <cell r="AU9">
            <v>0</v>
          </cell>
          <cell r="AV9" t="str">
            <v>NA</v>
          </cell>
          <cell r="AX9" t="str">
            <v>0</v>
          </cell>
          <cell r="AY9" t="str">
            <v>0</v>
          </cell>
          <cell r="AZ9" t="str">
            <v>0</v>
          </cell>
        </row>
        <row r="10">
          <cell r="G10">
            <v>14247</v>
          </cell>
          <cell r="H10" t="str">
            <v>ADMINISTRADORA</v>
          </cell>
          <cell r="I10">
            <v>39</v>
          </cell>
          <cell r="J10" t="str">
            <v>SUBSIDIADO PLENO</v>
          </cell>
          <cell r="K10" t="str">
            <v>CC-1739973</v>
          </cell>
          <cell r="L10" t="str">
            <v>A</v>
          </cell>
          <cell r="M10" t="str">
            <v>NINGUNO</v>
          </cell>
          <cell r="N10">
            <v>0</v>
          </cell>
          <cell r="O10">
            <v>13</v>
          </cell>
          <cell r="P10">
            <v>44617</v>
          </cell>
          <cell r="Q10">
            <v>44930</v>
          </cell>
          <cell r="R10">
            <v>44964</v>
          </cell>
          <cell r="S10">
            <v>276680</v>
          </cell>
          <cell r="T10">
            <v>0</v>
          </cell>
          <cell r="U10">
            <v>0</v>
          </cell>
          <cell r="V10">
            <v>276680</v>
          </cell>
          <cell r="W10">
            <v>276680</v>
          </cell>
          <cell r="X10">
            <v>0</v>
          </cell>
          <cell r="Y10">
            <v>0</v>
          </cell>
          <cell r="Z10" t="str">
            <v>NA</v>
          </cell>
          <cell r="AA10" t="str">
            <v>NA</v>
          </cell>
          <cell r="AB10">
            <v>0</v>
          </cell>
          <cell r="AC10">
            <v>0</v>
          </cell>
          <cell r="AD10">
            <v>0</v>
          </cell>
          <cell r="AR10">
            <v>0</v>
          </cell>
          <cell r="AT10">
            <v>0</v>
          </cell>
          <cell r="AU10">
            <v>0</v>
          </cell>
          <cell r="AV10" t="str">
            <v>NA</v>
          </cell>
          <cell r="AX10" t="str">
            <v>0</v>
          </cell>
          <cell r="AY10" t="str">
            <v>0</v>
          </cell>
          <cell r="AZ10" t="str">
            <v>0</v>
          </cell>
        </row>
        <row r="11">
          <cell r="G11">
            <v>14467</v>
          </cell>
          <cell r="H11" t="str">
            <v>ADMINISTRADORA</v>
          </cell>
          <cell r="I11">
            <v>39</v>
          </cell>
          <cell r="J11" t="str">
            <v>SUBSIDIADO PLENO</v>
          </cell>
          <cell r="K11" t="str">
            <v>CC-5044720</v>
          </cell>
          <cell r="L11" t="str">
            <v>A</v>
          </cell>
          <cell r="M11" t="str">
            <v>NINGUNO</v>
          </cell>
          <cell r="N11">
            <v>0</v>
          </cell>
          <cell r="O11">
            <v>13</v>
          </cell>
          <cell r="P11">
            <v>44625</v>
          </cell>
          <cell r="Q11">
            <v>44928</v>
          </cell>
          <cell r="R11">
            <v>44964</v>
          </cell>
          <cell r="S11">
            <v>120693</v>
          </cell>
          <cell r="T11">
            <v>0</v>
          </cell>
          <cell r="U11">
            <v>0</v>
          </cell>
          <cell r="V11">
            <v>120693</v>
          </cell>
          <cell r="W11">
            <v>120693</v>
          </cell>
          <cell r="X11">
            <v>0</v>
          </cell>
          <cell r="Y11">
            <v>0</v>
          </cell>
          <cell r="Z11" t="str">
            <v>NA</v>
          </cell>
          <cell r="AA11" t="str">
            <v>NA</v>
          </cell>
          <cell r="AB11">
            <v>0</v>
          </cell>
          <cell r="AC11">
            <v>0</v>
          </cell>
          <cell r="AD11">
            <v>0</v>
          </cell>
          <cell r="AR11">
            <v>0</v>
          </cell>
          <cell r="AT11">
            <v>0</v>
          </cell>
          <cell r="AU11">
            <v>0</v>
          </cell>
          <cell r="AV11" t="str">
            <v>NA</v>
          </cell>
          <cell r="AX11" t="str">
            <v>0</v>
          </cell>
          <cell r="AY11" t="str">
            <v>0</v>
          </cell>
          <cell r="AZ11" t="str">
            <v>0</v>
          </cell>
        </row>
        <row r="12">
          <cell r="G12">
            <v>18914</v>
          </cell>
          <cell r="H12" t="str">
            <v>ADMINISTRADORA</v>
          </cell>
          <cell r="I12">
            <v>39</v>
          </cell>
          <cell r="J12" t="str">
            <v>SUBSIDIADO PLENO</v>
          </cell>
          <cell r="K12" t="str">
            <v>CC-1709311</v>
          </cell>
          <cell r="L12" t="str">
            <v>A</v>
          </cell>
          <cell r="M12" t="str">
            <v>NINGUNO</v>
          </cell>
          <cell r="N12">
            <v>0</v>
          </cell>
          <cell r="O12">
            <v>13</v>
          </cell>
          <cell r="P12">
            <v>44941</v>
          </cell>
          <cell r="Q12">
            <v>44946</v>
          </cell>
          <cell r="R12">
            <v>44973</v>
          </cell>
          <cell r="S12">
            <v>802687</v>
          </cell>
          <cell r="T12">
            <v>0</v>
          </cell>
          <cell r="U12">
            <v>0</v>
          </cell>
          <cell r="V12">
            <v>802687</v>
          </cell>
          <cell r="W12">
            <v>802687</v>
          </cell>
          <cell r="X12">
            <v>0</v>
          </cell>
          <cell r="Y12">
            <v>0</v>
          </cell>
          <cell r="Z12" t="str">
            <v>NA</v>
          </cell>
          <cell r="AA12" t="str">
            <v>NA</v>
          </cell>
          <cell r="AB12">
            <v>0</v>
          </cell>
          <cell r="AC12">
            <v>0</v>
          </cell>
          <cell r="AD12">
            <v>0</v>
          </cell>
          <cell r="AR12">
            <v>0</v>
          </cell>
          <cell r="AT12">
            <v>0</v>
          </cell>
          <cell r="AU12">
            <v>0</v>
          </cell>
          <cell r="AV12" t="str">
            <v>NA</v>
          </cell>
          <cell r="AX12" t="str">
            <v>0</v>
          </cell>
          <cell r="AY12" t="str">
            <v>0</v>
          </cell>
          <cell r="AZ12" t="str">
            <v>0</v>
          </cell>
        </row>
        <row r="13">
          <cell r="G13">
            <v>19023</v>
          </cell>
          <cell r="H13" t="str">
            <v>ADMINISTRADORA</v>
          </cell>
          <cell r="I13">
            <v>39</v>
          </cell>
          <cell r="J13" t="str">
            <v>SUBSIDIADO PLENO</v>
          </cell>
          <cell r="K13" t="str">
            <v>CC-1709311</v>
          </cell>
          <cell r="L13" t="str">
            <v>A</v>
          </cell>
          <cell r="M13" t="str">
            <v>FACTURA PENDIENTE POR AUDITORIA</v>
          </cell>
          <cell r="N13">
            <v>0</v>
          </cell>
          <cell r="O13">
            <v>13</v>
          </cell>
          <cell r="P13">
            <v>44931</v>
          </cell>
          <cell r="Q13">
            <v>44951</v>
          </cell>
          <cell r="R13">
            <v>44988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261150</v>
          </cell>
          <cell r="X13">
            <v>0</v>
          </cell>
          <cell r="Y13">
            <v>0</v>
          </cell>
          <cell r="Z13" t="str">
            <v>NA</v>
          </cell>
          <cell r="AA13" t="str">
            <v>NA</v>
          </cell>
          <cell r="AB13">
            <v>0</v>
          </cell>
          <cell r="AC13">
            <v>0</v>
          </cell>
          <cell r="AD13">
            <v>0</v>
          </cell>
          <cell r="AR13">
            <v>0</v>
          </cell>
          <cell r="AT13">
            <v>0</v>
          </cell>
          <cell r="AU13">
            <v>0</v>
          </cell>
          <cell r="AV13" t="str">
            <v>NA</v>
          </cell>
          <cell r="AX13" t="str">
            <v>0</v>
          </cell>
          <cell r="AY13" t="str">
            <v>0</v>
          </cell>
          <cell r="AZ13" t="str">
            <v>0</v>
          </cell>
        </row>
        <row r="14">
          <cell r="G14">
            <v>19565</v>
          </cell>
          <cell r="H14" t="str">
            <v>ADMINISTRADORA</v>
          </cell>
          <cell r="I14">
            <v>39</v>
          </cell>
          <cell r="J14" t="str">
            <v>SUBSIDIADO PLENO</v>
          </cell>
          <cell r="K14" t="str">
            <v>CC-50909281</v>
          </cell>
          <cell r="L14" t="str">
            <v>A</v>
          </cell>
          <cell r="M14" t="str">
            <v>FACTURA PENDIENTE POR AUDITORIA</v>
          </cell>
          <cell r="N14">
            <v>0</v>
          </cell>
          <cell r="O14">
            <v>13</v>
          </cell>
          <cell r="P14">
            <v>44951</v>
          </cell>
          <cell r="Q14">
            <v>44985</v>
          </cell>
          <cell r="R14">
            <v>44988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90990</v>
          </cell>
          <cell r="X14">
            <v>0</v>
          </cell>
          <cell r="Y14">
            <v>0</v>
          </cell>
          <cell r="Z14" t="str">
            <v>NA</v>
          </cell>
          <cell r="AA14" t="str">
            <v>NA</v>
          </cell>
          <cell r="AB14">
            <v>0</v>
          </cell>
          <cell r="AC14">
            <v>0</v>
          </cell>
          <cell r="AD14">
            <v>0</v>
          </cell>
          <cell r="AR14">
            <v>0</v>
          </cell>
          <cell r="AT14">
            <v>0</v>
          </cell>
          <cell r="AU14">
            <v>0</v>
          </cell>
          <cell r="AV14" t="str">
            <v>NA</v>
          </cell>
          <cell r="AX14" t="str">
            <v>0</v>
          </cell>
          <cell r="AY14" t="str">
            <v>0</v>
          </cell>
          <cell r="AZ14" t="str">
            <v>0</v>
          </cell>
        </row>
        <row r="15">
          <cell r="G15">
            <v>13434</v>
          </cell>
          <cell r="H15" t="str">
            <v>ADMINISTRADORA</v>
          </cell>
          <cell r="I15">
            <v>39</v>
          </cell>
          <cell r="J15" t="str">
            <v>SUBSIDIADO PLENO</v>
          </cell>
          <cell r="K15" t="str">
            <v>CC-30875081</v>
          </cell>
          <cell r="L15" t="str">
            <v>P</v>
          </cell>
          <cell r="M15" t="str">
            <v>NINGUNO</v>
          </cell>
          <cell r="N15">
            <v>0</v>
          </cell>
          <cell r="O15">
            <v>0</v>
          </cell>
          <cell r="P15">
            <v>39843</v>
          </cell>
          <cell r="Q15">
            <v>39843</v>
          </cell>
          <cell r="R15">
            <v>39965</v>
          </cell>
          <cell r="S15">
            <v>768940</v>
          </cell>
          <cell r="T15">
            <v>0</v>
          </cell>
          <cell r="U15">
            <v>0</v>
          </cell>
          <cell r="V15">
            <v>768940</v>
          </cell>
          <cell r="W15">
            <v>768940</v>
          </cell>
          <cell r="X15">
            <v>0</v>
          </cell>
          <cell r="Y15">
            <v>0</v>
          </cell>
          <cell r="Z15" t="str">
            <v>NA</v>
          </cell>
          <cell r="AA15" t="str">
            <v>NA</v>
          </cell>
          <cell r="AB15">
            <v>0</v>
          </cell>
          <cell r="AC15">
            <v>0</v>
          </cell>
          <cell r="AD15">
            <v>768940</v>
          </cell>
          <cell r="AR15">
            <v>0</v>
          </cell>
          <cell r="AT15">
            <v>0</v>
          </cell>
          <cell r="AU15">
            <v>0</v>
          </cell>
          <cell r="AV15" t="str">
            <v>NA</v>
          </cell>
          <cell r="AX15" t="str">
            <v>0</v>
          </cell>
          <cell r="AY15" t="str">
            <v>0</v>
          </cell>
          <cell r="AZ15" t="str">
            <v>0</v>
          </cell>
        </row>
        <row r="16">
          <cell r="G16">
            <v>13453</v>
          </cell>
          <cell r="H16" t="str">
            <v>ADMINISTRADORA</v>
          </cell>
          <cell r="I16">
            <v>39</v>
          </cell>
          <cell r="J16" t="str">
            <v>SUBSIDIADO PLENO</v>
          </cell>
          <cell r="K16" t="str">
            <v>CC-9161917</v>
          </cell>
          <cell r="L16" t="str">
            <v>P</v>
          </cell>
          <cell r="M16" t="str">
            <v>NINGUNO</v>
          </cell>
          <cell r="N16">
            <v>0</v>
          </cell>
          <cell r="O16">
            <v>0</v>
          </cell>
          <cell r="P16">
            <v>39869</v>
          </cell>
          <cell r="Q16">
            <v>39869</v>
          </cell>
          <cell r="R16">
            <v>39965</v>
          </cell>
          <cell r="S16">
            <v>51064</v>
          </cell>
          <cell r="T16">
            <v>0</v>
          </cell>
          <cell r="U16">
            <v>0</v>
          </cell>
          <cell r="V16">
            <v>51064</v>
          </cell>
          <cell r="W16">
            <v>51064</v>
          </cell>
          <cell r="X16">
            <v>0</v>
          </cell>
          <cell r="Y16">
            <v>0</v>
          </cell>
          <cell r="Z16" t="str">
            <v>NA</v>
          </cell>
          <cell r="AA16" t="str">
            <v>NA</v>
          </cell>
          <cell r="AB16">
            <v>0</v>
          </cell>
          <cell r="AC16">
            <v>0</v>
          </cell>
          <cell r="AD16">
            <v>51064</v>
          </cell>
          <cell r="AR16">
            <v>0</v>
          </cell>
          <cell r="AT16">
            <v>0</v>
          </cell>
          <cell r="AU16">
            <v>0</v>
          </cell>
          <cell r="AV16" t="str">
            <v>NA</v>
          </cell>
          <cell r="AX16" t="str">
            <v>0</v>
          </cell>
          <cell r="AY16" t="str">
            <v>0</v>
          </cell>
          <cell r="AZ16" t="str">
            <v>0</v>
          </cell>
        </row>
        <row r="17">
          <cell r="G17">
            <v>6683</v>
          </cell>
          <cell r="H17" t="str">
            <v>ADMINISTRADORA</v>
          </cell>
          <cell r="I17">
            <v>39</v>
          </cell>
          <cell r="J17" t="str">
            <v>SUBSIDIADO PLENO</v>
          </cell>
          <cell r="K17" t="str">
            <v>CC-30798503</v>
          </cell>
          <cell r="L17" t="str">
            <v>P</v>
          </cell>
          <cell r="M17" t="str">
            <v>NINGUNO</v>
          </cell>
          <cell r="N17">
            <v>0</v>
          </cell>
          <cell r="O17">
            <v>0</v>
          </cell>
          <cell r="P17">
            <v>39831</v>
          </cell>
          <cell r="Q17">
            <v>39831</v>
          </cell>
          <cell r="R17">
            <v>39965</v>
          </cell>
          <cell r="S17">
            <v>59827</v>
          </cell>
          <cell r="T17">
            <v>0</v>
          </cell>
          <cell r="U17">
            <v>0</v>
          </cell>
          <cell r="V17">
            <v>59827</v>
          </cell>
          <cell r="W17">
            <v>59827</v>
          </cell>
          <cell r="X17">
            <v>0</v>
          </cell>
          <cell r="Y17">
            <v>0</v>
          </cell>
          <cell r="Z17" t="str">
            <v>NA</v>
          </cell>
          <cell r="AA17" t="str">
            <v>NA</v>
          </cell>
          <cell r="AB17">
            <v>0</v>
          </cell>
          <cell r="AC17">
            <v>0</v>
          </cell>
          <cell r="AD17">
            <v>59827</v>
          </cell>
          <cell r="AR17">
            <v>0</v>
          </cell>
          <cell r="AT17">
            <v>0</v>
          </cell>
          <cell r="AU17">
            <v>0</v>
          </cell>
          <cell r="AV17" t="str">
            <v>NA</v>
          </cell>
          <cell r="AX17" t="str">
            <v>0</v>
          </cell>
          <cell r="AY17" t="str">
            <v>0</v>
          </cell>
          <cell r="AZ17" t="str">
            <v>0</v>
          </cell>
        </row>
        <row r="18">
          <cell r="G18">
            <v>13572</v>
          </cell>
          <cell r="H18" t="str">
            <v>ADMINISTRADORA</v>
          </cell>
          <cell r="I18">
            <v>39</v>
          </cell>
          <cell r="J18" t="str">
            <v>SUBSIDIADO PLENO</v>
          </cell>
          <cell r="K18" t="str">
            <v>TI-1050427802</v>
          </cell>
          <cell r="L18" t="str">
            <v>P</v>
          </cell>
          <cell r="M18" t="str">
            <v>NINGUNO</v>
          </cell>
          <cell r="N18">
            <v>0</v>
          </cell>
          <cell r="O18">
            <v>0</v>
          </cell>
          <cell r="P18">
            <v>39881</v>
          </cell>
          <cell r="Q18">
            <v>39881</v>
          </cell>
          <cell r="R18">
            <v>40029</v>
          </cell>
          <cell r="S18">
            <v>57070</v>
          </cell>
          <cell r="T18">
            <v>0</v>
          </cell>
          <cell r="U18">
            <v>0</v>
          </cell>
          <cell r="V18">
            <v>57070</v>
          </cell>
          <cell r="W18">
            <v>57070</v>
          </cell>
          <cell r="X18">
            <v>0</v>
          </cell>
          <cell r="Y18">
            <v>0</v>
          </cell>
          <cell r="Z18" t="str">
            <v>NA</v>
          </cell>
          <cell r="AA18" t="str">
            <v>NA</v>
          </cell>
          <cell r="AB18">
            <v>0</v>
          </cell>
          <cell r="AC18">
            <v>0</v>
          </cell>
          <cell r="AD18">
            <v>57070</v>
          </cell>
          <cell r="AR18">
            <v>0</v>
          </cell>
          <cell r="AT18">
            <v>0</v>
          </cell>
          <cell r="AU18">
            <v>0</v>
          </cell>
          <cell r="AV18" t="str">
            <v>NA</v>
          </cell>
          <cell r="AX18" t="str">
            <v>0</v>
          </cell>
          <cell r="AY18" t="str">
            <v>0</v>
          </cell>
          <cell r="AZ18" t="str">
            <v>0</v>
          </cell>
        </row>
        <row r="19">
          <cell r="G19">
            <v>13950</v>
          </cell>
          <cell r="H19" t="str">
            <v>ADMINISTRADORA</v>
          </cell>
          <cell r="I19">
            <v>39</v>
          </cell>
          <cell r="J19" t="str">
            <v>SUBSIDIADO PLENO</v>
          </cell>
          <cell r="K19" t="str">
            <v>CC-9161823</v>
          </cell>
          <cell r="L19" t="str">
            <v>P</v>
          </cell>
          <cell r="M19" t="str">
            <v>NINGUNO</v>
          </cell>
          <cell r="N19">
            <v>0</v>
          </cell>
          <cell r="O19">
            <v>0</v>
          </cell>
          <cell r="P19">
            <v>40040</v>
          </cell>
          <cell r="Q19">
            <v>40040</v>
          </cell>
          <cell r="R19">
            <v>40088</v>
          </cell>
          <cell r="S19">
            <v>76920</v>
          </cell>
          <cell r="T19">
            <v>0</v>
          </cell>
          <cell r="U19">
            <v>0</v>
          </cell>
          <cell r="V19">
            <v>76920</v>
          </cell>
          <cell r="W19">
            <v>76920</v>
          </cell>
          <cell r="X19">
            <v>0</v>
          </cell>
          <cell r="Y19">
            <v>0</v>
          </cell>
          <cell r="Z19" t="str">
            <v>NA</v>
          </cell>
          <cell r="AA19" t="str">
            <v>NA</v>
          </cell>
          <cell r="AB19">
            <v>0</v>
          </cell>
          <cell r="AC19">
            <v>0</v>
          </cell>
          <cell r="AD19">
            <v>76920</v>
          </cell>
          <cell r="AR19">
            <v>0</v>
          </cell>
          <cell r="AT19">
            <v>0</v>
          </cell>
          <cell r="AU19">
            <v>0</v>
          </cell>
          <cell r="AV19" t="str">
            <v>NA</v>
          </cell>
          <cell r="AX19" t="str">
            <v>0</v>
          </cell>
          <cell r="AY19" t="str">
            <v>0</v>
          </cell>
          <cell r="AZ19" t="str">
            <v>0</v>
          </cell>
        </row>
        <row r="20">
          <cell r="G20">
            <v>14105</v>
          </cell>
          <cell r="H20" t="str">
            <v>ADMINISTRADORA</v>
          </cell>
          <cell r="I20">
            <v>39</v>
          </cell>
          <cell r="J20" t="str">
            <v>SUBSIDIADO PLENO</v>
          </cell>
          <cell r="K20" t="str">
            <v>RC-1052572638</v>
          </cell>
          <cell r="L20" t="str">
            <v>P</v>
          </cell>
          <cell r="M20" t="str">
            <v>NINGUNO</v>
          </cell>
          <cell r="N20">
            <v>0</v>
          </cell>
          <cell r="O20">
            <v>0</v>
          </cell>
          <cell r="P20">
            <v>40094</v>
          </cell>
          <cell r="Q20">
            <v>40092</v>
          </cell>
          <cell r="R20">
            <v>40112</v>
          </cell>
          <cell r="S20">
            <v>525368</v>
          </cell>
          <cell r="T20">
            <v>0</v>
          </cell>
          <cell r="U20">
            <v>0</v>
          </cell>
          <cell r="V20">
            <v>525368</v>
          </cell>
          <cell r="W20">
            <v>525368</v>
          </cell>
          <cell r="X20">
            <v>0</v>
          </cell>
          <cell r="Y20">
            <v>0</v>
          </cell>
          <cell r="Z20" t="str">
            <v>NA</v>
          </cell>
          <cell r="AA20" t="str">
            <v>NA</v>
          </cell>
          <cell r="AB20">
            <v>0</v>
          </cell>
          <cell r="AC20">
            <v>0</v>
          </cell>
          <cell r="AD20">
            <v>525368</v>
          </cell>
          <cell r="AR20">
            <v>0</v>
          </cell>
          <cell r="AT20">
            <v>0</v>
          </cell>
          <cell r="AU20">
            <v>0</v>
          </cell>
          <cell r="AV20" t="str">
            <v>NA</v>
          </cell>
          <cell r="AX20" t="str">
            <v>0</v>
          </cell>
          <cell r="AY20" t="str">
            <v>0</v>
          </cell>
          <cell r="AZ20" t="str">
            <v>0</v>
          </cell>
        </row>
        <row r="21">
          <cell r="G21">
            <v>14143</v>
          </cell>
          <cell r="H21" t="str">
            <v>ADMINISTRADORA</v>
          </cell>
          <cell r="I21">
            <v>39</v>
          </cell>
          <cell r="J21" t="str">
            <v>SUBSIDIADO PLENO</v>
          </cell>
          <cell r="K21" t="str">
            <v>RC-21632849</v>
          </cell>
          <cell r="L21" t="str">
            <v>P</v>
          </cell>
          <cell r="M21" t="str">
            <v>NINGUNO</v>
          </cell>
          <cell r="N21">
            <v>0</v>
          </cell>
          <cell r="O21">
            <v>0</v>
          </cell>
          <cell r="P21">
            <v>40105</v>
          </cell>
          <cell r="Q21">
            <v>40105</v>
          </cell>
          <cell r="R21">
            <v>40138</v>
          </cell>
          <cell r="S21">
            <v>45287</v>
          </cell>
          <cell r="T21">
            <v>0</v>
          </cell>
          <cell r="U21">
            <v>0</v>
          </cell>
          <cell r="V21">
            <v>45287</v>
          </cell>
          <cell r="W21">
            <v>45287</v>
          </cell>
          <cell r="X21">
            <v>0</v>
          </cell>
          <cell r="Y21">
            <v>0</v>
          </cell>
          <cell r="Z21" t="str">
            <v>NA</v>
          </cell>
          <cell r="AA21" t="str">
            <v>NA</v>
          </cell>
          <cell r="AB21">
            <v>0</v>
          </cell>
          <cell r="AC21">
            <v>0</v>
          </cell>
          <cell r="AD21">
            <v>45287</v>
          </cell>
          <cell r="AR21">
            <v>0</v>
          </cell>
          <cell r="AT21">
            <v>0</v>
          </cell>
          <cell r="AU21">
            <v>0</v>
          </cell>
          <cell r="AV21" t="str">
            <v>NA</v>
          </cell>
          <cell r="AX21" t="str">
            <v>0</v>
          </cell>
          <cell r="AY21" t="str">
            <v>0</v>
          </cell>
          <cell r="AZ21" t="str">
            <v>0</v>
          </cell>
        </row>
        <row r="22">
          <cell r="G22">
            <v>14387</v>
          </cell>
          <cell r="H22" t="str">
            <v>ADMINISTRADORA</v>
          </cell>
          <cell r="I22">
            <v>39</v>
          </cell>
          <cell r="J22" t="str">
            <v>SUBSIDIADO PLENO</v>
          </cell>
          <cell r="K22" t="str">
            <v>CC-30895729</v>
          </cell>
          <cell r="L22" t="str">
            <v>P</v>
          </cell>
          <cell r="M22" t="str">
            <v>NINGUNO</v>
          </cell>
          <cell r="N22">
            <v>0</v>
          </cell>
          <cell r="O22">
            <v>0</v>
          </cell>
          <cell r="P22">
            <v>40187</v>
          </cell>
          <cell r="Q22">
            <v>40187</v>
          </cell>
          <cell r="R22">
            <v>40340</v>
          </cell>
          <cell r="S22">
            <v>62900</v>
          </cell>
          <cell r="T22">
            <v>0</v>
          </cell>
          <cell r="U22">
            <v>0</v>
          </cell>
          <cell r="V22">
            <v>62900</v>
          </cell>
          <cell r="W22">
            <v>62900</v>
          </cell>
          <cell r="X22">
            <v>0</v>
          </cell>
          <cell r="Y22">
            <v>0</v>
          </cell>
          <cell r="Z22" t="str">
            <v>NA</v>
          </cell>
          <cell r="AA22" t="str">
            <v>NA</v>
          </cell>
          <cell r="AB22">
            <v>0</v>
          </cell>
          <cell r="AC22">
            <v>0</v>
          </cell>
          <cell r="AD22">
            <v>62900</v>
          </cell>
          <cell r="AR22">
            <v>0</v>
          </cell>
          <cell r="AT22">
            <v>0</v>
          </cell>
          <cell r="AU22">
            <v>0</v>
          </cell>
          <cell r="AV22" t="str">
            <v>NA</v>
          </cell>
          <cell r="AX22" t="str">
            <v>0</v>
          </cell>
          <cell r="AY22" t="str">
            <v>0</v>
          </cell>
          <cell r="AZ22" t="str">
            <v>0</v>
          </cell>
        </row>
        <row r="23">
          <cell r="G23">
            <v>14790</v>
          </cell>
          <cell r="H23" t="str">
            <v>ADMINISTRADORA</v>
          </cell>
          <cell r="I23">
            <v>39</v>
          </cell>
          <cell r="J23" t="str">
            <v>SUBSIDIADO PLENO</v>
          </cell>
          <cell r="K23" t="str">
            <v>CC-1085044083</v>
          </cell>
          <cell r="L23" t="str">
            <v>P</v>
          </cell>
          <cell r="M23" t="str">
            <v>NINGUNO</v>
          </cell>
          <cell r="N23">
            <v>0</v>
          </cell>
          <cell r="O23">
            <v>0</v>
          </cell>
          <cell r="P23">
            <v>40310</v>
          </cell>
          <cell r="Q23">
            <v>40310</v>
          </cell>
          <cell r="R23">
            <v>40358</v>
          </cell>
          <cell r="S23">
            <v>119800</v>
          </cell>
          <cell r="T23">
            <v>0</v>
          </cell>
          <cell r="U23">
            <v>0</v>
          </cell>
          <cell r="V23">
            <v>119800</v>
          </cell>
          <cell r="W23">
            <v>119800</v>
          </cell>
          <cell r="X23">
            <v>0</v>
          </cell>
          <cell r="Y23">
            <v>0</v>
          </cell>
          <cell r="Z23" t="str">
            <v>NA</v>
          </cell>
          <cell r="AA23" t="str">
            <v>NA</v>
          </cell>
          <cell r="AB23">
            <v>0</v>
          </cell>
          <cell r="AC23">
            <v>0</v>
          </cell>
          <cell r="AD23">
            <v>119800</v>
          </cell>
          <cell r="AR23">
            <v>0</v>
          </cell>
          <cell r="AT23">
            <v>0</v>
          </cell>
          <cell r="AU23">
            <v>0</v>
          </cell>
          <cell r="AV23" t="str">
            <v>NA</v>
          </cell>
          <cell r="AX23" t="str">
            <v>0</v>
          </cell>
          <cell r="AY23" t="str">
            <v>0</v>
          </cell>
          <cell r="AZ23" t="str">
            <v>0</v>
          </cell>
        </row>
        <row r="24">
          <cell r="G24">
            <v>14791</v>
          </cell>
          <cell r="H24" t="str">
            <v>ADMINISTRADORA</v>
          </cell>
          <cell r="I24">
            <v>39</v>
          </cell>
          <cell r="J24" t="str">
            <v>SUBSIDIADO PLENO</v>
          </cell>
          <cell r="K24" t="str">
            <v>CC-1085044083</v>
          </cell>
          <cell r="L24" t="str">
            <v>P</v>
          </cell>
          <cell r="M24" t="str">
            <v>NINGUNO</v>
          </cell>
          <cell r="N24">
            <v>0</v>
          </cell>
          <cell r="O24">
            <v>0</v>
          </cell>
          <cell r="P24">
            <v>40309</v>
          </cell>
          <cell r="Q24">
            <v>40309</v>
          </cell>
          <cell r="R24">
            <v>40358</v>
          </cell>
          <cell r="S24">
            <v>118400</v>
          </cell>
          <cell r="T24">
            <v>0</v>
          </cell>
          <cell r="U24">
            <v>0</v>
          </cell>
          <cell r="V24">
            <v>118400</v>
          </cell>
          <cell r="W24">
            <v>118400</v>
          </cell>
          <cell r="X24">
            <v>0</v>
          </cell>
          <cell r="Y24">
            <v>0</v>
          </cell>
          <cell r="Z24" t="str">
            <v>NA</v>
          </cell>
          <cell r="AA24" t="str">
            <v>NA</v>
          </cell>
          <cell r="AB24">
            <v>0</v>
          </cell>
          <cell r="AC24">
            <v>0</v>
          </cell>
          <cell r="AD24">
            <v>118400</v>
          </cell>
          <cell r="AR24">
            <v>0</v>
          </cell>
          <cell r="AT24">
            <v>0</v>
          </cell>
          <cell r="AU24">
            <v>0</v>
          </cell>
          <cell r="AV24" t="str">
            <v>NA</v>
          </cell>
          <cell r="AX24" t="str">
            <v>0</v>
          </cell>
          <cell r="AY24" t="str">
            <v>0</v>
          </cell>
          <cell r="AZ24" t="str">
            <v>0</v>
          </cell>
        </row>
        <row r="25">
          <cell r="G25">
            <v>15031</v>
          </cell>
          <cell r="H25" t="str">
            <v>ADMINISTRADORA</v>
          </cell>
          <cell r="I25">
            <v>39</v>
          </cell>
          <cell r="J25" t="str">
            <v>SUBSIDIADO PLENO</v>
          </cell>
          <cell r="K25" t="str">
            <v>CC-1098779027</v>
          </cell>
          <cell r="L25" t="str">
            <v>P</v>
          </cell>
          <cell r="M25" t="str">
            <v>NINGUNO</v>
          </cell>
          <cell r="N25">
            <v>0</v>
          </cell>
          <cell r="O25">
            <v>0</v>
          </cell>
          <cell r="P25">
            <v>40369</v>
          </cell>
          <cell r="Q25">
            <v>40369</v>
          </cell>
          <cell r="R25">
            <v>40425</v>
          </cell>
          <cell r="S25">
            <v>55550</v>
          </cell>
          <cell r="T25">
            <v>0</v>
          </cell>
          <cell r="U25">
            <v>0</v>
          </cell>
          <cell r="V25">
            <v>55550</v>
          </cell>
          <cell r="W25">
            <v>55550</v>
          </cell>
          <cell r="X25">
            <v>0</v>
          </cell>
          <cell r="Y25">
            <v>0</v>
          </cell>
          <cell r="Z25" t="str">
            <v>NA</v>
          </cell>
          <cell r="AA25" t="str">
            <v>NA</v>
          </cell>
          <cell r="AB25">
            <v>0</v>
          </cell>
          <cell r="AC25">
            <v>0</v>
          </cell>
          <cell r="AD25">
            <v>55550</v>
          </cell>
          <cell r="AR25">
            <v>0</v>
          </cell>
          <cell r="AT25">
            <v>0</v>
          </cell>
          <cell r="AU25">
            <v>0</v>
          </cell>
          <cell r="AV25" t="str">
            <v>NA</v>
          </cell>
          <cell r="AX25" t="str">
            <v>0</v>
          </cell>
          <cell r="AY25" t="str">
            <v>0</v>
          </cell>
          <cell r="AZ25" t="str">
            <v>0</v>
          </cell>
        </row>
        <row r="26">
          <cell r="G26">
            <v>14921</v>
          </cell>
          <cell r="H26" t="str">
            <v>ADMINISTRADORA</v>
          </cell>
          <cell r="I26">
            <v>39</v>
          </cell>
          <cell r="J26" t="str">
            <v>SUBSIDIADO PLENO</v>
          </cell>
          <cell r="K26" t="str">
            <v>CC-7937452</v>
          </cell>
          <cell r="L26" t="str">
            <v>P</v>
          </cell>
          <cell r="M26" t="str">
            <v>NINGUNO</v>
          </cell>
          <cell r="N26">
            <v>0</v>
          </cell>
          <cell r="O26">
            <v>0</v>
          </cell>
          <cell r="P26">
            <v>40333</v>
          </cell>
          <cell r="Q26">
            <v>40333</v>
          </cell>
          <cell r="R26">
            <v>40457</v>
          </cell>
          <cell r="S26">
            <v>75700</v>
          </cell>
          <cell r="T26">
            <v>0</v>
          </cell>
          <cell r="U26">
            <v>0</v>
          </cell>
          <cell r="V26">
            <v>75700</v>
          </cell>
          <cell r="W26">
            <v>75700</v>
          </cell>
          <cell r="X26">
            <v>0</v>
          </cell>
          <cell r="Y26">
            <v>0</v>
          </cell>
          <cell r="Z26" t="str">
            <v>NA</v>
          </cell>
          <cell r="AA26" t="str">
            <v>NA</v>
          </cell>
          <cell r="AB26">
            <v>0</v>
          </cell>
          <cell r="AC26">
            <v>0</v>
          </cell>
          <cell r="AD26">
            <v>75700</v>
          </cell>
          <cell r="AR26">
            <v>0</v>
          </cell>
          <cell r="AT26">
            <v>0</v>
          </cell>
          <cell r="AU26">
            <v>0</v>
          </cell>
          <cell r="AV26" t="str">
            <v>NA</v>
          </cell>
          <cell r="AX26" t="str">
            <v>0</v>
          </cell>
          <cell r="AY26" t="str">
            <v>0</v>
          </cell>
          <cell r="AZ26" t="str">
            <v>0</v>
          </cell>
        </row>
        <row r="27">
          <cell r="G27">
            <v>16051</v>
          </cell>
          <cell r="H27" t="str">
            <v>ADMINISTRADORA</v>
          </cell>
          <cell r="I27">
            <v>39</v>
          </cell>
          <cell r="J27" t="str">
            <v>SUBSIDIADO PLENO</v>
          </cell>
          <cell r="K27" t="str">
            <v>RC-1053202129</v>
          </cell>
          <cell r="L27" t="str">
            <v>P</v>
          </cell>
          <cell r="M27" t="str">
            <v>NINGUNO</v>
          </cell>
          <cell r="N27">
            <v>0</v>
          </cell>
          <cell r="O27">
            <v>0</v>
          </cell>
          <cell r="P27">
            <v>40427</v>
          </cell>
          <cell r="Q27">
            <v>40427</v>
          </cell>
          <cell r="R27">
            <v>40465</v>
          </cell>
          <cell r="S27">
            <v>33800</v>
          </cell>
          <cell r="T27">
            <v>0</v>
          </cell>
          <cell r="U27">
            <v>0</v>
          </cell>
          <cell r="V27">
            <v>33800</v>
          </cell>
          <cell r="W27">
            <v>33800</v>
          </cell>
          <cell r="X27">
            <v>0</v>
          </cell>
          <cell r="Y27">
            <v>0</v>
          </cell>
          <cell r="Z27" t="str">
            <v>NA</v>
          </cell>
          <cell r="AA27" t="str">
            <v>NA</v>
          </cell>
          <cell r="AB27">
            <v>0</v>
          </cell>
          <cell r="AC27">
            <v>0</v>
          </cell>
          <cell r="AD27">
            <v>33800</v>
          </cell>
          <cell r="AR27">
            <v>0</v>
          </cell>
          <cell r="AT27">
            <v>0</v>
          </cell>
          <cell r="AU27">
            <v>0</v>
          </cell>
          <cell r="AV27" t="str">
            <v>NA</v>
          </cell>
          <cell r="AX27" t="str">
            <v>0</v>
          </cell>
          <cell r="AY27" t="str">
            <v>0</v>
          </cell>
          <cell r="AZ27" t="str">
            <v>0</v>
          </cell>
        </row>
        <row r="28">
          <cell r="G28">
            <v>16225</v>
          </cell>
          <cell r="H28" t="str">
            <v>ADMINISTRADORA</v>
          </cell>
          <cell r="I28">
            <v>39</v>
          </cell>
          <cell r="J28" t="str">
            <v>SUBSIDIADO PLENO</v>
          </cell>
          <cell r="K28" t="str">
            <v>RC-1100684797</v>
          </cell>
          <cell r="L28" t="str">
            <v>P</v>
          </cell>
          <cell r="M28" t="str">
            <v>NINGUNO</v>
          </cell>
          <cell r="N28">
            <v>0</v>
          </cell>
          <cell r="O28">
            <v>0</v>
          </cell>
          <cell r="P28">
            <v>40473</v>
          </cell>
          <cell r="Q28">
            <v>40473</v>
          </cell>
          <cell r="R28">
            <v>40541</v>
          </cell>
          <cell r="S28">
            <v>33800</v>
          </cell>
          <cell r="T28">
            <v>0</v>
          </cell>
          <cell r="U28">
            <v>0</v>
          </cell>
          <cell r="V28">
            <v>33800</v>
          </cell>
          <cell r="W28">
            <v>33800</v>
          </cell>
          <cell r="X28">
            <v>0</v>
          </cell>
          <cell r="Y28">
            <v>0</v>
          </cell>
          <cell r="Z28" t="str">
            <v>NA</v>
          </cell>
          <cell r="AA28" t="str">
            <v>NA</v>
          </cell>
          <cell r="AB28">
            <v>0</v>
          </cell>
          <cell r="AC28">
            <v>0</v>
          </cell>
          <cell r="AD28">
            <v>33800</v>
          </cell>
          <cell r="AR28">
            <v>0</v>
          </cell>
          <cell r="AT28">
            <v>0</v>
          </cell>
          <cell r="AU28">
            <v>0</v>
          </cell>
          <cell r="AV28" t="str">
            <v>NA</v>
          </cell>
          <cell r="AX28" t="str">
            <v>0</v>
          </cell>
          <cell r="AY28" t="str">
            <v>0</v>
          </cell>
          <cell r="AZ28" t="str">
            <v>0</v>
          </cell>
        </row>
        <row r="29">
          <cell r="G29">
            <v>16653</v>
          </cell>
          <cell r="H29" t="str">
            <v>ADMINISTRADORA</v>
          </cell>
          <cell r="I29">
            <v>39</v>
          </cell>
          <cell r="J29" t="str">
            <v>SUBSIDIADO PLENO</v>
          </cell>
          <cell r="K29" t="str">
            <v>CC-5044082</v>
          </cell>
          <cell r="L29" t="str">
            <v>P</v>
          </cell>
          <cell r="M29" t="str">
            <v>NINGUNO</v>
          </cell>
          <cell r="N29">
            <v>0</v>
          </cell>
          <cell r="O29">
            <v>0</v>
          </cell>
          <cell r="P29">
            <v>40585</v>
          </cell>
          <cell r="Q29">
            <v>40585</v>
          </cell>
          <cell r="R29">
            <v>40617</v>
          </cell>
          <cell r="S29">
            <v>33800</v>
          </cell>
          <cell r="T29">
            <v>0</v>
          </cell>
          <cell r="U29">
            <v>0</v>
          </cell>
          <cell r="V29">
            <v>33800</v>
          </cell>
          <cell r="W29">
            <v>33800</v>
          </cell>
          <cell r="X29">
            <v>0</v>
          </cell>
          <cell r="Y29">
            <v>0</v>
          </cell>
          <cell r="Z29" t="str">
            <v>NA</v>
          </cell>
          <cell r="AA29" t="str">
            <v>NA</v>
          </cell>
          <cell r="AB29">
            <v>0</v>
          </cell>
          <cell r="AC29">
            <v>0</v>
          </cell>
          <cell r="AD29">
            <v>33800</v>
          </cell>
          <cell r="AR29">
            <v>0</v>
          </cell>
          <cell r="AT29">
            <v>0</v>
          </cell>
          <cell r="AU29">
            <v>0</v>
          </cell>
          <cell r="AV29" t="str">
            <v>NA</v>
          </cell>
          <cell r="AX29" t="str">
            <v>0</v>
          </cell>
          <cell r="AY29" t="str">
            <v>0</v>
          </cell>
          <cell r="AZ29" t="str">
            <v>0</v>
          </cell>
        </row>
        <row r="30">
          <cell r="G30">
            <v>16654</v>
          </cell>
          <cell r="H30" t="str">
            <v>ADMINISTRADORA</v>
          </cell>
          <cell r="I30">
            <v>39</v>
          </cell>
          <cell r="J30" t="str">
            <v>SUBSIDIADO PLENO</v>
          </cell>
          <cell r="K30" t="str">
            <v>CC-22832347</v>
          </cell>
          <cell r="L30" t="str">
            <v>P</v>
          </cell>
          <cell r="M30" t="str">
            <v>NINGUNO</v>
          </cell>
          <cell r="N30">
            <v>0</v>
          </cell>
          <cell r="O30">
            <v>0</v>
          </cell>
          <cell r="P30">
            <v>40588</v>
          </cell>
          <cell r="Q30">
            <v>40588</v>
          </cell>
          <cell r="R30">
            <v>40617</v>
          </cell>
          <cell r="S30">
            <v>50777</v>
          </cell>
          <cell r="T30">
            <v>0</v>
          </cell>
          <cell r="U30">
            <v>0</v>
          </cell>
          <cell r="V30">
            <v>50777</v>
          </cell>
          <cell r="W30">
            <v>50777</v>
          </cell>
          <cell r="X30">
            <v>0</v>
          </cell>
          <cell r="Y30">
            <v>0</v>
          </cell>
          <cell r="Z30" t="str">
            <v>NA</v>
          </cell>
          <cell r="AA30" t="str">
            <v>NA</v>
          </cell>
          <cell r="AB30">
            <v>0</v>
          </cell>
          <cell r="AC30">
            <v>0</v>
          </cell>
          <cell r="AD30">
            <v>50777</v>
          </cell>
          <cell r="AR30">
            <v>0</v>
          </cell>
          <cell r="AT30">
            <v>0</v>
          </cell>
          <cell r="AU30">
            <v>0</v>
          </cell>
          <cell r="AV30" t="str">
            <v>NA</v>
          </cell>
          <cell r="AX30" t="str">
            <v>0</v>
          </cell>
          <cell r="AY30" t="str">
            <v>0</v>
          </cell>
          <cell r="AZ30" t="str">
            <v>0</v>
          </cell>
        </row>
        <row r="31">
          <cell r="G31">
            <v>16747</v>
          </cell>
          <cell r="H31" t="str">
            <v>ADMINISTRADORA</v>
          </cell>
          <cell r="I31">
            <v>39</v>
          </cell>
          <cell r="J31" t="str">
            <v>SUBSIDIADO PLENO</v>
          </cell>
          <cell r="K31" t="str">
            <v>CC-37685201</v>
          </cell>
          <cell r="L31" t="str">
            <v>P</v>
          </cell>
          <cell r="M31" t="str">
            <v>NINGUNO</v>
          </cell>
          <cell r="N31">
            <v>0</v>
          </cell>
          <cell r="O31">
            <v>0</v>
          </cell>
          <cell r="P31">
            <v>40605</v>
          </cell>
          <cell r="Q31">
            <v>40605</v>
          </cell>
          <cell r="R31">
            <v>40673</v>
          </cell>
          <cell r="S31">
            <v>8760</v>
          </cell>
          <cell r="T31">
            <v>0</v>
          </cell>
          <cell r="U31">
            <v>0</v>
          </cell>
          <cell r="V31">
            <v>8760</v>
          </cell>
          <cell r="W31">
            <v>8760</v>
          </cell>
          <cell r="X31">
            <v>0</v>
          </cell>
          <cell r="Y31">
            <v>0</v>
          </cell>
          <cell r="Z31" t="str">
            <v>NA</v>
          </cell>
          <cell r="AA31" t="str">
            <v>NA</v>
          </cell>
          <cell r="AB31">
            <v>0</v>
          </cell>
          <cell r="AC31">
            <v>0</v>
          </cell>
          <cell r="AD31">
            <v>8760</v>
          </cell>
          <cell r="AR31">
            <v>0</v>
          </cell>
          <cell r="AT31">
            <v>0</v>
          </cell>
          <cell r="AU31">
            <v>0</v>
          </cell>
          <cell r="AV31" t="str">
            <v>NA</v>
          </cell>
          <cell r="AX31" t="str">
            <v>0</v>
          </cell>
          <cell r="AY31" t="str">
            <v>0</v>
          </cell>
          <cell r="AZ31" t="str">
            <v>0</v>
          </cell>
        </row>
        <row r="32">
          <cell r="G32">
            <v>16750</v>
          </cell>
          <cell r="H32" t="str">
            <v>ADMINISTRADORA</v>
          </cell>
          <cell r="I32">
            <v>39</v>
          </cell>
          <cell r="J32" t="str">
            <v>SUBSIDIADO PLENO</v>
          </cell>
          <cell r="K32" t="str">
            <v>CC-5044082</v>
          </cell>
          <cell r="L32" t="str">
            <v>P</v>
          </cell>
          <cell r="M32" t="str">
            <v>NINGUNO</v>
          </cell>
          <cell r="N32">
            <v>0</v>
          </cell>
          <cell r="O32">
            <v>0</v>
          </cell>
          <cell r="P32">
            <v>40611</v>
          </cell>
          <cell r="Q32">
            <v>40611</v>
          </cell>
          <cell r="R32">
            <v>40673</v>
          </cell>
          <cell r="S32">
            <v>36300</v>
          </cell>
          <cell r="T32">
            <v>0</v>
          </cell>
          <cell r="U32">
            <v>0</v>
          </cell>
          <cell r="V32">
            <v>36300</v>
          </cell>
          <cell r="W32">
            <v>36300</v>
          </cell>
          <cell r="X32">
            <v>0</v>
          </cell>
          <cell r="Y32">
            <v>0</v>
          </cell>
          <cell r="Z32" t="str">
            <v>NA</v>
          </cell>
          <cell r="AA32" t="str">
            <v>NA</v>
          </cell>
          <cell r="AB32">
            <v>0</v>
          </cell>
          <cell r="AC32">
            <v>0</v>
          </cell>
          <cell r="AD32">
            <v>36300</v>
          </cell>
          <cell r="AR32">
            <v>0</v>
          </cell>
          <cell r="AT32">
            <v>0</v>
          </cell>
          <cell r="AU32">
            <v>0</v>
          </cell>
          <cell r="AV32" t="str">
            <v>NA</v>
          </cell>
          <cell r="AX32" t="str">
            <v>0</v>
          </cell>
          <cell r="AY32" t="str">
            <v>0</v>
          </cell>
          <cell r="AZ32" t="str">
            <v>0</v>
          </cell>
        </row>
        <row r="33">
          <cell r="G33">
            <v>16801</v>
          </cell>
          <cell r="H33" t="str">
            <v>ADMINISTRADORA</v>
          </cell>
          <cell r="I33">
            <v>39</v>
          </cell>
          <cell r="J33" t="str">
            <v>SUBSIDIADO PLENO</v>
          </cell>
          <cell r="K33" t="str">
            <v>CC-1091654959</v>
          </cell>
          <cell r="L33" t="str">
            <v>P</v>
          </cell>
          <cell r="M33" t="str">
            <v>NINGUNO</v>
          </cell>
          <cell r="N33">
            <v>0</v>
          </cell>
          <cell r="O33">
            <v>0</v>
          </cell>
          <cell r="P33">
            <v>40622</v>
          </cell>
          <cell r="Q33">
            <v>40622</v>
          </cell>
          <cell r="R33">
            <v>40673</v>
          </cell>
          <cell r="S33">
            <v>54362</v>
          </cell>
          <cell r="T33">
            <v>0</v>
          </cell>
          <cell r="U33">
            <v>0</v>
          </cell>
          <cell r="V33">
            <v>54362</v>
          </cell>
          <cell r="W33">
            <v>54362</v>
          </cell>
          <cell r="X33">
            <v>0</v>
          </cell>
          <cell r="Y33">
            <v>0</v>
          </cell>
          <cell r="Z33" t="str">
            <v>NA</v>
          </cell>
          <cell r="AA33" t="str">
            <v>NA</v>
          </cell>
          <cell r="AB33">
            <v>0</v>
          </cell>
          <cell r="AC33">
            <v>0</v>
          </cell>
          <cell r="AD33">
            <v>54362</v>
          </cell>
          <cell r="AR33">
            <v>0</v>
          </cell>
          <cell r="AT33">
            <v>0</v>
          </cell>
          <cell r="AU33">
            <v>0</v>
          </cell>
          <cell r="AV33" t="str">
            <v>NA</v>
          </cell>
          <cell r="AX33" t="str">
            <v>0</v>
          </cell>
          <cell r="AY33" t="str">
            <v>0</v>
          </cell>
          <cell r="AZ33" t="str">
            <v>0</v>
          </cell>
        </row>
        <row r="34">
          <cell r="G34">
            <v>16959</v>
          </cell>
          <cell r="H34" t="str">
            <v>ADMINISTRADORA</v>
          </cell>
          <cell r="I34">
            <v>39</v>
          </cell>
          <cell r="J34" t="str">
            <v>SUBSIDIADO PLENO</v>
          </cell>
          <cell r="K34" t="str">
            <v>RC-1201220695</v>
          </cell>
          <cell r="L34" t="str">
            <v>P</v>
          </cell>
          <cell r="M34" t="str">
            <v>NINGUNO</v>
          </cell>
          <cell r="N34">
            <v>0</v>
          </cell>
          <cell r="O34">
            <v>0</v>
          </cell>
          <cell r="P34">
            <v>40675</v>
          </cell>
          <cell r="Q34">
            <v>40675</v>
          </cell>
          <cell r="R34">
            <v>40717</v>
          </cell>
          <cell r="S34">
            <v>35200</v>
          </cell>
          <cell r="T34">
            <v>0</v>
          </cell>
          <cell r="U34">
            <v>0</v>
          </cell>
          <cell r="V34">
            <v>35200</v>
          </cell>
          <cell r="W34">
            <v>35200</v>
          </cell>
          <cell r="X34">
            <v>0</v>
          </cell>
          <cell r="Y34">
            <v>0</v>
          </cell>
          <cell r="Z34" t="str">
            <v>NA</v>
          </cell>
          <cell r="AA34" t="str">
            <v>NA</v>
          </cell>
          <cell r="AB34">
            <v>0</v>
          </cell>
          <cell r="AC34">
            <v>0</v>
          </cell>
          <cell r="AD34">
            <v>35200</v>
          </cell>
          <cell r="AR34">
            <v>0</v>
          </cell>
          <cell r="AT34">
            <v>0</v>
          </cell>
          <cell r="AU34">
            <v>0</v>
          </cell>
          <cell r="AV34" t="str">
            <v>NA</v>
          </cell>
          <cell r="AX34" t="str">
            <v>0</v>
          </cell>
          <cell r="AY34" t="str">
            <v>0</v>
          </cell>
          <cell r="AZ34" t="str">
            <v>0</v>
          </cell>
        </row>
        <row r="35">
          <cell r="G35">
            <v>14106</v>
          </cell>
          <cell r="H35" t="str">
            <v>ADMINISTRADORA</v>
          </cell>
          <cell r="I35">
            <v>39</v>
          </cell>
          <cell r="J35" t="str">
            <v>SUBSIDIADO PLENO</v>
          </cell>
          <cell r="K35" t="str">
            <v>TI-1052077648</v>
          </cell>
          <cell r="L35" t="str">
            <v>P</v>
          </cell>
          <cell r="M35" t="str">
            <v>NINGUNO</v>
          </cell>
          <cell r="N35">
            <v>0</v>
          </cell>
          <cell r="O35">
            <v>0</v>
          </cell>
          <cell r="P35">
            <v>40099</v>
          </cell>
          <cell r="Q35">
            <v>40099</v>
          </cell>
          <cell r="R35">
            <v>40112</v>
          </cell>
          <cell r="S35">
            <v>117800</v>
          </cell>
          <cell r="T35">
            <v>0</v>
          </cell>
          <cell r="U35">
            <v>0</v>
          </cell>
          <cell r="V35">
            <v>117800</v>
          </cell>
          <cell r="W35">
            <v>117800</v>
          </cell>
          <cell r="X35">
            <v>0</v>
          </cell>
          <cell r="Y35">
            <v>0</v>
          </cell>
          <cell r="Z35" t="str">
            <v>NA</v>
          </cell>
          <cell r="AA35" t="str">
            <v>NA</v>
          </cell>
          <cell r="AB35">
            <v>0</v>
          </cell>
          <cell r="AC35">
            <v>0</v>
          </cell>
          <cell r="AD35">
            <v>117800</v>
          </cell>
          <cell r="AR35">
            <v>0</v>
          </cell>
          <cell r="AT35">
            <v>0</v>
          </cell>
          <cell r="AU35">
            <v>0</v>
          </cell>
          <cell r="AV35" t="str">
            <v>NA</v>
          </cell>
          <cell r="AX35" t="str">
            <v>0</v>
          </cell>
          <cell r="AY35" t="str">
            <v>0</v>
          </cell>
          <cell r="AZ35" t="str">
            <v>0</v>
          </cell>
        </row>
        <row r="36">
          <cell r="G36">
            <v>16083</v>
          </cell>
          <cell r="H36" t="str">
            <v>ADMINISTRADORA</v>
          </cell>
          <cell r="I36">
            <v>39</v>
          </cell>
          <cell r="J36" t="str">
            <v>SUBSIDIADO PLENO</v>
          </cell>
          <cell r="K36" t="str">
            <v>CC-5044416</v>
          </cell>
          <cell r="L36" t="str">
            <v>P</v>
          </cell>
          <cell r="M36" t="str">
            <v>NINGUNO</v>
          </cell>
          <cell r="N36">
            <v>0</v>
          </cell>
          <cell r="O36">
            <v>0</v>
          </cell>
          <cell r="P36">
            <v>40427</v>
          </cell>
          <cell r="Q36">
            <v>40427</v>
          </cell>
          <cell r="R36">
            <v>40465</v>
          </cell>
          <cell r="S36">
            <v>281247</v>
          </cell>
          <cell r="T36">
            <v>0</v>
          </cell>
          <cell r="U36">
            <v>0</v>
          </cell>
          <cell r="V36">
            <v>281247</v>
          </cell>
          <cell r="W36">
            <v>281247</v>
          </cell>
          <cell r="X36">
            <v>0</v>
          </cell>
          <cell r="Y36">
            <v>0</v>
          </cell>
          <cell r="Z36" t="str">
            <v>NA</v>
          </cell>
          <cell r="AA36" t="str">
            <v>NA</v>
          </cell>
          <cell r="AB36">
            <v>0</v>
          </cell>
          <cell r="AC36">
            <v>0</v>
          </cell>
          <cell r="AD36">
            <v>281247</v>
          </cell>
          <cell r="AR36">
            <v>0</v>
          </cell>
          <cell r="AT36">
            <v>0</v>
          </cell>
          <cell r="AU36">
            <v>0</v>
          </cell>
          <cell r="AV36" t="str">
            <v>NA</v>
          </cell>
          <cell r="AX36" t="str">
            <v>0</v>
          </cell>
          <cell r="AY36" t="str">
            <v>0</v>
          </cell>
          <cell r="AZ36" t="str">
            <v>0</v>
          </cell>
        </row>
        <row r="37">
          <cell r="G37">
            <v>17159</v>
          </cell>
          <cell r="H37" t="str">
            <v>ADMINISTRADORA</v>
          </cell>
          <cell r="I37">
            <v>39</v>
          </cell>
          <cell r="J37" t="str">
            <v>SUBSIDIADO PLENO</v>
          </cell>
          <cell r="K37" t="str">
            <v>RC-23514021</v>
          </cell>
          <cell r="L37" t="str">
            <v>P</v>
          </cell>
          <cell r="M37" t="str">
            <v>NINGUNO</v>
          </cell>
          <cell r="N37">
            <v>0</v>
          </cell>
          <cell r="O37">
            <v>13</v>
          </cell>
          <cell r="P37">
            <v>40701</v>
          </cell>
          <cell r="Q37">
            <v>40701</v>
          </cell>
          <cell r="R37">
            <v>40909</v>
          </cell>
          <cell r="S37">
            <v>75364</v>
          </cell>
          <cell r="T37">
            <v>0</v>
          </cell>
          <cell r="U37">
            <v>0</v>
          </cell>
          <cell r="V37">
            <v>75364</v>
          </cell>
          <cell r="W37">
            <v>75364</v>
          </cell>
          <cell r="X37">
            <v>0</v>
          </cell>
          <cell r="Y37">
            <v>0</v>
          </cell>
          <cell r="Z37" t="str">
            <v>NA</v>
          </cell>
          <cell r="AA37" t="str">
            <v>NA</v>
          </cell>
          <cell r="AB37">
            <v>0</v>
          </cell>
          <cell r="AC37">
            <v>0</v>
          </cell>
          <cell r="AD37">
            <v>75364</v>
          </cell>
          <cell r="AR37">
            <v>0</v>
          </cell>
          <cell r="AT37">
            <v>0</v>
          </cell>
          <cell r="AU37">
            <v>0</v>
          </cell>
          <cell r="AV37" t="str">
            <v>NA</v>
          </cell>
          <cell r="AX37" t="str">
            <v>0</v>
          </cell>
          <cell r="AY37" t="str">
            <v>0</v>
          </cell>
          <cell r="AZ37" t="str">
            <v>0</v>
          </cell>
        </row>
        <row r="38">
          <cell r="G38">
            <v>17160</v>
          </cell>
          <cell r="H38" t="str">
            <v>ADMINISTRADORA</v>
          </cell>
          <cell r="I38">
            <v>39</v>
          </cell>
          <cell r="J38" t="str">
            <v>SUBSIDIADO PLENO</v>
          </cell>
          <cell r="K38" t="str">
            <v>CC-23109338</v>
          </cell>
          <cell r="L38" t="str">
            <v>P</v>
          </cell>
          <cell r="M38" t="str">
            <v>NINGUNO</v>
          </cell>
          <cell r="N38">
            <v>0</v>
          </cell>
          <cell r="O38">
            <v>13</v>
          </cell>
          <cell r="P38">
            <v>40708</v>
          </cell>
          <cell r="Q38">
            <v>40708</v>
          </cell>
          <cell r="R38">
            <v>40909</v>
          </cell>
          <cell r="S38">
            <v>30200</v>
          </cell>
          <cell r="T38">
            <v>0</v>
          </cell>
          <cell r="U38">
            <v>0</v>
          </cell>
          <cell r="V38">
            <v>30200</v>
          </cell>
          <cell r="W38">
            <v>30200</v>
          </cell>
          <cell r="X38">
            <v>0</v>
          </cell>
          <cell r="Y38">
            <v>0</v>
          </cell>
          <cell r="Z38" t="str">
            <v>NA</v>
          </cell>
          <cell r="AA38" t="str">
            <v>NA</v>
          </cell>
          <cell r="AB38">
            <v>0</v>
          </cell>
          <cell r="AC38">
            <v>0</v>
          </cell>
          <cell r="AD38">
            <v>30200</v>
          </cell>
          <cell r="AR38">
            <v>0</v>
          </cell>
          <cell r="AT38">
            <v>0</v>
          </cell>
          <cell r="AU38">
            <v>0</v>
          </cell>
          <cell r="AV38" t="str">
            <v>NA</v>
          </cell>
          <cell r="AX38" t="str">
            <v>0</v>
          </cell>
          <cell r="AY38" t="str">
            <v>0</v>
          </cell>
          <cell r="AZ38" t="str">
            <v>0</v>
          </cell>
        </row>
        <row r="39">
          <cell r="G39">
            <v>17225</v>
          </cell>
          <cell r="H39" t="str">
            <v>ADMINISTRADORA</v>
          </cell>
          <cell r="I39">
            <v>39</v>
          </cell>
          <cell r="J39" t="str">
            <v>SUBSIDIADO PLENO</v>
          </cell>
          <cell r="K39" t="str">
            <v>CC-5044416</v>
          </cell>
          <cell r="L39" t="str">
            <v>P</v>
          </cell>
          <cell r="M39" t="str">
            <v>NINGUNO</v>
          </cell>
          <cell r="N39">
            <v>0</v>
          </cell>
          <cell r="O39">
            <v>13</v>
          </cell>
          <cell r="P39">
            <v>40711</v>
          </cell>
          <cell r="Q39">
            <v>40711</v>
          </cell>
          <cell r="R39">
            <v>40909</v>
          </cell>
          <cell r="S39">
            <v>50725</v>
          </cell>
          <cell r="T39">
            <v>0</v>
          </cell>
          <cell r="U39">
            <v>0</v>
          </cell>
          <cell r="V39">
            <v>50725</v>
          </cell>
          <cell r="W39">
            <v>50725</v>
          </cell>
          <cell r="X39">
            <v>0</v>
          </cell>
          <cell r="Y39">
            <v>0</v>
          </cell>
          <cell r="Z39" t="str">
            <v>NA</v>
          </cell>
          <cell r="AA39" t="str">
            <v>NA</v>
          </cell>
          <cell r="AB39">
            <v>0</v>
          </cell>
          <cell r="AC39">
            <v>0</v>
          </cell>
          <cell r="AD39">
            <v>50725</v>
          </cell>
          <cell r="AR39">
            <v>0</v>
          </cell>
          <cell r="AT39">
            <v>0</v>
          </cell>
          <cell r="AU39">
            <v>0</v>
          </cell>
          <cell r="AV39" t="str">
            <v>NA</v>
          </cell>
          <cell r="AX39" t="str">
            <v>0</v>
          </cell>
          <cell r="AY39" t="str">
            <v>0</v>
          </cell>
          <cell r="AZ39" t="str">
            <v>0</v>
          </cell>
        </row>
        <row r="40">
          <cell r="G40">
            <v>16831</v>
          </cell>
          <cell r="H40" t="str">
            <v>ADMINISTRADORA</v>
          </cell>
          <cell r="I40">
            <v>39</v>
          </cell>
          <cell r="J40" t="str">
            <v>SUBSIDIADO PLENO</v>
          </cell>
          <cell r="K40" t="str">
            <v>CC-37685201</v>
          </cell>
          <cell r="L40" t="str">
            <v>P</v>
          </cell>
          <cell r="M40" t="str">
            <v>NINGUNO</v>
          </cell>
          <cell r="N40">
            <v>0</v>
          </cell>
          <cell r="O40">
            <v>15</v>
          </cell>
          <cell r="P40">
            <v>40639</v>
          </cell>
          <cell r="Q40">
            <v>40639</v>
          </cell>
          <cell r="R40">
            <v>40909</v>
          </cell>
          <cell r="S40">
            <v>63800</v>
          </cell>
          <cell r="T40">
            <v>0</v>
          </cell>
          <cell r="U40">
            <v>0</v>
          </cell>
          <cell r="V40">
            <v>63800</v>
          </cell>
          <cell r="W40">
            <v>63800</v>
          </cell>
          <cell r="X40">
            <v>0</v>
          </cell>
          <cell r="Y40">
            <v>0</v>
          </cell>
          <cell r="Z40" t="str">
            <v>NA</v>
          </cell>
          <cell r="AA40" t="str">
            <v>NA</v>
          </cell>
          <cell r="AB40">
            <v>0</v>
          </cell>
          <cell r="AC40">
            <v>0</v>
          </cell>
          <cell r="AD40">
            <v>63800</v>
          </cell>
          <cell r="AR40">
            <v>0</v>
          </cell>
          <cell r="AT40">
            <v>0</v>
          </cell>
          <cell r="AU40">
            <v>0</v>
          </cell>
          <cell r="AV40" t="str">
            <v>NA</v>
          </cell>
          <cell r="AX40" t="str">
            <v>0</v>
          </cell>
          <cell r="AY40" t="str">
            <v>0</v>
          </cell>
          <cell r="AZ40" t="str">
            <v>0</v>
          </cell>
        </row>
        <row r="41">
          <cell r="G41">
            <v>16840</v>
          </cell>
          <cell r="H41" t="str">
            <v>ADMINISTRADORA</v>
          </cell>
          <cell r="I41">
            <v>39</v>
          </cell>
          <cell r="J41" t="str">
            <v>SUBSIDIADO PLENO</v>
          </cell>
          <cell r="K41" t="str">
            <v>CC-5044082</v>
          </cell>
          <cell r="L41" t="str">
            <v>P</v>
          </cell>
          <cell r="M41" t="str">
            <v>NINGUNO</v>
          </cell>
          <cell r="N41">
            <v>0</v>
          </cell>
          <cell r="O41">
            <v>15</v>
          </cell>
          <cell r="P41">
            <v>40638</v>
          </cell>
          <cell r="Q41">
            <v>40638</v>
          </cell>
          <cell r="R41">
            <v>40909</v>
          </cell>
          <cell r="S41">
            <v>35200</v>
          </cell>
          <cell r="T41">
            <v>0</v>
          </cell>
          <cell r="U41">
            <v>0</v>
          </cell>
          <cell r="V41">
            <v>35200</v>
          </cell>
          <cell r="W41">
            <v>35200</v>
          </cell>
          <cell r="X41">
            <v>0</v>
          </cell>
          <cell r="Y41">
            <v>0</v>
          </cell>
          <cell r="Z41" t="str">
            <v>NA</v>
          </cell>
          <cell r="AA41" t="str">
            <v>NA</v>
          </cell>
          <cell r="AB41">
            <v>0</v>
          </cell>
          <cell r="AC41">
            <v>0</v>
          </cell>
          <cell r="AD41">
            <v>35200</v>
          </cell>
          <cell r="AR41">
            <v>0</v>
          </cell>
          <cell r="AT41">
            <v>0</v>
          </cell>
          <cell r="AU41">
            <v>0</v>
          </cell>
          <cell r="AV41" t="str">
            <v>NA</v>
          </cell>
          <cell r="AX41" t="str">
            <v>0</v>
          </cell>
          <cell r="AY41" t="str">
            <v>0</v>
          </cell>
          <cell r="AZ41" t="str">
            <v>0</v>
          </cell>
        </row>
        <row r="42">
          <cell r="G42">
            <v>16859</v>
          </cell>
          <cell r="H42" t="str">
            <v>ADMINISTRADORA</v>
          </cell>
          <cell r="I42">
            <v>39</v>
          </cell>
          <cell r="J42" t="str">
            <v>SUBSIDIADO PLENO</v>
          </cell>
          <cell r="K42" t="str">
            <v>RC-1201220695</v>
          </cell>
          <cell r="L42" t="str">
            <v>P</v>
          </cell>
          <cell r="M42" t="str">
            <v>NINGUNO</v>
          </cell>
          <cell r="N42">
            <v>0</v>
          </cell>
          <cell r="O42">
            <v>15</v>
          </cell>
          <cell r="P42">
            <v>40635</v>
          </cell>
          <cell r="Q42">
            <v>40635</v>
          </cell>
          <cell r="R42">
            <v>40909</v>
          </cell>
          <cell r="S42">
            <v>58234</v>
          </cell>
          <cell r="T42">
            <v>0</v>
          </cell>
          <cell r="U42">
            <v>0</v>
          </cell>
          <cell r="V42">
            <v>58234</v>
          </cell>
          <cell r="W42">
            <v>58234</v>
          </cell>
          <cell r="X42">
            <v>0</v>
          </cell>
          <cell r="Y42">
            <v>0</v>
          </cell>
          <cell r="Z42" t="str">
            <v>NA</v>
          </cell>
          <cell r="AA42" t="str">
            <v>NA</v>
          </cell>
          <cell r="AB42">
            <v>0</v>
          </cell>
          <cell r="AC42">
            <v>0</v>
          </cell>
          <cell r="AD42">
            <v>58234</v>
          </cell>
          <cell r="AR42">
            <v>0</v>
          </cell>
          <cell r="AT42">
            <v>0</v>
          </cell>
          <cell r="AU42">
            <v>0</v>
          </cell>
          <cell r="AV42" t="str">
            <v>NA</v>
          </cell>
          <cell r="AX42" t="str">
            <v>0</v>
          </cell>
          <cell r="AY42" t="str">
            <v>0</v>
          </cell>
          <cell r="AZ42" t="str">
            <v>0</v>
          </cell>
        </row>
        <row r="43">
          <cell r="G43">
            <v>16919</v>
          </cell>
          <cell r="H43" t="str">
            <v>ADMINISTRADORA</v>
          </cell>
          <cell r="I43">
            <v>39</v>
          </cell>
          <cell r="J43" t="str">
            <v>SUBSIDIADO PLENO</v>
          </cell>
          <cell r="K43" t="str">
            <v>CC-37685201</v>
          </cell>
          <cell r="L43" t="str">
            <v>P</v>
          </cell>
          <cell r="M43" t="str">
            <v>NINGUNO</v>
          </cell>
          <cell r="N43">
            <v>0</v>
          </cell>
          <cell r="O43">
            <v>15</v>
          </cell>
          <cell r="P43">
            <v>40637</v>
          </cell>
          <cell r="Q43">
            <v>40637</v>
          </cell>
          <cell r="R43">
            <v>40909</v>
          </cell>
          <cell r="S43">
            <v>251500</v>
          </cell>
          <cell r="T43">
            <v>0</v>
          </cell>
          <cell r="U43">
            <v>0</v>
          </cell>
          <cell r="V43">
            <v>251500</v>
          </cell>
          <cell r="W43">
            <v>251500</v>
          </cell>
          <cell r="X43">
            <v>0</v>
          </cell>
          <cell r="Y43">
            <v>0</v>
          </cell>
          <cell r="Z43" t="str">
            <v>NA</v>
          </cell>
          <cell r="AA43" t="str">
            <v>NA</v>
          </cell>
          <cell r="AB43">
            <v>0</v>
          </cell>
          <cell r="AC43">
            <v>0</v>
          </cell>
          <cell r="AD43">
            <v>251500</v>
          </cell>
          <cell r="AR43">
            <v>0</v>
          </cell>
          <cell r="AT43">
            <v>0</v>
          </cell>
          <cell r="AU43">
            <v>0</v>
          </cell>
          <cell r="AV43" t="str">
            <v>NA</v>
          </cell>
          <cell r="AX43" t="str">
            <v>0</v>
          </cell>
          <cell r="AY43" t="str">
            <v>0</v>
          </cell>
          <cell r="AZ43" t="str">
            <v>0</v>
          </cell>
        </row>
        <row r="44">
          <cell r="G44">
            <v>16285</v>
          </cell>
          <cell r="H44" t="str">
            <v>ADMINISTRADORA</v>
          </cell>
          <cell r="I44">
            <v>39</v>
          </cell>
          <cell r="J44" t="str">
            <v>SUBSIDIADO PLENO</v>
          </cell>
          <cell r="K44" t="str">
            <v>CC-30767343</v>
          </cell>
          <cell r="L44" t="str">
            <v>P</v>
          </cell>
          <cell r="M44" t="str">
            <v>NINGUNO</v>
          </cell>
          <cell r="N44">
            <v>0</v>
          </cell>
          <cell r="O44">
            <v>13</v>
          </cell>
          <cell r="P44">
            <v>40485</v>
          </cell>
          <cell r="Q44">
            <v>40485</v>
          </cell>
          <cell r="R44">
            <v>40909</v>
          </cell>
          <cell r="S44">
            <v>34620</v>
          </cell>
          <cell r="T44">
            <v>0</v>
          </cell>
          <cell r="U44">
            <v>0</v>
          </cell>
          <cell r="V44">
            <v>34620</v>
          </cell>
          <cell r="W44">
            <v>34620</v>
          </cell>
          <cell r="X44">
            <v>0</v>
          </cell>
          <cell r="Y44">
            <v>0</v>
          </cell>
          <cell r="Z44" t="str">
            <v>NA</v>
          </cell>
          <cell r="AA44" t="str">
            <v>NA</v>
          </cell>
          <cell r="AB44">
            <v>0</v>
          </cell>
          <cell r="AC44">
            <v>0</v>
          </cell>
          <cell r="AD44">
            <v>34620</v>
          </cell>
          <cell r="AR44">
            <v>0</v>
          </cell>
          <cell r="AT44">
            <v>0</v>
          </cell>
          <cell r="AU44">
            <v>0</v>
          </cell>
          <cell r="AV44" t="str">
            <v>NA</v>
          </cell>
          <cell r="AX44" t="str">
            <v>0</v>
          </cell>
          <cell r="AY44" t="str">
            <v>0</v>
          </cell>
          <cell r="AZ44" t="str">
            <v>0</v>
          </cell>
        </row>
        <row r="45">
          <cell r="G45">
            <v>16319</v>
          </cell>
          <cell r="H45" t="str">
            <v>ADMINISTRADORA</v>
          </cell>
          <cell r="I45">
            <v>39</v>
          </cell>
          <cell r="J45" t="str">
            <v>SUBSIDIADO PLENO</v>
          </cell>
          <cell r="K45" t="str">
            <v>RC-1053202129</v>
          </cell>
          <cell r="L45" t="str">
            <v>P</v>
          </cell>
          <cell r="M45" t="str">
            <v>NINGUNO</v>
          </cell>
          <cell r="N45">
            <v>0</v>
          </cell>
          <cell r="O45">
            <v>13</v>
          </cell>
          <cell r="P45">
            <v>40502</v>
          </cell>
          <cell r="Q45">
            <v>40502</v>
          </cell>
          <cell r="R45">
            <v>40909</v>
          </cell>
          <cell r="S45">
            <v>82388</v>
          </cell>
          <cell r="T45">
            <v>0</v>
          </cell>
          <cell r="U45">
            <v>0</v>
          </cell>
          <cell r="V45">
            <v>82388</v>
          </cell>
          <cell r="W45">
            <v>82388</v>
          </cell>
          <cell r="X45">
            <v>0</v>
          </cell>
          <cell r="Y45">
            <v>0</v>
          </cell>
          <cell r="Z45" t="str">
            <v>NA</v>
          </cell>
          <cell r="AA45" t="str">
            <v>NA</v>
          </cell>
          <cell r="AB45">
            <v>0</v>
          </cell>
          <cell r="AC45">
            <v>0</v>
          </cell>
          <cell r="AD45">
            <v>82388</v>
          </cell>
          <cell r="AR45">
            <v>0</v>
          </cell>
          <cell r="AT45">
            <v>0</v>
          </cell>
          <cell r="AU45">
            <v>0</v>
          </cell>
          <cell r="AV45" t="str">
            <v>NA</v>
          </cell>
          <cell r="AX45" t="str">
            <v>0</v>
          </cell>
          <cell r="AY45" t="str">
            <v>0</v>
          </cell>
          <cell r="AZ45" t="str">
            <v>0</v>
          </cell>
        </row>
        <row r="46">
          <cell r="G46">
            <v>17757</v>
          </cell>
          <cell r="H46" t="str">
            <v>ADMINISTRADORA</v>
          </cell>
          <cell r="I46">
            <v>39</v>
          </cell>
          <cell r="J46" t="str">
            <v>SUBSIDIADO PLENO</v>
          </cell>
          <cell r="K46" t="str">
            <v>CC-1007187116</v>
          </cell>
          <cell r="L46" t="str">
            <v>P</v>
          </cell>
          <cell r="M46" t="str">
            <v>NINGUNO</v>
          </cell>
          <cell r="N46">
            <v>0</v>
          </cell>
          <cell r="O46">
            <v>13</v>
          </cell>
          <cell r="P46">
            <v>40813</v>
          </cell>
          <cell r="Q46">
            <v>40813</v>
          </cell>
          <cell r="R46">
            <v>40910</v>
          </cell>
          <cell r="S46">
            <v>42221</v>
          </cell>
          <cell r="T46">
            <v>0</v>
          </cell>
          <cell r="U46">
            <v>0</v>
          </cell>
          <cell r="V46">
            <v>42221</v>
          </cell>
          <cell r="W46">
            <v>42221</v>
          </cell>
          <cell r="X46">
            <v>0</v>
          </cell>
          <cell r="Y46">
            <v>0</v>
          </cell>
          <cell r="Z46" t="str">
            <v>NA</v>
          </cell>
          <cell r="AA46" t="str">
            <v>NA</v>
          </cell>
          <cell r="AB46">
            <v>0</v>
          </cell>
          <cell r="AC46">
            <v>0</v>
          </cell>
          <cell r="AD46">
            <v>42221</v>
          </cell>
          <cell r="AR46">
            <v>0</v>
          </cell>
          <cell r="AT46">
            <v>0</v>
          </cell>
          <cell r="AU46">
            <v>0</v>
          </cell>
          <cell r="AV46" t="str">
            <v>NA</v>
          </cell>
          <cell r="AX46" t="str">
            <v>0</v>
          </cell>
          <cell r="AY46" t="str">
            <v>0</v>
          </cell>
          <cell r="AZ46" t="str">
            <v>0</v>
          </cell>
        </row>
        <row r="47">
          <cell r="G47">
            <v>17994</v>
          </cell>
          <cell r="H47" t="str">
            <v>ADMINISTRADORA</v>
          </cell>
          <cell r="I47">
            <v>39</v>
          </cell>
          <cell r="J47" t="str">
            <v>SUBSIDIADO PLENO</v>
          </cell>
          <cell r="K47" t="str">
            <v>CC-72230248</v>
          </cell>
          <cell r="L47" t="str">
            <v>P</v>
          </cell>
          <cell r="M47" t="str">
            <v>NINGUNO</v>
          </cell>
          <cell r="N47">
            <v>0</v>
          </cell>
          <cell r="O47">
            <v>13</v>
          </cell>
          <cell r="P47">
            <v>40852</v>
          </cell>
          <cell r="Q47">
            <v>40852</v>
          </cell>
          <cell r="R47">
            <v>40910</v>
          </cell>
          <cell r="S47">
            <v>40950</v>
          </cell>
          <cell r="T47">
            <v>0</v>
          </cell>
          <cell r="U47">
            <v>0</v>
          </cell>
          <cell r="V47">
            <v>40950</v>
          </cell>
          <cell r="W47">
            <v>40950</v>
          </cell>
          <cell r="X47">
            <v>0</v>
          </cell>
          <cell r="Y47">
            <v>0</v>
          </cell>
          <cell r="Z47" t="str">
            <v>NA</v>
          </cell>
          <cell r="AA47" t="str">
            <v>NA</v>
          </cell>
          <cell r="AB47">
            <v>0</v>
          </cell>
          <cell r="AC47">
            <v>0</v>
          </cell>
          <cell r="AD47">
            <v>40950</v>
          </cell>
          <cell r="AR47">
            <v>0</v>
          </cell>
          <cell r="AT47">
            <v>0</v>
          </cell>
          <cell r="AU47">
            <v>0</v>
          </cell>
          <cell r="AV47" t="str">
            <v>NA</v>
          </cell>
          <cell r="AX47" t="str">
            <v>0</v>
          </cell>
          <cell r="AY47" t="str">
            <v>0</v>
          </cell>
          <cell r="AZ47" t="str">
            <v>0</v>
          </cell>
        </row>
        <row r="48">
          <cell r="G48">
            <v>17995</v>
          </cell>
          <cell r="H48" t="str">
            <v>ADMINISTRADORA</v>
          </cell>
          <cell r="I48">
            <v>39</v>
          </cell>
          <cell r="J48" t="str">
            <v>SUBSIDIADO PLENO</v>
          </cell>
          <cell r="K48" t="str">
            <v>CC-1007187116</v>
          </cell>
          <cell r="L48" t="str">
            <v>P</v>
          </cell>
          <cell r="M48" t="str">
            <v>NINGUNO</v>
          </cell>
          <cell r="N48">
            <v>0</v>
          </cell>
          <cell r="O48">
            <v>13</v>
          </cell>
          <cell r="P48">
            <v>40853</v>
          </cell>
          <cell r="Q48">
            <v>40853</v>
          </cell>
          <cell r="R48">
            <v>40910</v>
          </cell>
          <cell r="S48">
            <v>36503</v>
          </cell>
          <cell r="T48">
            <v>0</v>
          </cell>
          <cell r="U48">
            <v>0</v>
          </cell>
          <cell r="V48">
            <v>36503</v>
          </cell>
          <cell r="W48">
            <v>36503</v>
          </cell>
          <cell r="X48">
            <v>0</v>
          </cell>
          <cell r="Y48">
            <v>0</v>
          </cell>
          <cell r="Z48" t="str">
            <v>NA</v>
          </cell>
          <cell r="AA48" t="str">
            <v>NA</v>
          </cell>
          <cell r="AB48">
            <v>0</v>
          </cell>
          <cell r="AC48">
            <v>0</v>
          </cell>
          <cell r="AD48">
            <v>36503</v>
          </cell>
          <cell r="AR48">
            <v>0</v>
          </cell>
          <cell r="AT48">
            <v>0</v>
          </cell>
          <cell r="AU48">
            <v>0</v>
          </cell>
          <cell r="AV48" t="str">
            <v>NA</v>
          </cell>
          <cell r="AX48" t="str">
            <v>0</v>
          </cell>
          <cell r="AY48" t="str">
            <v>0</v>
          </cell>
          <cell r="AZ48" t="str">
            <v>0</v>
          </cell>
        </row>
        <row r="49">
          <cell r="G49">
            <v>17930</v>
          </cell>
          <cell r="H49" t="str">
            <v>ADMINISTRADORA</v>
          </cell>
          <cell r="I49">
            <v>39</v>
          </cell>
          <cell r="J49" t="str">
            <v>SUBSIDIADO PLENO</v>
          </cell>
          <cell r="K49" t="str">
            <v>TI-93012124692</v>
          </cell>
          <cell r="L49" t="str">
            <v>P</v>
          </cell>
          <cell r="M49" t="str">
            <v>NINGUNO</v>
          </cell>
          <cell r="N49">
            <v>0</v>
          </cell>
          <cell r="O49">
            <v>13</v>
          </cell>
          <cell r="P49">
            <v>40847</v>
          </cell>
          <cell r="Q49">
            <v>40847</v>
          </cell>
          <cell r="R49">
            <v>40910</v>
          </cell>
          <cell r="S49">
            <v>64100</v>
          </cell>
          <cell r="T49">
            <v>0</v>
          </cell>
          <cell r="U49">
            <v>0</v>
          </cell>
          <cell r="V49">
            <v>64100</v>
          </cell>
          <cell r="W49">
            <v>64100</v>
          </cell>
          <cell r="X49">
            <v>0</v>
          </cell>
          <cell r="Y49">
            <v>0</v>
          </cell>
          <cell r="Z49" t="str">
            <v>NA</v>
          </cell>
          <cell r="AA49" t="str">
            <v>NA</v>
          </cell>
          <cell r="AB49">
            <v>0</v>
          </cell>
          <cell r="AC49">
            <v>0</v>
          </cell>
          <cell r="AD49">
            <v>64100</v>
          </cell>
          <cell r="AR49">
            <v>0</v>
          </cell>
          <cell r="AT49">
            <v>0</v>
          </cell>
          <cell r="AU49">
            <v>0</v>
          </cell>
          <cell r="AV49" t="str">
            <v>NA</v>
          </cell>
          <cell r="AX49" t="str">
            <v>0</v>
          </cell>
          <cell r="AY49" t="str">
            <v>0</v>
          </cell>
          <cell r="AZ49" t="str">
            <v>0</v>
          </cell>
        </row>
        <row r="50">
          <cell r="G50">
            <v>18058</v>
          </cell>
          <cell r="H50" t="str">
            <v>ADMINISTRADORA</v>
          </cell>
          <cell r="I50">
            <v>39</v>
          </cell>
          <cell r="J50" t="str">
            <v>SUBSIDIADO PLENO</v>
          </cell>
          <cell r="K50" t="str">
            <v>CC-1067882562</v>
          </cell>
          <cell r="L50" t="str">
            <v>P</v>
          </cell>
          <cell r="M50" t="str">
            <v>NINGUNO</v>
          </cell>
          <cell r="N50">
            <v>0</v>
          </cell>
          <cell r="O50">
            <v>13</v>
          </cell>
          <cell r="P50">
            <v>40888</v>
          </cell>
          <cell r="Q50">
            <v>40888</v>
          </cell>
          <cell r="R50">
            <v>40995</v>
          </cell>
          <cell r="S50">
            <v>67203</v>
          </cell>
          <cell r="T50">
            <v>0</v>
          </cell>
          <cell r="U50">
            <v>0</v>
          </cell>
          <cell r="V50">
            <v>67203</v>
          </cell>
          <cell r="W50">
            <v>67203</v>
          </cell>
          <cell r="X50">
            <v>0</v>
          </cell>
          <cell r="Y50">
            <v>0</v>
          </cell>
          <cell r="Z50" t="str">
            <v>NA</v>
          </cell>
          <cell r="AA50" t="str">
            <v>NA</v>
          </cell>
          <cell r="AB50">
            <v>0</v>
          </cell>
          <cell r="AC50">
            <v>0</v>
          </cell>
          <cell r="AD50">
            <v>67203</v>
          </cell>
          <cell r="AR50">
            <v>0</v>
          </cell>
          <cell r="AT50">
            <v>0</v>
          </cell>
          <cell r="AU50">
            <v>0</v>
          </cell>
          <cell r="AV50" t="str">
            <v>NA</v>
          </cell>
          <cell r="AX50" t="str">
            <v>0</v>
          </cell>
          <cell r="AY50" t="str">
            <v>0</v>
          </cell>
          <cell r="AZ50" t="str">
            <v>0</v>
          </cell>
        </row>
        <row r="51">
          <cell r="G51">
            <v>18093</v>
          </cell>
          <cell r="H51" t="str">
            <v>ADMINISTRADORA</v>
          </cell>
          <cell r="I51">
            <v>39</v>
          </cell>
          <cell r="J51" t="str">
            <v>SUBSIDIADO PLENO</v>
          </cell>
          <cell r="K51" t="str">
            <v>CC-1007187116</v>
          </cell>
          <cell r="L51" t="str">
            <v>P</v>
          </cell>
          <cell r="M51" t="str">
            <v>NINGUNO</v>
          </cell>
          <cell r="N51">
            <v>0</v>
          </cell>
          <cell r="O51">
            <v>13</v>
          </cell>
          <cell r="P51">
            <v>40873</v>
          </cell>
          <cell r="Q51">
            <v>40873</v>
          </cell>
          <cell r="R51">
            <v>40995</v>
          </cell>
          <cell r="S51">
            <v>35200</v>
          </cell>
          <cell r="T51">
            <v>0</v>
          </cell>
          <cell r="U51">
            <v>0</v>
          </cell>
          <cell r="V51">
            <v>35200</v>
          </cell>
          <cell r="W51">
            <v>35200</v>
          </cell>
          <cell r="X51">
            <v>0</v>
          </cell>
          <cell r="Y51">
            <v>0</v>
          </cell>
          <cell r="Z51" t="str">
            <v>NA</v>
          </cell>
          <cell r="AA51" t="str">
            <v>NA</v>
          </cell>
          <cell r="AB51">
            <v>0</v>
          </cell>
          <cell r="AC51">
            <v>0</v>
          </cell>
          <cell r="AD51">
            <v>35200</v>
          </cell>
          <cell r="AR51">
            <v>0</v>
          </cell>
          <cell r="AT51">
            <v>0</v>
          </cell>
          <cell r="AU51">
            <v>0</v>
          </cell>
          <cell r="AV51" t="str">
            <v>NA</v>
          </cell>
          <cell r="AX51" t="str">
            <v>0</v>
          </cell>
          <cell r="AY51" t="str">
            <v>0</v>
          </cell>
          <cell r="AZ51" t="str">
            <v>0</v>
          </cell>
        </row>
        <row r="52">
          <cell r="G52">
            <v>18714</v>
          </cell>
          <cell r="H52" t="str">
            <v>ADMINISTRADORA</v>
          </cell>
          <cell r="I52">
            <v>39</v>
          </cell>
          <cell r="J52" t="str">
            <v>SUBSIDIADO PLENO</v>
          </cell>
          <cell r="K52" t="str">
            <v>TI-1002473948</v>
          </cell>
          <cell r="L52" t="str">
            <v>P</v>
          </cell>
          <cell r="M52" t="str">
            <v>NINGUNO</v>
          </cell>
          <cell r="N52">
            <v>0</v>
          </cell>
          <cell r="O52">
            <v>13</v>
          </cell>
          <cell r="P52">
            <v>40985</v>
          </cell>
          <cell r="Q52">
            <v>40985</v>
          </cell>
          <cell r="R52">
            <v>41032</v>
          </cell>
          <cell r="S52">
            <v>265627</v>
          </cell>
          <cell r="T52">
            <v>0</v>
          </cell>
          <cell r="U52">
            <v>0</v>
          </cell>
          <cell r="V52">
            <v>265627</v>
          </cell>
          <cell r="W52">
            <v>265627</v>
          </cell>
          <cell r="X52">
            <v>0</v>
          </cell>
          <cell r="Y52">
            <v>0</v>
          </cell>
          <cell r="Z52" t="str">
            <v>NA</v>
          </cell>
          <cell r="AA52" t="str">
            <v>NA</v>
          </cell>
          <cell r="AB52">
            <v>0</v>
          </cell>
          <cell r="AC52">
            <v>0</v>
          </cell>
          <cell r="AD52">
            <v>265627</v>
          </cell>
          <cell r="AR52">
            <v>0</v>
          </cell>
          <cell r="AT52">
            <v>0</v>
          </cell>
          <cell r="AU52">
            <v>0</v>
          </cell>
          <cell r="AV52" t="str">
            <v>NA</v>
          </cell>
          <cell r="AX52" t="str">
            <v>0</v>
          </cell>
          <cell r="AY52" t="str">
            <v>0</v>
          </cell>
          <cell r="AZ52" t="str">
            <v>0</v>
          </cell>
        </row>
        <row r="53">
          <cell r="G53">
            <v>18816</v>
          </cell>
          <cell r="H53" t="str">
            <v>ADMINISTRADORA</v>
          </cell>
          <cell r="I53">
            <v>39</v>
          </cell>
          <cell r="J53" t="str">
            <v>SUBSIDIADO PLENO</v>
          </cell>
          <cell r="K53" t="str">
            <v>TI-93012124692</v>
          </cell>
          <cell r="L53" t="str">
            <v>P</v>
          </cell>
          <cell r="M53" t="str">
            <v>NINGUNO</v>
          </cell>
          <cell r="N53">
            <v>0</v>
          </cell>
          <cell r="O53">
            <v>15</v>
          </cell>
          <cell r="P53">
            <v>41001</v>
          </cell>
          <cell r="Q53">
            <v>41001</v>
          </cell>
          <cell r="R53">
            <v>41057</v>
          </cell>
          <cell r="S53">
            <v>22700</v>
          </cell>
          <cell r="T53">
            <v>0</v>
          </cell>
          <cell r="U53">
            <v>0</v>
          </cell>
          <cell r="V53">
            <v>22700</v>
          </cell>
          <cell r="W53">
            <v>22700</v>
          </cell>
          <cell r="X53">
            <v>0</v>
          </cell>
          <cell r="Y53">
            <v>0</v>
          </cell>
          <cell r="Z53" t="str">
            <v>NA</v>
          </cell>
          <cell r="AA53" t="str">
            <v>NA</v>
          </cell>
          <cell r="AB53">
            <v>0</v>
          </cell>
          <cell r="AC53">
            <v>0</v>
          </cell>
          <cell r="AD53">
            <v>22700</v>
          </cell>
          <cell r="AR53">
            <v>0</v>
          </cell>
          <cell r="AT53">
            <v>0</v>
          </cell>
          <cell r="AU53">
            <v>0</v>
          </cell>
          <cell r="AV53" t="str">
            <v>NA</v>
          </cell>
          <cell r="AX53" t="str">
            <v>0</v>
          </cell>
          <cell r="AY53" t="str">
            <v>0</v>
          </cell>
          <cell r="AZ53" t="str">
            <v>0</v>
          </cell>
        </row>
        <row r="54">
          <cell r="G54">
            <v>18817</v>
          </cell>
          <cell r="H54" t="str">
            <v>ADMINISTRADORA</v>
          </cell>
          <cell r="I54">
            <v>39</v>
          </cell>
          <cell r="J54" t="str">
            <v>SUBSIDIADO PLENO</v>
          </cell>
          <cell r="K54" t="str">
            <v>CC-77104781</v>
          </cell>
          <cell r="L54" t="str">
            <v>P</v>
          </cell>
          <cell r="M54" t="str">
            <v>NINGUNO</v>
          </cell>
          <cell r="N54">
            <v>0</v>
          </cell>
          <cell r="O54">
            <v>15</v>
          </cell>
          <cell r="P54">
            <v>40979</v>
          </cell>
          <cell r="Q54">
            <v>40979</v>
          </cell>
          <cell r="R54">
            <v>41057</v>
          </cell>
          <cell r="S54">
            <v>100137</v>
          </cell>
          <cell r="T54">
            <v>0</v>
          </cell>
          <cell r="U54">
            <v>0</v>
          </cell>
          <cell r="V54">
            <v>100137</v>
          </cell>
          <cell r="W54">
            <v>100137</v>
          </cell>
          <cell r="X54">
            <v>0</v>
          </cell>
          <cell r="Y54">
            <v>0</v>
          </cell>
          <cell r="Z54" t="str">
            <v>NA</v>
          </cell>
          <cell r="AA54" t="str">
            <v>NA</v>
          </cell>
          <cell r="AB54">
            <v>0</v>
          </cell>
          <cell r="AC54">
            <v>0</v>
          </cell>
          <cell r="AD54">
            <v>100137</v>
          </cell>
          <cell r="AR54">
            <v>0</v>
          </cell>
          <cell r="AT54">
            <v>0</v>
          </cell>
          <cell r="AU54">
            <v>0</v>
          </cell>
          <cell r="AV54" t="str">
            <v>NA</v>
          </cell>
          <cell r="AX54" t="str">
            <v>0</v>
          </cell>
          <cell r="AY54" t="str">
            <v>0</v>
          </cell>
          <cell r="AZ54" t="str">
            <v>0</v>
          </cell>
        </row>
        <row r="55">
          <cell r="G55">
            <v>19047</v>
          </cell>
          <cell r="H55" t="str">
            <v>ADMINISTRADORA</v>
          </cell>
          <cell r="I55">
            <v>39</v>
          </cell>
          <cell r="J55" t="str">
            <v>SUBSIDIADO PLENO</v>
          </cell>
          <cell r="K55" t="str">
            <v>CC-1052570417</v>
          </cell>
          <cell r="L55" t="str">
            <v>P</v>
          </cell>
          <cell r="M55" t="str">
            <v>NINGUNO</v>
          </cell>
          <cell r="N55">
            <v>0</v>
          </cell>
          <cell r="O55">
            <v>13</v>
          </cell>
          <cell r="P55">
            <v>41039</v>
          </cell>
          <cell r="Q55">
            <v>41039</v>
          </cell>
          <cell r="R55">
            <v>41106</v>
          </cell>
          <cell r="S55">
            <v>88405</v>
          </cell>
          <cell r="T55">
            <v>0</v>
          </cell>
          <cell r="U55">
            <v>0</v>
          </cell>
          <cell r="V55">
            <v>88405</v>
          </cell>
          <cell r="W55">
            <v>88405</v>
          </cell>
          <cell r="X55">
            <v>0</v>
          </cell>
          <cell r="Y55">
            <v>0</v>
          </cell>
          <cell r="Z55" t="str">
            <v>NA</v>
          </cell>
          <cell r="AA55" t="str">
            <v>NA</v>
          </cell>
          <cell r="AB55">
            <v>0</v>
          </cell>
          <cell r="AC55">
            <v>0</v>
          </cell>
          <cell r="AD55">
            <v>88405</v>
          </cell>
          <cell r="AR55">
            <v>0</v>
          </cell>
          <cell r="AT55">
            <v>0</v>
          </cell>
          <cell r="AU55">
            <v>0</v>
          </cell>
          <cell r="AV55" t="str">
            <v>NA</v>
          </cell>
          <cell r="AX55" t="str">
            <v>0</v>
          </cell>
          <cell r="AY55" t="str">
            <v>0</v>
          </cell>
          <cell r="AZ55" t="str">
            <v>0</v>
          </cell>
        </row>
        <row r="56">
          <cell r="G56">
            <v>19083</v>
          </cell>
          <cell r="H56" t="str">
            <v>ADMINISTRADORA</v>
          </cell>
          <cell r="I56">
            <v>39</v>
          </cell>
          <cell r="J56" t="str">
            <v>SUBSIDIADO PLENO</v>
          </cell>
          <cell r="K56" t="str">
            <v>CC-30875277</v>
          </cell>
          <cell r="L56" t="str">
            <v>P</v>
          </cell>
          <cell r="M56" t="str">
            <v>NINGUNO</v>
          </cell>
          <cell r="N56">
            <v>0</v>
          </cell>
          <cell r="O56">
            <v>13</v>
          </cell>
          <cell r="P56">
            <v>41070</v>
          </cell>
          <cell r="Q56">
            <v>41070</v>
          </cell>
          <cell r="R56">
            <v>41139</v>
          </cell>
          <cell r="S56">
            <v>50992</v>
          </cell>
          <cell r="T56">
            <v>0</v>
          </cell>
          <cell r="U56">
            <v>0</v>
          </cell>
          <cell r="V56">
            <v>50992</v>
          </cell>
          <cell r="W56">
            <v>50992</v>
          </cell>
          <cell r="X56">
            <v>0</v>
          </cell>
          <cell r="Y56">
            <v>0</v>
          </cell>
          <cell r="Z56" t="str">
            <v>NA</v>
          </cell>
          <cell r="AA56" t="str">
            <v>NA</v>
          </cell>
          <cell r="AB56">
            <v>0</v>
          </cell>
          <cell r="AC56">
            <v>0</v>
          </cell>
          <cell r="AD56">
            <v>50992</v>
          </cell>
          <cell r="AR56">
            <v>0</v>
          </cell>
          <cell r="AT56">
            <v>0</v>
          </cell>
          <cell r="AU56">
            <v>0</v>
          </cell>
          <cell r="AV56" t="str">
            <v>NA</v>
          </cell>
          <cell r="AX56" t="str">
            <v>0</v>
          </cell>
          <cell r="AY56" t="str">
            <v>0</v>
          </cell>
          <cell r="AZ56" t="str">
            <v>0</v>
          </cell>
        </row>
        <row r="57">
          <cell r="G57">
            <v>19207</v>
          </cell>
          <cell r="H57" t="str">
            <v>ADMINISTRADORA</v>
          </cell>
          <cell r="I57">
            <v>39</v>
          </cell>
          <cell r="J57" t="str">
            <v>SUBSIDIADO PLENO</v>
          </cell>
          <cell r="K57" t="str">
            <v>CC-1052571432</v>
          </cell>
          <cell r="L57" t="str">
            <v>P</v>
          </cell>
          <cell r="M57" t="str">
            <v>NINGUNO</v>
          </cell>
          <cell r="N57">
            <v>0</v>
          </cell>
          <cell r="O57">
            <v>13</v>
          </cell>
          <cell r="P57">
            <v>41075</v>
          </cell>
          <cell r="Q57">
            <v>41075</v>
          </cell>
          <cell r="R57">
            <v>41139</v>
          </cell>
          <cell r="S57">
            <v>39684</v>
          </cell>
          <cell r="T57">
            <v>0</v>
          </cell>
          <cell r="U57">
            <v>0</v>
          </cell>
          <cell r="V57">
            <v>39684</v>
          </cell>
          <cell r="W57">
            <v>39684</v>
          </cell>
          <cell r="X57">
            <v>0</v>
          </cell>
          <cell r="Y57">
            <v>0</v>
          </cell>
          <cell r="Z57" t="str">
            <v>NA</v>
          </cell>
          <cell r="AA57" t="str">
            <v>NA</v>
          </cell>
          <cell r="AB57">
            <v>0</v>
          </cell>
          <cell r="AC57">
            <v>0</v>
          </cell>
          <cell r="AD57">
            <v>39684</v>
          </cell>
          <cell r="AR57">
            <v>0</v>
          </cell>
          <cell r="AT57">
            <v>0</v>
          </cell>
          <cell r="AU57">
            <v>0</v>
          </cell>
          <cell r="AV57" t="str">
            <v>NA</v>
          </cell>
          <cell r="AX57" t="str">
            <v>0</v>
          </cell>
          <cell r="AY57" t="str">
            <v>0</v>
          </cell>
          <cell r="AZ57" t="str">
            <v>0</v>
          </cell>
        </row>
        <row r="58">
          <cell r="G58">
            <v>19428</v>
          </cell>
          <cell r="H58" t="str">
            <v>ADMINISTRADORA</v>
          </cell>
          <cell r="I58">
            <v>39</v>
          </cell>
          <cell r="J58" t="str">
            <v>SUBSIDIADO PLENO</v>
          </cell>
          <cell r="K58" t="str">
            <v>TI-93012124692</v>
          </cell>
          <cell r="L58" t="str">
            <v>P</v>
          </cell>
          <cell r="M58" t="str">
            <v>NINGUNO</v>
          </cell>
          <cell r="N58">
            <v>0</v>
          </cell>
          <cell r="O58">
            <v>15</v>
          </cell>
          <cell r="P58">
            <v>41103</v>
          </cell>
          <cell r="Q58">
            <v>41103</v>
          </cell>
          <cell r="R58">
            <v>41230</v>
          </cell>
          <cell r="S58">
            <v>21100</v>
          </cell>
          <cell r="T58">
            <v>0</v>
          </cell>
          <cell r="U58">
            <v>0</v>
          </cell>
          <cell r="V58">
            <v>21100</v>
          </cell>
          <cell r="W58">
            <v>21100</v>
          </cell>
          <cell r="X58">
            <v>0</v>
          </cell>
          <cell r="Y58">
            <v>0</v>
          </cell>
          <cell r="Z58" t="str">
            <v>NA</v>
          </cell>
          <cell r="AA58" t="str">
            <v>NA</v>
          </cell>
          <cell r="AB58">
            <v>0</v>
          </cell>
          <cell r="AC58">
            <v>0</v>
          </cell>
          <cell r="AD58">
            <v>21100</v>
          </cell>
          <cell r="AR58">
            <v>0</v>
          </cell>
          <cell r="AT58">
            <v>0</v>
          </cell>
          <cell r="AU58">
            <v>0</v>
          </cell>
          <cell r="AV58" t="str">
            <v>NA</v>
          </cell>
          <cell r="AX58" t="str">
            <v>0</v>
          </cell>
          <cell r="AY58" t="str">
            <v>0</v>
          </cell>
          <cell r="AZ58" t="str">
            <v>0</v>
          </cell>
        </row>
        <row r="59">
          <cell r="G59">
            <v>19429</v>
          </cell>
          <cell r="H59" t="str">
            <v>ADMINISTRADORA</v>
          </cell>
          <cell r="I59">
            <v>39</v>
          </cell>
          <cell r="J59" t="str">
            <v>SUBSIDIADO PLENO</v>
          </cell>
          <cell r="K59" t="str">
            <v>TI-93012124692</v>
          </cell>
          <cell r="L59" t="str">
            <v>P</v>
          </cell>
          <cell r="M59" t="str">
            <v>NINGUNO</v>
          </cell>
          <cell r="N59">
            <v>0</v>
          </cell>
          <cell r="O59">
            <v>15</v>
          </cell>
          <cell r="P59">
            <v>41099</v>
          </cell>
          <cell r="Q59">
            <v>41099</v>
          </cell>
          <cell r="R59">
            <v>41230</v>
          </cell>
          <cell r="S59">
            <v>21100</v>
          </cell>
          <cell r="T59">
            <v>0</v>
          </cell>
          <cell r="U59">
            <v>0</v>
          </cell>
          <cell r="V59">
            <v>21100</v>
          </cell>
          <cell r="W59">
            <v>21100</v>
          </cell>
          <cell r="X59">
            <v>0</v>
          </cell>
          <cell r="Y59">
            <v>0</v>
          </cell>
          <cell r="Z59" t="str">
            <v>NA</v>
          </cell>
          <cell r="AA59" t="str">
            <v>NA</v>
          </cell>
          <cell r="AB59">
            <v>0</v>
          </cell>
          <cell r="AC59">
            <v>0</v>
          </cell>
          <cell r="AD59">
            <v>21100</v>
          </cell>
          <cell r="AR59">
            <v>0</v>
          </cell>
          <cell r="AT59">
            <v>0</v>
          </cell>
          <cell r="AU59">
            <v>0</v>
          </cell>
          <cell r="AV59" t="str">
            <v>NA</v>
          </cell>
          <cell r="AX59" t="str">
            <v>0</v>
          </cell>
          <cell r="AY59" t="str">
            <v>0</v>
          </cell>
          <cell r="AZ59" t="str">
            <v>0</v>
          </cell>
        </row>
        <row r="60">
          <cell r="G60">
            <v>20302</v>
          </cell>
          <cell r="H60" t="str">
            <v>ADMINISTRADORA</v>
          </cell>
          <cell r="I60">
            <v>39</v>
          </cell>
          <cell r="J60" t="str">
            <v>SUBSIDIADO PLENO</v>
          </cell>
          <cell r="K60" t="str">
            <v>CC-1046428854</v>
          </cell>
          <cell r="L60" t="str">
            <v>P</v>
          </cell>
          <cell r="M60" t="str">
            <v>NINGUNO</v>
          </cell>
          <cell r="N60">
            <v>0</v>
          </cell>
          <cell r="O60">
            <v>13</v>
          </cell>
          <cell r="P60">
            <v>41212</v>
          </cell>
          <cell r="Q60">
            <v>41183</v>
          </cell>
          <cell r="R60">
            <v>41291</v>
          </cell>
          <cell r="S60">
            <v>39161</v>
          </cell>
          <cell r="T60">
            <v>0</v>
          </cell>
          <cell r="U60">
            <v>0</v>
          </cell>
          <cell r="V60">
            <v>39161</v>
          </cell>
          <cell r="W60">
            <v>39161</v>
          </cell>
          <cell r="X60">
            <v>0</v>
          </cell>
          <cell r="Y60">
            <v>0</v>
          </cell>
          <cell r="Z60" t="str">
            <v>NA</v>
          </cell>
          <cell r="AA60" t="str">
            <v>NA</v>
          </cell>
          <cell r="AB60">
            <v>0</v>
          </cell>
          <cell r="AC60">
            <v>0</v>
          </cell>
          <cell r="AD60">
            <v>39161</v>
          </cell>
          <cell r="AR60">
            <v>0</v>
          </cell>
          <cell r="AT60">
            <v>0</v>
          </cell>
          <cell r="AU60">
            <v>0</v>
          </cell>
          <cell r="AV60" t="str">
            <v>NA</v>
          </cell>
          <cell r="AX60" t="str">
            <v>0</v>
          </cell>
          <cell r="AY60" t="str">
            <v>0</v>
          </cell>
          <cell r="AZ60" t="str">
            <v>0</v>
          </cell>
        </row>
        <row r="61">
          <cell r="G61">
            <v>19487</v>
          </cell>
          <cell r="H61" t="str">
            <v>ADMINISTRADORA</v>
          </cell>
          <cell r="I61">
            <v>39</v>
          </cell>
          <cell r="J61" t="str">
            <v>SUBSIDIADO PLENO</v>
          </cell>
          <cell r="K61" t="str">
            <v>TI-93012124692</v>
          </cell>
          <cell r="L61" t="str">
            <v>P</v>
          </cell>
          <cell r="M61" t="str">
            <v>NINGUNO</v>
          </cell>
          <cell r="N61">
            <v>0</v>
          </cell>
          <cell r="O61">
            <v>14</v>
          </cell>
          <cell r="P61">
            <v>41151</v>
          </cell>
          <cell r="Q61">
            <v>41121</v>
          </cell>
          <cell r="R61">
            <v>41294</v>
          </cell>
          <cell r="S61">
            <v>1055272</v>
          </cell>
          <cell r="T61">
            <v>0</v>
          </cell>
          <cell r="U61">
            <v>0</v>
          </cell>
          <cell r="V61">
            <v>1055272</v>
          </cell>
          <cell r="W61">
            <v>1055272</v>
          </cell>
          <cell r="X61">
            <v>0</v>
          </cell>
          <cell r="Y61">
            <v>0</v>
          </cell>
          <cell r="Z61" t="str">
            <v>NA</v>
          </cell>
          <cell r="AA61" t="str">
            <v>NA</v>
          </cell>
          <cell r="AB61">
            <v>0</v>
          </cell>
          <cell r="AC61">
            <v>0</v>
          </cell>
          <cell r="AD61">
            <v>1055272</v>
          </cell>
          <cell r="AR61">
            <v>0</v>
          </cell>
          <cell r="AT61">
            <v>0</v>
          </cell>
          <cell r="AU61">
            <v>0</v>
          </cell>
          <cell r="AV61" t="str">
            <v>NA</v>
          </cell>
          <cell r="AX61" t="str">
            <v>0</v>
          </cell>
          <cell r="AY61" t="str">
            <v>0</v>
          </cell>
          <cell r="AZ61" t="str">
            <v>0</v>
          </cell>
        </row>
        <row r="62">
          <cell r="G62">
            <v>19489</v>
          </cell>
          <cell r="H62" t="str">
            <v>ADMINISTRADORA</v>
          </cell>
          <cell r="I62">
            <v>39</v>
          </cell>
          <cell r="J62" t="str">
            <v>SUBSIDIADO PLENO</v>
          </cell>
          <cell r="K62" t="str">
            <v>CC-30874594</v>
          </cell>
          <cell r="L62" t="str">
            <v>P</v>
          </cell>
          <cell r="M62" t="str">
            <v>NINGUNO</v>
          </cell>
          <cell r="N62">
            <v>0</v>
          </cell>
          <cell r="O62">
            <v>14</v>
          </cell>
          <cell r="P62">
            <v>41151</v>
          </cell>
          <cell r="Q62">
            <v>41121</v>
          </cell>
          <cell r="R62">
            <v>41294</v>
          </cell>
          <cell r="S62">
            <v>39910</v>
          </cell>
          <cell r="T62">
            <v>0</v>
          </cell>
          <cell r="U62">
            <v>0</v>
          </cell>
          <cell r="V62">
            <v>39910</v>
          </cell>
          <cell r="W62">
            <v>39910</v>
          </cell>
          <cell r="X62">
            <v>0</v>
          </cell>
          <cell r="Y62">
            <v>0</v>
          </cell>
          <cell r="Z62" t="str">
            <v>NA</v>
          </cell>
          <cell r="AA62" t="str">
            <v>NA</v>
          </cell>
          <cell r="AB62">
            <v>0</v>
          </cell>
          <cell r="AC62">
            <v>0</v>
          </cell>
          <cell r="AD62">
            <v>39910</v>
          </cell>
          <cell r="AR62">
            <v>0</v>
          </cell>
          <cell r="AT62">
            <v>0</v>
          </cell>
          <cell r="AU62">
            <v>0</v>
          </cell>
          <cell r="AV62" t="str">
            <v>NA</v>
          </cell>
          <cell r="AX62" t="str">
            <v>0</v>
          </cell>
          <cell r="AY62" t="str">
            <v>0</v>
          </cell>
          <cell r="AZ62" t="str">
            <v>0</v>
          </cell>
        </row>
        <row r="63">
          <cell r="G63">
            <v>19879</v>
          </cell>
          <cell r="H63" t="str">
            <v>ADMINISTRADORA</v>
          </cell>
          <cell r="I63">
            <v>39</v>
          </cell>
          <cell r="J63" t="str">
            <v>SUBSIDIADO PLENO</v>
          </cell>
          <cell r="K63" t="str">
            <v>CC-32880974</v>
          </cell>
          <cell r="L63" t="str">
            <v>P</v>
          </cell>
          <cell r="M63" t="str">
            <v>NINGUNO</v>
          </cell>
          <cell r="N63">
            <v>0</v>
          </cell>
          <cell r="O63">
            <v>13</v>
          </cell>
          <cell r="P63">
            <v>41182</v>
          </cell>
          <cell r="Q63">
            <v>41153</v>
          </cell>
          <cell r="R63">
            <v>41291</v>
          </cell>
          <cell r="S63">
            <v>38028</v>
          </cell>
          <cell r="T63">
            <v>0</v>
          </cell>
          <cell r="U63">
            <v>0</v>
          </cell>
          <cell r="V63">
            <v>38028</v>
          </cell>
          <cell r="W63">
            <v>38028</v>
          </cell>
          <cell r="X63">
            <v>0</v>
          </cell>
          <cell r="Y63">
            <v>0</v>
          </cell>
          <cell r="Z63" t="str">
            <v>NA</v>
          </cell>
          <cell r="AA63" t="str">
            <v>NA</v>
          </cell>
          <cell r="AB63">
            <v>0</v>
          </cell>
          <cell r="AC63">
            <v>0</v>
          </cell>
          <cell r="AD63">
            <v>38028</v>
          </cell>
          <cell r="AR63">
            <v>0</v>
          </cell>
          <cell r="AT63">
            <v>0</v>
          </cell>
          <cell r="AU63">
            <v>0</v>
          </cell>
          <cell r="AV63" t="str">
            <v>NA</v>
          </cell>
          <cell r="AX63" t="str">
            <v>0</v>
          </cell>
          <cell r="AY63" t="str">
            <v>0</v>
          </cell>
          <cell r="AZ63" t="str">
            <v>0</v>
          </cell>
        </row>
        <row r="64">
          <cell r="G64">
            <v>21344</v>
          </cell>
          <cell r="H64" t="str">
            <v>ADMINISTRADORA</v>
          </cell>
          <cell r="I64">
            <v>39</v>
          </cell>
          <cell r="J64" t="str">
            <v>SUBSIDIADO PLENO</v>
          </cell>
          <cell r="K64" t="str">
            <v>CC-1102725114</v>
          </cell>
          <cell r="L64" t="str">
            <v>P</v>
          </cell>
          <cell r="M64" t="str">
            <v>NINGUNO</v>
          </cell>
          <cell r="N64">
            <v>0</v>
          </cell>
          <cell r="O64">
            <v>13</v>
          </cell>
          <cell r="P64">
            <v>41485</v>
          </cell>
          <cell r="Q64">
            <v>41486</v>
          </cell>
          <cell r="R64">
            <v>41554</v>
          </cell>
          <cell r="S64">
            <v>86483</v>
          </cell>
          <cell r="T64">
            <v>0</v>
          </cell>
          <cell r="U64">
            <v>0</v>
          </cell>
          <cell r="V64">
            <v>86483</v>
          </cell>
          <cell r="W64">
            <v>86483</v>
          </cell>
          <cell r="X64">
            <v>0</v>
          </cell>
          <cell r="Y64">
            <v>0</v>
          </cell>
          <cell r="Z64" t="str">
            <v>NA</v>
          </cell>
          <cell r="AA64" t="str">
            <v>NA</v>
          </cell>
          <cell r="AB64">
            <v>0</v>
          </cell>
          <cell r="AC64">
            <v>0</v>
          </cell>
          <cell r="AD64">
            <v>86483</v>
          </cell>
          <cell r="AR64">
            <v>0</v>
          </cell>
          <cell r="AT64">
            <v>0</v>
          </cell>
          <cell r="AU64">
            <v>0</v>
          </cell>
          <cell r="AV64" t="str">
            <v>NA</v>
          </cell>
          <cell r="AX64" t="str">
            <v>0</v>
          </cell>
          <cell r="AY64" t="str">
            <v>0</v>
          </cell>
          <cell r="AZ64" t="str">
            <v>0</v>
          </cell>
        </row>
        <row r="65">
          <cell r="G65">
            <v>21391</v>
          </cell>
          <cell r="H65" t="str">
            <v>ADMINISTRADORA</v>
          </cell>
          <cell r="I65">
            <v>39</v>
          </cell>
          <cell r="J65" t="str">
            <v>SUBSIDIADO PLENO</v>
          </cell>
          <cell r="K65" t="str">
            <v>CC-1002409599</v>
          </cell>
          <cell r="L65" t="str">
            <v>P</v>
          </cell>
          <cell r="M65" t="str">
            <v>NINGUNO</v>
          </cell>
          <cell r="N65">
            <v>0</v>
          </cell>
          <cell r="O65">
            <v>13</v>
          </cell>
          <cell r="P65">
            <v>41485</v>
          </cell>
          <cell r="Q65">
            <v>41486</v>
          </cell>
          <cell r="R65">
            <v>41554</v>
          </cell>
          <cell r="S65">
            <v>23600</v>
          </cell>
          <cell r="T65">
            <v>0</v>
          </cell>
          <cell r="U65">
            <v>0</v>
          </cell>
          <cell r="V65">
            <v>23600</v>
          </cell>
          <cell r="W65">
            <v>23600</v>
          </cell>
          <cell r="X65">
            <v>0</v>
          </cell>
          <cell r="Y65">
            <v>0</v>
          </cell>
          <cell r="Z65" t="str">
            <v>NA</v>
          </cell>
          <cell r="AA65" t="str">
            <v>NA</v>
          </cell>
          <cell r="AB65">
            <v>0</v>
          </cell>
          <cell r="AC65">
            <v>0</v>
          </cell>
          <cell r="AD65">
            <v>23600</v>
          </cell>
          <cell r="AR65">
            <v>0</v>
          </cell>
          <cell r="AT65">
            <v>0</v>
          </cell>
          <cell r="AU65">
            <v>0</v>
          </cell>
          <cell r="AV65" t="str">
            <v>NA</v>
          </cell>
          <cell r="AX65" t="str">
            <v>0</v>
          </cell>
          <cell r="AY65" t="str">
            <v>0</v>
          </cell>
          <cell r="AZ65" t="str">
            <v>0</v>
          </cell>
        </row>
        <row r="66">
          <cell r="G66">
            <v>21507</v>
          </cell>
          <cell r="H66" t="str">
            <v>ADMINISTRADORA</v>
          </cell>
          <cell r="I66">
            <v>39</v>
          </cell>
          <cell r="J66" t="str">
            <v>SUBSIDIADO PLENO</v>
          </cell>
          <cell r="K66" t="str">
            <v>CC-72279658</v>
          </cell>
          <cell r="L66" t="str">
            <v>P</v>
          </cell>
          <cell r="M66" t="str">
            <v>NINGUNO</v>
          </cell>
          <cell r="N66">
            <v>0</v>
          </cell>
          <cell r="O66">
            <v>13</v>
          </cell>
          <cell r="P66">
            <v>41485</v>
          </cell>
          <cell r="Q66">
            <v>41486</v>
          </cell>
          <cell r="R66">
            <v>41554</v>
          </cell>
          <cell r="S66">
            <v>57170</v>
          </cell>
          <cell r="T66">
            <v>0</v>
          </cell>
          <cell r="U66">
            <v>0</v>
          </cell>
          <cell r="V66">
            <v>57170</v>
          </cell>
          <cell r="W66">
            <v>57170</v>
          </cell>
          <cell r="X66">
            <v>0</v>
          </cell>
          <cell r="Y66">
            <v>0</v>
          </cell>
          <cell r="Z66" t="str">
            <v>NA</v>
          </cell>
          <cell r="AA66" t="str">
            <v>NA</v>
          </cell>
          <cell r="AB66">
            <v>0</v>
          </cell>
          <cell r="AC66">
            <v>0</v>
          </cell>
          <cell r="AD66">
            <v>57170</v>
          </cell>
          <cell r="AR66">
            <v>0</v>
          </cell>
          <cell r="AT66">
            <v>0</v>
          </cell>
          <cell r="AU66">
            <v>0</v>
          </cell>
          <cell r="AV66" t="str">
            <v>NA</v>
          </cell>
          <cell r="AX66" t="str">
            <v>0</v>
          </cell>
          <cell r="AY66" t="str">
            <v>0</v>
          </cell>
          <cell r="AZ66" t="str">
            <v>0</v>
          </cell>
        </row>
        <row r="67">
          <cell r="G67">
            <v>20499</v>
          </cell>
          <cell r="H67" t="str">
            <v>ADMINISTRADORA</v>
          </cell>
          <cell r="I67">
            <v>39</v>
          </cell>
          <cell r="J67" t="str">
            <v>SUBSIDIADO PLENO</v>
          </cell>
          <cell r="K67" t="str">
            <v>CC-13851978</v>
          </cell>
          <cell r="L67" t="str">
            <v>P</v>
          </cell>
          <cell r="M67" t="str">
            <v>NINGUNO</v>
          </cell>
          <cell r="N67">
            <v>0</v>
          </cell>
          <cell r="O67">
            <v>13</v>
          </cell>
          <cell r="P67">
            <v>41363</v>
          </cell>
          <cell r="Q67">
            <v>41364</v>
          </cell>
          <cell r="R67">
            <v>41504</v>
          </cell>
          <cell r="S67">
            <v>38913</v>
          </cell>
          <cell r="T67">
            <v>0</v>
          </cell>
          <cell r="U67">
            <v>0</v>
          </cell>
          <cell r="V67">
            <v>38913</v>
          </cell>
          <cell r="W67">
            <v>38913</v>
          </cell>
          <cell r="X67">
            <v>0</v>
          </cell>
          <cell r="Y67">
            <v>0</v>
          </cell>
          <cell r="Z67" t="str">
            <v>NA</v>
          </cell>
          <cell r="AA67" t="str">
            <v>NA</v>
          </cell>
          <cell r="AB67">
            <v>0</v>
          </cell>
          <cell r="AC67">
            <v>0</v>
          </cell>
          <cell r="AD67">
            <v>38913</v>
          </cell>
          <cell r="AR67">
            <v>0</v>
          </cell>
          <cell r="AT67">
            <v>0</v>
          </cell>
          <cell r="AU67">
            <v>0</v>
          </cell>
          <cell r="AV67" t="str">
            <v>NA</v>
          </cell>
          <cell r="AX67" t="str">
            <v>0</v>
          </cell>
          <cell r="AY67" t="str">
            <v>0</v>
          </cell>
          <cell r="AZ67" t="str">
            <v>0</v>
          </cell>
        </row>
        <row r="68">
          <cell r="G68">
            <v>21646</v>
          </cell>
          <cell r="H68" t="str">
            <v>ADMINISTRADORA</v>
          </cell>
          <cell r="I68">
            <v>39</v>
          </cell>
          <cell r="J68" t="str">
            <v>SUBSIDIADO PLENO</v>
          </cell>
          <cell r="K68" t="str">
            <v>CC-1052218997</v>
          </cell>
          <cell r="L68" t="str">
            <v>P</v>
          </cell>
          <cell r="M68" t="str">
            <v>NINGUNO</v>
          </cell>
          <cell r="N68">
            <v>0</v>
          </cell>
          <cell r="O68">
            <v>14</v>
          </cell>
          <cell r="P68">
            <v>41516</v>
          </cell>
          <cell r="Q68">
            <v>41517</v>
          </cell>
          <cell r="R68">
            <v>41592</v>
          </cell>
          <cell r="S68">
            <v>858886</v>
          </cell>
          <cell r="T68">
            <v>0</v>
          </cell>
          <cell r="U68">
            <v>0</v>
          </cell>
          <cell r="V68">
            <v>858886</v>
          </cell>
          <cell r="W68">
            <v>858886</v>
          </cell>
          <cell r="X68">
            <v>548400</v>
          </cell>
          <cell r="Y68">
            <v>0</v>
          </cell>
          <cell r="Z68" t="str">
            <v>SE GLOSA ESTANCIA NO PERTINENTE.  PACIENTE SIN CRITERIOS DE HOSPITALIZACION. PACIENTE CON LEUCOCITURIA DE 10 A 12 X C. MANEJO PUDO SER AMBULATORIO. SE SOLICITA GUIAS DE ATENCION DE INFECCION DE VIAS URINARIAS EN EL EMBARAZO. CODIGO: 601-602.</v>
          </cell>
          <cell r="AA68" t="str">
            <v>NA</v>
          </cell>
          <cell r="AB68">
            <v>0</v>
          </cell>
          <cell r="AC68">
            <v>0</v>
          </cell>
          <cell r="AD68">
            <v>310486</v>
          </cell>
          <cell r="AR68">
            <v>0</v>
          </cell>
          <cell r="AT68">
            <v>0</v>
          </cell>
          <cell r="AU68">
            <v>0</v>
          </cell>
          <cell r="AV68" t="str">
            <v>NA</v>
          </cell>
          <cell r="AX68" t="str">
            <v>0</v>
          </cell>
          <cell r="AY68" t="str">
            <v>0</v>
          </cell>
          <cell r="AZ68" t="str">
            <v>0</v>
          </cell>
        </row>
        <row r="69">
          <cell r="G69">
            <v>21647</v>
          </cell>
          <cell r="H69" t="str">
            <v>ADMINISTRADORA</v>
          </cell>
          <cell r="I69">
            <v>39</v>
          </cell>
          <cell r="J69" t="str">
            <v>SUBSIDIADO PLENO</v>
          </cell>
          <cell r="K69" t="str">
            <v>CC-1052218997</v>
          </cell>
          <cell r="L69" t="str">
            <v>P</v>
          </cell>
          <cell r="M69" t="str">
            <v>NINGUNO</v>
          </cell>
          <cell r="N69">
            <v>0</v>
          </cell>
          <cell r="O69">
            <v>14</v>
          </cell>
          <cell r="P69">
            <v>41547</v>
          </cell>
          <cell r="Q69">
            <v>41548</v>
          </cell>
          <cell r="R69">
            <v>41592</v>
          </cell>
          <cell r="S69">
            <v>871767</v>
          </cell>
          <cell r="T69">
            <v>0</v>
          </cell>
          <cell r="U69">
            <v>0</v>
          </cell>
          <cell r="V69">
            <v>871767</v>
          </cell>
          <cell r="W69">
            <v>871767</v>
          </cell>
          <cell r="X69">
            <v>0</v>
          </cell>
          <cell r="Y69">
            <v>0</v>
          </cell>
          <cell r="Z69" t="str">
            <v>NA</v>
          </cell>
          <cell r="AA69" t="str">
            <v>NA</v>
          </cell>
          <cell r="AB69">
            <v>0</v>
          </cell>
          <cell r="AC69">
            <v>0</v>
          </cell>
          <cell r="AD69">
            <v>871767</v>
          </cell>
          <cell r="AR69">
            <v>0</v>
          </cell>
          <cell r="AT69">
            <v>0</v>
          </cell>
          <cell r="AU69">
            <v>0</v>
          </cell>
          <cell r="AV69" t="str">
            <v>NA</v>
          </cell>
          <cell r="AX69" t="str">
            <v>0</v>
          </cell>
          <cell r="AY69" t="str">
            <v>0</v>
          </cell>
          <cell r="AZ69" t="str">
            <v>0</v>
          </cell>
        </row>
        <row r="70">
          <cell r="G70">
            <v>20979</v>
          </cell>
          <cell r="H70" t="str">
            <v>ADMINISTRADORA</v>
          </cell>
          <cell r="I70">
            <v>39</v>
          </cell>
          <cell r="J70" t="str">
            <v>SUBSIDIADO PLENO</v>
          </cell>
          <cell r="K70" t="str">
            <v>CC-1002409599</v>
          </cell>
          <cell r="L70" t="str">
            <v>P</v>
          </cell>
          <cell r="M70" t="str">
            <v>NINGUNO</v>
          </cell>
          <cell r="N70">
            <v>0</v>
          </cell>
          <cell r="O70">
            <v>15</v>
          </cell>
          <cell r="P70">
            <v>41425</v>
          </cell>
          <cell r="Q70">
            <v>41426</v>
          </cell>
          <cell r="R70">
            <v>41567</v>
          </cell>
          <cell r="S70">
            <v>22700</v>
          </cell>
          <cell r="T70">
            <v>0</v>
          </cell>
          <cell r="U70">
            <v>0</v>
          </cell>
          <cell r="V70">
            <v>22700</v>
          </cell>
          <cell r="W70">
            <v>22700</v>
          </cell>
          <cell r="X70">
            <v>0</v>
          </cell>
          <cell r="Y70">
            <v>0</v>
          </cell>
          <cell r="Z70" t="str">
            <v>NA</v>
          </cell>
          <cell r="AA70" t="str">
            <v>NA</v>
          </cell>
          <cell r="AB70">
            <v>0</v>
          </cell>
          <cell r="AC70">
            <v>0</v>
          </cell>
          <cell r="AD70">
            <v>22700</v>
          </cell>
          <cell r="AR70">
            <v>0</v>
          </cell>
          <cell r="AT70">
            <v>0</v>
          </cell>
          <cell r="AU70">
            <v>0</v>
          </cell>
          <cell r="AV70" t="str">
            <v>NA</v>
          </cell>
          <cell r="AX70" t="str">
            <v>0</v>
          </cell>
          <cell r="AY70" t="str">
            <v>0</v>
          </cell>
          <cell r="AZ70" t="str">
            <v>0</v>
          </cell>
        </row>
        <row r="71">
          <cell r="G71">
            <v>20988</v>
          </cell>
          <cell r="H71" t="str">
            <v>ADMINISTRADORA</v>
          </cell>
          <cell r="I71">
            <v>39</v>
          </cell>
          <cell r="J71" t="str">
            <v>SUBSIDIADO PLENO</v>
          </cell>
          <cell r="K71" t="str">
            <v>CC-1002409599</v>
          </cell>
          <cell r="L71" t="str">
            <v>P</v>
          </cell>
          <cell r="M71" t="str">
            <v>NINGUNO</v>
          </cell>
          <cell r="N71">
            <v>0</v>
          </cell>
          <cell r="O71">
            <v>15</v>
          </cell>
          <cell r="P71">
            <v>41425</v>
          </cell>
          <cell r="Q71">
            <v>41426</v>
          </cell>
          <cell r="R71">
            <v>41567</v>
          </cell>
          <cell r="S71">
            <v>22700</v>
          </cell>
          <cell r="T71">
            <v>0</v>
          </cell>
          <cell r="U71">
            <v>0</v>
          </cell>
          <cell r="V71">
            <v>22700</v>
          </cell>
          <cell r="W71">
            <v>22700</v>
          </cell>
          <cell r="X71">
            <v>0</v>
          </cell>
          <cell r="Y71">
            <v>0</v>
          </cell>
          <cell r="Z71" t="str">
            <v>NA</v>
          </cell>
          <cell r="AA71" t="str">
            <v>NA</v>
          </cell>
          <cell r="AB71">
            <v>0</v>
          </cell>
          <cell r="AC71">
            <v>0</v>
          </cell>
          <cell r="AD71">
            <v>22700</v>
          </cell>
          <cell r="AR71">
            <v>0</v>
          </cell>
          <cell r="AT71">
            <v>0</v>
          </cell>
          <cell r="AU71">
            <v>0</v>
          </cell>
          <cell r="AV71" t="str">
            <v>NA</v>
          </cell>
          <cell r="AX71" t="str">
            <v>0</v>
          </cell>
          <cell r="AY71" t="str">
            <v>0</v>
          </cell>
          <cell r="AZ71" t="str">
            <v>0</v>
          </cell>
        </row>
        <row r="72">
          <cell r="G72">
            <v>21216</v>
          </cell>
          <cell r="H72" t="str">
            <v>ADMINISTRADORA</v>
          </cell>
          <cell r="I72">
            <v>39</v>
          </cell>
          <cell r="J72" t="str">
            <v>SUBSIDIADO PLENO</v>
          </cell>
          <cell r="K72" t="str">
            <v>CC-1052218997</v>
          </cell>
          <cell r="L72" t="str">
            <v>P</v>
          </cell>
          <cell r="M72" t="str">
            <v>NINGUNO</v>
          </cell>
          <cell r="N72">
            <v>0</v>
          </cell>
          <cell r="O72">
            <v>15</v>
          </cell>
          <cell r="P72">
            <v>41455</v>
          </cell>
          <cell r="Q72">
            <v>41456</v>
          </cell>
          <cell r="R72">
            <v>41567</v>
          </cell>
          <cell r="S72">
            <v>22700</v>
          </cell>
          <cell r="T72">
            <v>0</v>
          </cell>
          <cell r="U72">
            <v>0</v>
          </cell>
          <cell r="V72">
            <v>22700</v>
          </cell>
          <cell r="W72">
            <v>22700</v>
          </cell>
          <cell r="X72">
            <v>0</v>
          </cell>
          <cell r="Y72">
            <v>0</v>
          </cell>
          <cell r="Z72" t="str">
            <v>NA</v>
          </cell>
          <cell r="AA72" t="str">
            <v>NA</v>
          </cell>
          <cell r="AB72">
            <v>0</v>
          </cell>
          <cell r="AC72">
            <v>0</v>
          </cell>
          <cell r="AD72">
            <v>22700</v>
          </cell>
          <cell r="AR72">
            <v>0</v>
          </cell>
          <cell r="AT72">
            <v>0</v>
          </cell>
          <cell r="AU72">
            <v>0</v>
          </cell>
          <cell r="AV72" t="str">
            <v>NA</v>
          </cell>
          <cell r="AX72" t="str">
            <v>0</v>
          </cell>
          <cell r="AY72" t="str">
            <v>0</v>
          </cell>
          <cell r="AZ72" t="str">
            <v>0</v>
          </cell>
        </row>
        <row r="73">
          <cell r="G73">
            <v>23589</v>
          </cell>
          <cell r="H73" t="str">
            <v>ADMINISTRADORA</v>
          </cell>
          <cell r="I73">
            <v>39</v>
          </cell>
          <cell r="J73" t="str">
            <v>SUBSIDIADO PLENO</v>
          </cell>
          <cell r="K73" t="str">
            <v>CC-91423064</v>
          </cell>
          <cell r="L73" t="str">
            <v>P</v>
          </cell>
          <cell r="M73" t="str">
            <v>NINGUNO</v>
          </cell>
          <cell r="N73">
            <v>0</v>
          </cell>
          <cell r="O73">
            <v>13</v>
          </cell>
          <cell r="P73">
            <v>41669</v>
          </cell>
          <cell r="Q73">
            <v>41670</v>
          </cell>
          <cell r="R73">
            <v>41776</v>
          </cell>
          <cell r="S73">
            <v>126555</v>
          </cell>
          <cell r="T73">
            <v>0</v>
          </cell>
          <cell r="U73">
            <v>0</v>
          </cell>
          <cell r="V73">
            <v>126555</v>
          </cell>
          <cell r="W73">
            <v>126555</v>
          </cell>
          <cell r="X73">
            <v>53750</v>
          </cell>
          <cell r="Y73">
            <v>0</v>
          </cell>
          <cell r="Z73" t="str">
            <v>SE GLOSA UNA RX DE PIERNA NO ORDENADA , NO REALIZADA Y EL 25% DE  UNA RX DE PIERNA NO SOPORTA LA LECTURA</v>
          </cell>
          <cell r="AA73" t="str">
            <v>NA</v>
          </cell>
          <cell r="AB73">
            <v>0</v>
          </cell>
          <cell r="AC73">
            <v>0</v>
          </cell>
          <cell r="AD73">
            <v>72805</v>
          </cell>
          <cell r="AR73">
            <v>0</v>
          </cell>
          <cell r="AT73">
            <v>0</v>
          </cell>
          <cell r="AU73">
            <v>0</v>
          </cell>
          <cell r="AV73" t="str">
            <v>NA</v>
          </cell>
          <cell r="AX73" t="str">
            <v>0</v>
          </cell>
          <cell r="AY73" t="str">
            <v>0</v>
          </cell>
          <cell r="AZ73" t="str">
            <v>0</v>
          </cell>
        </row>
        <row r="74">
          <cell r="G74">
            <v>23638</v>
          </cell>
          <cell r="H74" t="str">
            <v>ADMINISTRADORA</v>
          </cell>
          <cell r="I74">
            <v>39</v>
          </cell>
          <cell r="J74" t="str">
            <v>SUBSIDIADO PLENO</v>
          </cell>
          <cell r="K74" t="str">
            <v>TI-1044908409</v>
          </cell>
          <cell r="L74" t="str">
            <v>P</v>
          </cell>
          <cell r="M74" t="str">
            <v>NINGUNO</v>
          </cell>
          <cell r="N74">
            <v>0</v>
          </cell>
          <cell r="O74">
            <v>13</v>
          </cell>
          <cell r="P74">
            <v>41669</v>
          </cell>
          <cell r="Q74">
            <v>41670</v>
          </cell>
          <cell r="R74">
            <v>41776</v>
          </cell>
          <cell r="S74">
            <v>40603</v>
          </cell>
          <cell r="T74">
            <v>0</v>
          </cell>
          <cell r="U74">
            <v>0</v>
          </cell>
          <cell r="V74">
            <v>40603</v>
          </cell>
          <cell r="W74">
            <v>40603</v>
          </cell>
          <cell r="X74">
            <v>0</v>
          </cell>
          <cell r="Y74">
            <v>0</v>
          </cell>
          <cell r="Z74" t="str">
            <v>NA</v>
          </cell>
          <cell r="AA74" t="str">
            <v>NA</v>
          </cell>
          <cell r="AB74">
            <v>0</v>
          </cell>
          <cell r="AC74">
            <v>0</v>
          </cell>
          <cell r="AD74">
            <v>40603</v>
          </cell>
          <cell r="AR74">
            <v>0</v>
          </cell>
          <cell r="AT74">
            <v>0</v>
          </cell>
          <cell r="AU74">
            <v>0</v>
          </cell>
          <cell r="AV74" t="str">
            <v>NA</v>
          </cell>
          <cell r="AX74" t="str">
            <v>0</v>
          </cell>
          <cell r="AY74" t="str">
            <v>0</v>
          </cell>
          <cell r="AZ74" t="str">
            <v>0</v>
          </cell>
        </row>
        <row r="75">
          <cell r="G75">
            <v>24578</v>
          </cell>
          <cell r="H75" t="str">
            <v>ADMINISTRADORA</v>
          </cell>
          <cell r="I75">
            <v>39</v>
          </cell>
          <cell r="J75" t="str">
            <v>SUBSIDIADO PLENO</v>
          </cell>
          <cell r="K75" t="str">
            <v>TI-1002446767</v>
          </cell>
          <cell r="L75" t="str">
            <v>P</v>
          </cell>
          <cell r="M75" t="str">
            <v>NINGUNO</v>
          </cell>
          <cell r="N75">
            <v>0</v>
          </cell>
          <cell r="O75">
            <v>13</v>
          </cell>
          <cell r="P75">
            <v>41839</v>
          </cell>
          <cell r="Q75">
            <v>41850</v>
          </cell>
          <cell r="R75">
            <v>41871</v>
          </cell>
          <cell r="S75">
            <v>110000</v>
          </cell>
          <cell r="T75">
            <v>0</v>
          </cell>
          <cell r="U75">
            <v>0</v>
          </cell>
          <cell r="V75">
            <v>110000</v>
          </cell>
          <cell r="W75">
            <v>110000</v>
          </cell>
          <cell r="X75">
            <v>69400</v>
          </cell>
          <cell r="Y75">
            <v>0</v>
          </cell>
          <cell r="Z75" t="str">
            <v>SE OBJETA EL VALOR DE RX CÓDIGO 873206 *2 FACTURADOS C/U 34700 VALOR TOTAL ($69400)</v>
          </cell>
          <cell r="AA75" t="str">
            <v>NA</v>
          </cell>
          <cell r="AB75">
            <v>0</v>
          </cell>
          <cell r="AC75">
            <v>0</v>
          </cell>
          <cell r="AD75">
            <v>40600</v>
          </cell>
          <cell r="AR75">
            <v>0</v>
          </cell>
          <cell r="AT75">
            <v>0</v>
          </cell>
          <cell r="AU75">
            <v>0</v>
          </cell>
          <cell r="AV75" t="str">
            <v>NA</v>
          </cell>
          <cell r="AX75" t="str">
            <v>0</v>
          </cell>
          <cell r="AY75" t="str">
            <v>0</v>
          </cell>
          <cell r="AZ75" t="str">
            <v>0</v>
          </cell>
        </row>
        <row r="76">
          <cell r="G76">
            <v>24579</v>
          </cell>
          <cell r="H76" t="str">
            <v>ADMINISTRADORA</v>
          </cell>
          <cell r="I76">
            <v>39</v>
          </cell>
          <cell r="J76" t="str">
            <v>SUBSIDIADO PLENO</v>
          </cell>
          <cell r="K76" t="str">
            <v>RC-1063564108</v>
          </cell>
          <cell r="L76" t="str">
            <v>P</v>
          </cell>
          <cell r="M76" t="str">
            <v>NINGUNO</v>
          </cell>
          <cell r="N76">
            <v>0</v>
          </cell>
          <cell r="O76">
            <v>13</v>
          </cell>
          <cell r="P76">
            <v>41776</v>
          </cell>
          <cell r="Q76">
            <v>41850</v>
          </cell>
          <cell r="R76">
            <v>41871</v>
          </cell>
          <cell r="S76">
            <v>72240</v>
          </cell>
          <cell r="T76">
            <v>0</v>
          </cell>
          <cell r="U76">
            <v>0</v>
          </cell>
          <cell r="V76">
            <v>72240</v>
          </cell>
          <cell r="W76">
            <v>72240</v>
          </cell>
          <cell r="X76">
            <v>0</v>
          </cell>
          <cell r="Y76">
            <v>0</v>
          </cell>
          <cell r="Z76" t="str">
            <v>NA</v>
          </cell>
          <cell r="AA76" t="str">
            <v>NA</v>
          </cell>
          <cell r="AB76">
            <v>0</v>
          </cell>
          <cell r="AC76">
            <v>0</v>
          </cell>
          <cell r="AD76">
            <v>72240</v>
          </cell>
          <cell r="AR76">
            <v>0</v>
          </cell>
          <cell r="AT76">
            <v>0</v>
          </cell>
          <cell r="AU76">
            <v>0</v>
          </cell>
          <cell r="AV76" t="str">
            <v>NA</v>
          </cell>
          <cell r="AX76" t="str">
            <v>0</v>
          </cell>
          <cell r="AY76" t="str">
            <v>0</v>
          </cell>
          <cell r="AZ76" t="str">
            <v>0</v>
          </cell>
        </row>
        <row r="77">
          <cell r="G77">
            <v>24727</v>
          </cell>
          <cell r="H77" t="str">
            <v>ADMINISTRADORA</v>
          </cell>
          <cell r="I77">
            <v>39</v>
          </cell>
          <cell r="J77" t="str">
            <v>SUBSIDIADO PLENO</v>
          </cell>
          <cell r="K77" t="str">
            <v>CC-72230248</v>
          </cell>
          <cell r="L77" t="str">
            <v>P</v>
          </cell>
          <cell r="M77" t="str">
            <v>NINGUNO</v>
          </cell>
          <cell r="N77">
            <v>0</v>
          </cell>
          <cell r="O77">
            <v>13</v>
          </cell>
          <cell r="P77">
            <v>41912</v>
          </cell>
          <cell r="Q77">
            <v>41922</v>
          </cell>
          <cell r="R77">
            <v>41963</v>
          </cell>
          <cell r="S77">
            <v>128922</v>
          </cell>
          <cell r="T77">
            <v>0</v>
          </cell>
          <cell r="U77">
            <v>0</v>
          </cell>
          <cell r="V77">
            <v>128922</v>
          </cell>
          <cell r="W77">
            <v>128922</v>
          </cell>
          <cell r="X77">
            <v>0</v>
          </cell>
          <cell r="Y77">
            <v>0</v>
          </cell>
          <cell r="Z77" t="str">
            <v>NA</v>
          </cell>
          <cell r="AA77" t="str">
            <v>NA</v>
          </cell>
          <cell r="AB77">
            <v>0</v>
          </cell>
          <cell r="AC77">
            <v>0</v>
          </cell>
          <cell r="AD77">
            <v>128922</v>
          </cell>
          <cell r="AR77">
            <v>0</v>
          </cell>
          <cell r="AT77">
            <v>0</v>
          </cell>
          <cell r="AU77">
            <v>0</v>
          </cell>
          <cell r="AV77" t="str">
            <v>NA</v>
          </cell>
          <cell r="AX77" t="str">
            <v>0</v>
          </cell>
          <cell r="AY77" t="str">
            <v>0</v>
          </cell>
          <cell r="AZ77" t="str">
            <v>0</v>
          </cell>
        </row>
        <row r="78">
          <cell r="G78">
            <v>24728</v>
          </cell>
          <cell r="H78" t="str">
            <v>ADMINISTRADORA</v>
          </cell>
          <cell r="I78">
            <v>39</v>
          </cell>
          <cell r="J78" t="str">
            <v>SUBSIDIADO PLENO</v>
          </cell>
          <cell r="K78" t="str">
            <v>TI-1063560335</v>
          </cell>
          <cell r="L78" t="str">
            <v>P</v>
          </cell>
          <cell r="M78" t="str">
            <v>NINGUNO</v>
          </cell>
          <cell r="N78">
            <v>0</v>
          </cell>
          <cell r="O78">
            <v>13</v>
          </cell>
          <cell r="P78">
            <v>41912</v>
          </cell>
          <cell r="Q78">
            <v>41922</v>
          </cell>
          <cell r="R78">
            <v>41963</v>
          </cell>
          <cell r="S78">
            <v>105353</v>
          </cell>
          <cell r="T78">
            <v>0</v>
          </cell>
          <cell r="U78">
            <v>0</v>
          </cell>
          <cell r="V78">
            <v>105353</v>
          </cell>
          <cell r="W78">
            <v>105353</v>
          </cell>
          <cell r="X78">
            <v>0</v>
          </cell>
          <cell r="Y78">
            <v>0</v>
          </cell>
          <cell r="Z78" t="str">
            <v>NA</v>
          </cell>
          <cell r="AA78" t="str">
            <v>NA</v>
          </cell>
          <cell r="AB78">
            <v>0</v>
          </cell>
          <cell r="AC78">
            <v>0</v>
          </cell>
          <cell r="AD78">
            <v>105353</v>
          </cell>
          <cell r="AR78">
            <v>0</v>
          </cell>
          <cell r="AT78">
            <v>0</v>
          </cell>
          <cell r="AU78">
            <v>0</v>
          </cell>
          <cell r="AV78" t="str">
            <v>NA</v>
          </cell>
          <cell r="AX78" t="str">
            <v>0</v>
          </cell>
          <cell r="AY78" t="str">
            <v>0</v>
          </cell>
          <cell r="AZ78" t="str">
            <v>0</v>
          </cell>
        </row>
        <row r="79">
          <cell r="G79">
            <v>24729</v>
          </cell>
          <cell r="H79" t="str">
            <v>ADMINISTRADORA</v>
          </cell>
          <cell r="I79">
            <v>39</v>
          </cell>
          <cell r="J79" t="str">
            <v>SUBSIDIADO PLENO</v>
          </cell>
          <cell r="K79" t="str">
            <v>CC-1051742808</v>
          </cell>
          <cell r="L79" t="str">
            <v>P</v>
          </cell>
          <cell r="M79" t="str">
            <v>NINGUNO</v>
          </cell>
          <cell r="N79">
            <v>0</v>
          </cell>
          <cell r="O79">
            <v>13</v>
          </cell>
          <cell r="P79">
            <v>41912</v>
          </cell>
          <cell r="Q79">
            <v>41922</v>
          </cell>
          <cell r="R79">
            <v>41963</v>
          </cell>
          <cell r="S79">
            <v>72527</v>
          </cell>
          <cell r="T79">
            <v>0</v>
          </cell>
          <cell r="U79">
            <v>0</v>
          </cell>
          <cell r="V79">
            <v>72527</v>
          </cell>
          <cell r="W79">
            <v>72527</v>
          </cell>
          <cell r="X79">
            <v>0</v>
          </cell>
          <cell r="Y79">
            <v>0</v>
          </cell>
          <cell r="Z79" t="str">
            <v>NA</v>
          </cell>
          <cell r="AA79" t="str">
            <v>NA</v>
          </cell>
          <cell r="AB79">
            <v>0</v>
          </cell>
          <cell r="AC79">
            <v>0</v>
          </cell>
          <cell r="AD79">
            <v>72527</v>
          </cell>
          <cell r="AR79">
            <v>0</v>
          </cell>
          <cell r="AT79">
            <v>0</v>
          </cell>
          <cell r="AU79">
            <v>0</v>
          </cell>
          <cell r="AV79" t="str">
            <v>NA</v>
          </cell>
          <cell r="AX79" t="str">
            <v>0</v>
          </cell>
          <cell r="AY79" t="str">
            <v>0</v>
          </cell>
          <cell r="AZ79" t="str">
            <v>0</v>
          </cell>
        </row>
        <row r="80">
          <cell r="G80">
            <v>24815</v>
          </cell>
          <cell r="H80" t="str">
            <v>ADMINISTRADORA</v>
          </cell>
          <cell r="I80">
            <v>39</v>
          </cell>
          <cell r="J80" t="str">
            <v>SUBSIDIADO PLENO</v>
          </cell>
          <cell r="K80" t="str">
            <v>CC-37181552</v>
          </cell>
          <cell r="L80" t="str">
            <v>P</v>
          </cell>
          <cell r="M80" t="str">
            <v>NINGUNO</v>
          </cell>
          <cell r="N80">
            <v>0</v>
          </cell>
          <cell r="O80">
            <v>13</v>
          </cell>
          <cell r="P80">
            <v>41985</v>
          </cell>
          <cell r="Q80">
            <v>41985</v>
          </cell>
          <cell r="R80">
            <v>42006</v>
          </cell>
          <cell r="S80">
            <v>24600</v>
          </cell>
          <cell r="T80">
            <v>0</v>
          </cell>
          <cell r="U80">
            <v>0</v>
          </cell>
          <cell r="V80">
            <v>24600</v>
          </cell>
          <cell r="W80">
            <v>24600</v>
          </cell>
          <cell r="X80">
            <v>0</v>
          </cell>
          <cell r="Y80">
            <v>0</v>
          </cell>
          <cell r="Z80" t="str">
            <v>NA</v>
          </cell>
          <cell r="AA80" t="str">
            <v>NA</v>
          </cell>
          <cell r="AB80">
            <v>0</v>
          </cell>
          <cell r="AC80">
            <v>0</v>
          </cell>
          <cell r="AD80">
            <v>24600</v>
          </cell>
          <cell r="AR80">
            <v>0</v>
          </cell>
          <cell r="AT80">
            <v>0</v>
          </cell>
          <cell r="AU80">
            <v>0</v>
          </cell>
          <cell r="AV80" t="str">
            <v>NA</v>
          </cell>
          <cell r="AX80" t="str">
            <v>0</v>
          </cell>
          <cell r="AY80" t="str">
            <v>0</v>
          </cell>
          <cell r="AZ80" t="str">
            <v>0</v>
          </cell>
        </row>
        <row r="81">
          <cell r="G81">
            <v>24816</v>
          </cell>
          <cell r="H81" t="str">
            <v>ADMINISTRADORA</v>
          </cell>
          <cell r="I81">
            <v>39</v>
          </cell>
          <cell r="J81" t="str">
            <v>SUBSIDIADO PLENO</v>
          </cell>
          <cell r="K81" t="str">
            <v>CC-37181552</v>
          </cell>
          <cell r="L81" t="str">
            <v>P</v>
          </cell>
          <cell r="M81" t="str">
            <v>NINGUNO</v>
          </cell>
          <cell r="N81">
            <v>0</v>
          </cell>
          <cell r="O81">
            <v>13</v>
          </cell>
          <cell r="P81">
            <v>41985</v>
          </cell>
          <cell r="Q81">
            <v>41985</v>
          </cell>
          <cell r="R81">
            <v>42006</v>
          </cell>
          <cell r="S81">
            <v>282000</v>
          </cell>
          <cell r="T81">
            <v>0</v>
          </cell>
          <cell r="U81">
            <v>0</v>
          </cell>
          <cell r="V81">
            <v>282000</v>
          </cell>
          <cell r="W81">
            <v>282000</v>
          </cell>
          <cell r="X81">
            <v>0</v>
          </cell>
          <cell r="Y81">
            <v>0</v>
          </cell>
          <cell r="Z81" t="str">
            <v>NA</v>
          </cell>
          <cell r="AA81" t="str">
            <v>NA</v>
          </cell>
          <cell r="AB81">
            <v>0</v>
          </cell>
          <cell r="AC81">
            <v>0</v>
          </cell>
          <cell r="AD81">
            <v>282000</v>
          </cell>
          <cell r="AR81">
            <v>0</v>
          </cell>
          <cell r="AT81">
            <v>0</v>
          </cell>
          <cell r="AU81">
            <v>0</v>
          </cell>
          <cell r="AV81" t="str">
            <v>NA</v>
          </cell>
          <cell r="AX81" t="str">
            <v>0</v>
          </cell>
          <cell r="AY81" t="str">
            <v>0</v>
          </cell>
          <cell r="AZ81" t="str">
            <v>0</v>
          </cell>
        </row>
        <row r="82">
          <cell r="G82">
            <v>24861</v>
          </cell>
          <cell r="H82" t="str">
            <v>ADMINISTRADORA</v>
          </cell>
          <cell r="I82">
            <v>39</v>
          </cell>
          <cell r="J82" t="str">
            <v>SUBSIDIADO PLENO</v>
          </cell>
          <cell r="K82" t="str">
            <v>CC-1063564668</v>
          </cell>
          <cell r="L82" t="str">
            <v>P</v>
          </cell>
          <cell r="M82" t="str">
            <v>NINGUNO</v>
          </cell>
          <cell r="N82">
            <v>0</v>
          </cell>
          <cell r="O82">
            <v>13</v>
          </cell>
          <cell r="P82">
            <v>42013</v>
          </cell>
          <cell r="Q82">
            <v>42013</v>
          </cell>
          <cell r="R82">
            <v>42188</v>
          </cell>
          <cell r="S82">
            <v>138373</v>
          </cell>
          <cell r="T82">
            <v>0</v>
          </cell>
          <cell r="U82">
            <v>0</v>
          </cell>
          <cell r="V82">
            <v>138373</v>
          </cell>
          <cell r="W82">
            <v>138373</v>
          </cell>
          <cell r="X82">
            <v>0</v>
          </cell>
          <cell r="Y82">
            <v>0</v>
          </cell>
          <cell r="Z82" t="str">
            <v>NA</v>
          </cell>
          <cell r="AA82" t="str">
            <v>NA</v>
          </cell>
          <cell r="AB82">
            <v>0</v>
          </cell>
          <cell r="AC82">
            <v>0</v>
          </cell>
          <cell r="AD82">
            <v>138373</v>
          </cell>
          <cell r="AR82">
            <v>0</v>
          </cell>
          <cell r="AT82">
            <v>0</v>
          </cell>
          <cell r="AU82">
            <v>0</v>
          </cell>
          <cell r="AV82" t="str">
            <v>NA</v>
          </cell>
          <cell r="AX82" t="str">
            <v>0</v>
          </cell>
          <cell r="AY82" t="str">
            <v>0</v>
          </cell>
          <cell r="AZ82" t="str">
            <v>0</v>
          </cell>
        </row>
        <row r="83">
          <cell r="G83">
            <v>24860</v>
          </cell>
          <cell r="H83" t="str">
            <v>ADMINISTRADORA</v>
          </cell>
          <cell r="I83">
            <v>39</v>
          </cell>
          <cell r="J83" t="str">
            <v>SUBSIDIADO PLENO</v>
          </cell>
          <cell r="K83" t="str">
            <v>CC-9161187</v>
          </cell>
          <cell r="L83" t="str">
            <v>P</v>
          </cell>
          <cell r="M83" t="str">
            <v>NINGUNO</v>
          </cell>
          <cell r="N83">
            <v>0</v>
          </cell>
          <cell r="O83">
            <v>13</v>
          </cell>
          <cell r="P83">
            <v>42013</v>
          </cell>
          <cell r="Q83">
            <v>42013</v>
          </cell>
          <cell r="R83">
            <v>42188</v>
          </cell>
          <cell r="S83">
            <v>97520</v>
          </cell>
          <cell r="T83">
            <v>0</v>
          </cell>
          <cell r="U83">
            <v>0</v>
          </cell>
          <cell r="V83">
            <v>97520</v>
          </cell>
          <cell r="W83">
            <v>97520</v>
          </cell>
          <cell r="X83">
            <v>0</v>
          </cell>
          <cell r="Y83">
            <v>0</v>
          </cell>
          <cell r="Z83" t="str">
            <v>NA</v>
          </cell>
          <cell r="AA83" t="str">
            <v>NA</v>
          </cell>
          <cell r="AB83">
            <v>0</v>
          </cell>
          <cell r="AC83">
            <v>0</v>
          </cell>
          <cell r="AD83">
            <v>97520</v>
          </cell>
          <cell r="AR83">
            <v>0</v>
          </cell>
          <cell r="AT83">
            <v>0</v>
          </cell>
          <cell r="AU83">
            <v>0</v>
          </cell>
          <cell r="AV83" t="str">
            <v>NA</v>
          </cell>
          <cell r="AX83" t="str">
            <v>0</v>
          </cell>
          <cell r="AY83" t="str">
            <v>0</v>
          </cell>
          <cell r="AZ83" t="str">
            <v>0</v>
          </cell>
        </row>
        <row r="84">
          <cell r="G84">
            <v>24859</v>
          </cell>
          <cell r="H84" t="str">
            <v>ADMINISTRADORA</v>
          </cell>
          <cell r="I84">
            <v>39</v>
          </cell>
          <cell r="J84" t="str">
            <v>SUBSIDIADO PLENO</v>
          </cell>
          <cell r="K84" t="str">
            <v>CC-36457716</v>
          </cell>
          <cell r="L84" t="str">
            <v>P</v>
          </cell>
          <cell r="M84" t="str">
            <v>NINGUNO</v>
          </cell>
          <cell r="N84">
            <v>0</v>
          </cell>
          <cell r="O84">
            <v>13</v>
          </cell>
          <cell r="P84">
            <v>42013</v>
          </cell>
          <cell r="Q84">
            <v>42013</v>
          </cell>
          <cell r="R84">
            <v>42188</v>
          </cell>
          <cell r="S84">
            <v>73520</v>
          </cell>
          <cell r="T84">
            <v>0</v>
          </cell>
          <cell r="U84">
            <v>0</v>
          </cell>
          <cell r="V84">
            <v>73520</v>
          </cell>
          <cell r="W84">
            <v>73520</v>
          </cell>
          <cell r="X84">
            <v>0</v>
          </cell>
          <cell r="Y84">
            <v>0</v>
          </cell>
          <cell r="Z84" t="str">
            <v>NA</v>
          </cell>
          <cell r="AA84" t="str">
            <v>NA</v>
          </cell>
          <cell r="AB84">
            <v>0</v>
          </cell>
          <cell r="AC84">
            <v>0</v>
          </cell>
          <cell r="AD84">
            <v>73520</v>
          </cell>
          <cell r="AR84">
            <v>0</v>
          </cell>
          <cell r="AT84">
            <v>0</v>
          </cell>
          <cell r="AU84">
            <v>0</v>
          </cell>
          <cell r="AV84" t="str">
            <v>NA</v>
          </cell>
          <cell r="AX84" t="str">
            <v>0</v>
          </cell>
          <cell r="AY84" t="str">
            <v>0</v>
          </cell>
          <cell r="AZ84" t="str">
            <v>0</v>
          </cell>
        </row>
        <row r="85">
          <cell r="G85">
            <v>24761</v>
          </cell>
          <cell r="H85" t="str">
            <v>ADMINISTRADORA</v>
          </cell>
          <cell r="I85">
            <v>39</v>
          </cell>
          <cell r="J85" t="str">
            <v>SUBSIDIADO PLENO</v>
          </cell>
          <cell r="K85" t="str">
            <v>CC-1052218989</v>
          </cell>
          <cell r="L85" t="str">
            <v>P</v>
          </cell>
          <cell r="M85" t="str">
            <v>NINGUNO</v>
          </cell>
          <cell r="N85">
            <v>0</v>
          </cell>
          <cell r="O85">
            <v>13</v>
          </cell>
          <cell r="P85">
            <v>41912</v>
          </cell>
          <cell r="Q85">
            <v>41953</v>
          </cell>
          <cell r="R85">
            <v>42165</v>
          </cell>
          <cell r="S85">
            <v>51609</v>
          </cell>
          <cell r="T85">
            <v>0</v>
          </cell>
          <cell r="U85">
            <v>0</v>
          </cell>
          <cell r="V85">
            <v>51609</v>
          </cell>
          <cell r="W85">
            <v>51609</v>
          </cell>
          <cell r="X85">
            <v>0</v>
          </cell>
          <cell r="Y85">
            <v>0</v>
          </cell>
          <cell r="Z85" t="str">
            <v>NA</v>
          </cell>
          <cell r="AA85" t="str">
            <v>NA</v>
          </cell>
          <cell r="AB85">
            <v>0</v>
          </cell>
          <cell r="AC85">
            <v>0</v>
          </cell>
          <cell r="AD85">
            <v>51609</v>
          </cell>
          <cell r="AR85">
            <v>0</v>
          </cell>
          <cell r="AT85">
            <v>0</v>
          </cell>
          <cell r="AU85">
            <v>0</v>
          </cell>
          <cell r="AV85" t="str">
            <v>NA</v>
          </cell>
          <cell r="AX85" t="str">
            <v>0</v>
          </cell>
          <cell r="AY85" t="str">
            <v>0</v>
          </cell>
          <cell r="AZ85" t="str">
            <v>0</v>
          </cell>
        </row>
        <row r="86">
          <cell r="G86">
            <v>23827</v>
          </cell>
          <cell r="H86" t="str">
            <v>ADMINISTRADORA</v>
          </cell>
          <cell r="I86">
            <v>39</v>
          </cell>
          <cell r="J86" t="str">
            <v>SUBSIDIADO PLENO</v>
          </cell>
          <cell r="K86" t="str">
            <v>CC-1052217347</v>
          </cell>
          <cell r="L86" t="str">
            <v>P</v>
          </cell>
          <cell r="M86" t="str">
            <v>NINGUNO</v>
          </cell>
          <cell r="N86">
            <v>0</v>
          </cell>
          <cell r="O86">
            <v>13</v>
          </cell>
          <cell r="P86">
            <v>41698</v>
          </cell>
          <cell r="Q86">
            <v>41699</v>
          </cell>
          <cell r="R86">
            <v>42165</v>
          </cell>
          <cell r="S86">
            <v>87000</v>
          </cell>
          <cell r="T86">
            <v>0</v>
          </cell>
          <cell r="U86">
            <v>0</v>
          </cell>
          <cell r="V86">
            <v>87000</v>
          </cell>
          <cell r="W86">
            <v>87000</v>
          </cell>
          <cell r="X86">
            <v>0</v>
          </cell>
          <cell r="Y86">
            <v>0</v>
          </cell>
          <cell r="Z86" t="str">
            <v>NA</v>
          </cell>
          <cell r="AA86" t="str">
            <v>NA</v>
          </cell>
          <cell r="AB86">
            <v>0</v>
          </cell>
          <cell r="AC86">
            <v>0</v>
          </cell>
          <cell r="AD86">
            <v>87000</v>
          </cell>
          <cell r="AR86">
            <v>0</v>
          </cell>
          <cell r="AT86">
            <v>0</v>
          </cell>
          <cell r="AU86">
            <v>0</v>
          </cell>
          <cell r="AV86" t="str">
            <v>NA</v>
          </cell>
          <cell r="AX86" t="str">
            <v>0</v>
          </cell>
          <cell r="AY86" t="str">
            <v>0</v>
          </cell>
          <cell r="AZ86" t="str">
            <v>0</v>
          </cell>
        </row>
        <row r="87">
          <cell r="G87">
            <v>24672</v>
          </cell>
          <cell r="H87" t="str">
            <v>ADMINISTRADORA</v>
          </cell>
          <cell r="I87">
            <v>39</v>
          </cell>
          <cell r="J87" t="str">
            <v>SUBSIDIADO PLENO</v>
          </cell>
          <cell r="K87" t="str">
            <v>CC-1043663859</v>
          </cell>
          <cell r="L87" t="str">
            <v>P</v>
          </cell>
          <cell r="M87" t="str">
            <v>NINGUNO</v>
          </cell>
          <cell r="N87">
            <v>0</v>
          </cell>
          <cell r="O87">
            <v>13</v>
          </cell>
          <cell r="P87">
            <v>41892</v>
          </cell>
          <cell r="Q87">
            <v>41892</v>
          </cell>
          <cell r="R87">
            <v>42164</v>
          </cell>
          <cell r="S87">
            <v>83221</v>
          </cell>
          <cell r="T87">
            <v>0</v>
          </cell>
          <cell r="U87">
            <v>0</v>
          </cell>
          <cell r="V87">
            <v>83221</v>
          </cell>
          <cell r="W87">
            <v>83221</v>
          </cell>
          <cell r="X87">
            <v>0</v>
          </cell>
          <cell r="Y87">
            <v>0</v>
          </cell>
          <cell r="Z87" t="str">
            <v>NA</v>
          </cell>
          <cell r="AA87" t="str">
            <v>NA</v>
          </cell>
          <cell r="AB87">
            <v>0</v>
          </cell>
          <cell r="AC87">
            <v>0</v>
          </cell>
          <cell r="AD87">
            <v>83221</v>
          </cell>
          <cell r="AR87">
            <v>0</v>
          </cell>
          <cell r="AT87">
            <v>0</v>
          </cell>
          <cell r="AU87">
            <v>0</v>
          </cell>
          <cell r="AV87" t="str">
            <v>NA</v>
          </cell>
          <cell r="AX87" t="str">
            <v>0</v>
          </cell>
          <cell r="AY87" t="str">
            <v>0</v>
          </cell>
          <cell r="AZ87" t="str">
            <v>0</v>
          </cell>
        </row>
        <row r="88">
          <cell r="G88">
            <v>24673</v>
          </cell>
          <cell r="H88" t="str">
            <v>ADMINISTRADORA</v>
          </cell>
          <cell r="I88">
            <v>39</v>
          </cell>
          <cell r="J88" t="str">
            <v>SUBSIDIADO PLENO</v>
          </cell>
          <cell r="K88" t="str">
            <v>CC-30844339</v>
          </cell>
          <cell r="L88" t="str">
            <v>P</v>
          </cell>
          <cell r="M88" t="str">
            <v>NINGUNO</v>
          </cell>
          <cell r="N88">
            <v>0</v>
          </cell>
          <cell r="O88">
            <v>13</v>
          </cell>
          <cell r="P88">
            <v>41892</v>
          </cell>
          <cell r="Q88">
            <v>41892</v>
          </cell>
          <cell r="R88">
            <v>42164</v>
          </cell>
          <cell r="S88">
            <v>127058</v>
          </cell>
          <cell r="T88">
            <v>0</v>
          </cell>
          <cell r="U88">
            <v>0</v>
          </cell>
          <cell r="V88">
            <v>127058</v>
          </cell>
          <cell r="W88">
            <v>127058</v>
          </cell>
          <cell r="X88">
            <v>0</v>
          </cell>
          <cell r="Y88">
            <v>0</v>
          </cell>
          <cell r="Z88" t="str">
            <v>NA</v>
          </cell>
          <cell r="AA88" t="str">
            <v>NA</v>
          </cell>
          <cell r="AB88">
            <v>0</v>
          </cell>
          <cell r="AC88">
            <v>0</v>
          </cell>
          <cell r="AD88">
            <v>127058</v>
          </cell>
          <cell r="AR88">
            <v>0</v>
          </cell>
          <cell r="AT88">
            <v>0</v>
          </cell>
          <cell r="AU88">
            <v>0</v>
          </cell>
          <cell r="AV88" t="str">
            <v>NA</v>
          </cell>
          <cell r="AX88" t="str">
            <v>0</v>
          </cell>
          <cell r="AY88" t="str">
            <v>0</v>
          </cell>
          <cell r="AZ88" t="str">
            <v>0</v>
          </cell>
        </row>
        <row r="89">
          <cell r="G89">
            <v>25026</v>
          </cell>
          <cell r="H89" t="str">
            <v>ADMINISTRADORA</v>
          </cell>
          <cell r="I89">
            <v>39</v>
          </cell>
          <cell r="J89" t="str">
            <v>SUBSIDIADO PLENO</v>
          </cell>
          <cell r="K89" t="str">
            <v>CC-3821009</v>
          </cell>
          <cell r="L89" t="str">
            <v>P</v>
          </cell>
          <cell r="M89" t="str">
            <v>NINGUNO</v>
          </cell>
          <cell r="N89">
            <v>0</v>
          </cell>
          <cell r="O89">
            <v>13</v>
          </cell>
          <cell r="P89">
            <v>42036</v>
          </cell>
          <cell r="Q89">
            <v>42094</v>
          </cell>
          <cell r="R89">
            <v>42227</v>
          </cell>
          <cell r="S89">
            <v>132520</v>
          </cell>
          <cell r="T89">
            <v>0</v>
          </cell>
          <cell r="U89">
            <v>0</v>
          </cell>
          <cell r="V89">
            <v>132520</v>
          </cell>
          <cell r="W89">
            <v>132520</v>
          </cell>
          <cell r="X89">
            <v>0</v>
          </cell>
          <cell r="Y89">
            <v>0</v>
          </cell>
          <cell r="Z89" t="str">
            <v>NA</v>
          </cell>
          <cell r="AA89" t="str">
            <v>NA</v>
          </cell>
          <cell r="AB89">
            <v>0</v>
          </cell>
          <cell r="AC89">
            <v>0</v>
          </cell>
          <cell r="AD89">
            <v>132520</v>
          </cell>
          <cell r="AR89">
            <v>0</v>
          </cell>
          <cell r="AT89">
            <v>0</v>
          </cell>
          <cell r="AU89">
            <v>0</v>
          </cell>
          <cell r="AV89" t="str">
            <v>NA</v>
          </cell>
          <cell r="AX89" t="str">
            <v>0</v>
          </cell>
          <cell r="AY89" t="str">
            <v>0</v>
          </cell>
          <cell r="AZ89" t="str">
            <v>0</v>
          </cell>
        </row>
        <row r="90">
          <cell r="G90">
            <v>25172</v>
          </cell>
          <cell r="H90" t="str">
            <v>ADMINISTRADORA</v>
          </cell>
          <cell r="I90">
            <v>39</v>
          </cell>
          <cell r="J90" t="str">
            <v>SUBSIDIADO PLENO</v>
          </cell>
          <cell r="K90" t="str">
            <v>RC-1065900634</v>
          </cell>
          <cell r="L90" t="str">
            <v>P</v>
          </cell>
          <cell r="M90" t="str">
            <v>NINGUNO</v>
          </cell>
          <cell r="N90">
            <v>0</v>
          </cell>
          <cell r="O90">
            <v>13</v>
          </cell>
          <cell r="P90">
            <v>42095</v>
          </cell>
          <cell r="Q90">
            <v>42185</v>
          </cell>
          <cell r="R90">
            <v>42236</v>
          </cell>
          <cell r="S90">
            <v>94001</v>
          </cell>
          <cell r="T90">
            <v>0</v>
          </cell>
          <cell r="U90">
            <v>0</v>
          </cell>
          <cell r="V90">
            <v>94001</v>
          </cell>
          <cell r="W90">
            <v>94001</v>
          </cell>
          <cell r="X90">
            <v>0</v>
          </cell>
          <cell r="Y90">
            <v>0</v>
          </cell>
          <cell r="Z90" t="str">
            <v>NA</v>
          </cell>
          <cell r="AA90" t="str">
            <v>NA</v>
          </cell>
          <cell r="AB90">
            <v>0</v>
          </cell>
          <cell r="AC90">
            <v>0</v>
          </cell>
          <cell r="AD90">
            <v>94001</v>
          </cell>
          <cell r="AR90">
            <v>0</v>
          </cell>
          <cell r="AT90">
            <v>0</v>
          </cell>
          <cell r="AU90">
            <v>0</v>
          </cell>
          <cell r="AV90" t="str">
            <v>NA</v>
          </cell>
          <cell r="AX90" t="str">
            <v>0</v>
          </cell>
          <cell r="AY90" t="str">
            <v>0</v>
          </cell>
          <cell r="AZ90" t="str">
            <v>0</v>
          </cell>
        </row>
        <row r="91">
          <cell r="G91">
            <v>25173</v>
          </cell>
          <cell r="H91" t="str">
            <v>ADMINISTRADORA</v>
          </cell>
          <cell r="I91">
            <v>39</v>
          </cell>
          <cell r="J91" t="str">
            <v>SUBSIDIADO PLENO</v>
          </cell>
          <cell r="K91" t="str">
            <v>CC-961885</v>
          </cell>
          <cell r="L91" t="str">
            <v>P</v>
          </cell>
          <cell r="M91" t="str">
            <v>NINGUNO</v>
          </cell>
          <cell r="N91">
            <v>0</v>
          </cell>
          <cell r="O91">
            <v>13</v>
          </cell>
          <cell r="P91">
            <v>42095</v>
          </cell>
          <cell r="Q91">
            <v>42185</v>
          </cell>
          <cell r="R91">
            <v>42236</v>
          </cell>
          <cell r="S91">
            <v>118101</v>
          </cell>
          <cell r="T91">
            <v>0</v>
          </cell>
          <cell r="U91">
            <v>0</v>
          </cell>
          <cell r="V91">
            <v>118101</v>
          </cell>
          <cell r="W91">
            <v>118101</v>
          </cell>
          <cell r="X91">
            <v>0</v>
          </cell>
          <cell r="Y91">
            <v>0</v>
          </cell>
          <cell r="Z91" t="str">
            <v>NA</v>
          </cell>
          <cell r="AA91" t="str">
            <v>NA</v>
          </cell>
          <cell r="AB91">
            <v>0</v>
          </cell>
          <cell r="AC91">
            <v>0</v>
          </cell>
          <cell r="AD91">
            <v>118101</v>
          </cell>
          <cell r="AR91">
            <v>0</v>
          </cell>
          <cell r="AT91">
            <v>0</v>
          </cell>
          <cell r="AU91">
            <v>0</v>
          </cell>
          <cell r="AV91" t="str">
            <v>NA</v>
          </cell>
          <cell r="AX91" t="str">
            <v>0</v>
          </cell>
          <cell r="AY91" t="str">
            <v>0</v>
          </cell>
          <cell r="AZ91" t="str">
            <v>0</v>
          </cell>
        </row>
        <row r="92">
          <cell r="G92">
            <v>25128</v>
          </cell>
          <cell r="H92" t="str">
            <v>ADMINISTRADORA</v>
          </cell>
          <cell r="I92">
            <v>39</v>
          </cell>
          <cell r="J92" t="str">
            <v>SUBSIDIADO PLENO</v>
          </cell>
          <cell r="K92" t="str">
            <v>CC-23109378</v>
          </cell>
          <cell r="L92" t="str">
            <v>P</v>
          </cell>
          <cell r="M92" t="str">
            <v>NINGUNO</v>
          </cell>
          <cell r="N92">
            <v>0</v>
          </cell>
          <cell r="O92">
            <v>13</v>
          </cell>
          <cell r="P92">
            <v>42095</v>
          </cell>
          <cell r="Q92">
            <v>42155</v>
          </cell>
          <cell r="R92">
            <v>42236</v>
          </cell>
          <cell r="S92">
            <v>40621</v>
          </cell>
          <cell r="T92">
            <v>0</v>
          </cell>
          <cell r="U92">
            <v>0</v>
          </cell>
          <cell r="V92">
            <v>40621</v>
          </cell>
          <cell r="W92">
            <v>40621</v>
          </cell>
          <cell r="X92">
            <v>0</v>
          </cell>
          <cell r="Y92">
            <v>0</v>
          </cell>
          <cell r="Z92" t="str">
            <v>NA</v>
          </cell>
          <cell r="AA92" t="str">
            <v>NA</v>
          </cell>
          <cell r="AB92">
            <v>0</v>
          </cell>
          <cell r="AC92">
            <v>0</v>
          </cell>
          <cell r="AD92">
            <v>40621</v>
          </cell>
          <cell r="AR92">
            <v>0</v>
          </cell>
          <cell r="AT92">
            <v>0</v>
          </cell>
          <cell r="AU92">
            <v>0</v>
          </cell>
          <cell r="AV92" t="str">
            <v>NA</v>
          </cell>
          <cell r="AX92" t="str">
            <v>0</v>
          </cell>
          <cell r="AY92" t="str">
            <v>0</v>
          </cell>
          <cell r="AZ92" t="str">
            <v>0</v>
          </cell>
        </row>
        <row r="93">
          <cell r="G93">
            <v>25115</v>
          </cell>
          <cell r="H93" t="str">
            <v>ADMINISTRADORA</v>
          </cell>
          <cell r="I93">
            <v>39</v>
          </cell>
          <cell r="J93" t="str">
            <v>SUBSIDIADO PLENO</v>
          </cell>
          <cell r="K93" t="str">
            <v>CC-37181552</v>
          </cell>
          <cell r="L93" t="str">
            <v>P</v>
          </cell>
          <cell r="M93" t="str">
            <v>NINGUNO</v>
          </cell>
          <cell r="N93">
            <v>0</v>
          </cell>
          <cell r="O93">
            <v>13</v>
          </cell>
          <cell r="P93">
            <v>42125</v>
          </cell>
          <cell r="Q93">
            <v>42155</v>
          </cell>
          <cell r="R93">
            <v>42236</v>
          </cell>
          <cell r="S93">
            <v>25800</v>
          </cell>
          <cell r="T93">
            <v>0</v>
          </cell>
          <cell r="U93">
            <v>0</v>
          </cell>
          <cell r="V93">
            <v>25800</v>
          </cell>
          <cell r="W93">
            <v>25800</v>
          </cell>
          <cell r="X93">
            <v>0</v>
          </cell>
          <cell r="Y93">
            <v>0</v>
          </cell>
          <cell r="Z93" t="str">
            <v>NA</v>
          </cell>
          <cell r="AA93" t="str">
            <v>NA</v>
          </cell>
          <cell r="AB93">
            <v>0</v>
          </cell>
          <cell r="AC93">
            <v>0</v>
          </cell>
          <cell r="AD93">
            <v>25800</v>
          </cell>
          <cell r="AR93">
            <v>0</v>
          </cell>
          <cell r="AT93">
            <v>0</v>
          </cell>
          <cell r="AU93">
            <v>0</v>
          </cell>
          <cell r="AV93" t="str">
            <v>NA</v>
          </cell>
          <cell r="AX93" t="str">
            <v>0</v>
          </cell>
          <cell r="AY93" t="str">
            <v>0</v>
          </cell>
          <cell r="AZ93" t="str">
            <v>0</v>
          </cell>
        </row>
        <row r="94">
          <cell r="G94">
            <v>24989</v>
          </cell>
          <cell r="H94" t="str">
            <v>ADMINISTRADORA</v>
          </cell>
          <cell r="I94">
            <v>39</v>
          </cell>
          <cell r="J94" t="str">
            <v>SUBSIDIADO PLENO</v>
          </cell>
          <cell r="K94" t="str">
            <v>CC-37181552</v>
          </cell>
          <cell r="L94" t="str">
            <v>P</v>
          </cell>
          <cell r="M94" t="str">
            <v>NINGUNO</v>
          </cell>
          <cell r="N94">
            <v>0</v>
          </cell>
          <cell r="O94">
            <v>13</v>
          </cell>
          <cell r="P94">
            <v>42036</v>
          </cell>
          <cell r="Q94">
            <v>42092</v>
          </cell>
          <cell r="R94">
            <v>42228</v>
          </cell>
          <cell r="S94">
            <v>544389</v>
          </cell>
          <cell r="T94">
            <v>0</v>
          </cell>
          <cell r="U94">
            <v>0</v>
          </cell>
          <cell r="V94">
            <v>544389</v>
          </cell>
          <cell r="W94">
            <v>544389</v>
          </cell>
          <cell r="X94">
            <v>0</v>
          </cell>
          <cell r="Y94">
            <v>0</v>
          </cell>
          <cell r="Z94" t="str">
            <v>NA</v>
          </cell>
          <cell r="AA94" t="str">
            <v>NA</v>
          </cell>
          <cell r="AB94">
            <v>0</v>
          </cell>
          <cell r="AC94">
            <v>0</v>
          </cell>
          <cell r="AD94">
            <v>544389</v>
          </cell>
          <cell r="AR94">
            <v>0</v>
          </cell>
          <cell r="AT94">
            <v>0</v>
          </cell>
          <cell r="AU94">
            <v>0</v>
          </cell>
          <cell r="AV94" t="str">
            <v>NA</v>
          </cell>
          <cell r="AX94" t="str">
            <v>0</v>
          </cell>
          <cell r="AY94" t="str">
            <v>0</v>
          </cell>
          <cell r="AZ94" t="str">
            <v>0</v>
          </cell>
        </row>
        <row r="95">
          <cell r="G95">
            <v>24987</v>
          </cell>
          <cell r="H95" t="str">
            <v>ADMINISTRADORA</v>
          </cell>
          <cell r="I95">
            <v>39</v>
          </cell>
          <cell r="J95" t="str">
            <v>SUBSIDIADO PLENO</v>
          </cell>
          <cell r="K95" t="str">
            <v>CC-49671736</v>
          </cell>
          <cell r="L95" t="str">
            <v>P</v>
          </cell>
          <cell r="M95" t="str">
            <v>NINGUNO</v>
          </cell>
          <cell r="N95">
            <v>0</v>
          </cell>
          <cell r="O95">
            <v>13</v>
          </cell>
          <cell r="P95">
            <v>42036</v>
          </cell>
          <cell r="Q95">
            <v>42092</v>
          </cell>
          <cell r="R95">
            <v>42228</v>
          </cell>
          <cell r="S95">
            <v>101421</v>
          </cell>
          <cell r="T95">
            <v>0</v>
          </cell>
          <cell r="U95">
            <v>0</v>
          </cell>
          <cell r="V95">
            <v>101421</v>
          </cell>
          <cell r="W95">
            <v>101421</v>
          </cell>
          <cell r="X95">
            <v>0</v>
          </cell>
          <cell r="Y95">
            <v>0</v>
          </cell>
          <cell r="Z95" t="str">
            <v>NA</v>
          </cell>
          <cell r="AA95" t="str">
            <v>NA</v>
          </cell>
          <cell r="AB95">
            <v>0</v>
          </cell>
          <cell r="AC95">
            <v>0</v>
          </cell>
          <cell r="AD95">
            <v>101421</v>
          </cell>
          <cell r="AR95">
            <v>0</v>
          </cell>
          <cell r="AT95">
            <v>0</v>
          </cell>
          <cell r="AU95">
            <v>0</v>
          </cell>
          <cell r="AV95" t="str">
            <v>NA</v>
          </cell>
          <cell r="AX95" t="str">
            <v>0</v>
          </cell>
          <cell r="AY95" t="str">
            <v>0</v>
          </cell>
          <cell r="AZ95" t="str">
            <v>0</v>
          </cell>
        </row>
        <row r="96">
          <cell r="G96">
            <v>25240</v>
          </cell>
          <cell r="H96" t="str">
            <v>ADMINISTRADORA</v>
          </cell>
          <cell r="I96">
            <v>39</v>
          </cell>
          <cell r="J96" t="str">
            <v>SUBSIDIADO PLENO</v>
          </cell>
          <cell r="K96" t="str">
            <v>CC-37181552</v>
          </cell>
          <cell r="L96" t="str">
            <v>P</v>
          </cell>
          <cell r="M96" t="str">
            <v>NINGUNO</v>
          </cell>
          <cell r="N96">
            <v>0</v>
          </cell>
          <cell r="O96">
            <v>15</v>
          </cell>
          <cell r="P96">
            <v>42095</v>
          </cell>
          <cell r="Q96">
            <v>42216</v>
          </cell>
          <cell r="R96">
            <v>42263</v>
          </cell>
          <cell r="S96">
            <v>44600</v>
          </cell>
          <cell r="T96">
            <v>0</v>
          </cell>
          <cell r="U96">
            <v>0</v>
          </cell>
          <cell r="V96">
            <v>44600</v>
          </cell>
          <cell r="W96">
            <v>44600</v>
          </cell>
          <cell r="X96">
            <v>0</v>
          </cell>
          <cell r="Y96">
            <v>0</v>
          </cell>
          <cell r="Z96" t="str">
            <v>NA</v>
          </cell>
          <cell r="AA96" t="str">
            <v>NA</v>
          </cell>
          <cell r="AB96">
            <v>0</v>
          </cell>
          <cell r="AC96">
            <v>0</v>
          </cell>
          <cell r="AD96">
            <v>44600</v>
          </cell>
          <cell r="AR96">
            <v>0</v>
          </cell>
          <cell r="AT96">
            <v>0</v>
          </cell>
          <cell r="AU96">
            <v>0</v>
          </cell>
          <cell r="AV96" t="str">
            <v>NA</v>
          </cell>
          <cell r="AX96" t="str">
            <v>0</v>
          </cell>
          <cell r="AY96" t="str">
            <v>0</v>
          </cell>
          <cell r="AZ96" t="str">
            <v>0</v>
          </cell>
        </row>
        <row r="97">
          <cell r="G97">
            <v>25058</v>
          </cell>
          <cell r="H97" t="str">
            <v>ADMINISTRADORA</v>
          </cell>
          <cell r="I97">
            <v>39</v>
          </cell>
          <cell r="J97" t="str">
            <v>SUBSIDIADO PLENO</v>
          </cell>
          <cell r="K97" t="str">
            <v>CC-1063563553</v>
          </cell>
          <cell r="L97" t="str">
            <v>P</v>
          </cell>
          <cell r="M97" t="str">
            <v>NINGUNO</v>
          </cell>
          <cell r="N97">
            <v>0</v>
          </cell>
          <cell r="O97">
            <v>13</v>
          </cell>
          <cell r="P97">
            <v>42095</v>
          </cell>
          <cell r="Q97">
            <v>42118</v>
          </cell>
          <cell r="R97">
            <v>42266</v>
          </cell>
          <cell r="S97">
            <v>106521</v>
          </cell>
          <cell r="T97">
            <v>0</v>
          </cell>
          <cell r="U97">
            <v>0</v>
          </cell>
          <cell r="V97">
            <v>106521</v>
          </cell>
          <cell r="W97">
            <v>106521</v>
          </cell>
          <cell r="X97">
            <v>0</v>
          </cell>
          <cell r="Y97">
            <v>0</v>
          </cell>
          <cell r="Z97" t="str">
            <v>NA</v>
          </cell>
          <cell r="AA97" t="str">
            <v>NA</v>
          </cell>
          <cell r="AB97">
            <v>0</v>
          </cell>
          <cell r="AC97">
            <v>0</v>
          </cell>
          <cell r="AD97">
            <v>106521</v>
          </cell>
          <cell r="AR97">
            <v>0</v>
          </cell>
          <cell r="AT97">
            <v>0</v>
          </cell>
          <cell r="AU97">
            <v>0</v>
          </cell>
          <cell r="AV97" t="str">
            <v>NA</v>
          </cell>
          <cell r="AX97" t="str">
            <v>0</v>
          </cell>
          <cell r="AY97" t="str">
            <v>0</v>
          </cell>
          <cell r="AZ97" t="str">
            <v>0</v>
          </cell>
        </row>
        <row r="98">
          <cell r="G98">
            <v>25059</v>
          </cell>
          <cell r="H98" t="str">
            <v>ADMINISTRADORA</v>
          </cell>
          <cell r="I98">
            <v>39</v>
          </cell>
          <cell r="J98" t="str">
            <v>SUBSIDIADO PLENO</v>
          </cell>
          <cell r="K98" t="str">
            <v>RC-1063564158</v>
          </cell>
          <cell r="L98" t="str">
            <v>P</v>
          </cell>
          <cell r="M98" t="str">
            <v>NINGUNO</v>
          </cell>
          <cell r="N98">
            <v>0</v>
          </cell>
          <cell r="O98">
            <v>13</v>
          </cell>
          <cell r="P98">
            <v>42064</v>
          </cell>
          <cell r="Q98">
            <v>42118</v>
          </cell>
          <cell r="R98">
            <v>42266</v>
          </cell>
          <cell r="S98">
            <v>126310</v>
          </cell>
          <cell r="T98">
            <v>0</v>
          </cell>
          <cell r="U98">
            <v>0</v>
          </cell>
          <cell r="V98">
            <v>126310</v>
          </cell>
          <cell r="W98">
            <v>126310</v>
          </cell>
          <cell r="X98">
            <v>0</v>
          </cell>
          <cell r="Y98">
            <v>0</v>
          </cell>
          <cell r="Z98" t="str">
            <v>NA</v>
          </cell>
          <cell r="AA98" t="str">
            <v>NA</v>
          </cell>
          <cell r="AB98">
            <v>0</v>
          </cell>
          <cell r="AC98">
            <v>0</v>
          </cell>
          <cell r="AD98">
            <v>126310</v>
          </cell>
          <cell r="AR98">
            <v>0</v>
          </cell>
          <cell r="AT98">
            <v>0</v>
          </cell>
          <cell r="AU98">
            <v>0</v>
          </cell>
          <cell r="AV98" t="str">
            <v>NA</v>
          </cell>
          <cell r="AX98" t="str">
            <v>0</v>
          </cell>
          <cell r="AY98" t="str">
            <v>0</v>
          </cell>
          <cell r="AZ98" t="str">
            <v>0</v>
          </cell>
        </row>
        <row r="99">
          <cell r="G99">
            <v>25455</v>
          </cell>
          <cell r="H99" t="str">
            <v>ADMINISTRADORA</v>
          </cell>
          <cell r="I99">
            <v>39</v>
          </cell>
          <cell r="J99" t="str">
            <v>SUBSIDIADO PLENO</v>
          </cell>
          <cell r="K99" t="str">
            <v>CC-26795676</v>
          </cell>
          <cell r="L99" t="str">
            <v>P</v>
          </cell>
          <cell r="M99" t="str">
            <v>NINGUNO</v>
          </cell>
          <cell r="N99">
            <v>0</v>
          </cell>
          <cell r="O99">
            <v>13</v>
          </cell>
          <cell r="P99">
            <v>42248</v>
          </cell>
          <cell r="Q99">
            <v>42308</v>
          </cell>
          <cell r="R99">
            <v>42314</v>
          </cell>
          <cell r="S99">
            <v>110100</v>
          </cell>
          <cell r="T99">
            <v>0</v>
          </cell>
          <cell r="U99">
            <v>0</v>
          </cell>
          <cell r="V99">
            <v>110100</v>
          </cell>
          <cell r="W99">
            <v>110100</v>
          </cell>
          <cell r="X99">
            <v>0</v>
          </cell>
          <cell r="Y99">
            <v>0</v>
          </cell>
          <cell r="Z99" t="str">
            <v>NA</v>
          </cell>
          <cell r="AA99" t="str">
            <v>NA</v>
          </cell>
          <cell r="AB99">
            <v>0</v>
          </cell>
          <cell r="AC99">
            <v>0</v>
          </cell>
          <cell r="AD99">
            <v>110100</v>
          </cell>
          <cell r="AR99">
            <v>0</v>
          </cell>
          <cell r="AT99">
            <v>0</v>
          </cell>
          <cell r="AU99">
            <v>0</v>
          </cell>
          <cell r="AV99" t="str">
            <v>NA</v>
          </cell>
          <cell r="AX99" t="str">
            <v>0</v>
          </cell>
          <cell r="AY99" t="str">
            <v>0</v>
          </cell>
          <cell r="AZ99" t="str">
            <v>0</v>
          </cell>
        </row>
        <row r="100">
          <cell r="G100">
            <v>25327</v>
          </cell>
          <cell r="H100" t="str">
            <v>ADMINISTRADORA</v>
          </cell>
          <cell r="I100">
            <v>39</v>
          </cell>
          <cell r="J100" t="str">
            <v>SUBSIDIADO PLENO</v>
          </cell>
          <cell r="K100" t="str">
            <v>TI-1052219564</v>
          </cell>
          <cell r="L100" t="str">
            <v>P</v>
          </cell>
          <cell r="M100" t="str">
            <v>NINGUNO</v>
          </cell>
          <cell r="N100">
            <v>0</v>
          </cell>
          <cell r="O100">
            <v>13</v>
          </cell>
          <cell r="P100">
            <v>42156</v>
          </cell>
          <cell r="Q100">
            <v>42251</v>
          </cell>
          <cell r="R100">
            <v>42297</v>
          </cell>
          <cell r="S100">
            <v>325286</v>
          </cell>
          <cell r="T100">
            <v>0</v>
          </cell>
          <cell r="U100">
            <v>0</v>
          </cell>
          <cell r="V100">
            <v>325286</v>
          </cell>
          <cell r="W100">
            <v>325286</v>
          </cell>
          <cell r="X100">
            <v>0</v>
          </cell>
          <cell r="Y100">
            <v>0</v>
          </cell>
          <cell r="Z100" t="str">
            <v>NA</v>
          </cell>
          <cell r="AA100" t="str">
            <v>NA</v>
          </cell>
          <cell r="AB100">
            <v>0</v>
          </cell>
          <cell r="AC100">
            <v>0</v>
          </cell>
          <cell r="AD100">
            <v>325286</v>
          </cell>
          <cell r="AR100">
            <v>0</v>
          </cell>
          <cell r="AT100">
            <v>0</v>
          </cell>
          <cell r="AU100">
            <v>0</v>
          </cell>
          <cell r="AV100" t="str">
            <v>NA</v>
          </cell>
          <cell r="AX100" t="str">
            <v>0</v>
          </cell>
          <cell r="AY100" t="str">
            <v>0</v>
          </cell>
          <cell r="AZ100" t="str">
            <v>0</v>
          </cell>
        </row>
        <row r="101">
          <cell r="G101">
            <v>25581</v>
          </cell>
          <cell r="H101" t="str">
            <v>ADMINISTRADORA</v>
          </cell>
          <cell r="I101">
            <v>39</v>
          </cell>
          <cell r="J101" t="str">
            <v>SUBSIDIADO PLENO</v>
          </cell>
          <cell r="K101" t="str">
            <v>CC-1052573756</v>
          </cell>
          <cell r="L101" t="str">
            <v>P</v>
          </cell>
          <cell r="M101" t="str">
            <v>NINGUNO</v>
          </cell>
          <cell r="N101">
            <v>0</v>
          </cell>
          <cell r="O101">
            <v>13</v>
          </cell>
          <cell r="P101">
            <v>42309</v>
          </cell>
          <cell r="Q101">
            <v>42368</v>
          </cell>
          <cell r="R101">
            <v>42387</v>
          </cell>
          <cell r="S101">
            <v>45220</v>
          </cell>
          <cell r="T101">
            <v>0</v>
          </cell>
          <cell r="U101">
            <v>0</v>
          </cell>
          <cell r="V101">
            <v>45220</v>
          </cell>
          <cell r="W101">
            <v>45220</v>
          </cell>
          <cell r="X101">
            <v>0</v>
          </cell>
          <cell r="Y101">
            <v>0</v>
          </cell>
          <cell r="Z101" t="str">
            <v>NA</v>
          </cell>
          <cell r="AA101" t="str">
            <v>NA</v>
          </cell>
          <cell r="AB101">
            <v>0</v>
          </cell>
          <cell r="AC101">
            <v>0</v>
          </cell>
          <cell r="AD101">
            <v>45220</v>
          </cell>
          <cell r="AR101">
            <v>0</v>
          </cell>
          <cell r="AT101">
            <v>0</v>
          </cell>
          <cell r="AU101">
            <v>0</v>
          </cell>
          <cell r="AV101" t="str">
            <v>NA</v>
          </cell>
          <cell r="AX101" t="str">
            <v>0</v>
          </cell>
          <cell r="AY101" t="str">
            <v>0</v>
          </cell>
          <cell r="AZ101" t="str">
            <v>0</v>
          </cell>
        </row>
        <row r="102">
          <cell r="G102">
            <v>25582</v>
          </cell>
          <cell r="H102" t="str">
            <v>ADMINISTRADORA</v>
          </cell>
          <cell r="I102">
            <v>39</v>
          </cell>
          <cell r="J102" t="str">
            <v>SUBSIDIADO PLENO</v>
          </cell>
          <cell r="K102" t="str">
            <v>RC-1063564559</v>
          </cell>
          <cell r="L102" t="str">
            <v>P</v>
          </cell>
          <cell r="M102" t="str">
            <v>NINGUNO</v>
          </cell>
          <cell r="N102">
            <v>0</v>
          </cell>
          <cell r="O102">
            <v>13</v>
          </cell>
          <cell r="P102">
            <v>42309</v>
          </cell>
          <cell r="Q102">
            <v>42368</v>
          </cell>
          <cell r="R102">
            <v>42387</v>
          </cell>
          <cell r="S102">
            <v>132773</v>
          </cell>
          <cell r="T102">
            <v>0</v>
          </cell>
          <cell r="U102">
            <v>0</v>
          </cell>
          <cell r="V102">
            <v>132773</v>
          </cell>
          <cell r="W102">
            <v>132773</v>
          </cell>
          <cell r="X102">
            <v>0</v>
          </cell>
          <cell r="Y102">
            <v>0</v>
          </cell>
          <cell r="Z102" t="str">
            <v>NA</v>
          </cell>
          <cell r="AA102" t="str">
            <v>NA</v>
          </cell>
          <cell r="AB102">
            <v>0</v>
          </cell>
          <cell r="AC102">
            <v>0</v>
          </cell>
          <cell r="AD102">
            <v>132773</v>
          </cell>
          <cell r="AR102">
            <v>0</v>
          </cell>
          <cell r="AT102">
            <v>0</v>
          </cell>
          <cell r="AU102">
            <v>0</v>
          </cell>
          <cell r="AV102" t="str">
            <v>NA</v>
          </cell>
          <cell r="AX102" t="str">
            <v>0</v>
          </cell>
          <cell r="AY102" t="str">
            <v>0</v>
          </cell>
          <cell r="AZ102" t="str">
            <v>0</v>
          </cell>
        </row>
        <row r="103">
          <cell r="G103">
            <v>25618</v>
          </cell>
          <cell r="H103" t="str">
            <v>ADMINISTRADORA</v>
          </cell>
          <cell r="I103">
            <v>39</v>
          </cell>
          <cell r="J103" t="str">
            <v>SUBSIDIADO PLENO</v>
          </cell>
          <cell r="K103" t="str">
            <v>CC-72255271</v>
          </cell>
          <cell r="L103" t="str">
            <v>P</v>
          </cell>
          <cell r="M103" t="str">
            <v>NINGUNO</v>
          </cell>
          <cell r="N103">
            <v>0</v>
          </cell>
          <cell r="O103">
            <v>13</v>
          </cell>
          <cell r="P103">
            <v>42309</v>
          </cell>
          <cell r="Q103">
            <v>42389</v>
          </cell>
          <cell r="R103">
            <v>42430</v>
          </cell>
          <cell r="S103">
            <v>115201</v>
          </cell>
          <cell r="T103">
            <v>0</v>
          </cell>
          <cell r="U103">
            <v>0</v>
          </cell>
          <cell r="V103">
            <v>115201</v>
          </cell>
          <cell r="W103">
            <v>115201</v>
          </cell>
          <cell r="X103">
            <v>0</v>
          </cell>
          <cell r="Y103">
            <v>0</v>
          </cell>
          <cell r="Z103" t="str">
            <v>NA</v>
          </cell>
          <cell r="AA103" t="str">
            <v>NA</v>
          </cell>
          <cell r="AB103">
            <v>0</v>
          </cell>
          <cell r="AC103">
            <v>0</v>
          </cell>
          <cell r="AD103">
            <v>115201</v>
          </cell>
          <cell r="AR103">
            <v>0</v>
          </cell>
          <cell r="AT103">
            <v>0</v>
          </cell>
          <cell r="AU103">
            <v>0</v>
          </cell>
          <cell r="AV103" t="str">
            <v>NA</v>
          </cell>
          <cell r="AX103" t="str">
            <v>0</v>
          </cell>
          <cell r="AY103" t="str">
            <v>0</v>
          </cell>
          <cell r="AZ103" t="str">
            <v>0</v>
          </cell>
        </row>
        <row r="104">
          <cell r="G104">
            <v>25491</v>
          </cell>
          <cell r="H104" t="str">
            <v>ADMINISTRADORA</v>
          </cell>
          <cell r="I104">
            <v>39</v>
          </cell>
          <cell r="J104" t="str">
            <v>SUBSIDIADO PLENO</v>
          </cell>
          <cell r="K104" t="str">
            <v>CC-1002409599</v>
          </cell>
          <cell r="L104" t="str">
            <v>P</v>
          </cell>
          <cell r="M104" t="str">
            <v>NINGUNO</v>
          </cell>
          <cell r="N104">
            <v>0</v>
          </cell>
          <cell r="O104">
            <v>13</v>
          </cell>
          <cell r="P104">
            <v>42248</v>
          </cell>
          <cell r="Q104">
            <v>42328</v>
          </cell>
          <cell r="R104">
            <v>42354</v>
          </cell>
          <cell r="S104">
            <v>44220</v>
          </cell>
          <cell r="T104">
            <v>0</v>
          </cell>
          <cell r="U104">
            <v>0</v>
          </cell>
          <cell r="V104">
            <v>44220</v>
          </cell>
          <cell r="W104">
            <v>44220</v>
          </cell>
          <cell r="X104">
            <v>0</v>
          </cell>
          <cell r="Y104">
            <v>0</v>
          </cell>
          <cell r="Z104" t="str">
            <v>NA</v>
          </cell>
          <cell r="AA104" t="str">
            <v>NA</v>
          </cell>
          <cell r="AB104">
            <v>0</v>
          </cell>
          <cell r="AC104">
            <v>0</v>
          </cell>
          <cell r="AD104">
            <v>44220</v>
          </cell>
          <cell r="AR104">
            <v>0</v>
          </cell>
          <cell r="AT104">
            <v>0</v>
          </cell>
          <cell r="AU104">
            <v>0</v>
          </cell>
          <cell r="AV104" t="str">
            <v>NA</v>
          </cell>
          <cell r="AX104" t="str">
            <v>0</v>
          </cell>
          <cell r="AY104" t="str">
            <v>0</v>
          </cell>
          <cell r="AZ104" t="str">
            <v>0</v>
          </cell>
        </row>
        <row r="105">
          <cell r="G105">
            <v>25492</v>
          </cell>
          <cell r="H105" t="str">
            <v>ADMINISTRADORA</v>
          </cell>
          <cell r="I105">
            <v>39</v>
          </cell>
          <cell r="J105" t="str">
            <v>SUBSIDIADO PLENO</v>
          </cell>
          <cell r="K105" t="str">
            <v>CC-13892388</v>
          </cell>
          <cell r="L105" t="str">
            <v>P</v>
          </cell>
          <cell r="M105" t="str">
            <v>NINGUNO</v>
          </cell>
          <cell r="N105">
            <v>0</v>
          </cell>
          <cell r="O105">
            <v>13</v>
          </cell>
          <cell r="P105">
            <v>42248</v>
          </cell>
          <cell r="Q105">
            <v>42328</v>
          </cell>
          <cell r="R105">
            <v>42354</v>
          </cell>
          <cell r="S105">
            <v>98020</v>
          </cell>
          <cell r="T105">
            <v>0</v>
          </cell>
          <cell r="U105">
            <v>0</v>
          </cell>
          <cell r="V105">
            <v>98020</v>
          </cell>
          <cell r="W105">
            <v>98020</v>
          </cell>
          <cell r="X105">
            <v>0</v>
          </cell>
          <cell r="Y105">
            <v>0</v>
          </cell>
          <cell r="Z105" t="str">
            <v>NA</v>
          </cell>
          <cell r="AA105" t="str">
            <v>NA</v>
          </cell>
          <cell r="AB105">
            <v>0</v>
          </cell>
          <cell r="AC105">
            <v>0</v>
          </cell>
          <cell r="AD105">
            <v>98020</v>
          </cell>
          <cell r="AR105">
            <v>0</v>
          </cell>
          <cell r="AT105">
            <v>0</v>
          </cell>
          <cell r="AU105">
            <v>0</v>
          </cell>
          <cell r="AV105" t="str">
            <v>NA</v>
          </cell>
          <cell r="AX105" t="str">
            <v>0</v>
          </cell>
          <cell r="AY105" t="str">
            <v>0</v>
          </cell>
          <cell r="AZ105" t="str">
            <v>0</v>
          </cell>
        </row>
        <row r="106">
          <cell r="G106">
            <v>25493</v>
          </cell>
          <cell r="H106" t="str">
            <v>ADMINISTRADORA</v>
          </cell>
          <cell r="I106">
            <v>39</v>
          </cell>
          <cell r="J106" t="str">
            <v>SUBSIDIADO PLENO</v>
          </cell>
          <cell r="K106" t="str">
            <v>CC-9160859</v>
          </cell>
          <cell r="L106" t="str">
            <v>P</v>
          </cell>
          <cell r="M106" t="str">
            <v>NINGUNO</v>
          </cell>
          <cell r="N106">
            <v>0</v>
          </cell>
          <cell r="O106">
            <v>13</v>
          </cell>
          <cell r="P106">
            <v>42248</v>
          </cell>
          <cell r="Q106">
            <v>42328</v>
          </cell>
          <cell r="R106">
            <v>42354</v>
          </cell>
          <cell r="S106">
            <v>1395849</v>
          </cell>
          <cell r="T106">
            <v>0</v>
          </cell>
          <cell r="U106">
            <v>0</v>
          </cell>
          <cell r="V106">
            <v>1395849</v>
          </cell>
          <cell r="W106">
            <v>1395849</v>
          </cell>
          <cell r="X106">
            <v>1216640</v>
          </cell>
          <cell r="Y106">
            <v>0</v>
          </cell>
          <cell r="Z106" t="str">
            <v>SE GLOSA TRASLADO LA GLORIA VALLEDUPAR. FACTURADO POR ENTIDAD RECEPTORA.</v>
          </cell>
          <cell r="AA106" t="str">
            <v>NA</v>
          </cell>
          <cell r="AB106">
            <v>0</v>
          </cell>
          <cell r="AC106">
            <v>0</v>
          </cell>
          <cell r="AD106">
            <v>179209</v>
          </cell>
          <cell r="AR106">
            <v>0</v>
          </cell>
          <cell r="AT106">
            <v>0</v>
          </cell>
          <cell r="AU106">
            <v>0</v>
          </cell>
          <cell r="AV106" t="str">
            <v>NA</v>
          </cell>
          <cell r="AX106" t="str">
            <v>0</v>
          </cell>
          <cell r="AY106" t="str">
            <v>0</v>
          </cell>
          <cell r="AZ106" t="str">
            <v>0</v>
          </cell>
        </row>
        <row r="107">
          <cell r="G107">
            <v>25494</v>
          </cell>
          <cell r="H107" t="str">
            <v>ADMINISTRADORA</v>
          </cell>
          <cell r="I107">
            <v>39</v>
          </cell>
          <cell r="J107" t="str">
            <v>SUBSIDIADO PLENO</v>
          </cell>
          <cell r="K107" t="str">
            <v>TI-1216964784</v>
          </cell>
          <cell r="L107" t="str">
            <v>P</v>
          </cell>
          <cell r="M107" t="str">
            <v>NINGUNO</v>
          </cell>
          <cell r="N107">
            <v>0</v>
          </cell>
          <cell r="O107">
            <v>13</v>
          </cell>
          <cell r="P107">
            <v>42217</v>
          </cell>
          <cell r="Q107">
            <v>42328</v>
          </cell>
          <cell r="R107">
            <v>42354</v>
          </cell>
          <cell r="S107">
            <v>0</v>
          </cell>
          <cell r="T107">
            <v>0</v>
          </cell>
          <cell r="U107">
            <v>0</v>
          </cell>
          <cell r="V107">
            <v>131109</v>
          </cell>
          <cell r="W107">
            <v>131109</v>
          </cell>
          <cell r="X107">
            <v>0</v>
          </cell>
          <cell r="Y107">
            <v>0</v>
          </cell>
          <cell r="Z107" t="str">
            <v>NA</v>
          </cell>
          <cell r="AA107" t="str">
            <v>NA</v>
          </cell>
          <cell r="AB107">
            <v>0</v>
          </cell>
          <cell r="AC107">
            <v>0</v>
          </cell>
          <cell r="AD107">
            <v>0</v>
          </cell>
          <cell r="AE107">
            <v>42919</v>
          </cell>
          <cell r="AF107" t="str">
            <v>FACSS</v>
          </cell>
          <cell r="AG107" t="str">
            <v>IPSPU</v>
          </cell>
          <cell r="AH107" t="str">
            <v>Pagado</v>
          </cell>
          <cell r="AI107" t="str">
            <v>25494</v>
          </cell>
          <cell r="AJ107">
            <v>131109</v>
          </cell>
          <cell r="AK107">
            <v>131109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131109</v>
          </cell>
          <cell r="AT107">
            <v>0</v>
          </cell>
          <cell r="AU107">
            <v>0</v>
          </cell>
          <cell r="AV107" t="str">
            <v>CRUCE|GIRO DIRECTO DEL M.PS.  MES DE MAYO DE 2017. EVENTO</v>
          </cell>
          <cell r="AW107" t="str">
            <v>496594</v>
          </cell>
          <cell r="AX107" t="str">
            <v>5322|4421</v>
          </cell>
          <cell r="AY107" t="str">
            <v>0</v>
          </cell>
          <cell r="AZ107" t="str">
            <v>0</v>
          </cell>
        </row>
        <row r="108">
          <cell r="G108">
            <v>25495</v>
          </cell>
          <cell r="H108" t="str">
            <v>ADMINISTRADORA</v>
          </cell>
          <cell r="I108">
            <v>39</v>
          </cell>
          <cell r="J108" t="str">
            <v>SUBSIDIADO PLENO</v>
          </cell>
          <cell r="K108" t="str">
            <v>TI-1193517943</v>
          </cell>
          <cell r="L108" t="str">
            <v>P</v>
          </cell>
          <cell r="M108" t="str">
            <v>NINGUNO</v>
          </cell>
          <cell r="N108">
            <v>0</v>
          </cell>
          <cell r="O108">
            <v>13</v>
          </cell>
          <cell r="P108">
            <v>42217</v>
          </cell>
          <cell r="Q108">
            <v>42328</v>
          </cell>
          <cell r="R108">
            <v>42354</v>
          </cell>
          <cell r="S108">
            <v>786654</v>
          </cell>
          <cell r="T108">
            <v>0</v>
          </cell>
          <cell r="U108">
            <v>0</v>
          </cell>
          <cell r="V108">
            <v>786654</v>
          </cell>
          <cell r="W108">
            <v>786654</v>
          </cell>
          <cell r="X108">
            <v>24000</v>
          </cell>
          <cell r="Y108">
            <v>0</v>
          </cell>
          <cell r="Z108" t="str">
            <v>SUTURA FACTURADAS 3 SOPORTADA 1. ( 24000)</v>
          </cell>
          <cell r="AA108" t="str">
            <v>NA</v>
          </cell>
          <cell r="AB108">
            <v>0</v>
          </cell>
          <cell r="AC108">
            <v>0</v>
          </cell>
          <cell r="AD108">
            <v>762654</v>
          </cell>
          <cell r="AR108">
            <v>0</v>
          </cell>
          <cell r="AT108">
            <v>0</v>
          </cell>
          <cell r="AU108">
            <v>0</v>
          </cell>
          <cell r="AV108" t="str">
            <v>NA</v>
          </cell>
          <cell r="AX108" t="str">
            <v>0</v>
          </cell>
          <cell r="AY108" t="str">
            <v>0</v>
          </cell>
          <cell r="AZ108" t="str">
            <v>0</v>
          </cell>
        </row>
        <row r="109">
          <cell r="G109">
            <v>25496</v>
          </cell>
          <cell r="H109" t="str">
            <v>ADMINISTRADORA</v>
          </cell>
          <cell r="I109">
            <v>39</v>
          </cell>
          <cell r="J109" t="str">
            <v>SUBSIDIADO PLENO</v>
          </cell>
          <cell r="K109" t="str">
            <v>CC-1052217415</v>
          </cell>
          <cell r="L109" t="str">
            <v>P</v>
          </cell>
          <cell r="M109" t="str">
            <v>NINGUNO</v>
          </cell>
          <cell r="N109">
            <v>0</v>
          </cell>
          <cell r="O109">
            <v>13</v>
          </cell>
          <cell r="P109">
            <v>42248</v>
          </cell>
          <cell r="Q109">
            <v>42328</v>
          </cell>
          <cell r="R109">
            <v>42354</v>
          </cell>
          <cell r="S109">
            <v>1309240</v>
          </cell>
          <cell r="T109">
            <v>0</v>
          </cell>
          <cell r="U109">
            <v>0</v>
          </cell>
          <cell r="V109">
            <v>1309240</v>
          </cell>
          <cell r="W109">
            <v>1309240</v>
          </cell>
          <cell r="X109">
            <v>0</v>
          </cell>
          <cell r="Y109">
            <v>0</v>
          </cell>
          <cell r="Z109" t="str">
            <v>NA</v>
          </cell>
          <cell r="AA109" t="str">
            <v>HIJO DE</v>
          </cell>
          <cell r="AB109">
            <v>0</v>
          </cell>
          <cell r="AC109">
            <v>0</v>
          </cell>
          <cell r="AD109">
            <v>1309240</v>
          </cell>
          <cell r="AR109">
            <v>0</v>
          </cell>
          <cell r="AT109">
            <v>0</v>
          </cell>
          <cell r="AU109">
            <v>0</v>
          </cell>
          <cell r="AV109" t="str">
            <v>NA</v>
          </cell>
          <cell r="AX109" t="str">
            <v>0</v>
          </cell>
          <cell r="AY109" t="str">
            <v>0</v>
          </cell>
          <cell r="AZ109" t="str">
            <v>0</v>
          </cell>
        </row>
        <row r="110">
          <cell r="G110">
            <v>25497</v>
          </cell>
          <cell r="H110" t="str">
            <v>ADMINISTRADORA</v>
          </cell>
          <cell r="I110">
            <v>39</v>
          </cell>
          <cell r="J110" t="str">
            <v>SUBSIDIADO PLENO</v>
          </cell>
          <cell r="K110" t="str">
            <v>CC-26795676</v>
          </cell>
          <cell r="L110" t="str">
            <v>P</v>
          </cell>
          <cell r="M110" t="str">
            <v>NINGUNO</v>
          </cell>
          <cell r="N110">
            <v>0</v>
          </cell>
          <cell r="O110">
            <v>13</v>
          </cell>
          <cell r="P110">
            <v>42248</v>
          </cell>
          <cell r="Q110">
            <v>42328</v>
          </cell>
          <cell r="R110">
            <v>42354</v>
          </cell>
          <cell r="S110">
            <v>305723</v>
          </cell>
          <cell r="T110">
            <v>0</v>
          </cell>
          <cell r="U110">
            <v>0</v>
          </cell>
          <cell r="V110">
            <v>305723</v>
          </cell>
          <cell r="W110">
            <v>305723</v>
          </cell>
          <cell r="X110">
            <v>254734</v>
          </cell>
          <cell r="Y110">
            <v>0</v>
          </cell>
          <cell r="Z110" t="str">
            <v>2</v>
          </cell>
          <cell r="AA110" t="str">
            <v>NA</v>
          </cell>
          <cell r="AB110">
            <v>0</v>
          </cell>
          <cell r="AC110">
            <v>0</v>
          </cell>
          <cell r="AD110">
            <v>50989</v>
          </cell>
          <cell r="AR110">
            <v>0</v>
          </cell>
          <cell r="AT110">
            <v>0</v>
          </cell>
          <cell r="AU110">
            <v>0</v>
          </cell>
          <cell r="AV110" t="str">
            <v>NA</v>
          </cell>
          <cell r="AX110" t="str">
            <v>0</v>
          </cell>
          <cell r="AY110" t="str">
            <v>0</v>
          </cell>
          <cell r="AZ110" t="str">
            <v>0</v>
          </cell>
        </row>
        <row r="111">
          <cell r="G111">
            <v>25498</v>
          </cell>
          <cell r="H111" t="str">
            <v>ADMINISTRADORA</v>
          </cell>
          <cell r="I111">
            <v>39</v>
          </cell>
          <cell r="J111" t="str">
            <v>SUBSIDIADO PLENO</v>
          </cell>
          <cell r="K111" t="str">
            <v>CC-1004499780</v>
          </cell>
          <cell r="L111" t="str">
            <v>P</v>
          </cell>
          <cell r="M111" t="str">
            <v>NINGUNO</v>
          </cell>
          <cell r="N111">
            <v>0</v>
          </cell>
          <cell r="O111">
            <v>13</v>
          </cell>
          <cell r="P111">
            <v>42248</v>
          </cell>
          <cell r="Q111">
            <v>42328</v>
          </cell>
          <cell r="R111">
            <v>42354</v>
          </cell>
          <cell r="S111">
            <v>110100</v>
          </cell>
          <cell r="T111">
            <v>0</v>
          </cell>
          <cell r="U111">
            <v>0</v>
          </cell>
          <cell r="V111">
            <v>110100</v>
          </cell>
          <cell r="W111">
            <v>110100</v>
          </cell>
          <cell r="X111">
            <v>0</v>
          </cell>
          <cell r="Y111">
            <v>0</v>
          </cell>
          <cell r="Z111" t="str">
            <v>NA</v>
          </cell>
          <cell r="AA111" t="str">
            <v>NA</v>
          </cell>
          <cell r="AB111">
            <v>0</v>
          </cell>
          <cell r="AC111">
            <v>0</v>
          </cell>
          <cell r="AD111">
            <v>110100</v>
          </cell>
          <cell r="AR111">
            <v>0</v>
          </cell>
          <cell r="AT111">
            <v>0</v>
          </cell>
          <cell r="AU111">
            <v>0</v>
          </cell>
          <cell r="AV111" t="str">
            <v>NA</v>
          </cell>
          <cell r="AX111" t="str">
            <v>0</v>
          </cell>
          <cell r="AY111" t="str">
            <v>0</v>
          </cell>
          <cell r="AZ111" t="str">
            <v>0</v>
          </cell>
        </row>
        <row r="112">
          <cell r="G112">
            <v>25499</v>
          </cell>
          <cell r="H112" t="str">
            <v>ADMINISTRADORA</v>
          </cell>
          <cell r="I112">
            <v>39</v>
          </cell>
          <cell r="J112" t="str">
            <v>SUBSIDIADO PLENO</v>
          </cell>
          <cell r="K112" t="str">
            <v>CC-1095815109</v>
          </cell>
          <cell r="L112" t="str">
            <v>P</v>
          </cell>
          <cell r="M112" t="str">
            <v>NINGUNO</v>
          </cell>
          <cell r="N112">
            <v>0</v>
          </cell>
          <cell r="O112">
            <v>13</v>
          </cell>
          <cell r="P112">
            <v>42255</v>
          </cell>
          <cell r="Q112">
            <v>42328</v>
          </cell>
          <cell r="R112">
            <v>42354</v>
          </cell>
          <cell r="S112">
            <v>309221</v>
          </cell>
          <cell r="T112">
            <v>0</v>
          </cell>
          <cell r="U112">
            <v>0</v>
          </cell>
          <cell r="V112">
            <v>309221</v>
          </cell>
          <cell r="W112">
            <v>309221</v>
          </cell>
          <cell r="X112">
            <v>0</v>
          </cell>
          <cell r="Y112">
            <v>0</v>
          </cell>
          <cell r="Z112" t="str">
            <v>NA</v>
          </cell>
          <cell r="AA112" t="str">
            <v>NA</v>
          </cell>
          <cell r="AB112">
            <v>0</v>
          </cell>
          <cell r="AC112">
            <v>0</v>
          </cell>
          <cell r="AD112">
            <v>309221</v>
          </cell>
          <cell r="AR112">
            <v>0</v>
          </cell>
          <cell r="AT112">
            <v>0</v>
          </cell>
          <cell r="AU112">
            <v>0</v>
          </cell>
          <cell r="AV112" t="str">
            <v>NA</v>
          </cell>
          <cell r="AX112" t="str">
            <v>0</v>
          </cell>
          <cell r="AY112" t="str">
            <v>0</v>
          </cell>
          <cell r="AZ112" t="str">
            <v>0</v>
          </cell>
        </row>
        <row r="113">
          <cell r="G113">
            <v>25500</v>
          </cell>
          <cell r="H113" t="str">
            <v>ADMINISTRADORA</v>
          </cell>
          <cell r="I113">
            <v>39</v>
          </cell>
          <cell r="J113" t="str">
            <v>SUBSIDIADO PLENO</v>
          </cell>
          <cell r="K113" t="str">
            <v>CC-1129488264</v>
          </cell>
          <cell r="L113" t="str">
            <v>P</v>
          </cell>
          <cell r="M113" t="str">
            <v>NINGUNO</v>
          </cell>
          <cell r="N113">
            <v>0</v>
          </cell>
          <cell r="O113">
            <v>13</v>
          </cell>
          <cell r="P113">
            <v>42217</v>
          </cell>
          <cell r="Q113">
            <v>42328</v>
          </cell>
          <cell r="R113">
            <v>42354</v>
          </cell>
          <cell r="S113">
            <v>94220</v>
          </cell>
          <cell r="T113">
            <v>0</v>
          </cell>
          <cell r="U113">
            <v>0</v>
          </cell>
          <cell r="V113">
            <v>94220</v>
          </cell>
          <cell r="W113">
            <v>94220</v>
          </cell>
          <cell r="X113">
            <v>48500</v>
          </cell>
          <cell r="Y113">
            <v>0</v>
          </cell>
          <cell r="Z113" t="str">
            <v>NO SE RECONOCE ESTANCIA EN SALA DE OBSERVACIÓN- NO PERTINENTE  DE ACUERDO A MANEJO DE CUADRO CLINICO DE INGRESO (48500)</v>
          </cell>
          <cell r="AA113" t="str">
            <v>NA</v>
          </cell>
          <cell r="AB113">
            <v>0</v>
          </cell>
          <cell r="AC113">
            <v>0</v>
          </cell>
          <cell r="AD113">
            <v>45720</v>
          </cell>
          <cell r="AR113">
            <v>0</v>
          </cell>
          <cell r="AT113">
            <v>0</v>
          </cell>
          <cell r="AU113">
            <v>0</v>
          </cell>
          <cell r="AV113" t="str">
            <v>NA</v>
          </cell>
          <cell r="AX113" t="str">
            <v>0</v>
          </cell>
          <cell r="AY113" t="str">
            <v>0</v>
          </cell>
          <cell r="AZ113" t="str">
            <v>0</v>
          </cell>
        </row>
        <row r="114">
          <cell r="G114">
            <v>25501</v>
          </cell>
          <cell r="H114" t="str">
            <v>ADMINISTRADORA</v>
          </cell>
          <cell r="I114">
            <v>39</v>
          </cell>
          <cell r="J114" t="str">
            <v>SUBSIDIADO PLENO</v>
          </cell>
          <cell r="K114" t="str">
            <v>CC-1046429450</v>
          </cell>
          <cell r="L114" t="str">
            <v>P</v>
          </cell>
          <cell r="M114" t="str">
            <v>NINGUNO</v>
          </cell>
          <cell r="N114">
            <v>0</v>
          </cell>
          <cell r="O114">
            <v>13</v>
          </cell>
          <cell r="P114">
            <v>42217</v>
          </cell>
          <cell r="Q114">
            <v>42328</v>
          </cell>
          <cell r="R114">
            <v>42354</v>
          </cell>
          <cell r="S114">
            <v>106821</v>
          </cell>
          <cell r="T114">
            <v>0</v>
          </cell>
          <cell r="U114">
            <v>0</v>
          </cell>
          <cell r="V114">
            <v>106821</v>
          </cell>
          <cell r="W114">
            <v>106821</v>
          </cell>
          <cell r="X114">
            <v>0</v>
          </cell>
          <cell r="Y114">
            <v>0</v>
          </cell>
          <cell r="Z114" t="str">
            <v>NA</v>
          </cell>
          <cell r="AA114" t="str">
            <v>NA</v>
          </cell>
          <cell r="AB114">
            <v>0</v>
          </cell>
          <cell r="AC114">
            <v>0</v>
          </cell>
          <cell r="AD114">
            <v>106821</v>
          </cell>
          <cell r="AR114">
            <v>0</v>
          </cell>
          <cell r="AT114">
            <v>0</v>
          </cell>
          <cell r="AU114">
            <v>0</v>
          </cell>
          <cell r="AV114" t="str">
            <v>NA</v>
          </cell>
          <cell r="AX114" t="str">
            <v>0</v>
          </cell>
          <cell r="AY114" t="str">
            <v>0</v>
          </cell>
          <cell r="AZ114" t="str">
            <v>0</v>
          </cell>
        </row>
        <row r="115">
          <cell r="G115">
            <v>25502</v>
          </cell>
          <cell r="H115" t="str">
            <v>ADMINISTRADORA</v>
          </cell>
          <cell r="I115">
            <v>39</v>
          </cell>
          <cell r="J115" t="str">
            <v>SUBSIDIADO PLENO</v>
          </cell>
          <cell r="K115" t="str">
            <v>CC-1052217242</v>
          </cell>
          <cell r="L115" t="str">
            <v>P</v>
          </cell>
          <cell r="M115" t="str">
            <v>NINGUNO</v>
          </cell>
          <cell r="N115">
            <v>0</v>
          </cell>
          <cell r="O115">
            <v>13</v>
          </cell>
          <cell r="P115">
            <v>42217</v>
          </cell>
          <cell r="Q115">
            <v>42328</v>
          </cell>
          <cell r="R115">
            <v>42354</v>
          </cell>
          <cell r="S115">
            <v>548523</v>
          </cell>
          <cell r="T115">
            <v>0</v>
          </cell>
          <cell r="U115">
            <v>0</v>
          </cell>
          <cell r="V115">
            <v>548523</v>
          </cell>
          <cell r="W115">
            <v>548523</v>
          </cell>
          <cell r="X115">
            <v>0</v>
          </cell>
          <cell r="Y115">
            <v>0</v>
          </cell>
          <cell r="Z115" t="str">
            <v>NA</v>
          </cell>
          <cell r="AA115" t="str">
            <v>NA</v>
          </cell>
          <cell r="AB115">
            <v>0</v>
          </cell>
          <cell r="AC115">
            <v>0</v>
          </cell>
          <cell r="AD115">
            <v>548523</v>
          </cell>
          <cell r="AR115">
            <v>0</v>
          </cell>
          <cell r="AT115">
            <v>0</v>
          </cell>
          <cell r="AU115">
            <v>0</v>
          </cell>
          <cell r="AV115" t="str">
            <v>NA</v>
          </cell>
          <cell r="AX115" t="str">
            <v>0</v>
          </cell>
          <cell r="AY115" t="str">
            <v>0</v>
          </cell>
          <cell r="AZ115" t="str">
            <v>0</v>
          </cell>
        </row>
        <row r="116">
          <cell r="G116">
            <v>26033</v>
          </cell>
          <cell r="H116" t="str">
            <v>ADMINISTRADORA</v>
          </cell>
          <cell r="I116">
            <v>39</v>
          </cell>
          <cell r="J116" t="str">
            <v>SUBSIDIADO PLENO</v>
          </cell>
          <cell r="K116" t="str">
            <v>RC-1127772063</v>
          </cell>
          <cell r="L116" t="str">
            <v>P</v>
          </cell>
          <cell r="M116" t="str">
            <v>NINGUNO</v>
          </cell>
          <cell r="N116">
            <v>0</v>
          </cell>
          <cell r="O116">
            <v>13</v>
          </cell>
          <cell r="P116">
            <v>42465</v>
          </cell>
          <cell r="Q116">
            <v>42465</v>
          </cell>
          <cell r="R116">
            <v>42557</v>
          </cell>
          <cell r="S116">
            <v>100420</v>
          </cell>
          <cell r="T116">
            <v>0</v>
          </cell>
          <cell r="U116">
            <v>0</v>
          </cell>
          <cell r="V116">
            <v>100420</v>
          </cell>
          <cell r="W116">
            <v>100420</v>
          </cell>
          <cell r="X116">
            <v>0</v>
          </cell>
          <cell r="Y116">
            <v>0</v>
          </cell>
          <cell r="Z116" t="str">
            <v>NA</v>
          </cell>
          <cell r="AA116" t="str">
            <v>NA</v>
          </cell>
          <cell r="AB116">
            <v>0</v>
          </cell>
          <cell r="AC116">
            <v>0</v>
          </cell>
          <cell r="AD116">
            <v>100420</v>
          </cell>
          <cell r="AR116">
            <v>0</v>
          </cell>
          <cell r="AT116">
            <v>0</v>
          </cell>
          <cell r="AU116">
            <v>0</v>
          </cell>
          <cell r="AV116" t="str">
            <v>NA</v>
          </cell>
          <cell r="AX116" t="str">
            <v>0</v>
          </cell>
          <cell r="AY116" t="str">
            <v>0</v>
          </cell>
          <cell r="AZ116" t="str">
            <v>0</v>
          </cell>
        </row>
        <row r="117">
          <cell r="G117">
            <v>26309</v>
          </cell>
          <cell r="H117" t="str">
            <v>ADMINISTRADORA</v>
          </cell>
          <cell r="I117">
            <v>39</v>
          </cell>
          <cell r="J117" t="str">
            <v>SUBSIDIADO PLENO</v>
          </cell>
          <cell r="K117" t="str">
            <v>CC-1052216666</v>
          </cell>
          <cell r="L117" t="str">
            <v>P</v>
          </cell>
          <cell r="M117" t="str">
            <v>NINGUNO</v>
          </cell>
          <cell r="N117">
            <v>0</v>
          </cell>
          <cell r="O117">
            <v>13</v>
          </cell>
          <cell r="P117">
            <v>42483</v>
          </cell>
          <cell r="Q117">
            <v>42483</v>
          </cell>
          <cell r="R117">
            <v>42559</v>
          </cell>
          <cell r="S117">
            <v>349182</v>
          </cell>
          <cell r="T117">
            <v>0</v>
          </cell>
          <cell r="U117">
            <v>0</v>
          </cell>
          <cell r="V117">
            <v>349182</v>
          </cell>
          <cell r="W117">
            <v>349182</v>
          </cell>
          <cell r="X117">
            <v>0</v>
          </cell>
          <cell r="Y117">
            <v>0</v>
          </cell>
          <cell r="Z117" t="str">
            <v>NA</v>
          </cell>
          <cell r="AA117" t="str">
            <v>NA</v>
          </cell>
          <cell r="AB117">
            <v>0</v>
          </cell>
          <cell r="AC117">
            <v>0</v>
          </cell>
          <cell r="AD117">
            <v>349182</v>
          </cell>
          <cell r="AR117">
            <v>0</v>
          </cell>
          <cell r="AT117">
            <v>0</v>
          </cell>
          <cell r="AU117">
            <v>0</v>
          </cell>
          <cell r="AV117" t="str">
            <v>NA</v>
          </cell>
          <cell r="AX117" t="str">
            <v>0</v>
          </cell>
          <cell r="AY117" t="str">
            <v>0</v>
          </cell>
          <cell r="AZ117" t="str">
            <v>0</v>
          </cell>
        </row>
        <row r="118">
          <cell r="G118">
            <v>26490</v>
          </cell>
          <cell r="H118" t="str">
            <v>ADMINISTRADORA</v>
          </cell>
          <cell r="I118">
            <v>39</v>
          </cell>
          <cell r="J118" t="str">
            <v>SUBSIDIADO PLENO</v>
          </cell>
          <cell r="K118" t="str">
            <v>CC-1007302504</v>
          </cell>
          <cell r="L118" t="str">
            <v>P</v>
          </cell>
          <cell r="M118" t="str">
            <v>NINGUNO</v>
          </cell>
          <cell r="N118">
            <v>0</v>
          </cell>
          <cell r="O118">
            <v>13</v>
          </cell>
          <cell r="P118">
            <v>42436</v>
          </cell>
          <cell r="Q118">
            <v>42436</v>
          </cell>
          <cell r="R118">
            <v>42559</v>
          </cell>
          <cell r="S118">
            <v>272415</v>
          </cell>
          <cell r="T118">
            <v>0</v>
          </cell>
          <cell r="U118">
            <v>0</v>
          </cell>
          <cell r="V118">
            <v>272415</v>
          </cell>
          <cell r="W118">
            <v>272415</v>
          </cell>
          <cell r="X118">
            <v>0</v>
          </cell>
          <cell r="Y118">
            <v>0</v>
          </cell>
          <cell r="Z118" t="str">
            <v>NA</v>
          </cell>
          <cell r="AA118" t="str">
            <v>NA</v>
          </cell>
          <cell r="AB118">
            <v>0</v>
          </cell>
          <cell r="AC118">
            <v>0</v>
          </cell>
          <cell r="AD118">
            <v>272415</v>
          </cell>
          <cell r="AR118">
            <v>0</v>
          </cell>
          <cell r="AT118">
            <v>0</v>
          </cell>
          <cell r="AU118">
            <v>0</v>
          </cell>
          <cell r="AV118" t="str">
            <v>NA</v>
          </cell>
          <cell r="AX118" t="str">
            <v>0</v>
          </cell>
          <cell r="AY118" t="str">
            <v>0</v>
          </cell>
          <cell r="AZ118" t="str">
            <v>0</v>
          </cell>
        </row>
        <row r="119">
          <cell r="G119">
            <v>26275</v>
          </cell>
          <cell r="H119" t="str">
            <v>ADMINISTRADORA</v>
          </cell>
          <cell r="I119">
            <v>39</v>
          </cell>
          <cell r="J119" t="str">
            <v>SUBSIDIADO PLENO</v>
          </cell>
          <cell r="K119" t="str">
            <v>CC-30844339</v>
          </cell>
          <cell r="L119" t="str">
            <v>P</v>
          </cell>
          <cell r="M119" t="str">
            <v>NINGUNO</v>
          </cell>
          <cell r="N119">
            <v>0</v>
          </cell>
          <cell r="O119">
            <v>13</v>
          </cell>
          <cell r="P119">
            <v>42497</v>
          </cell>
          <cell r="Q119">
            <v>42497</v>
          </cell>
          <cell r="R119">
            <v>42558</v>
          </cell>
          <cell r="S119">
            <v>79610</v>
          </cell>
          <cell r="T119">
            <v>0</v>
          </cell>
          <cell r="U119">
            <v>0</v>
          </cell>
          <cell r="V119">
            <v>79610</v>
          </cell>
          <cell r="W119">
            <v>79610</v>
          </cell>
          <cell r="X119">
            <v>0</v>
          </cell>
          <cell r="Y119">
            <v>0</v>
          </cell>
          <cell r="Z119" t="str">
            <v>NA</v>
          </cell>
          <cell r="AA119" t="str">
            <v>NA</v>
          </cell>
          <cell r="AB119">
            <v>0</v>
          </cell>
          <cell r="AC119">
            <v>0</v>
          </cell>
          <cell r="AD119">
            <v>79610</v>
          </cell>
          <cell r="AR119">
            <v>0</v>
          </cell>
          <cell r="AT119">
            <v>0</v>
          </cell>
          <cell r="AU119">
            <v>0</v>
          </cell>
          <cell r="AV119" t="str">
            <v>NA</v>
          </cell>
          <cell r="AX119" t="str">
            <v>0</v>
          </cell>
          <cell r="AY119" t="str">
            <v>0</v>
          </cell>
          <cell r="AZ119" t="str">
            <v>0</v>
          </cell>
        </row>
        <row r="120">
          <cell r="G120">
            <v>26269</v>
          </cell>
          <cell r="H120" t="str">
            <v>ADMINISTRADORA</v>
          </cell>
          <cell r="I120">
            <v>39</v>
          </cell>
          <cell r="J120" t="str">
            <v>SUBSIDIADO PLENO</v>
          </cell>
          <cell r="K120" t="str">
            <v>CC-1063564668</v>
          </cell>
          <cell r="L120" t="str">
            <v>P</v>
          </cell>
          <cell r="M120" t="str">
            <v>NINGUNO</v>
          </cell>
          <cell r="N120">
            <v>0</v>
          </cell>
          <cell r="O120">
            <v>13</v>
          </cell>
          <cell r="P120">
            <v>42488</v>
          </cell>
          <cell r="Q120">
            <v>42488</v>
          </cell>
          <cell r="R120">
            <v>42558</v>
          </cell>
          <cell r="S120">
            <v>95660</v>
          </cell>
          <cell r="T120">
            <v>0</v>
          </cell>
          <cell r="U120">
            <v>0</v>
          </cell>
          <cell r="V120">
            <v>95660</v>
          </cell>
          <cell r="W120">
            <v>95660</v>
          </cell>
          <cell r="X120">
            <v>0</v>
          </cell>
          <cell r="Y120">
            <v>0</v>
          </cell>
          <cell r="Z120" t="str">
            <v>NA</v>
          </cell>
          <cell r="AA120" t="str">
            <v>NA</v>
          </cell>
          <cell r="AB120">
            <v>0</v>
          </cell>
          <cell r="AC120">
            <v>0</v>
          </cell>
          <cell r="AD120">
            <v>95660</v>
          </cell>
          <cell r="AR120">
            <v>0</v>
          </cell>
          <cell r="AT120">
            <v>0</v>
          </cell>
          <cell r="AU120">
            <v>0</v>
          </cell>
          <cell r="AV120" t="str">
            <v>NA</v>
          </cell>
          <cell r="AX120" t="str">
            <v>0</v>
          </cell>
          <cell r="AY120" t="str">
            <v>0</v>
          </cell>
          <cell r="AZ120" t="str">
            <v>0</v>
          </cell>
        </row>
        <row r="121">
          <cell r="G121">
            <v>26101</v>
          </cell>
          <cell r="H121" t="str">
            <v>ADMINISTRADORA</v>
          </cell>
          <cell r="I121">
            <v>39</v>
          </cell>
          <cell r="J121" t="str">
            <v>SUBSIDIADO PLENO</v>
          </cell>
          <cell r="K121" t="str">
            <v>RC-1065900634</v>
          </cell>
          <cell r="L121" t="str">
            <v>P</v>
          </cell>
          <cell r="M121" t="str">
            <v>NINGUNO</v>
          </cell>
          <cell r="N121">
            <v>0</v>
          </cell>
          <cell r="O121">
            <v>13</v>
          </cell>
          <cell r="P121">
            <v>42470</v>
          </cell>
          <cell r="Q121">
            <v>42470</v>
          </cell>
          <cell r="R121">
            <v>42556</v>
          </cell>
          <cell r="S121">
            <v>84132</v>
          </cell>
          <cell r="T121">
            <v>0</v>
          </cell>
          <cell r="U121">
            <v>0</v>
          </cell>
          <cell r="V121">
            <v>84132</v>
          </cell>
          <cell r="W121">
            <v>84132</v>
          </cell>
          <cell r="X121">
            <v>0</v>
          </cell>
          <cell r="Y121">
            <v>0</v>
          </cell>
          <cell r="Z121" t="str">
            <v>NA</v>
          </cell>
          <cell r="AA121" t="str">
            <v>NA</v>
          </cell>
          <cell r="AB121">
            <v>0</v>
          </cell>
          <cell r="AC121">
            <v>0</v>
          </cell>
          <cell r="AD121">
            <v>84132</v>
          </cell>
          <cell r="AR121">
            <v>0</v>
          </cell>
          <cell r="AT121">
            <v>0</v>
          </cell>
          <cell r="AU121">
            <v>0</v>
          </cell>
          <cell r="AV121" t="str">
            <v>NA</v>
          </cell>
          <cell r="AX121" t="str">
            <v>0</v>
          </cell>
          <cell r="AY121" t="str">
            <v>0</v>
          </cell>
          <cell r="AZ121" t="str">
            <v>0</v>
          </cell>
        </row>
        <row r="122">
          <cell r="G122">
            <v>26333</v>
          </cell>
          <cell r="H122" t="str">
            <v>ADMINISTRADORA</v>
          </cell>
          <cell r="I122">
            <v>39</v>
          </cell>
          <cell r="J122" t="str">
            <v>SUBSIDIADO PLENO</v>
          </cell>
          <cell r="K122" t="str">
            <v>TI-1052571698</v>
          </cell>
          <cell r="L122" t="str">
            <v>P</v>
          </cell>
          <cell r="M122" t="str">
            <v>NINGUNO</v>
          </cell>
          <cell r="N122">
            <v>0</v>
          </cell>
          <cell r="O122">
            <v>13</v>
          </cell>
          <cell r="P122">
            <v>42506</v>
          </cell>
          <cell r="Q122">
            <v>42506</v>
          </cell>
          <cell r="R122">
            <v>42559</v>
          </cell>
          <cell r="S122">
            <v>95790</v>
          </cell>
          <cell r="T122">
            <v>0</v>
          </cell>
          <cell r="U122">
            <v>0</v>
          </cell>
          <cell r="V122">
            <v>95790</v>
          </cell>
          <cell r="W122">
            <v>95790</v>
          </cell>
          <cell r="X122">
            <v>0</v>
          </cell>
          <cell r="Y122">
            <v>0</v>
          </cell>
          <cell r="Z122" t="str">
            <v>NA</v>
          </cell>
          <cell r="AA122" t="str">
            <v>NA</v>
          </cell>
          <cell r="AB122">
            <v>0</v>
          </cell>
          <cell r="AC122">
            <v>0</v>
          </cell>
          <cell r="AD122">
            <v>95790</v>
          </cell>
          <cell r="AR122">
            <v>0</v>
          </cell>
          <cell r="AT122">
            <v>0</v>
          </cell>
          <cell r="AU122">
            <v>0</v>
          </cell>
          <cell r="AV122" t="str">
            <v>NA</v>
          </cell>
          <cell r="AX122" t="str">
            <v>0</v>
          </cell>
          <cell r="AY122" t="str">
            <v>0</v>
          </cell>
          <cell r="AZ122" t="str">
            <v>0</v>
          </cell>
        </row>
        <row r="123">
          <cell r="G123">
            <v>26464</v>
          </cell>
          <cell r="H123" t="str">
            <v>ADMINISTRADORA</v>
          </cell>
          <cell r="I123">
            <v>39</v>
          </cell>
          <cell r="J123" t="str">
            <v>SUBSIDIADO PLENO</v>
          </cell>
          <cell r="K123" t="str">
            <v>TI-1063561497</v>
          </cell>
          <cell r="L123" t="str">
            <v>P</v>
          </cell>
          <cell r="M123" t="str">
            <v>NINGUNO</v>
          </cell>
          <cell r="N123">
            <v>0</v>
          </cell>
          <cell r="O123">
            <v>13</v>
          </cell>
          <cell r="P123">
            <v>42519</v>
          </cell>
          <cell r="Q123">
            <v>42519</v>
          </cell>
          <cell r="R123">
            <v>42559</v>
          </cell>
          <cell r="S123">
            <v>65910</v>
          </cell>
          <cell r="T123">
            <v>0</v>
          </cell>
          <cell r="U123">
            <v>0</v>
          </cell>
          <cell r="V123">
            <v>65910</v>
          </cell>
          <cell r="W123">
            <v>65910</v>
          </cell>
          <cell r="X123">
            <v>0</v>
          </cell>
          <cell r="Y123">
            <v>0</v>
          </cell>
          <cell r="Z123" t="str">
            <v>NA</v>
          </cell>
          <cell r="AA123" t="str">
            <v>NA</v>
          </cell>
          <cell r="AB123">
            <v>0</v>
          </cell>
          <cell r="AC123">
            <v>0</v>
          </cell>
          <cell r="AD123">
            <v>65910</v>
          </cell>
          <cell r="AR123">
            <v>0</v>
          </cell>
          <cell r="AT123">
            <v>0</v>
          </cell>
          <cell r="AU123">
            <v>0</v>
          </cell>
          <cell r="AV123" t="str">
            <v>NA</v>
          </cell>
          <cell r="AX123" t="str">
            <v>0</v>
          </cell>
          <cell r="AY123" t="str">
            <v>0</v>
          </cell>
          <cell r="AZ123" t="str">
            <v>0</v>
          </cell>
        </row>
        <row r="124">
          <cell r="G124">
            <v>26438</v>
          </cell>
          <cell r="H124" t="str">
            <v>ADMINISTRADORA</v>
          </cell>
          <cell r="I124">
            <v>39</v>
          </cell>
          <cell r="J124" t="str">
            <v>SUBSIDIADO PLENO</v>
          </cell>
          <cell r="K124" t="str">
            <v>CC-1066720183</v>
          </cell>
          <cell r="L124" t="str">
            <v>P</v>
          </cell>
          <cell r="M124" t="str">
            <v>NINGUNO</v>
          </cell>
          <cell r="N124">
            <v>0</v>
          </cell>
          <cell r="O124">
            <v>13</v>
          </cell>
          <cell r="P124">
            <v>42521</v>
          </cell>
          <cell r="Q124">
            <v>42521</v>
          </cell>
          <cell r="R124">
            <v>42559</v>
          </cell>
          <cell r="S124">
            <v>22790</v>
          </cell>
          <cell r="T124">
            <v>0</v>
          </cell>
          <cell r="U124">
            <v>0</v>
          </cell>
          <cell r="V124">
            <v>22790</v>
          </cell>
          <cell r="W124">
            <v>22790</v>
          </cell>
          <cell r="X124">
            <v>0</v>
          </cell>
          <cell r="Y124">
            <v>0</v>
          </cell>
          <cell r="Z124" t="str">
            <v>NA</v>
          </cell>
          <cell r="AA124" t="str">
            <v>NA</v>
          </cell>
          <cell r="AB124">
            <v>0</v>
          </cell>
          <cell r="AC124">
            <v>0</v>
          </cell>
          <cell r="AD124">
            <v>22790</v>
          </cell>
          <cell r="AR124">
            <v>0</v>
          </cell>
          <cell r="AT124">
            <v>0</v>
          </cell>
          <cell r="AU124">
            <v>0</v>
          </cell>
          <cell r="AV124" t="str">
            <v>NA</v>
          </cell>
          <cell r="AX124" t="str">
            <v>0</v>
          </cell>
          <cell r="AY124" t="str">
            <v>0</v>
          </cell>
          <cell r="AZ124" t="str">
            <v>0</v>
          </cell>
        </row>
        <row r="125">
          <cell r="G125">
            <v>26471</v>
          </cell>
          <cell r="H125" t="str">
            <v>ADMINISTRADORA</v>
          </cell>
          <cell r="I125">
            <v>39</v>
          </cell>
          <cell r="J125" t="str">
            <v>SUBSIDIADO PLENO</v>
          </cell>
          <cell r="K125" t="str">
            <v>TI-1193235076</v>
          </cell>
          <cell r="L125" t="str">
            <v>P</v>
          </cell>
          <cell r="M125" t="str">
            <v>NINGUNO</v>
          </cell>
          <cell r="N125">
            <v>0</v>
          </cell>
          <cell r="O125">
            <v>13</v>
          </cell>
          <cell r="P125">
            <v>42429</v>
          </cell>
          <cell r="Q125">
            <v>42429</v>
          </cell>
          <cell r="R125">
            <v>42559</v>
          </cell>
          <cell r="S125">
            <v>77680</v>
          </cell>
          <cell r="T125">
            <v>0</v>
          </cell>
          <cell r="U125">
            <v>0</v>
          </cell>
          <cell r="V125">
            <v>77680</v>
          </cell>
          <cell r="W125">
            <v>77680</v>
          </cell>
          <cell r="X125">
            <v>0</v>
          </cell>
          <cell r="Y125">
            <v>0</v>
          </cell>
          <cell r="Z125" t="str">
            <v>NA</v>
          </cell>
          <cell r="AA125" t="str">
            <v>NA</v>
          </cell>
          <cell r="AB125">
            <v>0</v>
          </cell>
          <cell r="AC125">
            <v>0</v>
          </cell>
          <cell r="AD125">
            <v>77680</v>
          </cell>
          <cell r="AR125">
            <v>0</v>
          </cell>
          <cell r="AT125">
            <v>0</v>
          </cell>
          <cell r="AU125">
            <v>0</v>
          </cell>
          <cell r="AV125" t="str">
            <v>NA</v>
          </cell>
          <cell r="AX125" t="str">
            <v>0</v>
          </cell>
          <cell r="AY125" t="str">
            <v>0</v>
          </cell>
          <cell r="AZ125" t="str">
            <v>0</v>
          </cell>
        </row>
        <row r="126">
          <cell r="G126">
            <v>26030</v>
          </cell>
          <cell r="H126" t="str">
            <v>ADMINISTRADORA</v>
          </cell>
          <cell r="I126">
            <v>39</v>
          </cell>
          <cell r="J126" t="str">
            <v>SUBSIDIADO PLENO</v>
          </cell>
          <cell r="K126" t="str">
            <v>CC-23108557</v>
          </cell>
          <cell r="L126" t="str">
            <v>P</v>
          </cell>
          <cell r="M126" t="str">
            <v>NINGUNO</v>
          </cell>
          <cell r="N126">
            <v>0</v>
          </cell>
          <cell r="O126">
            <v>13</v>
          </cell>
          <cell r="P126">
            <v>42463</v>
          </cell>
          <cell r="Q126">
            <v>42463</v>
          </cell>
          <cell r="R126">
            <v>42559</v>
          </cell>
          <cell r="S126">
            <v>338470</v>
          </cell>
          <cell r="T126">
            <v>0</v>
          </cell>
          <cell r="U126">
            <v>0</v>
          </cell>
          <cell r="V126">
            <v>338470</v>
          </cell>
          <cell r="W126">
            <v>338470</v>
          </cell>
          <cell r="X126">
            <v>0</v>
          </cell>
          <cell r="Y126">
            <v>0</v>
          </cell>
          <cell r="Z126" t="str">
            <v>NA</v>
          </cell>
          <cell r="AA126" t="str">
            <v>NA</v>
          </cell>
          <cell r="AB126">
            <v>0</v>
          </cell>
          <cell r="AC126">
            <v>0</v>
          </cell>
          <cell r="AD126">
            <v>338470</v>
          </cell>
          <cell r="AR126">
            <v>0</v>
          </cell>
          <cell r="AT126">
            <v>0</v>
          </cell>
          <cell r="AU126">
            <v>0</v>
          </cell>
          <cell r="AV126" t="str">
            <v>NA</v>
          </cell>
          <cell r="AX126" t="str">
            <v>0</v>
          </cell>
          <cell r="AY126" t="str">
            <v>0</v>
          </cell>
          <cell r="AZ126" t="str">
            <v>0</v>
          </cell>
        </row>
        <row r="127">
          <cell r="G127">
            <v>26042</v>
          </cell>
          <cell r="H127" t="str">
            <v>ADMINISTRADORA</v>
          </cell>
          <cell r="I127">
            <v>39</v>
          </cell>
          <cell r="J127" t="str">
            <v>SUBSIDIADO PLENO</v>
          </cell>
          <cell r="K127" t="str">
            <v>TI-1052570813</v>
          </cell>
          <cell r="L127" t="str">
            <v>P</v>
          </cell>
          <cell r="M127" t="str">
            <v>NINGUNO</v>
          </cell>
          <cell r="N127">
            <v>0</v>
          </cell>
          <cell r="O127">
            <v>13</v>
          </cell>
          <cell r="P127">
            <v>42425</v>
          </cell>
          <cell r="Q127">
            <v>42425</v>
          </cell>
          <cell r="R127">
            <v>42557</v>
          </cell>
          <cell r="S127">
            <v>95052</v>
          </cell>
          <cell r="T127">
            <v>0</v>
          </cell>
          <cell r="U127">
            <v>0</v>
          </cell>
          <cell r="V127">
            <v>95052</v>
          </cell>
          <cell r="W127">
            <v>95052</v>
          </cell>
          <cell r="X127">
            <v>0</v>
          </cell>
          <cell r="Y127">
            <v>0</v>
          </cell>
          <cell r="Z127" t="str">
            <v>NA</v>
          </cell>
          <cell r="AA127" t="str">
            <v>NA</v>
          </cell>
          <cell r="AB127">
            <v>0</v>
          </cell>
          <cell r="AC127">
            <v>0</v>
          </cell>
          <cell r="AD127">
            <v>95052</v>
          </cell>
          <cell r="AR127">
            <v>0</v>
          </cell>
          <cell r="AT127">
            <v>0</v>
          </cell>
          <cell r="AU127">
            <v>0</v>
          </cell>
          <cell r="AV127" t="str">
            <v>NA</v>
          </cell>
          <cell r="AX127" t="str">
            <v>0</v>
          </cell>
          <cell r="AY127" t="str">
            <v>0</v>
          </cell>
          <cell r="AZ127" t="str">
            <v>0</v>
          </cell>
        </row>
        <row r="128">
          <cell r="G128">
            <v>26078</v>
          </cell>
          <cell r="H128" t="str">
            <v>ADMINISTRADORA</v>
          </cell>
          <cell r="I128">
            <v>39</v>
          </cell>
          <cell r="J128" t="str">
            <v>SUBSIDIADO PLENO</v>
          </cell>
          <cell r="K128" t="str">
            <v>CC-1052218107</v>
          </cell>
          <cell r="L128" t="str">
            <v>P</v>
          </cell>
          <cell r="M128" t="str">
            <v>NINGUNO</v>
          </cell>
          <cell r="N128">
            <v>0</v>
          </cell>
          <cell r="O128">
            <v>13</v>
          </cell>
          <cell r="P128">
            <v>42462</v>
          </cell>
          <cell r="Q128">
            <v>42462</v>
          </cell>
          <cell r="R128">
            <v>42557</v>
          </cell>
          <cell r="S128">
            <v>133023</v>
          </cell>
          <cell r="T128">
            <v>0</v>
          </cell>
          <cell r="U128">
            <v>0</v>
          </cell>
          <cell r="V128">
            <v>133023</v>
          </cell>
          <cell r="W128">
            <v>133023</v>
          </cell>
          <cell r="X128">
            <v>0</v>
          </cell>
          <cell r="Y128">
            <v>0</v>
          </cell>
          <cell r="Z128" t="str">
            <v>NA</v>
          </cell>
          <cell r="AA128" t="str">
            <v>NA</v>
          </cell>
          <cell r="AB128">
            <v>0</v>
          </cell>
          <cell r="AC128">
            <v>0</v>
          </cell>
          <cell r="AD128">
            <v>133023</v>
          </cell>
          <cell r="AR128">
            <v>0</v>
          </cell>
          <cell r="AT128">
            <v>0</v>
          </cell>
          <cell r="AU128">
            <v>0</v>
          </cell>
          <cell r="AV128" t="str">
            <v>NA</v>
          </cell>
          <cell r="AX128" t="str">
            <v>0</v>
          </cell>
          <cell r="AY128" t="str">
            <v>0</v>
          </cell>
          <cell r="AZ128" t="str">
            <v>0</v>
          </cell>
        </row>
        <row r="129">
          <cell r="G129">
            <v>26214</v>
          </cell>
          <cell r="H129" t="str">
            <v>ADMINISTRADORA</v>
          </cell>
          <cell r="I129">
            <v>39</v>
          </cell>
          <cell r="J129" t="str">
            <v>SUBSIDIADO PLENO</v>
          </cell>
          <cell r="K129" t="str">
            <v>TI-1001278174</v>
          </cell>
          <cell r="L129" t="str">
            <v>P</v>
          </cell>
          <cell r="M129" t="str">
            <v>NINGUNO</v>
          </cell>
          <cell r="N129">
            <v>0</v>
          </cell>
          <cell r="O129">
            <v>13</v>
          </cell>
          <cell r="P129">
            <v>42480</v>
          </cell>
          <cell r="Q129">
            <v>42480</v>
          </cell>
          <cell r="R129">
            <v>42557</v>
          </cell>
          <cell r="S129">
            <v>1543239</v>
          </cell>
          <cell r="T129">
            <v>0</v>
          </cell>
          <cell r="U129">
            <v>0</v>
          </cell>
          <cell r="V129">
            <v>1543239</v>
          </cell>
          <cell r="W129">
            <v>1543239</v>
          </cell>
          <cell r="X129">
            <v>0</v>
          </cell>
          <cell r="Y129">
            <v>85160</v>
          </cell>
          <cell r="Z129" t="str">
            <v> SE GLOSA MAYOR VALOR COBRADO EN TRASLADO LA GLORIA - VALLEDUPAR, MAYOR VALOR COBRADO DE ACUERDO A TARIFAS INSTITUCONALES ANEXAS (1216640)</v>
          </cell>
          <cell r="AA129" t="str">
            <v>NA</v>
          </cell>
          <cell r="AB129">
            <v>0</v>
          </cell>
          <cell r="AC129">
            <v>0</v>
          </cell>
          <cell r="AD129">
            <v>1458079</v>
          </cell>
          <cell r="AR129">
            <v>0</v>
          </cell>
          <cell r="AT129">
            <v>0</v>
          </cell>
          <cell r="AU129">
            <v>0</v>
          </cell>
          <cell r="AV129" t="str">
            <v>NA</v>
          </cell>
          <cell r="AX129" t="str">
            <v>0</v>
          </cell>
          <cell r="AY129" t="str">
            <v>0</v>
          </cell>
          <cell r="AZ129" t="str">
            <v>0</v>
          </cell>
        </row>
        <row r="130">
          <cell r="G130">
            <v>26340</v>
          </cell>
          <cell r="H130" t="str">
            <v>ADMINISTRADORA</v>
          </cell>
          <cell r="I130">
            <v>39</v>
          </cell>
          <cell r="J130" t="str">
            <v>SUBSIDIADO PLENO</v>
          </cell>
          <cell r="K130" t="str">
            <v>CC-1052218673</v>
          </cell>
          <cell r="L130" t="str">
            <v>P</v>
          </cell>
          <cell r="M130" t="str">
            <v>NINGUNO</v>
          </cell>
          <cell r="N130">
            <v>0</v>
          </cell>
          <cell r="O130">
            <v>13</v>
          </cell>
          <cell r="P130">
            <v>42480</v>
          </cell>
          <cell r="Q130">
            <v>42480</v>
          </cell>
          <cell r="R130">
            <v>42557</v>
          </cell>
          <cell r="S130">
            <v>576087</v>
          </cell>
          <cell r="T130">
            <v>0</v>
          </cell>
          <cell r="U130">
            <v>0</v>
          </cell>
          <cell r="V130">
            <v>576087</v>
          </cell>
          <cell r="W130">
            <v>576087</v>
          </cell>
          <cell r="X130">
            <v>0</v>
          </cell>
          <cell r="Y130">
            <v>0</v>
          </cell>
          <cell r="Z130" t="str">
            <v>NA</v>
          </cell>
          <cell r="AA130" t="str">
            <v>NA</v>
          </cell>
          <cell r="AB130">
            <v>0</v>
          </cell>
          <cell r="AC130">
            <v>0</v>
          </cell>
          <cell r="AD130">
            <v>576087</v>
          </cell>
          <cell r="AR130">
            <v>0</v>
          </cell>
          <cell r="AT130">
            <v>0</v>
          </cell>
          <cell r="AU130">
            <v>0</v>
          </cell>
          <cell r="AV130" t="str">
            <v>NA</v>
          </cell>
          <cell r="AX130" t="str">
            <v>0</v>
          </cell>
          <cell r="AY130" t="str">
            <v>0</v>
          </cell>
          <cell r="AZ130" t="str">
            <v>0</v>
          </cell>
        </row>
        <row r="131">
          <cell r="G131">
            <v>25990</v>
          </cell>
          <cell r="H131" t="str">
            <v>ADMINISTRADORA</v>
          </cell>
          <cell r="I131">
            <v>39</v>
          </cell>
          <cell r="J131" t="str">
            <v>SUBSIDIADO PLENO</v>
          </cell>
          <cell r="K131" t="str">
            <v>CC-1063564668</v>
          </cell>
          <cell r="L131" t="str">
            <v>P</v>
          </cell>
          <cell r="M131" t="str">
            <v>NINGUNO</v>
          </cell>
          <cell r="N131">
            <v>0</v>
          </cell>
          <cell r="O131">
            <v>13</v>
          </cell>
          <cell r="P131">
            <v>42438</v>
          </cell>
          <cell r="Q131">
            <v>42438</v>
          </cell>
          <cell r="R131">
            <v>42557</v>
          </cell>
          <cell r="S131">
            <v>48849</v>
          </cell>
          <cell r="T131">
            <v>0</v>
          </cell>
          <cell r="U131">
            <v>0</v>
          </cell>
          <cell r="V131">
            <v>48849</v>
          </cell>
          <cell r="W131">
            <v>48849</v>
          </cell>
          <cell r="X131">
            <v>0</v>
          </cell>
          <cell r="Y131">
            <v>0</v>
          </cell>
          <cell r="Z131" t="str">
            <v>NA</v>
          </cell>
          <cell r="AA131" t="str">
            <v>NA</v>
          </cell>
          <cell r="AB131">
            <v>0</v>
          </cell>
          <cell r="AC131">
            <v>0</v>
          </cell>
          <cell r="AD131">
            <v>48849</v>
          </cell>
          <cell r="AR131">
            <v>0</v>
          </cell>
          <cell r="AT131">
            <v>0</v>
          </cell>
          <cell r="AU131">
            <v>0</v>
          </cell>
          <cell r="AV131" t="str">
            <v>NA</v>
          </cell>
          <cell r="AX131" t="str">
            <v>0</v>
          </cell>
          <cell r="AY131" t="str">
            <v>0</v>
          </cell>
          <cell r="AZ131" t="str">
            <v>0</v>
          </cell>
        </row>
        <row r="132">
          <cell r="G132">
            <v>37480</v>
          </cell>
          <cell r="H132" t="str">
            <v>ADMINISTRADORA</v>
          </cell>
          <cell r="I132">
            <v>39</v>
          </cell>
          <cell r="J132" t="str">
            <v>SUBSIDIADO PLENO</v>
          </cell>
          <cell r="K132" t="str">
            <v>CC-1002446920</v>
          </cell>
          <cell r="L132" t="str">
            <v>P</v>
          </cell>
          <cell r="M132" t="str">
            <v>NINGUNO</v>
          </cell>
          <cell r="N132">
            <v>0</v>
          </cell>
          <cell r="O132">
            <v>13</v>
          </cell>
          <cell r="P132">
            <v>43593</v>
          </cell>
          <cell r="Q132">
            <v>43593</v>
          </cell>
          <cell r="R132">
            <v>43726</v>
          </cell>
          <cell r="S132">
            <v>128981</v>
          </cell>
          <cell r="T132">
            <v>0</v>
          </cell>
          <cell r="U132">
            <v>0</v>
          </cell>
          <cell r="V132">
            <v>128981</v>
          </cell>
          <cell r="W132">
            <v>128981</v>
          </cell>
          <cell r="X132">
            <v>0</v>
          </cell>
          <cell r="Y132">
            <v>0</v>
          </cell>
          <cell r="Z132" t="str">
            <v>NA</v>
          </cell>
          <cell r="AA132" t="str">
            <v>NA</v>
          </cell>
          <cell r="AB132">
            <v>0</v>
          </cell>
          <cell r="AC132">
            <v>0</v>
          </cell>
          <cell r="AD132">
            <v>0</v>
          </cell>
          <cell r="AE132">
            <v>43726</v>
          </cell>
          <cell r="AF132" t="str">
            <v>FACSS</v>
          </cell>
          <cell r="AG132" t="str">
            <v>IPSPU</v>
          </cell>
          <cell r="AH132" t="str">
            <v>Pagado</v>
          </cell>
          <cell r="AI132" t="str">
            <v>FV 37480</v>
          </cell>
          <cell r="AJ132">
            <v>128981</v>
          </cell>
          <cell r="AK132">
            <v>128981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19347</v>
          </cell>
          <cell r="AS132">
            <v>109634</v>
          </cell>
          <cell r="AT132">
            <v>0</v>
          </cell>
          <cell r="AU132">
            <v>0</v>
          </cell>
          <cell r="AV132" t="str">
            <v>GIRO DIRECTO DEL M.PS.  MES DE OCTUBRE DE 2019. EVENTO</v>
          </cell>
          <cell r="AW132" t="str">
            <v>3746045</v>
          </cell>
          <cell r="AX132" t="str">
            <v>24881</v>
          </cell>
          <cell r="AY132" t="str">
            <v>0</v>
          </cell>
          <cell r="AZ132" t="str">
            <v>20020</v>
          </cell>
        </row>
        <row r="133">
          <cell r="G133">
            <v>38787</v>
          </cell>
          <cell r="H133" t="str">
            <v>ADMINISTRADORA</v>
          </cell>
          <cell r="I133">
            <v>39</v>
          </cell>
          <cell r="J133" t="str">
            <v>SUBSIDIADO PLENO</v>
          </cell>
          <cell r="K133" t="str">
            <v>CC-1043586114</v>
          </cell>
          <cell r="L133" t="str">
            <v>P</v>
          </cell>
          <cell r="M133" t="str">
            <v>NINGUNO</v>
          </cell>
          <cell r="N133">
            <v>0</v>
          </cell>
          <cell r="O133">
            <v>13</v>
          </cell>
          <cell r="P133">
            <v>43593</v>
          </cell>
          <cell r="Q133">
            <v>43658</v>
          </cell>
          <cell r="R133">
            <v>43726</v>
          </cell>
          <cell r="S133">
            <v>130380</v>
          </cell>
          <cell r="T133">
            <v>0</v>
          </cell>
          <cell r="U133">
            <v>0</v>
          </cell>
          <cell r="V133">
            <v>130380</v>
          </cell>
          <cell r="W133">
            <v>130380</v>
          </cell>
          <cell r="X133">
            <v>0</v>
          </cell>
          <cell r="Y133">
            <v>0</v>
          </cell>
          <cell r="Z133" t="str">
            <v>NA</v>
          </cell>
          <cell r="AA133" t="str">
            <v>NA</v>
          </cell>
          <cell r="AB133">
            <v>0</v>
          </cell>
          <cell r="AC133">
            <v>0</v>
          </cell>
          <cell r="AD133">
            <v>0</v>
          </cell>
          <cell r="AE133">
            <v>43726</v>
          </cell>
          <cell r="AF133" t="str">
            <v>FACSS</v>
          </cell>
          <cell r="AG133" t="str">
            <v>IPSPU</v>
          </cell>
          <cell r="AH133" t="str">
            <v>Pagado</v>
          </cell>
          <cell r="AI133" t="str">
            <v>FV 38787</v>
          </cell>
          <cell r="AJ133">
            <v>130380</v>
          </cell>
          <cell r="AK133">
            <v>130380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19557</v>
          </cell>
          <cell r="AS133">
            <v>110823</v>
          </cell>
          <cell r="AT133">
            <v>0</v>
          </cell>
          <cell r="AU133">
            <v>0</v>
          </cell>
          <cell r="AV133" t="str">
            <v>GIRO DIRECTO DEL M.PS.  MES DE OCTUBRE DE 2019. EVENTO</v>
          </cell>
          <cell r="AW133" t="str">
            <v>3746046</v>
          </cell>
          <cell r="AX133" t="str">
            <v>24881</v>
          </cell>
          <cell r="AY133" t="str">
            <v>0</v>
          </cell>
          <cell r="AZ133" t="str">
            <v>20020</v>
          </cell>
        </row>
        <row r="134">
          <cell r="G134">
            <v>38829</v>
          </cell>
          <cell r="H134" t="str">
            <v>ADMINISTRADORA</v>
          </cell>
          <cell r="I134">
            <v>39</v>
          </cell>
          <cell r="J134" t="str">
            <v>SUBSIDIADO PLENO</v>
          </cell>
          <cell r="K134" t="str">
            <v>CC-1216975193</v>
          </cell>
          <cell r="L134" t="str">
            <v>P</v>
          </cell>
          <cell r="M134" t="str">
            <v>NINGUNO</v>
          </cell>
          <cell r="N134">
            <v>0</v>
          </cell>
          <cell r="O134">
            <v>13</v>
          </cell>
          <cell r="P134">
            <v>43593</v>
          </cell>
          <cell r="Q134">
            <v>43661</v>
          </cell>
          <cell r="R134">
            <v>43726</v>
          </cell>
          <cell r="S134">
            <v>155104</v>
          </cell>
          <cell r="T134">
            <v>0</v>
          </cell>
          <cell r="U134">
            <v>0</v>
          </cell>
          <cell r="V134">
            <v>155104</v>
          </cell>
          <cell r="W134">
            <v>155104</v>
          </cell>
          <cell r="X134">
            <v>0</v>
          </cell>
          <cell r="Y134">
            <v>0</v>
          </cell>
          <cell r="Z134" t="str">
            <v>NA</v>
          </cell>
          <cell r="AA134" t="str">
            <v>NA</v>
          </cell>
          <cell r="AB134">
            <v>0</v>
          </cell>
          <cell r="AC134">
            <v>0</v>
          </cell>
          <cell r="AD134">
            <v>0</v>
          </cell>
          <cell r="AE134">
            <v>43726</v>
          </cell>
          <cell r="AF134" t="str">
            <v>FACSS</v>
          </cell>
          <cell r="AG134" t="str">
            <v>IPSPU</v>
          </cell>
          <cell r="AH134" t="str">
            <v>Pagado</v>
          </cell>
          <cell r="AI134" t="str">
            <v>FV 38829</v>
          </cell>
          <cell r="AJ134">
            <v>155104</v>
          </cell>
          <cell r="AK134">
            <v>155104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23266</v>
          </cell>
          <cell r="AS134">
            <v>131838</v>
          </cell>
          <cell r="AT134">
            <v>0</v>
          </cell>
          <cell r="AU134">
            <v>0</v>
          </cell>
          <cell r="AV134" t="str">
            <v>GIRO DIRECTO DEL M.PS.  MES DE OCTUBRE DE 2019. EVENTO</v>
          </cell>
          <cell r="AW134" t="str">
            <v>3746047</v>
          </cell>
          <cell r="AX134" t="str">
            <v>24881</v>
          </cell>
          <cell r="AY134" t="str">
            <v>0</v>
          </cell>
          <cell r="AZ134" t="str">
            <v>20020</v>
          </cell>
        </row>
        <row r="135">
          <cell r="G135">
            <v>38849</v>
          </cell>
          <cell r="H135" t="str">
            <v>ADMINISTRADORA</v>
          </cell>
          <cell r="I135">
            <v>39</v>
          </cell>
          <cell r="J135" t="str">
            <v>SUBSIDIADO PLENO</v>
          </cell>
          <cell r="K135" t="str">
            <v>CC-1002446864</v>
          </cell>
          <cell r="L135" t="str">
            <v>P</v>
          </cell>
          <cell r="M135" t="str">
            <v>NINGUNO</v>
          </cell>
          <cell r="N135">
            <v>0</v>
          </cell>
          <cell r="O135">
            <v>13</v>
          </cell>
          <cell r="P135">
            <v>43593</v>
          </cell>
          <cell r="Q135">
            <v>43662</v>
          </cell>
          <cell r="R135">
            <v>43726</v>
          </cell>
          <cell r="S135">
            <v>135004</v>
          </cell>
          <cell r="T135">
            <v>0</v>
          </cell>
          <cell r="U135">
            <v>0</v>
          </cell>
          <cell r="V135">
            <v>135004</v>
          </cell>
          <cell r="W135">
            <v>135004</v>
          </cell>
          <cell r="X135">
            <v>0</v>
          </cell>
          <cell r="Y135">
            <v>0</v>
          </cell>
          <cell r="Z135" t="str">
            <v>NA</v>
          </cell>
          <cell r="AA135" t="str">
            <v>NA</v>
          </cell>
          <cell r="AB135">
            <v>0</v>
          </cell>
          <cell r="AC135">
            <v>0</v>
          </cell>
          <cell r="AD135">
            <v>0</v>
          </cell>
          <cell r="AE135">
            <v>43726</v>
          </cell>
          <cell r="AF135" t="str">
            <v>FACSS</v>
          </cell>
          <cell r="AG135" t="str">
            <v>IPSPU</v>
          </cell>
          <cell r="AH135" t="str">
            <v>Pagado</v>
          </cell>
          <cell r="AI135" t="str">
            <v>FV 38849</v>
          </cell>
          <cell r="AJ135">
            <v>135004</v>
          </cell>
          <cell r="AK135">
            <v>135004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20251</v>
          </cell>
          <cell r="AS135">
            <v>114753</v>
          </cell>
          <cell r="AT135">
            <v>0</v>
          </cell>
          <cell r="AU135">
            <v>0</v>
          </cell>
          <cell r="AV135" t="str">
            <v>GIRO DIRECTO DEL M.PS.  MES DE OCTUBRE DE 2019. EVENTO</v>
          </cell>
          <cell r="AW135" t="str">
            <v>3746048</v>
          </cell>
          <cell r="AX135" t="str">
            <v>24881</v>
          </cell>
          <cell r="AY135" t="str">
            <v>0</v>
          </cell>
          <cell r="AZ135" t="str">
            <v>20020</v>
          </cell>
        </row>
        <row r="136">
          <cell r="G136">
            <v>38927</v>
          </cell>
          <cell r="H136" t="str">
            <v>ADMINISTRADORA</v>
          </cell>
          <cell r="I136">
            <v>39</v>
          </cell>
          <cell r="J136" t="str">
            <v>SUBSIDIADO PLENO</v>
          </cell>
          <cell r="K136" t="str">
            <v>CC-22832453</v>
          </cell>
          <cell r="L136" t="str">
            <v>P</v>
          </cell>
          <cell r="M136" t="str">
            <v>NINGUNO</v>
          </cell>
          <cell r="N136">
            <v>0</v>
          </cell>
          <cell r="O136">
            <v>13</v>
          </cell>
          <cell r="P136">
            <v>43593</v>
          </cell>
          <cell r="Q136">
            <v>43666</v>
          </cell>
          <cell r="R136">
            <v>43726</v>
          </cell>
          <cell r="S136">
            <v>266491</v>
          </cell>
          <cell r="T136">
            <v>0</v>
          </cell>
          <cell r="U136">
            <v>0</v>
          </cell>
          <cell r="V136">
            <v>266491</v>
          </cell>
          <cell r="W136">
            <v>266491</v>
          </cell>
          <cell r="X136">
            <v>0</v>
          </cell>
          <cell r="Y136">
            <v>0</v>
          </cell>
          <cell r="Z136" t="str">
            <v>NA</v>
          </cell>
          <cell r="AA136" t="str">
            <v>NA</v>
          </cell>
          <cell r="AB136">
            <v>0</v>
          </cell>
          <cell r="AC136">
            <v>0</v>
          </cell>
          <cell r="AD136">
            <v>0</v>
          </cell>
          <cell r="AE136">
            <v>43726</v>
          </cell>
          <cell r="AF136" t="str">
            <v>FACSS</v>
          </cell>
          <cell r="AG136" t="str">
            <v>IPSPU</v>
          </cell>
          <cell r="AH136" t="str">
            <v>Pagado</v>
          </cell>
          <cell r="AI136" t="str">
            <v>FV 38927</v>
          </cell>
          <cell r="AJ136">
            <v>266491</v>
          </cell>
          <cell r="AK136">
            <v>266491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144908</v>
          </cell>
          <cell r="AS136">
            <v>121583</v>
          </cell>
          <cell r="AT136">
            <v>0</v>
          </cell>
          <cell r="AU136">
            <v>0</v>
          </cell>
          <cell r="AV136" t="str">
            <v>GIRO DIRECTO DEL M.PS.  MES DE OCTUBRE DE 2019. EVENTO</v>
          </cell>
          <cell r="AW136" t="str">
            <v>3746049</v>
          </cell>
          <cell r="AX136" t="str">
            <v>24881</v>
          </cell>
          <cell r="AY136" t="str">
            <v>0</v>
          </cell>
          <cell r="AZ136" t="str">
            <v>20020</v>
          </cell>
        </row>
        <row r="137">
          <cell r="G137">
            <v>36783</v>
          </cell>
          <cell r="H137" t="str">
            <v>ADMINISTRADORA</v>
          </cell>
          <cell r="I137">
            <v>39</v>
          </cell>
          <cell r="J137" t="str">
            <v>SUBSIDIADO PLENO</v>
          </cell>
          <cell r="K137" t="str">
            <v>CC-22832453</v>
          </cell>
          <cell r="L137" t="str">
            <v>P</v>
          </cell>
          <cell r="M137" t="str">
            <v>NINGUNO</v>
          </cell>
          <cell r="N137">
            <v>0</v>
          </cell>
          <cell r="O137">
            <v>13</v>
          </cell>
          <cell r="P137">
            <v>43543</v>
          </cell>
          <cell r="Q137">
            <v>43560</v>
          </cell>
          <cell r="R137">
            <v>43726</v>
          </cell>
          <cell r="S137">
            <v>243888</v>
          </cell>
          <cell r="T137">
            <v>0</v>
          </cell>
          <cell r="U137">
            <v>0</v>
          </cell>
          <cell r="V137">
            <v>243888</v>
          </cell>
          <cell r="W137">
            <v>243888</v>
          </cell>
          <cell r="X137">
            <v>0</v>
          </cell>
          <cell r="Y137">
            <v>0</v>
          </cell>
          <cell r="Z137" t="str">
            <v>NA</v>
          </cell>
          <cell r="AA137" t="str">
            <v>NA</v>
          </cell>
          <cell r="AB137">
            <v>0</v>
          </cell>
          <cell r="AC137">
            <v>0</v>
          </cell>
          <cell r="AD137">
            <v>0</v>
          </cell>
          <cell r="AE137">
            <v>43726</v>
          </cell>
          <cell r="AF137" t="str">
            <v>FACSS</v>
          </cell>
          <cell r="AG137" t="str">
            <v>IPSPU</v>
          </cell>
          <cell r="AH137" t="str">
            <v>Pagado</v>
          </cell>
          <cell r="AI137" t="str">
            <v>FV 36783</v>
          </cell>
          <cell r="AJ137">
            <v>243888</v>
          </cell>
          <cell r="AK137">
            <v>243888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36583</v>
          </cell>
          <cell r="AS137">
            <v>207305</v>
          </cell>
          <cell r="AT137">
            <v>0</v>
          </cell>
          <cell r="AU137">
            <v>0</v>
          </cell>
          <cell r="AV137" t="str">
            <v>GIRO DIRECTO DEL M.PS.  MES DE OCTUBRE DE 2019. EVENTO</v>
          </cell>
          <cell r="AW137" t="str">
            <v>3746050</v>
          </cell>
          <cell r="AX137" t="str">
            <v>24881</v>
          </cell>
          <cell r="AY137" t="str">
            <v>0</v>
          </cell>
          <cell r="AZ137" t="str">
            <v>20020</v>
          </cell>
        </row>
        <row r="138">
          <cell r="G138">
            <v>37470</v>
          </cell>
          <cell r="H138" t="str">
            <v>ADMINISTRADORA</v>
          </cell>
          <cell r="I138">
            <v>39</v>
          </cell>
          <cell r="J138" t="str">
            <v>SUBSIDIADO PLENO</v>
          </cell>
          <cell r="K138" t="str">
            <v>CC-22832453</v>
          </cell>
          <cell r="L138" t="str">
            <v>P</v>
          </cell>
          <cell r="M138" t="str">
            <v>NINGUNO</v>
          </cell>
          <cell r="N138">
            <v>0</v>
          </cell>
          <cell r="O138">
            <v>13</v>
          </cell>
          <cell r="P138">
            <v>43578</v>
          </cell>
          <cell r="Q138">
            <v>43578</v>
          </cell>
          <cell r="R138">
            <v>43726</v>
          </cell>
          <cell r="S138">
            <v>240075</v>
          </cell>
          <cell r="T138">
            <v>0</v>
          </cell>
          <cell r="U138">
            <v>0</v>
          </cell>
          <cell r="V138">
            <v>240075</v>
          </cell>
          <cell r="W138">
            <v>240075</v>
          </cell>
          <cell r="X138">
            <v>0</v>
          </cell>
          <cell r="Y138">
            <v>0</v>
          </cell>
          <cell r="Z138" t="str">
            <v>NA</v>
          </cell>
          <cell r="AA138" t="str">
            <v>NA</v>
          </cell>
          <cell r="AB138">
            <v>0</v>
          </cell>
          <cell r="AC138">
            <v>0</v>
          </cell>
          <cell r="AD138">
            <v>0</v>
          </cell>
          <cell r="AE138">
            <v>43726</v>
          </cell>
          <cell r="AF138" t="str">
            <v>FACSS</v>
          </cell>
          <cell r="AG138" t="str">
            <v>IPSPU</v>
          </cell>
          <cell r="AH138" t="str">
            <v>Pagado</v>
          </cell>
          <cell r="AI138" t="str">
            <v>FV 37470</v>
          </cell>
          <cell r="AJ138">
            <v>240075</v>
          </cell>
          <cell r="AK138">
            <v>240075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36011</v>
          </cell>
          <cell r="AS138">
            <v>204064</v>
          </cell>
          <cell r="AT138">
            <v>0</v>
          </cell>
          <cell r="AU138">
            <v>0</v>
          </cell>
          <cell r="AV138" t="str">
            <v>GIRO DIRECTO DEL M.PS.  MES DE OCTUBRE DE 2019. EVENTO</v>
          </cell>
          <cell r="AW138" t="str">
            <v>3746051</v>
          </cell>
          <cell r="AX138" t="str">
            <v>24881</v>
          </cell>
          <cell r="AY138" t="str">
            <v>0</v>
          </cell>
          <cell r="AZ138" t="str">
            <v>20020</v>
          </cell>
        </row>
        <row r="139">
          <cell r="G139">
            <v>26619</v>
          </cell>
          <cell r="H139" t="str">
            <v>ADMINISTRADORA</v>
          </cell>
          <cell r="I139">
            <v>39</v>
          </cell>
          <cell r="J139" t="str">
            <v>SUBSIDIADO PLENO</v>
          </cell>
          <cell r="K139" t="str">
            <v>CC-9161021</v>
          </cell>
          <cell r="L139" t="str">
            <v>P</v>
          </cell>
          <cell r="M139" t="str">
            <v>NINGUNO</v>
          </cell>
          <cell r="N139">
            <v>0</v>
          </cell>
          <cell r="O139">
            <v>13</v>
          </cell>
          <cell r="P139">
            <v>42518</v>
          </cell>
          <cell r="Q139">
            <v>42518</v>
          </cell>
          <cell r="R139">
            <v>42585</v>
          </cell>
          <cell r="S139">
            <v>120856</v>
          </cell>
          <cell r="T139">
            <v>0</v>
          </cell>
          <cell r="U139">
            <v>0</v>
          </cell>
          <cell r="V139">
            <v>120856</v>
          </cell>
          <cell r="W139">
            <v>120856</v>
          </cell>
          <cell r="X139">
            <v>0</v>
          </cell>
          <cell r="Y139">
            <v>16250</v>
          </cell>
          <cell r="Z139" t="str">
            <v>SE GLOSA 25% DE IMAGENOLOGIA FACTURADA POR NO APORTAR LECTURA DEL MISMO </v>
          </cell>
          <cell r="AA139" t="str">
            <v>NA</v>
          </cell>
          <cell r="AB139">
            <v>0</v>
          </cell>
          <cell r="AC139">
            <v>0</v>
          </cell>
          <cell r="AD139">
            <v>104606</v>
          </cell>
          <cell r="AR139">
            <v>0</v>
          </cell>
          <cell r="AT139">
            <v>0</v>
          </cell>
          <cell r="AU139">
            <v>0</v>
          </cell>
          <cell r="AV139" t="str">
            <v>NA</v>
          </cell>
          <cell r="AX139" t="str">
            <v>0</v>
          </cell>
          <cell r="AY139" t="str">
            <v>0</v>
          </cell>
          <cell r="AZ139" t="str">
            <v>0</v>
          </cell>
        </row>
        <row r="140">
          <cell r="G140">
            <v>26752</v>
          </cell>
          <cell r="H140" t="str">
            <v>ADMINISTRADORA</v>
          </cell>
          <cell r="I140">
            <v>39</v>
          </cell>
          <cell r="J140" t="str">
            <v>SUBSIDIADO PLENO</v>
          </cell>
          <cell r="K140" t="str">
            <v>CC-22832347</v>
          </cell>
          <cell r="L140" t="str">
            <v>P</v>
          </cell>
          <cell r="M140" t="str">
            <v>NINGUNO</v>
          </cell>
          <cell r="N140">
            <v>0</v>
          </cell>
          <cell r="O140">
            <v>13</v>
          </cell>
          <cell r="P140">
            <v>42548</v>
          </cell>
          <cell r="Q140">
            <v>42548</v>
          </cell>
          <cell r="R140">
            <v>42585</v>
          </cell>
          <cell r="S140">
            <v>191949</v>
          </cell>
          <cell r="T140">
            <v>0</v>
          </cell>
          <cell r="U140">
            <v>0</v>
          </cell>
          <cell r="V140">
            <v>191949</v>
          </cell>
          <cell r="W140">
            <v>191949</v>
          </cell>
          <cell r="X140">
            <v>0</v>
          </cell>
          <cell r="Y140">
            <v>30500</v>
          </cell>
          <cell r="Z140" t="str">
            <v>SE GLOSA MAYOR VALOR COBRADO EN ELECTROCARDIOGRAMA DE RITMO O SUPERFICIE DE ACUERDO A VALOR DECRETO 2423 2016</v>
          </cell>
          <cell r="AA140" t="str">
            <v>NA</v>
          </cell>
          <cell r="AB140">
            <v>0</v>
          </cell>
          <cell r="AC140">
            <v>0</v>
          </cell>
          <cell r="AD140">
            <v>161449</v>
          </cell>
          <cell r="AR140">
            <v>0</v>
          </cell>
          <cell r="AT140">
            <v>0</v>
          </cell>
          <cell r="AU140">
            <v>0</v>
          </cell>
          <cell r="AV140" t="str">
            <v>NA</v>
          </cell>
          <cell r="AX140" t="str">
            <v>0</v>
          </cell>
          <cell r="AY140" t="str">
            <v>0</v>
          </cell>
          <cell r="AZ140" t="str">
            <v>0</v>
          </cell>
        </row>
        <row r="141">
          <cell r="G141">
            <v>26892</v>
          </cell>
          <cell r="H141" t="str">
            <v>ADMINISTRADORA</v>
          </cell>
          <cell r="I141">
            <v>39</v>
          </cell>
          <cell r="J141" t="str">
            <v>SUBSIDIADO PLENO</v>
          </cell>
          <cell r="K141" t="str">
            <v>RC-1065904882</v>
          </cell>
          <cell r="L141" t="str">
            <v>P</v>
          </cell>
          <cell r="M141" t="str">
            <v>NINGUNO</v>
          </cell>
          <cell r="N141">
            <v>0</v>
          </cell>
          <cell r="O141">
            <v>13</v>
          </cell>
          <cell r="P141">
            <v>42555</v>
          </cell>
          <cell r="Q141">
            <v>42569</v>
          </cell>
          <cell r="R141">
            <v>42592</v>
          </cell>
          <cell r="S141">
            <v>164770</v>
          </cell>
          <cell r="T141">
            <v>0</v>
          </cell>
          <cell r="U141">
            <v>0</v>
          </cell>
          <cell r="V141">
            <v>164770</v>
          </cell>
          <cell r="W141">
            <v>164770</v>
          </cell>
          <cell r="X141">
            <v>0</v>
          </cell>
          <cell r="Y141">
            <v>0</v>
          </cell>
          <cell r="Z141" t="str">
            <v>NA</v>
          </cell>
          <cell r="AA141" t="str">
            <v>NA</v>
          </cell>
          <cell r="AB141">
            <v>0</v>
          </cell>
          <cell r="AC141">
            <v>0</v>
          </cell>
          <cell r="AD141">
            <v>164770</v>
          </cell>
          <cell r="AR141">
            <v>0</v>
          </cell>
          <cell r="AT141">
            <v>0</v>
          </cell>
          <cell r="AU141">
            <v>0</v>
          </cell>
          <cell r="AV141" t="str">
            <v>NA</v>
          </cell>
          <cell r="AX141" t="str">
            <v>0</v>
          </cell>
          <cell r="AY141" t="str">
            <v>0</v>
          </cell>
          <cell r="AZ141" t="str">
            <v>0</v>
          </cell>
        </row>
        <row r="142">
          <cell r="G142">
            <v>26776</v>
          </cell>
          <cell r="H142" t="str">
            <v>ADMINISTRADORA</v>
          </cell>
          <cell r="I142">
            <v>39</v>
          </cell>
          <cell r="J142" t="str">
            <v>SUBSIDIADO PLENO</v>
          </cell>
          <cell r="K142" t="str">
            <v>CC-45743240</v>
          </cell>
          <cell r="L142" t="str">
            <v>P</v>
          </cell>
          <cell r="M142" t="str">
            <v>NINGUNO</v>
          </cell>
          <cell r="N142">
            <v>0</v>
          </cell>
          <cell r="O142">
            <v>13</v>
          </cell>
          <cell r="P142">
            <v>42544</v>
          </cell>
          <cell r="Q142">
            <v>42553</v>
          </cell>
          <cell r="R142">
            <v>42585</v>
          </cell>
          <cell r="S142">
            <v>657913</v>
          </cell>
          <cell r="T142">
            <v>0</v>
          </cell>
          <cell r="U142">
            <v>0</v>
          </cell>
          <cell r="V142">
            <v>657913</v>
          </cell>
          <cell r="W142">
            <v>657913</v>
          </cell>
          <cell r="X142">
            <v>0</v>
          </cell>
          <cell r="Y142">
            <v>272560</v>
          </cell>
          <cell r="Z142" t="str">
            <v>NO SE RECONOCE TRASLADO LA GLORIA- AGUACHICA, EFERENCIA NO REPORTADA NI TRAMITADA POR ENTIDAD RESPONSABLE DE PAGO.</v>
          </cell>
          <cell r="AA142" t="str">
            <v>NA</v>
          </cell>
          <cell r="AB142">
            <v>0</v>
          </cell>
          <cell r="AC142">
            <v>0</v>
          </cell>
          <cell r="AD142">
            <v>385353</v>
          </cell>
          <cell r="AR142">
            <v>0</v>
          </cell>
          <cell r="AT142">
            <v>0</v>
          </cell>
          <cell r="AU142">
            <v>0</v>
          </cell>
          <cell r="AV142" t="str">
            <v>NA</v>
          </cell>
          <cell r="AX142" t="str">
            <v>0</v>
          </cell>
          <cell r="AY142" t="str">
            <v>0</v>
          </cell>
          <cell r="AZ142" t="str">
            <v>0</v>
          </cell>
        </row>
        <row r="143">
          <cell r="G143">
            <v>26806</v>
          </cell>
          <cell r="H143" t="str">
            <v>ADMINISTRADORA</v>
          </cell>
          <cell r="I143">
            <v>39</v>
          </cell>
          <cell r="J143" t="str">
            <v>SUBSIDIADO PLENO</v>
          </cell>
          <cell r="K143" t="str">
            <v>CC-49778151</v>
          </cell>
          <cell r="L143" t="str">
            <v>P</v>
          </cell>
          <cell r="M143" t="str">
            <v>NINGUNO</v>
          </cell>
          <cell r="N143">
            <v>0</v>
          </cell>
          <cell r="O143">
            <v>13</v>
          </cell>
          <cell r="P143">
            <v>42544</v>
          </cell>
          <cell r="Q143">
            <v>42557</v>
          </cell>
          <cell r="R143">
            <v>42585</v>
          </cell>
          <cell r="S143">
            <v>48510</v>
          </cell>
          <cell r="T143">
            <v>0</v>
          </cell>
          <cell r="U143">
            <v>0</v>
          </cell>
          <cell r="V143">
            <v>48510</v>
          </cell>
          <cell r="W143">
            <v>48510</v>
          </cell>
          <cell r="X143">
            <v>0</v>
          </cell>
          <cell r="Y143">
            <v>0</v>
          </cell>
          <cell r="Z143" t="str">
            <v>NA</v>
          </cell>
          <cell r="AA143" t="str">
            <v>NA</v>
          </cell>
          <cell r="AB143">
            <v>0</v>
          </cell>
          <cell r="AC143">
            <v>0</v>
          </cell>
          <cell r="AD143">
            <v>48510</v>
          </cell>
          <cell r="AR143">
            <v>0</v>
          </cell>
          <cell r="AT143">
            <v>0</v>
          </cell>
          <cell r="AU143">
            <v>0</v>
          </cell>
          <cell r="AV143" t="str">
            <v>NA</v>
          </cell>
          <cell r="AX143" t="str">
            <v>0</v>
          </cell>
          <cell r="AY143" t="str">
            <v>0</v>
          </cell>
          <cell r="AZ143" t="str">
            <v>0</v>
          </cell>
        </row>
        <row r="144">
          <cell r="G144">
            <v>26807</v>
          </cell>
          <cell r="H144" t="str">
            <v>ADMINISTRADORA</v>
          </cell>
          <cell r="I144">
            <v>39</v>
          </cell>
          <cell r="J144" t="str">
            <v>SUBSIDIADO PLENO</v>
          </cell>
          <cell r="K144" t="str">
            <v>CC-1052570694</v>
          </cell>
          <cell r="L144" t="str">
            <v>P</v>
          </cell>
          <cell r="M144" t="str">
            <v>NINGUNO</v>
          </cell>
          <cell r="N144">
            <v>0</v>
          </cell>
          <cell r="O144">
            <v>13</v>
          </cell>
          <cell r="P144">
            <v>42548</v>
          </cell>
          <cell r="Q144">
            <v>42557</v>
          </cell>
          <cell r="R144">
            <v>42585</v>
          </cell>
          <cell r="S144">
            <v>46308</v>
          </cell>
          <cell r="T144">
            <v>0</v>
          </cell>
          <cell r="U144">
            <v>0</v>
          </cell>
          <cell r="V144">
            <v>46308</v>
          </cell>
          <cell r="W144">
            <v>46308</v>
          </cell>
          <cell r="X144">
            <v>0</v>
          </cell>
          <cell r="Y144">
            <v>0</v>
          </cell>
          <cell r="Z144" t="str">
            <v>NA</v>
          </cell>
          <cell r="AA144" t="str">
            <v>NA</v>
          </cell>
          <cell r="AB144">
            <v>0</v>
          </cell>
          <cell r="AC144">
            <v>0</v>
          </cell>
          <cell r="AD144">
            <v>46308</v>
          </cell>
          <cell r="AR144">
            <v>0</v>
          </cell>
          <cell r="AT144">
            <v>0</v>
          </cell>
          <cell r="AU144">
            <v>0</v>
          </cell>
          <cell r="AV144" t="str">
            <v>NA</v>
          </cell>
          <cell r="AX144" t="str">
            <v>0</v>
          </cell>
          <cell r="AY144" t="str">
            <v>0</v>
          </cell>
          <cell r="AZ144" t="str">
            <v>0</v>
          </cell>
        </row>
        <row r="145">
          <cell r="G145">
            <v>25700</v>
          </cell>
          <cell r="H145" t="str">
            <v>ADMINISTRADORA</v>
          </cell>
          <cell r="I145">
            <v>39</v>
          </cell>
          <cell r="J145" t="str">
            <v>SUBSIDIADO PLENO</v>
          </cell>
          <cell r="K145" t="str">
            <v>CC-1067034595</v>
          </cell>
          <cell r="L145" t="str">
            <v>P</v>
          </cell>
          <cell r="M145" t="str">
            <v>NINGUNO</v>
          </cell>
          <cell r="N145">
            <v>0</v>
          </cell>
          <cell r="O145">
            <v>13</v>
          </cell>
          <cell r="P145">
            <v>42309</v>
          </cell>
          <cell r="Q145">
            <v>42460</v>
          </cell>
          <cell r="R145">
            <v>42618</v>
          </cell>
          <cell r="S145">
            <v>362681</v>
          </cell>
          <cell r="T145">
            <v>0</v>
          </cell>
          <cell r="U145">
            <v>0</v>
          </cell>
          <cell r="V145">
            <v>362681</v>
          </cell>
          <cell r="W145">
            <v>362681</v>
          </cell>
          <cell r="X145">
            <v>0</v>
          </cell>
          <cell r="Y145">
            <v>48500</v>
          </cell>
          <cell r="Z145" t="str">
            <v>SE GLOSA SALA DE OBSERVACION NO PERTINENTE, PCTE A QUIN LE DEFINEN TRASLADO DESDE VALORACION INICIAL </v>
          </cell>
          <cell r="AA145" t="str">
            <v>NA</v>
          </cell>
          <cell r="AB145">
            <v>0</v>
          </cell>
          <cell r="AC145">
            <v>0</v>
          </cell>
          <cell r="AD145">
            <v>314181</v>
          </cell>
          <cell r="AR145">
            <v>0</v>
          </cell>
          <cell r="AT145">
            <v>0</v>
          </cell>
          <cell r="AU145">
            <v>0</v>
          </cell>
          <cell r="AV145" t="str">
            <v>NA</v>
          </cell>
          <cell r="AX145" t="str">
            <v>0</v>
          </cell>
          <cell r="AY145" t="str">
            <v>0</v>
          </cell>
          <cell r="AZ145" t="str">
            <v>0</v>
          </cell>
        </row>
        <row r="146">
          <cell r="G146">
            <v>26036</v>
          </cell>
          <cell r="H146" t="str">
            <v>ADMINISTRADORA</v>
          </cell>
          <cell r="I146">
            <v>39</v>
          </cell>
          <cell r="J146" t="str">
            <v>SUBSIDIADO PLENO</v>
          </cell>
          <cell r="K146" t="str">
            <v>CC-1065863841</v>
          </cell>
          <cell r="L146" t="str">
            <v>P</v>
          </cell>
          <cell r="M146" t="str">
            <v>NINGUNO</v>
          </cell>
          <cell r="N146">
            <v>0</v>
          </cell>
          <cell r="O146">
            <v>13</v>
          </cell>
          <cell r="P146">
            <v>42463</v>
          </cell>
          <cell r="Q146">
            <v>42463</v>
          </cell>
          <cell r="R146">
            <v>42618</v>
          </cell>
          <cell r="S146">
            <v>398318</v>
          </cell>
          <cell r="T146">
            <v>0</v>
          </cell>
          <cell r="U146">
            <v>0</v>
          </cell>
          <cell r="V146">
            <v>398318</v>
          </cell>
          <cell r="W146">
            <v>398318</v>
          </cell>
          <cell r="X146">
            <v>0</v>
          </cell>
          <cell r="Y146">
            <v>0</v>
          </cell>
          <cell r="Z146" t="str">
            <v>NA</v>
          </cell>
          <cell r="AA146" t="str">
            <v>NA</v>
          </cell>
          <cell r="AB146">
            <v>0</v>
          </cell>
          <cell r="AC146">
            <v>0</v>
          </cell>
          <cell r="AD146">
            <v>398318</v>
          </cell>
          <cell r="AR146">
            <v>0</v>
          </cell>
          <cell r="AT146">
            <v>0</v>
          </cell>
          <cell r="AU146">
            <v>0</v>
          </cell>
          <cell r="AV146" t="str">
            <v>NA</v>
          </cell>
          <cell r="AX146" t="str">
            <v>0</v>
          </cell>
          <cell r="AY146" t="str">
            <v>0</v>
          </cell>
          <cell r="AZ146" t="str">
            <v>0</v>
          </cell>
        </row>
        <row r="147">
          <cell r="G147">
            <v>26035</v>
          </cell>
          <cell r="H147" t="str">
            <v>ADMINISTRADORA</v>
          </cell>
          <cell r="I147">
            <v>39</v>
          </cell>
          <cell r="J147" t="str">
            <v>SUBSIDIADO PLENO</v>
          </cell>
          <cell r="K147" t="str">
            <v>CC-26796001</v>
          </cell>
          <cell r="L147" t="str">
            <v>P</v>
          </cell>
          <cell r="M147" t="str">
            <v>NINGUNO</v>
          </cell>
          <cell r="N147">
            <v>0</v>
          </cell>
          <cell r="O147">
            <v>13</v>
          </cell>
          <cell r="P147">
            <v>42462</v>
          </cell>
          <cell r="Q147">
            <v>42462</v>
          </cell>
          <cell r="R147">
            <v>42618</v>
          </cell>
          <cell r="S147">
            <v>381056</v>
          </cell>
          <cell r="T147">
            <v>0</v>
          </cell>
          <cell r="U147">
            <v>0</v>
          </cell>
          <cell r="V147">
            <v>381056</v>
          </cell>
          <cell r="W147">
            <v>381056</v>
          </cell>
          <cell r="X147">
            <v>0</v>
          </cell>
          <cell r="Y147">
            <v>0</v>
          </cell>
          <cell r="Z147" t="str">
            <v>NA</v>
          </cell>
          <cell r="AA147" t="str">
            <v>NA</v>
          </cell>
          <cell r="AB147">
            <v>0</v>
          </cell>
          <cell r="AC147">
            <v>0</v>
          </cell>
          <cell r="AD147">
            <v>381056</v>
          </cell>
          <cell r="AR147">
            <v>0</v>
          </cell>
          <cell r="AT147">
            <v>0</v>
          </cell>
          <cell r="AU147">
            <v>0</v>
          </cell>
          <cell r="AV147" t="str">
            <v>NA</v>
          </cell>
          <cell r="AX147" t="str">
            <v>0</v>
          </cell>
          <cell r="AY147" t="str">
            <v>0</v>
          </cell>
          <cell r="AZ147" t="str">
            <v>0</v>
          </cell>
        </row>
        <row r="148">
          <cell r="G148">
            <v>26271</v>
          </cell>
          <cell r="H148" t="str">
            <v>ADMINISTRADORA</v>
          </cell>
          <cell r="I148">
            <v>39</v>
          </cell>
          <cell r="J148" t="str">
            <v>SUBSIDIADO PLENO</v>
          </cell>
          <cell r="K148" t="str">
            <v>CC-1052219837</v>
          </cell>
          <cell r="L148" t="str">
            <v>P</v>
          </cell>
          <cell r="M148" t="str">
            <v>NINGUNO</v>
          </cell>
          <cell r="N148">
            <v>0</v>
          </cell>
          <cell r="O148">
            <v>13</v>
          </cell>
          <cell r="P148">
            <v>42486</v>
          </cell>
          <cell r="Q148">
            <v>42486</v>
          </cell>
          <cell r="R148">
            <v>42618</v>
          </cell>
          <cell r="S148">
            <v>100595</v>
          </cell>
          <cell r="T148">
            <v>0</v>
          </cell>
          <cell r="U148">
            <v>0</v>
          </cell>
          <cell r="V148">
            <v>100595</v>
          </cell>
          <cell r="W148">
            <v>100595</v>
          </cell>
          <cell r="X148">
            <v>0</v>
          </cell>
          <cell r="Y148">
            <v>0</v>
          </cell>
          <cell r="Z148" t="str">
            <v>NA</v>
          </cell>
          <cell r="AA148" t="str">
            <v>NA</v>
          </cell>
          <cell r="AB148">
            <v>0</v>
          </cell>
          <cell r="AC148">
            <v>0</v>
          </cell>
          <cell r="AD148">
            <v>100595</v>
          </cell>
          <cell r="AR148">
            <v>0</v>
          </cell>
          <cell r="AT148">
            <v>0</v>
          </cell>
          <cell r="AU148">
            <v>0</v>
          </cell>
          <cell r="AV148" t="str">
            <v>NA</v>
          </cell>
          <cell r="AX148" t="str">
            <v>0</v>
          </cell>
          <cell r="AY148" t="str">
            <v>0</v>
          </cell>
          <cell r="AZ148" t="str">
            <v>0</v>
          </cell>
        </row>
        <row r="149">
          <cell r="G149">
            <v>25241</v>
          </cell>
          <cell r="H149" t="str">
            <v>ADMINISTRADORA</v>
          </cell>
          <cell r="I149">
            <v>39</v>
          </cell>
          <cell r="J149" t="str">
            <v>SUBSIDIADO PLENO</v>
          </cell>
          <cell r="K149" t="str">
            <v>CC-22831600</v>
          </cell>
          <cell r="L149" t="str">
            <v>P</v>
          </cell>
          <cell r="M149" t="str">
            <v>NINGUNO</v>
          </cell>
          <cell r="N149">
            <v>0</v>
          </cell>
          <cell r="O149">
            <v>13</v>
          </cell>
          <cell r="P149">
            <v>42095</v>
          </cell>
          <cell r="Q149">
            <v>42216</v>
          </cell>
          <cell r="R149">
            <v>42619</v>
          </cell>
          <cell r="S149">
            <v>932900</v>
          </cell>
          <cell r="T149">
            <v>0</v>
          </cell>
          <cell r="U149">
            <v>0</v>
          </cell>
          <cell r="V149">
            <v>932900</v>
          </cell>
          <cell r="W149">
            <v>932900</v>
          </cell>
          <cell r="X149">
            <v>0</v>
          </cell>
          <cell r="Y149">
            <v>0</v>
          </cell>
          <cell r="Z149" t="str">
            <v>NA</v>
          </cell>
          <cell r="AA149" t="str">
            <v>NA</v>
          </cell>
          <cell r="AB149">
            <v>0</v>
          </cell>
          <cell r="AC149">
            <v>0</v>
          </cell>
          <cell r="AD149">
            <v>932900</v>
          </cell>
          <cell r="AR149">
            <v>0</v>
          </cell>
          <cell r="AT149">
            <v>0</v>
          </cell>
          <cell r="AU149">
            <v>0</v>
          </cell>
          <cell r="AV149" t="str">
            <v>NA</v>
          </cell>
          <cell r="AX149" t="str">
            <v>0</v>
          </cell>
          <cell r="AY149" t="str">
            <v>0</v>
          </cell>
          <cell r="AZ149" t="str">
            <v>0</v>
          </cell>
        </row>
        <row r="150">
          <cell r="G150">
            <v>25580</v>
          </cell>
          <cell r="H150" t="str">
            <v>ADMINISTRADORA</v>
          </cell>
          <cell r="I150">
            <v>39</v>
          </cell>
          <cell r="J150" t="str">
            <v>SUBSIDIADO PLENO</v>
          </cell>
          <cell r="K150" t="str">
            <v>CC-1052570694</v>
          </cell>
          <cell r="L150" t="str">
            <v>P</v>
          </cell>
          <cell r="M150" t="str">
            <v>NINGUNO</v>
          </cell>
          <cell r="N150">
            <v>0</v>
          </cell>
          <cell r="O150">
            <v>13</v>
          </cell>
          <cell r="P150">
            <v>42278</v>
          </cell>
          <cell r="Q150">
            <v>42368</v>
          </cell>
          <cell r="R150">
            <v>42618</v>
          </cell>
          <cell r="S150">
            <v>1478912</v>
          </cell>
          <cell r="T150">
            <v>0</v>
          </cell>
          <cell r="U150">
            <v>0</v>
          </cell>
          <cell r="V150">
            <v>1478912</v>
          </cell>
          <cell r="W150">
            <v>1478912</v>
          </cell>
          <cell r="X150">
            <v>0</v>
          </cell>
          <cell r="Y150">
            <v>1216640</v>
          </cell>
          <cell r="Z150" t="str">
            <v>SE GLOSA TRASLADO LA GLORIA - VALLEDUPAR, NO EXISTE EVIDENCIA DE SOLICITUD Y REOORTA DE REFERENCIA A ENTIDAD RESPONSABLE DE PAGO, TRASLADO REALIZADO POR ENTIDAD RECEPTORA. </v>
          </cell>
          <cell r="AA150" t="str">
            <v>NA</v>
          </cell>
          <cell r="AB150">
            <v>0</v>
          </cell>
          <cell r="AC150">
            <v>0</v>
          </cell>
          <cell r="AD150">
            <v>262272</v>
          </cell>
          <cell r="AR150">
            <v>0</v>
          </cell>
          <cell r="AT150">
            <v>0</v>
          </cell>
          <cell r="AU150">
            <v>0</v>
          </cell>
          <cell r="AV150" t="str">
            <v>NA</v>
          </cell>
          <cell r="AX150" t="str">
            <v>0</v>
          </cell>
          <cell r="AY150" t="str">
            <v>0</v>
          </cell>
          <cell r="AZ150" t="str">
            <v>0</v>
          </cell>
        </row>
        <row r="151">
          <cell r="G151">
            <v>25817</v>
          </cell>
          <cell r="H151" t="str">
            <v>ADMINISTRADORA</v>
          </cell>
          <cell r="I151">
            <v>39</v>
          </cell>
          <cell r="J151" t="str">
            <v>SUBSIDIADO PLENO</v>
          </cell>
          <cell r="K151" t="str">
            <v>TI-1049894223</v>
          </cell>
          <cell r="L151" t="str">
            <v>P</v>
          </cell>
          <cell r="M151" t="str">
            <v>NINGUNO</v>
          </cell>
          <cell r="N151">
            <v>0</v>
          </cell>
          <cell r="O151">
            <v>13</v>
          </cell>
          <cell r="P151">
            <v>42614</v>
          </cell>
          <cell r="Q151">
            <v>42669</v>
          </cell>
          <cell r="R151">
            <v>42705</v>
          </cell>
          <cell r="S151">
            <v>63366</v>
          </cell>
          <cell r="T151">
            <v>0</v>
          </cell>
          <cell r="U151">
            <v>0</v>
          </cell>
          <cell r="V151">
            <v>63366</v>
          </cell>
          <cell r="W151">
            <v>63366</v>
          </cell>
          <cell r="X151">
            <v>0</v>
          </cell>
          <cell r="Y151">
            <v>0</v>
          </cell>
          <cell r="Z151" t="str">
            <v>NA</v>
          </cell>
          <cell r="AA151" t="str">
            <v>NA</v>
          </cell>
          <cell r="AB151">
            <v>0</v>
          </cell>
          <cell r="AC151">
            <v>0</v>
          </cell>
          <cell r="AD151">
            <v>0</v>
          </cell>
          <cell r="AE151">
            <v>42705</v>
          </cell>
          <cell r="AF151" t="str">
            <v>SIFCS</v>
          </cell>
          <cell r="AG151" t="str">
            <v>IPSPU</v>
          </cell>
          <cell r="AH151" t="str">
            <v>Pagado</v>
          </cell>
          <cell r="AI151" t="str">
            <v>25817</v>
          </cell>
          <cell r="AJ151">
            <v>63366</v>
          </cell>
          <cell r="AK151">
            <v>63366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63366</v>
          </cell>
          <cell r="AT151">
            <v>0</v>
          </cell>
          <cell r="AU151">
            <v>0</v>
          </cell>
          <cell r="AV151" t="str">
            <v>NA</v>
          </cell>
          <cell r="AW151" t="str">
            <v>33845</v>
          </cell>
          <cell r="AX151" t="str">
            <v>556</v>
          </cell>
          <cell r="AY151" t="str">
            <v>0</v>
          </cell>
          <cell r="AZ151" t="str">
            <v>0</v>
          </cell>
        </row>
        <row r="152">
          <cell r="G152">
            <v>25818</v>
          </cell>
          <cell r="H152" t="str">
            <v>ADMINISTRADORA</v>
          </cell>
          <cell r="I152">
            <v>39</v>
          </cell>
          <cell r="J152" t="str">
            <v>SUBSIDIADO PLENO</v>
          </cell>
          <cell r="K152" t="str">
            <v>CC-1049265674</v>
          </cell>
          <cell r="L152" t="str">
            <v>P</v>
          </cell>
          <cell r="M152" t="str">
            <v>NINGUNO</v>
          </cell>
          <cell r="N152">
            <v>0</v>
          </cell>
          <cell r="O152">
            <v>13</v>
          </cell>
          <cell r="P152">
            <v>42614</v>
          </cell>
          <cell r="Q152">
            <v>42669</v>
          </cell>
          <cell r="R152">
            <v>42705</v>
          </cell>
          <cell r="S152">
            <v>45260</v>
          </cell>
          <cell r="T152">
            <v>0</v>
          </cell>
          <cell r="U152">
            <v>0</v>
          </cell>
          <cell r="V152">
            <v>45260</v>
          </cell>
          <cell r="W152">
            <v>45260</v>
          </cell>
          <cell r="X152">
            <v>0</v>
          </cell>
          <cell r="Y152">
            <v>0</v>
          </cell>
          <cell r="Z152" t="str">
            <v>NA</v>
          </cell>
          <cell r="AA152" t="str">
            <v>NA</v>
          </cell>
          <cell r="AB152">
            <v>0</v>
          </cell>
          <cell r="AC152">
            <v>0</v>
          </cell>
          <cell r="AD152">
            <v>0</v>
          </cell>
          <cell r="AE152">
            <v>42705</v>
          </cell>
          <cell r="AF152" t="str">
            <v>SIFCS</v>
          </cell>
          <cell r="AG152" t="str">
            <v>IPSPU</v>
          </cell>
          <cell r="AH152" t="str">
            <v>Pagado</v>
          </cell>
          <cell r="AI152" t="str">
            <v>25818</v>
          </cell>
          <cell r="AJ152">
            <v>45260</v>
          </cell>
          <cell r="AK152">
            <v>45260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45260</v>
          </cell>
          <cell r="AT152">
            <v>0</v>
          </cell>
          <cell r="AU152">
            <v>0</v>
          </cell>
          <cell r="AV152" t="str">
            <v>NA</v>
          </cell>
          <cell r="AW152" t="str">
            <v>33844</v>
          </cell>
          <cell r="AX152" t="str">
            <v>556</v>
          </cell>
          <cell r="AY152" t="str">
            <v>0</v>
          </cell>
          <cell r="AZ152" t="str">
            <v>0</v>
          </cell>
        </row>
        <row r="153">
          <cell r="G153">
            <v>25851</v>
          </cell>
          <cell r="H153" t="str">
            <v>ADMINISTRADORA</v>
          </cell>
          <cell r="I153">
            <v>39</v>
          </cell>
          <cell r="J153" t="str">
            <v>SUBSIDIADO PLENO</v>
          </cell>
          <cell r="K153" t="str">
            <v>CC-1767945</v>
          </cell>
          <cell r="L153" t="str">
            <v>P</v>
          </cell>
          <cell r="M153" t="str">
            <v>NINGUNO</v>
          </cell>
          <cell r="N153">
            <v>0</v>
          </cell>
          <cell r="O153">
            <v>13</v>
          </cell>
          <cell r="P153">
            <v>42522</v>
          </cell>
          <cell r="Q153">
            <v>42674</v>
          </cell>
          <cell r="R153">
            <v>42705</v>
          </cell>
          <cell r="S153">
            <v>480139</v>
          </cell>
          <cell r="T153">
            <v>0</v>
          </cell>
          <cell r="U153">
            <v>0</v>
          </cell>
          <cell r="V153">
            <v>480139</v>
          </cell>
          <cell r="W153">
            <v>480139</v>
          </cell>
          <cell r="X153">
            <v>0</v>
          </cell>
          <cell r="Y153">
            <v>0</v>
          </cell>
          <cell r="Z153" t="str">
            <v>NA</v>
          </cell>
          <cell r="AA153" t="str">
            <v>NA</v>
          </cell>
          <cell r="AB153">
            <v>0</v>
          </cell>
          <cell r="AC153">
            <v>0</v>
          </cell>
          <cell r="AD153">
            <v>0</v>
          </cell>
          <cell r="AE153">
            <v>42705</v>
          </cell>
          <cell r="AF153" t="str">
            <v>SIFCS</v>
          </cell>
          <cell r="AG153" t="str">
            <v>IPSPU</v>
          </cell>
          <cell r="AH153" t="str">
            <v>Pagado</v>
          </cell>
          <cell r="AI153" t="str">
            <v>25851</v>
          </cell>
          <cell r="AJ153">
            <v>480139</v>
          </cell>
          <cell r="AK153">
            <v>480139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480139</v>
          </cell>
          <cell r="AT153">
            <v>0</v>
          </cell>
          <cell r="AU153">
            <v>0</v>
          </cell>
          <cell r="AV153" t="str">
            <v>NA</v>
          </cell>
          <cell r="AW153" t="str">
            <v>33846</v>
          </cell>
          <cell r="AX153" t="str">
            <v>556</v>
          </cell>
          <cell r="AY153" t="str">
            <v>0</v>
          </cell>
          <cell r="AZ153" t="str">
            <v>0</v>
          </cell>
        </row>
        <row r="154">
          <cell r="G154">
            <v>25805</v>
          </cell>
          <cell r="H154" t="str">
            <v>ADMINISTRADORA</v>
          </cell>
          <cell r="I154">
            <v>39</v>
          </cell>
          <cell r="J154" t="str">
            <v>SUBSIDIADO PLENO</v>
          </cell>
          <cell r="K154" t="str">
            <v>RC-1052219853</v>
          </cell>
          <cell r="L154" t="str">
            <v>P</v>
          </cell>
          <cell r="M154" t="str">
            <v>NINGUNO</v>
          </cell>
          <cell r="N154">
            <v>0</v>
          </cell>
          <cell r="O154">
            <v>13</v>
          </cell>
          <cell r="P154">
            <v>42430</v>
          </cell>
          <cell r="Q154">
            <v>42437</v>
          </cell>
          <cell r="R154">
            <v>42706</v>
          </cell>
          <cell r="S154">
            <v>1597957</v>
          </cell>
          <cell r="T154">
            <v>0</v>
          </cell>
          <cell r="U154">
            <v>0</v>
          </cell>
          <cell r="V154">
            <v>1597957</v>
          </cell>
          <cell r="W154">
            <v>1597957</v>
          </cell>
          <cell r="X154">
            <v>0</v>
          </cell>
          <cell r="Y154">
            <v>1301760</v>
          </cell>
          <cell r="Z154" t="str">
            <v>NO SE RECONOCE TRASLADO LA GLORIA -  VALLEDUPAR  REFERENCIA NO REPORTADA NI TRAMITADA POR ENTIDAD RESPONSABLE DE PAGO </v>
          </cell>
          <cell r="AA154" t="str">
            <v>NA</v>
          </cell>
          <cell r="AB154">
            <v>0</v>
          </cell>
          <cell r="AC154">
            <v>0</v>
          </cell>
          <cell r="AD154">
            <v>0</v>
          </cell>
          <cell r="AE154">
            <v>42706</v>
          </cell>
          <cell r="AF154" t="str">
            <v>SIFCS</v>
          </cell>
          <cell r="AG154" t="str">
            <v>IPSPU</v>
          </cell>
          <cell r="AH154" t="str">
            <v>Pagado</v>
          </cell>
          <cell r="AI154" t="str">
            <v>25805</v>
          </cell>
          <cell r="AJ154">
            <v>296197</v>
          </cell>
          <cell r="AK154">
            <v>296197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296197</v>
          </cell>
          <cell r="AT154">
            <v>0</v>
          </cell>
          <cell r="AU154">
            <v>0</v>
          </cell>
          <cell r="AV154" t="str">
            <v>NA</v>
          </cell>
          <cell r="AW154" t="str">
            <v>33847</v>
          </cell>
          <cell r="AX154" t="str">
            <v>556</v>
          </cell>
          <cell r="AY154" t="str">
            <v>0</v>
          </cell>
          <cell r="AZ154" t="str">
            <v>0</v>
          </cell>
        </row>
        <row r="155">
          <cell r="G155">
            <v>25806</v>
          </cell>
          <cell r="H155" t="str">
            <v>ADMINISTRADORA</v>
          </cell>
          <cell r="I155">
            <v>39</v>
          </cell>
          <cell r="J155" t="str">
            <v>SUBSIDIADO PLENO</v>
          </cell>
          <cell r="K155" t="str">
            <v>CC-22832521</v>
          </cell>
          <cell r="L155" t="str">
            <v>P</v>
          </cell>
          <cell r="M155" t="str">
            <v>NINGUNO</v>
          </cell>
          <cell r="N155">
            <v>0</v>
          </cell>
          <cell r="O155">
            <v>13</v>
          </cell>
          <cell r="P155">
            <v>42461</v>
          </cell>
          <cell r="Q155">
            <v>42468</v>
          </cell>
          <cell r="R155">
            <v>42706</v>
          </cell>
          <cell r="S155">
            <v>407046</v>
          </cell>
          <cell r="T155">
            <v>0</v>
          </cell>
          <cell r="U155">
            <v>0</v>
          </cell>
          <cell r="V155">
            <v>407046</v>
          </cell>
          <cell r="W155">
            <v>407046</v>
          </cell>
          <cell r="X155">
            <v>0</v>
          </cell>
          <cell r="Y155">
            <v>0</v>
          </cell>
          <cell r="Z155" t="str">
            <v>NA</v>
          </cell>
          <cell r="AA155" t="str">
            <v>NA</v>
          </cell>
          <cell r="AB155">
            <v>0</v>
          </cell>
          <cell r="AC155">
            <v>0</v>
          </cell>
          <cell r="AD155">
            <v>0</v>
          </cell>
          <cell r="AE155">
            <v>42706</v>
          </cell>
          <cell r="AF155" t="str">
            <v>SIFCS</v>
          </cell>
          <cell r="AG155" t="str">
            <v>IPSPU</v>
          </cell>
          <cell r="AH155" t="str">
            <v>Pagado</v>
          </cell>
          <cell r="AI155" t="str">
            <v>25806</v>
          </cell>
          <cell r="AJ155">
            <v>407046</v>
          </cell>
          <cell r="AK155">
            <v>407046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407046</v>
          </cell>
          <cell r="AT155">
            <v>0</v>
          </cell>
          <cell r="AU155">
            <v>0</v>
          </cell>
          <cell r="AV155" t="str">
            <v>NA</v>
          </cell>
          <cell r="AW155" t="str">
            <v>33849</v>
          </cell>
          <cell r="AX155" t="str">
            <v>556</v>
          </cell>
          <cell r="AY155" t="str">
            <v>0</v>
          </cell>
          <cell r="AZ155" t="str">
            <v>0</v>
          </cell>
        </row>
        <row r="156">
          <cell r="G156">
            <v>26629</v>
          </cell>
          <cell r="H156" t="str">
            <v>ADMINISTRADORA</v>
          </cell>
          <cell r="I156">
            <v>39</v>
          </cell>
          <cell r="J156" t="str">
            <v>SUBSIDIADO PLENO</v>
          </cell>
          <cell r="K156" t="str">
            <v>TI-1002446877</v>
          </cell>
          <cell r="L156" t="str">
            <v>P</v>
          </cell>
          <cell r="M156" t="str">
            <v>NINGUNO</v>
          </cell>
          <cell r="N156">
            <v>0</v>
          </cell>
          <cell r="O156">
            <v>13</v>
          </cell>
          <cell r="P156">
            <v>42480</v>
          </cell>
          <cell r="Q156">
            <v>42539</v>
          </cell>
          <cell r="R156">
            <v>42706</v>
          </cell>
          <cell r="S156">
            <v>149720</v>
          </cell>
          <cell r="T156">
            <v>0</v>
          </cell>
          <cell r="U156">
            <v>0</v>
          </cell>
          <cell r="V156">
            <v>149720</v>
          </cell>
          <cell r="W156">
            <v>149720</v>
          </cell>
          <cell r="X156">
            <v>0</v>
          </cell>
          <cell r="Y156">
            <v>0</v>
          </cell>
          <cell r="Z156" t="str">
            <v>NA</v>
          </cell>
          <cell r="AA156" t="str">
            <v>NA</v>
          </cell>
          <cell r="AB156">
            <v>0</v>
          </cell>
          <cell r="AC156">
            <v>0</v>
          </cell>
          <cell r="AD156">
            <v>0</v>
          </cell>
          <cell r="AE156">
            <v>42706</v>
          </cell>
          <cell r="AF156" t="str">
            <v>SIFCS</v>
          </cell>
          <cell r="AG156" t="str">
            <v>IPSPU</v>
          </cell>
          <cell r="AH156" t="str">
            <v>Pagado</v>
          </cell>
          <cell r="AI156" t="str">
            <v>26629</v>
          </cell>
          <cell r="AJ156">
            <v>149720</v>
          </cell>
          <cell r="AK156">
            <v>149720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149720</v>
          </cell>
          <cell r="AT156">
            <v>0</v>
          </cell>
          <cell r="AU156">
            <v>0</v>
          </cell>
          <cell r="AV156" t="str">
            <v>NA</v>
          </cell>
          <cell r="AW156" t="str">
            <v>33848</v>
          </cell>
          <cell r="AX156" t="str">
            <v>556</v>
          </cell>
          <cell r="AY156" t="str">
            <v>0</v>
          </cell>
          <cell r="AZ156" t="str">
            <v>0</v>
          </cell>
        </row>
        <row r="157">
          <cell r="G157">
            <v>25901</v>
          </cell>
          <cell r="H157" t="str">
            <v>ADMINISTRADORA</v>
          </cell>
          <cell r="I157">
            <v>39</v>
          </cell>
          <cell r="J157" t="str">
            <v>SUBSIDIADO PLENO</v>
          </cell>
          <cell r="K157" t="str">
            <v>CC-1052216470</v>
          </cell>
          <cell r="L157" t="str">
            <v>P</v>
          </cell>
          <cell r="M157" t="str">
            <v>NINGUNO</v>
          </cell>
          <cell r="N157">
            <v>0</v>
          </cell>
          <cell r="O157">
            <v>13</v>
          </cell>
          <cell r="P157">
            <v>42522</v>
          </cell>
          <cell r="Q157">
            <v>42692</v>
          </cell>
          <cell r="R157">
            <v>42751</v>
          </cell>
          <cell r="S157">
            <v>0</v>
          </cell>
          <cell r="T157">
            <v>0</v>
          </cell>
          <cell r="U157">
            <v>0</v>
          </cell>
          <cell r="V157">
            <v>440924</v>
          </cell>
          <cell r="W157">
            <v>440924</v>
          </cell>
          <cell r="X157">
            <v>0</v>
          </cell>
          <cell r="Y157">
            <v>0</v>
          </cell>
          <cell r="Z157" t="str">
            <v>NA</v>
          </cell>
          <cell r="AA157" t="str">
            <v>NA</v>
          </cell>
          <cell r="AB157">
            <v>0</v>
          </cell>
          <cell r="AC157">
            <v>0</v>
          </cell>
          <cell r="AD157">
            <v>0</v>
          </cell>
          <cell r="AE157">
            <v>42919</v>
          </cell>
          <cell r="AF157" t="str">
            <v>FACSS</v>
          </cell>
          <cell r="AG157" t="str">
            <v>IPSPU</v>
          </cell>
          <cell r="AH157" t="str">
            <v>Pagado</v>
          </cell>
          <cell r="AI157" t="str">
            <v>25901</v>
          </cell>
          <cell r="AJ157">
            <v>440924</v>
          </cell>
          <cell r="AK157">
            <v>440924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440924</v>
          </cell>
          <cell r="AT157">
            <v>0</v>
          </cell>
          <cell r="AU157">
            <v>0</v>
          </cell>
          <cell r="AV157" t="str">
            <v>CRUCE</v>
          </cell>
          <cell r="AW157" t="str">
            <v>496593</v>
          </cell>
          <cell r="AX157" t="str">
            <v>4421</v>
          </cell>
          <cell r="AY157" t="str">
            <v>0</v>
          </cell>
          <cell r="AZ157" t="str">
            <v>0</v>
          </cell>
        </row>
        <row r="158">
          <cell r="G158">
            <v>25951</v>
          </cell>
          <cell r="H158" t="str">
            <v>ADMINISTRADORA</v>
          </cell>
          <cell r="I158">
            <v>39</v>
          </cell>
          <cell r="J158" t="str">
            <v>SUBSIDIADO PLENO</v>
          </cell>
          <cell r="K158" t="str">
            <v>RC-1042269477</v>
          </cell>
          <cell r="L158" t="str">
            <v>P</v>
          </cell>
          <cell r="M158" t="str">
            <v>NINGUNO</v>
          </cell>
          <cell r="N158">
            <v>0</v>
          </cell>
          <cell r="O158">
            <v>13</v>
          </cell>
          <cell r="P158">
            <v>42703</v>
          </cell>
          <cell r="Q158">
            <v>42703</v>
          </cell>
          <cell r="R158">
            <v>42751</v>
          </cell>
          <cell r="S158">
            <v>0</v>
          </cell>
          <cell r="T158">
            <v>0</v>
          </cell>
          <cell r="U158">
            <v>0</v>
          </cell>
          <cell r="V158">
            <v>138700</v>
          </cell>
          <cell r="W158">
            <v>138700</v>
          </cell>
          <cell r="X158">
            <v>0</v>
          </cell>
          <cell r="Y158">
            <v>0</v>
          </cell>
          <cell r="Z158" t="str">
            <v>NA</v>
          </cell>
          <cell r="AA158" t="str">
            <v>NA</v>
          </cell>
          <cell r="AB158">
            <v>0</v>
          </cell>
          <cell r="AC158">
            <v>0</v>
          </cell>
          <cell r="AD158">
            <v>0</v>
          </cell>
          <cell r="AE158">
            <v>42919</v>
          </cell>
          <cell r="AF158" t="str">
            <v>FACSS</v>
          </cell>
          <cell r="AG158" t="str">
            <v>IPSPU</v>
          </cell>
          <cell r="AH158" t="str">
            <v>Pagado</v>
          </cell>
          <cell r="AI158" t="str">
            <v>25951</v>
          </cell>
          <cell r="AJ158">
            <v>138700</v>
          </cell>
          <cell r="AK158">
            <v>138700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138700</v>
          </cell>
          <cell r="AT158">
            <v>0</v>
          </cell>
          <cell r="AU158">
            <v>0</v>
          </cell>
          <cell r="AV158" t="str">
            <v>CRICE|GIRO DIRECTO DEL M.PS.  MES DE MAYO DE 2017. EVENTO</v>
          </cell>
          <cell r="AW158" t="str">
            <v>496592</v>
          </cell>
          <cell r="AX158" t="str">
            <v>5322|5322</v>
          </cell>
          <cell r="AY158" t="str">
            <v>0</v>
          </cell>
          <cell r="AZ158" t="str">
            <v>0</v>
          </cell>
        </row>
        <row r="159">
          <cell r="G159">
            <v>26026</v>
          </cell>
          <cell r="H159" t="str">
            <v>ADMINISTRADORA</v>
          </cell>
          <cell r="I159">
            <v>39</v>
          </cell>
          <cell r="J159" t="str">
            <v>SUBSIDIADO PLENO</v>
          </cell>
          <cell r="K159" t="str">
            <v>CC-3982729</v>
          </cell>
          <cell r="L159" t="str">
            <v>P</v>
          </cell>
          <cell r="M159" t="str">
            <v>NINGUNO</v>
          </cell>
          <cell r="N159">
            <v>0</v>
          </cell>
          <cell r="O159">
            <v>13</v>
          </cell>
          <cell r="P159">
            <v>42705</v>
          </cell>
          <cell r="Q159">
            <v>42765</v>
          </cell>
          <cell r="R159">
            <v>42775</v>
          </cell>
          <cell r="S159">
            <v>0</v>
          </cell>
          <cell r="T159">
            <v>0</v>
          </cell>
          <cell r="U159">
            <v>0</v>
          </cell>
          <cell r="V159">
            <v>83383</v>
          </cell>
          <cell r="W159">
            <v>83383</v>
          </cell>
          <cell r="X159">
            <v>0</v>
          </cell>
          <cell r="Y159">
            <v>0</v>
          </cell>
          <cell r="Z159" t="str">
            <v>NA</v>
          </cell>
          <cell r="AA159" t="str">
            <v>NA</v>
          </cell>
          <cell r="AB159">
            <v>0</v>
          </cell>
          <cell r="AC159">
            <v>0</v>
          </cell>
          <cell r="AD159">
            <v>0</v>
          </cell>
          <cell r="AE159">
            <v>42913</v>
          </cell>
          <cell r="AF159" t="str">
            <v>FACSS</v>
          </cell>
          <cell r="AG159" t="str">
            <v>IPSPU</v>
          </cell>
          <cell r="AH159" t="str">
            <v>Pagado</v>
          </cell>
          <cell r="AI159" t="str">
            <v>26026</v>
          </cell>
          <cell r="AJ159">
            <v>83383</v>
          </cell>
          <cell r="AK159">
            <v>83383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83383</v>
          </cell>
          <cell r="AT159">
            <v>0</v>
          </cell>
          <cell r="AU159">
            <v>0</v>
          </cell>
          <cell r="AV159" t="str">
            <v>CRICE|GIRO DIRECTO DEL M.PS.  MES DE MAYO DE 2017. EVENTO</v>
          </cell>
          <cell r="AW159" t="str">
            <v>474637</v>
          </cell>
          <cell r="AX159" t="str">
            <v>5322|5322</v>
          </cell>
          <cell r="AY159" t="str">
            <v>0</v>
          </cell>
          <cell r="AZ159" t="str">
            <v>0</v>
          </cell>
        </row>
        <row r="160">
          <cell r="G160">
            <v>26058</v>
          </cell>
          <cell r="H160" t="str">
            <v>ADMINISTRADORA</v>
          </cell>
          <cell r="I160">
            <v>39</v>
          </cell>
          <cell r="J160" t="str">
            <v>SUBSIDIADO PLENO</v>
          </cell>
          <cell r="K160" t="str">
            <v>CC-1002465251</v>
          </cell>
          <cell r="L160" t="str">
            <v>P</v>
          </cell>
          <cell r="M160" t="str">
            <v>NINGUNO</v>
          </cell>
          <cell r="N160">
            <v>0</v>
          </cell>
          <cell r="O160">
            <v>13</v>
          </cell>
          <cell r="P160">
            <v>42766</v>
          </cell>
          <cell r="Q160">
            <v>42766</v>
          </cell>
          <cell r="R160">
            <v>42775</v>
          </cell>
          <cell r="S160">
            <v>0</v>
          </cell>
          <cell r="T160">
            <v>0</v>
          </cell>
          <cell r="U160">
            <v>0</v>
          </cell>
          <cell r="V160">
            <v>75906</v>
          </cell>
          <cell r="W160">
            <v>75906</v>
          </cell>
          <cell r="X160">
            <v>0</v>
          </cell>
          <cell r="Y160">
            <v>0</v>
          </cell>
          <cell r="Z160" t="str">
            <v>NA</v>
          </cell>
          <cell r="AA160" t="str">
            <v>NA</v>
          </cell>
          <cell r="AB160">
            <v>0</v>
          </cell>
          <cell r="AC160">
            <v>0</v>
          </cell>
          <cell r="AD160">
            <v>0</v>
          </cell>
          <cell r="AE160">
            <v>42913</v>
          </cell>
          <cell r="AF160" t="str">
            <v>FACSS</v>
          </cell>
          <cell r="AG160" t="str">
            <v>IPSPU</v>
          </cell>
          <cell r="AH160" t="str">
            <v>Pagado</v>
          </cell>
          <cell r="AI160" t="str">
            <v>26058</v>
          </cell>
          <cell r="AJ160">
            <v>75906</v>
          </cell>
          <cell r="AK160">
            <v>75906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75906</v>
          </cell>
          <cell r="AT160">
            <v>0</v>
          </cell>
          <cell r="AU160">
            <v>0</v>
          </cell>
          <cell r="AV160" t="str">
            <v>CRICE|GIRO DIRECTO DEL M.PS.  MES DE MAYO DE 2017. EVENTO</v>
          </cell>
          <cell r="AW160" t="str">
            <v>474638</v>
          </cell>
          <cell r="AX160" t="str">
            <v>5322|5322</v>
          </cell>
          <cell r="AY160" t="str">
            <v>0</v>
          </cell>
          <cell r="AZ160" t="str">
            <v>0</v>
          </cell>
        </row>
        <row r="161">
          <cell r="G161">
            <v>26063</v>
          </cell>
          <cell r="H161" t="str">
            <v>ADMINISTRADORA</v>
          </cell>
          <cell r="I161">
            <v>39</v>
          </cell>
          <cell r="J161" t="str">
            <v>SUBSIDIADO PLENO</v>
          </cell>
          <cell r="K161" t="str">
            <v>CC-40881594</v>
          </cell>
          <cell r="L161" t="str">
            <v>P</v>
          </cell>
          <cell r="M161" t="str">
            <v>NINGUNO</v>
          </cell>
          <cell r="N161">
            <v>0</v>
          </cell>
          <cell r="O161">
            <v>13</v>
          </cell>
          <cell r="P161">
            <v>42675</v>
          </cell>
          <cell r="Q161">
            <v>42766</v>
          </cell>
          <cell r="R161">
            <v>42775</v>
          </cell>
          <cell r="S161">
            <v>0</v>
          </cell>
          <cell r="T161">
            <v>0</v>
          </cell>
          <cell r="U161">
            <v>0</v>
          </cell>
          <cell r="V161">
            <v>56454</v>
          </cell>
          <cell r="W161">
            <v>56454</v>
          </cell>
          <cell r="X161">
            <v>0</v>
          </cell>
          <cell r="Y161">
            <v>0</v>
          </cell>
          <cell r="Z161" t="str">
            <v>NA</v>
          </cell>
          <cell r="AA161" t="str">
            <v>NA</v>
          </cell>
          <cell r="AB161">
            <v>0</v>
          </cell>
          <cell r="AC161">
            <v>0</v>
          </cell>
          <cell r="AD161">
            <v>0</v>
          </cell>
          <cell r="AE161">
            <v>42795</v>
          </cell>
          <cell r="AF161" t="str">
            <v>FACSS</v>
          </cell>
          <cell r="AG161" t="str">
            <v>IPSPU</v>
          </cell>
          <cell r="AH161" t="str">
            <v>Pagado</v>
          </cell>
          <cell r="AI161" t="str">
            <v>26063</v>
          </cell>
          <cell r="AJ161">
            <v>56454</v>
          </cell>
          <cell r="AK161">
            <v>56454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56454</v>
          </cell>
          <cell r="AT161">
            <v>0</v>
          </cell>
          <cell r="AU161">
            <v>0</v>
          </cell>
          <cell r="AV161" t="str">
            <v>GIRO DIRECTO DEL M.PS.  MES DE MAYO DE 2017. EVENTO</v>
          </cell>
          <cell r="AW161" t="str">
            <v>181808</v>
          </cell>
          <cell r="AX161" t="str">
            <v>5322</v>
          </cell>
          <cell r="AY161" t="str">
            <v>0</v>
          </cell>
          <cell r="AZ161" t="str">
            <v>0</v>
          </cell>
        </row>
        <row r="162">
          <cell r="G162">
            <v>25897</v>
          </cell>
          <cell r="H162" t="str">
            <v>ADMINISTRADORA</v>
          </cell>
          <cell r="I162">
            <v>39</v>
          </cell>
          <cell r="J162" t="str">
            <v>SUBSIDIADO PLENO</v>
          </cell>
          <cell r="K162" t="str">
            <v>CC-1038480294</v>
          </cell>
          <cell r="L162" t="str">
            <v>P</v>
          </cell>
          <cell r="M162" t="str">
            <v>NINGUNO</v>
          </cell>
          <cell r="N162">
            <v>0</v>
          </cell>
          <cell r="O162">
            <v>13</v>
          </cell>
          <cell r="P162">
            <v>42607</v>
          </cell>
          <cell r="Q162">
            <v>42607</v>
          </cell>
          <cell r="R162">
            <v>42806</v>
          </cell>
          <cell r="S162">
            <v>0</v>
          </cell>
          <cell r="T162">
            <v>0</v>
          </cell>
          <cell r="U162">
            <v>0</v>
          </cell>
          <cell r="V162">
            <v>78190</v>
          </cell>
          <cell r="W162">
            <v>78190</v>
          </cell>
          <cell r="X162">
            <v>0</v>
          </cell>
          <cell r="Y162">
            <v>0</v>
          </cell>
          <cell r="Z162" t="str">
            <v>NA</v>
          </cell>
          <cell r="AA162" t="str">
            <v>NA</v>
          </cell>
          <cell r="AB162">
            <v>0</v>
          </cell>
          <cell r="AC162">
            <v>0</v>
          </cell>
          <cell r="AD162">
            <v>0</v>
          </cell>
          <cell r="AE162">
            <v>42922</v>
          </cell>
          <cell r="AF162" t="str">
            <v>FACSS</v>
          </cell>
          <cell r="AG162" t="str">
            <v>IPSPU</v>
          </cell>
          <cell r="AH162" t="str">
            <v>Pagado</v>
          </cell>
          <cell r="AI162" t="str">
            <v>25897</v>
          </cell>
          <cell r="AJ162">
            <v>78190</v>
          </cell>
          <cell r="AK162">
            <v>78190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78190</v>
          </cell>
          <cell r="AT162">
            <v>0</v>
          </cell>
          <cell r="AU162">
            <v>0</v>
          </cell>
          <cell r="AV162" t="str">
            <v>CRUCE|GIRO DIRECTO DEL M.PS.  MES DE MAYO DE 2017. EVENTO</v>
          </cell>
          <cell r="AW162" t="str">
            <v>481864</v>
          </cell>
          <cell r="AX162" t="str">
            <v>5322|4421</v>
          </cell>
          <cell r="AY162" t="str">
            <v>0</v>
          </cell>
          <cell r="AZ162" t="str">
            <v>0</v>
          </cell>
        </row>
        <row r="163">
          <cell r="G163">
            <v>25908</v>
          </cell>
          <cell r="H163" t="str">
            <v>ADMINISTRADORA</v>
          </cell>
          <cell r="I163">
            <v>39</v>
          </cell>
          <cell r="J163" t="str">
            <v>SUBSIDIADO PLENO</v>
          </cell>
          <cell r="K163" t="str">
            <v>CC-1038480294</v>
          </cell>
          <cell r="L163" t="str">
            <v>P</v>
          </cell>
          <cell r="M163" t="str">
            <v>NINGUNO</v>
          </cell>
          <cell r="N163">
            <v>0</v>
          </cell>
          <cell r="O163">
            <v>13</v>
          </cell>
          <cell r="P163">
            <v>42607</v>
          </cell>
          <cell r="Q163">
            <v>42607</v>
          </cell>
          <cell r="R163">
            <v>42806</v>
          </cell>
          <cell r="S163">
            <v>0</v>
          </cell>
          <cell r="T163">
            <v>0</v>
          </cell>
          <cell r="U163">
            <v>0</v>
          </cell>
          <cell r="V163">
            <v>858716</v>
          </cell>
          <cell r="W163">
            <v>858716</v>
          </cell>
          <cell r="X163">
            <v>0</v>
          </cell>
          <cell r="Y163">
            <v>0</v>
          </cell>
          <cell r="Z163" t="str">
            <v>NA</v>
          </cell>
          <cell r="AA163" t="str">
            <v>NA</v>
          </cell>
          <cell r="AB163">
            <v>0</v>
          </cell>
          <cell r="AC163">
            <v>0</v>
          </cell>
          <cell r="AD163">
            <v>0</v>
          </cell>
          <cell r="AE163">
            <v>42922</v>
          </cell>
          <cell r="AF163" t="str">
            <v>FACSS</v>
          </cell>
          <cell r="AG163" t="str">
            <v>IPSPU</v>
          </cell>
          <cell r="AH163" t="str">
            <v>Pagado</v>
          </cell>
          <cell r="AI163" t="str">
            <v>25908</v>
          </cell>
          <cell r="AJ163">
            <v>858716</v>
          </cell>
          <cell r="AK163">
            <v>858716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97389</v>
          </cell>
          <cell r="AS163">
            <v>761327</v>
          </cell>
          <cell r="AT163">
            <v>0</v>
          </cell>
          <cell r="AU163">
            <v>0</v>
          </cell>
          <cell r="AV163" t="str">
            <v>CRUCE|CRICE|CRUCE|CRUCE EVE</v>
          </cell>
          <cell r="AW163" t="str">
            <v>481863</v>
          </cell>
          <cell r="AX163" t="str">
            <v>4421|5322|7509</v>
          </cell>
          <cell r="AY163" t="str">
            <v>0</v>
          </cell>
          <cell r="AZ163" t="str">
            <v>1642</v>
          </cell>
        </row>
        <row r="164">
          <cell r="G164">
            <v>26085</v>
          </cell>
          <cell r="H164" t="str">
            <v>ADMINISTRADORA</v>
          </cell>
          <cell r="I164">
            <v>39</v>
          </cell>
          <cell r="J164" t="str">
            <v>SUBSIDIADO PLENO</v>
          </cell>
          <cell r="K164" t="str">
            <v>TI-1004499603</v>
          </cell>
          <cell r="L164" t="str">
            <v>P</v>
          </cell>
          <cell r="M164" t="str">
            <v>NINGUNO</v>
          </cell>
          <cell r="N164">
            <v>0</v>
          </cell>
          <cell r="O164">
            <v>13</v>
          </cell>
          <cell r="P164">
            <v>42767</v>
          </cell>
          <cell r="Q164">
            <v>42802</v>
          </cell>
          <cell r="R164">
            <v>42832</v>
          </cell>
          <cell r="S164">
            <v>0</v>
          </cell>
          <cell r="T164">
            <v>0</v>
          </cell>
          <cell r="U164">
            <v>0</v>
          </cell>
          <cell r="V164">
            <v>105750</v>
          </cell>
          <cell r="W164">
            <v>105750</v>
          </cell>
          <cell r="X164">
            <v>0</v>
          </cell>
          <cell r="Y164">
            <v>0</v>
          </cell>
          <cell r="Z164" t="str">
            <v>NA</v>
          </cell>
          <cell r="AA164" t="str">
            <v>NA</v>
          </cell>
          <cell r="AB164">
            <v>0</v>
          </cell>
          <cell r="AC164">
            <v>0</v>
          </cell>
          <cell r="AD164">
            <v>0</v>
          </cell>
          <cell r="AE164">
            <v>42906</v>
          </cell>
          <cell r="AF164" t="str">
            <v>FACSS</v>
          </cell>
          <cell r="AG164" t="str">
            <v>IPSPU</v>
          </cell>
          <cell r="AH164" t="str">
            <v>Pagado</v>
          </cell>
          <cell r="AI164" t="str">
            <v>26085</v>
          </cell>
          <cell r="AJ164">
            <v>105750</v>
          </cell>
          <cell r="AK164">
            <v>105750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21150</v>
          </cell>
          <cell r="AS164">
            <v>84600</v>
          </cell>
          <cell r="AT164">
            <v>0</v>
          </cell>
          <cell r="AU164">
            <v>0</v>
          </cell>
          <cell r="AV164" t="str">
            <v>CRUCE EVE|GIRO DIRECTO DEL M.PS.  MES DE MAYO DE 2017. EVENTO</v>
          </cell>
          <cell r="AW164" t="str">
            <v>474530</v>
          </cell>
          <cell r="AX164" t="str">
            <v>5322</v>
          </cell>
          <cell r="AY164" t="str">
            <v>0</v>
          </cell>
          <cell r="AZ164" t="str">
            <v>1642</v>
          </cell>
        </row>
        <row r="165">
          <cell r="G165">
            <v>26118</v>
          </cell>
          <cell r="H165" t="str">
            <v>ADMINISTRADORA</v>
          </cell>
          <cell r="I165">
            <v>39</v>
          </cell>
          <cell r="J165" t="str">
            <v>SUBSIDIADO PLENO</v>
          </cell>
          <cell r="K165" t="str">
            <v>CC-1718630</v>
          </cell>
          <cell r="L165" t="str">
            <v>P</v>
          </cell>
          <cell r="M165" t="str">
            <v>NINGUNO</v>
          </cell>
          <cell r="N165">
            <v>0</v>
          </cell>
          <cell r="O165">
            <v>13</v>
          </cell>
          <cell r="P165">
            <v>42795</v>
          </cell>
          <cell r="Q165">
            <v>42824</v>
          </cell>
          <cell r="R165">
            <v>42832</v>
          </cell>
          <cell r="S165">
            <v>0</v>
          </cell>
          <cell r="T165">
            <v>0</v>
          </cell>
          <cell r="U165">
            <v>0</v>
          </cell>
          <cell r="V165">
            <v>50724</v>
          </cell>
          <cell r="W165">
            <v>50724</v>
          </cell>
          <cell r="X165">
            <v>0</v>
          </cell>
          <cell r="Y165">
            <v>0</v>
          </cell>
          <cell r="Z165" t="str">
            <v>NA</v>
          </cell>
          <cell r="AA165" t="str">
            <v>NA</v>
          </cell>
          <cell r="AB165">
            <v>0</v>
          </cell>
          <cell r="AC165">
            <v>0</v>
          </cell>
          <cell r="AD165">
            <v>0</v>
          </cell>
          <cell r="AE165">
            <v>42957</v>
          </cell>
          <cell r="AF165" t="str">
            <v>FACSS</v>
          </cell>
          <cell r="AG165" t="str">
            <v>IPSPU</v>
          </cell>
          <cell r="AH165" t="str">
            <v>Pagado</v>
          </cell>
          <cell r="AI165" t="str">
            <v>26118</v>
          </cell>
          <cell r="AJ165">
            <v>50724</v>
          </cell>
          <cell r="AK165">
            <v>50724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10145</v>
          </cell>
          <cell r="AS165">
            <v>40579</v>
          </cell>
          <cell r="AT165">
            <v>0</v>
          </cell>
          <cell r="AU165">
            <v>0</v>
          </cell>
          <cell r="AV165" t="str">
            <v>CRUCE EVE|GIRO DIRECTO DEL M.PS.  MES DE MAYO DE 2017. EVENTO</v>
          </cell>
          <cell r="AW165" t="str">
            <v>592463</v>
          </cell>
          <cell r="AX165" t="str">
            <v>5322</v>
          </cell>
          <cell r="AY165" t="str">
            <v>0</v>
          </cell>
          <cell r="AZ165" t="str">
            <v>1642</v>
          </cell>
        </row>
        <row r="166">
          <cell r="G166">
            <v>26126</v>
          </cell>
          <cell r="H166" t="str">
            <v>ADMINISTRADORA</v>
          </cell>
          <cell r="I166">
            <v>39</v>
          </cell>
          <cell r="J166" t="str">
            <v>SUBSIDIADO PLENO</v>
          </cell>
          <cell r="K166" t="str">
            <v>RC-1046430118</v>
          </cell>
          <cell r="L166" t="str">
            <v>P</v>
          </cell>
          <cell r="M166" t="str">
            <v>NINGUNO</v>
          </cell>
          <cell r="N166">
            <v>0</v>
          </cell>
          <cell r="O166">
            <v>13</v>
          </cell>
          <cell r="P166">
            <v>42736</v>
          </cell>
          <cell r="Q166">
            <v>42824</v>
          </cell>
          <cell r="R166">
            <v>42832</v>
          </cell>
          <cell r="S166">
            <v>0</v>
          </cell>
          <cell r="T166">
            <v>0</v>
          </cell>
          <cell r="U166">
            <v>0</v>
          </cell>
          <cell r="V166">
            <v>581093</v>
          </cell>
          <cell r="W166">
            <v>581093</v>
          </cell>
          <cell r="X166">
            <v>0</v>
          </cell>
          <cell r="Y166">
            <v>292321</v>
          </cell>
          <cell r="Z166" t="str">
            <v xml:space="preserve">NO SE RECONOCE TRASLADO LA  GLORIA - VALLEDUPAR, REFERENCIA NO REPROTADA NI TRAMITADA POR ENTIDAD RESPONSABLE DE PAGO.			</v>
          </cell>
          <cell r="AA166" t="str">
            <v>NA</v>
          </cell>
          <cell r="AB166">
            <v>0</v>
          </cell>
          <cell r="AC166">
            <v>0</v>
          </cell>
          <cell r="AD166">
            <v>0</v>
          </cell>
          <cell r="AE166">
            <v>42832</v>
          </cell>
          <cell r="AF166" t="str">
            <v>FACSS</v>
          </cell>
          <cell r="AG166" t="str">
            <v>IPSPU</v>
          </cell>
          <cell r="AH166" t="str">
            <v>Pagado</v>
          </cell>
          <cell r="AI166" t="str">
            <v>26126</v>
          </cell>
          <cell r="AJ166">
            <v>581093</v>
          </cell>
          <cell r="AK166">
            <v>581093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288772</v>
          </cell>
          <cell r="AT166">
            <v>0</v>
          </cell>
          <cell r="AU166">
            <v>0</v>
          </cell>
          <cell r="AV166" t="str">
            <v>GIRO DIRECTO DEL M.PS.  MES DE MAYO DE 2017. EVENTO</v>
          </cell>
          <cell r="AW166" t="str">
            <v>277172</v>
          </cell>
          <cell r="AX166" t="str">
            <v>5322</v>
          </cell>
          <cell r="AY166" t="str">
            <v>11558</v>
          </cell>
          <cell r="AZ166" t="str">
            <v>0</v>
          </cell>
        </row>
        <row r="167">
          <cell r="G167">
            <v>26128</v>
          </cell>
          <cell r="H167" t="str">
            <v>ADMINISTRADORA</v>
          </cell>
          <cell r="I167">
            <v>39</v>
          </cell>
          <cell r="J167" t="str">
            <v>SUBSIDIADO PLENO</v>
          </cell>
          <cell r="K167" t="str">
            <v>TI-1050396707</v>
          </cell>
          <cell r="L167" t="str">
            <v>P</v>
          </cell>
          <cell r="M167" t="str">
            <v>NINGUNO</v>
          </cell>
          <cell r="N167">
            <v>0</v>
          </cell>
          <cell r="O167">
            <v>13</v>
          </cell>
          <cell r="P167">
            <v>42767</v>
          </cell>
          <cell r="Q167">
            <v>42824</v>
          </cell>
          <cell r="R167">
            <v>42832</v>
          </cell>
          <cell r="S167">
            <v>0</v>
          </cell>
          <cell r="T167">
            <v>0</v>
          </cell>
          <cell r="U167">
            <v>0</v>
          </cell>
          <cell r="V167">
            <v>119263</v>
          </cell>
          <cell r="W167">
            <v>119263</v>
          </cell>
          <cell r="X167">
            <v>0</v>
          </cell>
          <cell r="Y167">
            <v>0</v>
          </cell>
          <cell r="Z167" t="str">
            <v>NA</v>
          </cell>
          <cell r="AA167" t="str">
            <v>NA</v>
          </cell>
          <cell r="AB167">
            <v>0</v>
          </cell>
          <cell r="AC167">
            <v>0</v>
          </cell>
          <cell r="AD167">
            <v>0</v>
          </cell>
          <cell r="AE167">
            <v>42832</v>
          </cell>
          <cell r="AF167" t="str">
            <v>FACSS</v>
          </cell>
          <cell r="AG167" t="str">
            <v>IPSPU</v>
          </cell>
          <cell r="AH167" t="str">
            <v>Pagado</v>
          </cell>
          <cell r="AI167" t="str">
            <v>26128</v>
          </cell>
          <cell r="AJ167">
            <v>119263</v>
          </cell>
          <cell r="AK167">
            <v>119263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23853</v>
          </cell>
          <cell r="AS167">
            <v>95410</v>
          </cell>
          <cell r="AT167">
            <v>0</v>
          </cell>
          <cell r="AU167">
            <v>0</v>
          </cell>
          <cell r="AV167" t="str">
            <v>CRUCE EVE|GIRO DIRECTO DEL M.PS.  MES DE MAYO DE 2017. EVENTO</v>
          </cell>
          <cell r="AW167" t="str">
            <v>270232</v>
          </cell>
          <cell r="AX167" t="str">
            <v>5322</v>
          </cell>
          <cell r="AY167" t="str">
            <v>0</v>
          </cell>
          <cell r="AZ167" t="str">
            <v>1642</v>
          </cell>
        </row>
        <row r="168">
          <cell r="G168">
            <v>26220</v>
          </cell>
          <cell r="H168" t="str">
            <v>ADMINISTRADORA</v>
          </cell>
          <cell r="I168">
            <v>39</v>
          </cell>
          <cell r="J168" t="str">
            <v>SUBSIDIADO PLENO</v>
          </cell>
          <cell r="K168" t="str">
            <v>CC-1052243478</v>
          </cell>
          <cell r="L168" t="str">
            <v>P</v>
          </cell>
          <cell r="M168" t="str">
            <v>NINGUNO</v>
          </cell>
          <cell r="N168">
            <v>0</v>
          </cell>
          <cell r="O168">
            <v>13</v>
          </cell>
          <cell r="P168">
            <v>42795</v>
          </cell>
          <cell r="Q168">
            <v>42829</v>
          </cell>
          <cell r="R168">
            <v>42832</v>
          </cell>
          <cell r="S168">
            <v>0</v>
          </cell>
          <cell r="T168">
            <v>0</v>
          </cell>
          <cell r="U168">
            <v>0</v>
          </cell>
          <cell r="V168">
            <v>161958</v>
          </cell>
          <cell r="W168">
            <v>161958</v>
          </cell>
          <cell r="X168">
            <v>0</v>
          </cell>
          <cell r="Y168">
            <v>0</v>
          </cell>
          <cell r="Z168" t="str">
            <v>NA</v>
          </cell>
          <cell r="AA168" t="str">
            <v>NA</v>
          </cell>
          <cell r="AB168">
            <v>0</v>
          </cell>
          <cell r="AC168">
            <v>0</v>
          </cell>
          <cell r="AD168">
            <v>0</v>
          </cell>
          <cell r="AE168">
            <v>42913</v>
          </cell>
          <cell r="AF168" t="str">
            <v>FACSS</v>
          </cell>
          <cell r="AG168" t="str">
            <v>IPSPU</v>
          </cell>
          <cell r="AH168" t="str">
            <v>Pagado</v>
          </cell>
          <cell r="AI168" t="str">
            <v>26220</v>
          </cell>
          <cell r="AJ168">
            <v>161958</v>
          </cell>
          <cell r="AK168">
            <v>161958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32392</v>
          </cell>
          <cell r="AS168">
            <v>129566</v>
          </cell>
          <cell r="AT168">
            <v>0</v>
          </cell>
          <cell r="AU168">
            <v>0</v>
          </cell>
          <cell r="AV168" t="str">
            <v>CRUCE EVE|GIRO DIRECTO DEL M.PS.  MES DE MAYO DE 2017. EVENTO</v>
          </cell>
          <cell r="AW168" t="str">
            <v>474648</v>
          </cell>
          <cell r="AX168" t="str">
            <v>5322</v>
          </cell>
          <cell r="AY168" t="str">
            <v>0</v>
          </cell>
          <cell r="AZ168" t="str">
            <v>1642</v>
          </cell>
        </row>
        <row r="169">
          <cell r="G169">
            <v>26188</v>
          </cell>
          <cell r="H169" t="str">
            <v>ADMINISTRADORA</v>
          </cell>
          <cell r="I169">
            <v>39</v>
          </cell>
          <cell r="J169" t="str">
            <v>SUBSIDIADO PLENO</v>
          </cell>
          <cell r="K169" t="str">
            <v>CC-1072467139</v>
          </cell>
          <cell r="L169" t="str">
            <v>P</v>
          </cell>
          <cell r="M169" t="str">
            <v>NINGUNO</v>
          </cell>
          <cell r="N169">
            <v>0</v>
          </cell>
          <cell r="O169">
            <v>13</v>
          </cell>
          <cell r="P169">
            <v>42767</v>
          </cell>
          <cell r="Q169">
            <v>42829</v>
          </cell>
          <cell r="R169">
            <v>42832</v>
          </cell>
          <cell r="S169">
            <v>0</v>
          </cell>
          <cell r="T169">
            <v>0</v>
          </cell>
          <cell r="U169">
            <v>0</v>
          </cell>
          <cell r="V169">
            <v>562250</v>
          </cell>
          <cell r="W169">
            <v>562250</v>
          </cell>
          <cell r="X169">
            <v>440663</v>
          </cell>
          <cell r="Y169">
            <v>0</v>
          </cell>
          <cell r="Z169" t="str">
            <v xml:space="preserve">NO SE RECONOCE TRASLADO LA  GLORIA - EL BANCO, REFERENCIA NO REPROTADA NI TRAMITADA POR ENTIDAD RESPONSABLE DE PAGO.			</v>
          </cell>
          <cell r="AA169" t="str">
            <v>NA</v>
          </cell>
          <cell r="AB169">
            <v>0</v>
          </cell>
          <cell r="AC169">
            <v>0</v>
          </cell>
          <cell r="AD169">
            <v>0</v>
          </cell>
          <cell r="AE169">
            <v>42832</v>
          </cell>
          <cell r="AF169" t="str">
            <v>FACSS</v>
          </cell>
          <cell r="AG169" t="str">
            <v>IPSPU</v>
          </cell>
          <cell r="AH169" t="str">
            <v>Pagado</v>
          </cell>
          <cell r="AI169" t="str">
            <v>26188</v>
          </cell>
          <cell r="AJ169">
            <v>562250</v>
          </cell>
          <cell r="AK169">
            <v>562250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121587</v>
          </cell>
          <cell r="AT169">
            <v>0</v>
          </cell>
          <cell r="AU169">
            <v>0</v>
          </cell>
          <cell r="AV169" t="str">
            <v>GIRO DIRECTO DEL M.PS.  MES DE MAYO DE 2017. EVENTO</v>
          </cell>
          <cell r="AW169" t="str">
            <v>275251</v>
          </cell>
          <cell r="AX169" t="str">
            <v>5322</v>
          </cell>
          <cell r="AY169" t="str">
            <v>11557</v>
          </cell>
          <cell r="AZ169" t="str">
            <v>0</v>
          </cell>
        </row>
        <row r="170">
          <cell r="G170">
            <v>40325</v>
          </cell>
          <cell r="H170" t="str">
            <v>ADMINISTRADORA</v>
          </cell>
          <cell r="I170">
            <v>39</v>
          </cell>
          <cell r="J170" t="str">
            <v>SUBSIDIADO PLENO</v>
          </cell>
          <cell r="K170" t="str">
            <v>TI-1063560615</v>
          </cell>
          <cell r="L170" t="str">
            <v>P</v>
          </cell>
          <cell r="M170" t="str">
            <v>NINGUNO</v>
          </cell>
          <cell r="N170">
            <v>0</v>
          </cell>
          <cell r="O170">
            <v>13</v>
          </cell>
          <cell r="P170">
            <v>43732</v>
          </cell>
          <cell r="Q170">
            <v>43735</v>
          </cell>
          <cell r="R170">
            <v>43777</v>
          </cell>
          <cell r="S170">
            <v>222659</v>
          </cell>
          <cell r="T170">
            <v>0</v>
          </cell>
          <cell r="U170">
            <v>0</v>
          </cell>
          <cell r="V170">
            <v>222659</v>
          </cell>
          <cell r="W170">
            <v>222659</v>
          </cell>
          <cell r="X170">
            <v>0</v>
          </cell>
          <cell r="Y170">
            <v>0</v>
          </cell>
          <cell r="Z170" t="str">
            <v>NA</v>
          </cell>
          <cell r="AA170" t="str">
            <v>NA</v>
          </cell>
          <cell r="AB170">
            <v>0</v>
          </cell>
          <cell r="AC170">
            <v>0</v>
          </cell>
          <cell r="AD170">
            <v>0</v>
          </cell>
          <cell r="AE170">
            <v>43777</v>
          </cell>
          <cell r="AF170" t="str">
            <v>FACSS</v>
          </cell>
          <cell r="AG170" t="str">
            <v>IPSPU</v>
          </cell>
          <cell r="AH170" t="str">
            <v>Pagado</v>
          </cell>
          <cell r="AI170" t="str">
            <v>FV 40325</v>
          </cell>
          <cell r="AJ170">
            <v>222659</v>
          </cell>
          <cell r="AK170">
            <v>222659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222659</v>
          </cell>
          <cell r="AT170">
            <v>0</v>
          </cell>
          <cell r="AU170">
            <v>0</v>
          </cell>
          <cell r="AV170" t="str">
            <v>GIRO DIRECTO DEL M.PS.  MES DE ENERO DE 2020. EVENTO</v>
          </cell>
          <cell r="AW170" t="str">
            <v>3969108</v>
          </cell>
          <cell r="AX170" t="str">
            <v>27087</v>
          </cell>
          <cell r="AY170" t="str">
            <v>0</v>
          </cell>
          <cell r="AZ170" t="str">
            <v>0</v>
          </cell>
        </row>
        <row r="171">
          <cell r="G171">
            <v>40397</v>
          </cell>
          <cell r="H171" t="str">
            <v>ADMINISTRADORA</v>
          </cell>
          <cell r="I171">
            <v>39</v>
          </cell>
          <cell r="J171" t="str">
            <v>SUBSIDIADO PLENO</v>
          </cell>
          <cell r="K171" t="str">
            <v>TI-1048874154</v>
          </cell>
          <cell r="L171" t="str">
            <v>P</v>
          </cell>
          <cell r="M171" t="str">
            <v>NINGUNO</v>
          </cell>
          <cell r="N171">
            <v>0</v>
          </cell>
          <cell r="O171">
            <v>13</v>
          </cell>
          <cell r="P171">
            <v>43734</v>
          </cell>
          <cell r="Q171">
            <v>43734</v>
          </cell>
          <cell r="R171">
            <v>43777</v>
          </cell>
          <cell r="S171">
            <v>132860</v>
          </cell>
          <cell r="T171">
            <v>0</v>
          </cell>
          <cell r="U171">
            <v>0</v>
          </cell>
          <cell r="V171">
            <v>132860</v>
          </cell>
          <cell r="W171">
            <v>132860</v>
          </cell>
          <cell r="X171">
            <v>0</v>
          </cell>
          <cell r="Y171">
            <v>0</v>
          </cell>
          <cell r="Z171" t="str">
            <v>NA</v>
          </cell>
          <cell r="AA171" t="str">
            <v>NA</v>
          </cell>
          <cell r="AB171">
            <v>0</v>
          </cell>
          <cell r="AC171">
            <v>0</v>
          </cell>
          <cell r="AD171">
            <v>0</v>
          </cell>
          <cell r="AE171">
            <v>43777</v>
          </cell>
          <cell r="AF171" t="str">
            <v>FACSS</v>
          </cell>
          <cell r="AG171" t="str">
            <v>IPSPU</v>
          </cell>
          <cell r="AH171" t="str">
            <v>Pagado</v>
          </cell>
          <cell r="AI171" t="str">
            <v>FV 40397</v>
          </cell>
          <cell r="AJ171">
            <v>132860</v>
          </cell>
          <cell r="AK171">
            <v>132860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132860</v>
          </cell>
          <cell r="AT171">
            <v>0</v>
          </cell>
          <cell r="AU171">
            <v>0</v>
          </cell>
          <cell r="AV171" t="str">
            <v>GIRO DIRECTO DEL M.PS.  MES DE ENERO DE 2020. EVENTO</v>
          </cell>
          <cell r="AW171" t="str">
            <v>3969196</v>
          </cell>
          <cell r="AX171" t="str">
            <v>27087</v>
          </cell>
          <cell r="AY171" t="str">
            <v>0</v>
          </cell>
          <cell r="AZ171" t="str">
            <v>0</v>
          </cell>
        </row>
        <row r="172">
          <cell r="G172">
            <v>40751</v>
          </cell>
          <cell r="H172" t="str">
            <v>ADMINISTRADORA</v>
          </cell>
          <cell r="I172">
            <v>39</v>
          </cell>
          <cell r="J172" t="str">
            <v>SUBSIDIADO PLENO</v>
          </cell>
          <cell r="K172" t="str">
            <v>CC-22832453</v>
          </cell>
          <cell r="L172" t="str">
            <v>P</v>
          </cell>
          <cell r="M172" t="str">
            <v>NINGUNO</v>
          </cell>
          <cell r="N172">
            <v>0</v>
          </cell>
          <cell r="O172">
            <v>13</v>
          </cell>
          <cell r="P172">
            <v>43726</v>
          </cell>
          <cell r="Q172">
            <v>43761</v>
          </cell>
          <cell r="R172">
            <v>43777</v>
          </cell>
          <cell r="S172">
            <v>120401</v>
          </cell>
          <cell r="T172">
            <v>0</v>
          </cell>
          <cell r="U172">
            <v>0</v>
          </cell>
          <cell r="V172">
            <v>120401</v>
          </cell>
          <cell r="W172">
            <v>120401</v>
          </cell>
          <cell r="X172">
            <v>0</v>
          </cell>
          <cell r="Y172">
            <v>0</v>
          </cell>
          <cell r="Z172" t="str">
            <v>NA</v>
          </cell>
          <cell r="AA172" t="str">
            <v>NA</v>
          </cell>
          <cell r="AB172">
            <v>0</v>
          </cell>
          <cell r="AC172">
            <v>0</v>
          </cell>
          <cell r="AD172">
            <v>0</v>
          </cell>
          <cell r="AE172">
            <v>43777</v>
          </cell>
          <cell r="AF172" t="str">
            <v>FACSS</v>
          </cell>
          <cell r="AG172" t="str">
            <v>IPSPU</v>
          </cell>
          <cell r="AH172" t="str">
            <v>Pagado</v>
          </cell>
          <cell r="AI172" t="str">
            <v>FV 40751</v>
          </cell>
          <cell r="AJ172">
            <v>120401</v>
          </cell>
          <cell r="AK172">
            <v>120401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120401</v>
          </cell>
          <cell r="AT172">
            <v>0</v>
          </cell>
          <cell r="AU172">
            <v>0</v>
          </cell>
          <cell r="AV172" t="str">
            <v>GIRO DIRECTO DEL M.PS.  MES DE ENERO DE 2020. EVENTO</v>
          </cell>
          <cell r="AW172" t="str">
            <v>3969240</v>
          </cell>
          <cell r="AX172" t="str">
            <v>27087</v>
          </cell>
          <cell r="AY172" t="str">
            <v>0</v>
          </cell>
          <cell r="AZ172" t="str">
            <v>0</v>
          </cell>
        </row>
        <row r="173">
          <cell r="G173">
            <v>40858</v>
          </cell>
          <cell r="H173" t="str">
            <v>ADMINISTRADORA</v>
          </cell>
          <cell r="I173">
            <v>39</v>
          </cell>
          <cell r="J173" t="str">
            <v>SUBSIDIADO PLENO</v>
          </cell>
          <cell r="K173" t="str">
            <v>CC-1767945</v>
          </cell>
          <cell r="L173" t="str">
            <v>P</v>
          </cell>
          <cell r="M173" t="str">
            <v>NINGUNO</v>
          </cell>
          <cell r="N173">
            <v>0</v>
          </cell>
          <cell r="O173">
            <v>13</v>
          </cell>
          <cell r="P173">
            <v>43734</v>
          </cell>
          <cell r="Q173">
            <v>43768</v>
          </cell>
          <cell r="R173">
            <v>43777</v>
          </cell>
          <cell r="S173">
            <v>199029</v>
          </cell>
          <cell r="T173">
            <v>0</v>
          </cell>
          <cell r="U173">
            <v>0</v>
          </cell>
          <cell r="V173">
            <v>199029</v>
          </cell>
          <cell r="W173">
            <v>199029</v>
          </cell>
          <cell r="X173">
            <v>0</v>
          </cell>
          <cell r="Y173">
            <v>0</v>
          </cell>
          <cell r="Z173" t="str">
            <v>NA</v>
          </cell>
          <cell r="AA173" t="str">
            <v>NA</v>
          </cell>
          <cell r="AB173">
            <v>0</v>
          </cell>
          <cell r="AC173">
            <v>0</v>
          </cell>
          <cell r="AD173">
            <v>0</v>
          </cell>
          <cell r="AE173">
            <v>43777</v>
          </cell>
          <cell r="AF173" t="str">
            <v>FACSS</v>
          </cell>
          <cell r="AG173" t="str">
            <v>IPSPU</v>
          </cell>
          <cell r="AH173" t="str">
            <v>Pagado</v>
          </cell>
          <cell r="AI173" t="str">
            <v>FV 40858</v>
          </cell>
          <cell r="AJ173">
            <v>199029</v>
          </cell>
          <cell r="AK173">
            <v>199029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199029</v>
          </cell>
          <cell r="AT173">
            <v>0</v>
          </cell>
          <cell r="AU173">
            <v>0</v>
          </cell>
          <cell r="AV173" t="str">
            <v>GIRO DIRECTO DEL M.PS.  MES DE ENERO DE 2020. EVENTO</v>
          </cell>
          <cell r="AW173" t="str">
            <v>3969239</v>
          </cell>
          <cell r="AX173" t="str">
            <v>27087</v>
          </cell>
          <cell r="AY173" t="str">
            <v>0</v>
          </cell>
          <cell r="AZ173" t="str">
            <v>0</v>
          </cell>
        </row>
        <row r="174">
          <cell r="G174">
            <v>26251</v>
          </cell>
          <cell r="H174" t="str">
            <v>ADMINISTRADORA</v>
          </cell>
          <cell r="I174">
            <v>39</v>
          </cell>
          <cell r="J174" t="str">
            <v>SUBSIDIADO PLENO</v>
          </cell>
          <cell r="K174" t="str">
            <v>CC-1140814895</v>
          </cell>
          <cell r="L174" t="str">
            <v>P</v>
          </cell>
          <cell r="M174" t="str">
            <v>NINGUNO</v>
          </cell>
          <cell r="N174">
            <v>0</v>
          </cell>
          <cell r="O174">
            <v>13</v>
          </cell>
          <cell r="P174">
            <v>42767</v>
          </cell>
          <cell r="Q174">
            <v>42830</v>
          </cell>
          <cell r="R174">
            <v>42887</v>
          </cell>
          <cell r="S174">
            <v>0</v>
          </cell>
          <cell r="T174">
            <v>0</v>
          </cell>
          <cell r="U174">
            <v>0</v>
          </cell>
          <cell r="V174">
            <v>51650</v>
          </cell>
          <cell r="W174">
            <v>51650</v>
          </cell>
          <cell r="X174">
            <v>0</v>
          </cell>
          <cell r="Y174">
            <v>0</v>
          </cell>
          <cell r="Z174" t="str">
            <v>NA</v>
          </cell>
          <cell r="AA174" t="str">
            <v>NA</v>
          </cell>
          <cell r="AB174">
            <v>0</v>
          </cell>
          <cell r="AC174">
            <v>0</v>
          </cell>
          <cell r="AD174">
            <v>0</v>
          </cell>
          <cell r="AE174">
            <v>42887</v>
          </cell>
          <cell r="AF174" t="str">
            <v>FACSS</v>
          </cell>
          <cell r="AG174" t="str">
            <v>IPSPU</v>
          </cell>
          <cell r="AH174" t="str">
            <v>Pagado</v>
          </cell>
          <cell r="AI174" t="str">
            <v>26251</v>
          </cell>
          <cell r="AJ174">
            <v>51650</v>
          </cell>
          <cell r="AK174">
            <v>51650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51650</v>
          </cell>
          <cell r="AT174">
            <v>0</v>
          </cell>
          <cell r="AU174">
            <v>0</v>
          </cell>
          <cell r="AV174" t="str">
            <v>GIRO DIRECTO DEL M.PS.  MES DE JULIO DE 2017. EVENTO</v>
          </cell>
          <cell r="AW174" t="str">
            <v>416471</v>
          </cell>
          <cell r="AX174" t="str">
            <v>7509</v>
          </cell>
          <cell r="AY174" t="str">
            <v>0</v>
          </cell>
          <cell r="AZ174" t="str">
            <v>0</v>
          </cell>
        </row>
        <row r="175">
          <cell r="G175">
            <v>26347</v>
          </cell>
          <cell r="H175" t="str">
            <v>ADMINISTRADORA</v>
          </cell>
          <cell r="I175">
            <v>39</v>
          </cell>
          <cell r="J175" t="str">
            <v>SUBSIDIADO PLENO</v>
          </cell>
          <cell r="K175" t="str">
            <v>RC-1052220608</v>
          </cell>
          <cell r="L175" t="str">
            <v>P</v>
          </cell>
          <cell r="M175" t="str">
            <v>NINGUNO</v>
          </cell>
          <cell r="N175">
            <v>0</v>
          </cell>
          <cell r="O175">
            <v>13</v>
          </cell>
          <cell r="P175">
            <v>42795</v>
          </cell>
          <cell r="Q175">
            <v>42835</v>
          </cell>
          <cell r="R175">
            <v>42887</v>
          </cell>
          <cell r="S175">
            <v>0</v>
          </cell>
          <cell r="T175">
            <v>0</v>
          </cell>
          <cell r="U175">
            <v>0</v>
          </cell>
          <cell r="V175">
            <v>9000</v>
          </cell>
          <cell r="W175">
            <v>9000</v>
          </cell>
          <cell r="X175">
            <v>0</v>
          </cell>
          <cell r="Y175">
            <v>0</v>
          </cell>
          <cell r="Z175" t="str">
            <v>NA</v>
          </cell>
          <cell r="AA175" t="str">
            <v>NA</v>
          </cell>
          <cell r="AB175">
            <v>0</v>
          </cell>
          <cell r="AC175">
            <v>0</v>
          </cell>
          <cell r="AD175">
            <v>0</v>
          </cell>
          <cell r="AE175">
            <v>42887</v>
          </cell>
          <cell r="AF175" t="str">
            <v>FACSS</v>
          </cell>
          <cell r="AG175" t="str">
            <v>IPSPU</v>
          </cell>
          <cell r="AH175" t="str">
            <v>Pagado</v>
          </cell>
          <cell r="AI175" t="str">
            <v>26347</v>
          </cell>
          <cell r="AJ175">
            <v>9000</v>
          </cell>
          <cell r="AK175">
            <v>9000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9000</v>
          </cell>
          <cell r="AT175">
            <v>0</v>
          </cell>
          <cell r="AU175">
            <v>0</v>
          </cell>
          <cell r="AV175" t="str">
            <v>GIRO DIRECTO DEL M.PS.  MES DE JULIO DE 2017. EVENTO</v>
          </cell>
          <cell r="AW175" t="str">
            <v>416391</v>
          </cell>
          <cell r="AX175" t="str">
            <v>7509</v>
          </cell>
          <cell r="AY175" t="str">
            <v>0</v>
          </cell>
          <cell r="AZ175" t="str">
            <v>0</v>
          </cell>
        </row>
        <row r="176">
          <cell r="G176">
            <v>26331</v>
          </cell>
          <cell r="H176" t="str">
            <v>ADMINISTRADORA</v>
          </cell>
          <cell r="I176">
            <v>39</v>
          </cell>
          <cell r="J176" t="str">
            <v>SUBSIDIADO PLENO</v>
          </cell>
          <cell r="K176" t="str">
            <v>CC-1052218671</v>
          </cell>
          <cell r="L176" t="str">
            <v>P</v>
          </cell>
          <cell r="M176" t="str">
            <v>NINGUNO</v>
          </cell>
          <cell r="N176">
            <v>0</v>
          </cell>
          <cell r="O176">
            <v>13</v>
          </cell>
          <cell r="P176">
            <v>42795</v>
          </cell>
          <cell r="Q176">
            <v>42835</v>
          </cell>
          <cell r="R176">
            <v>42887</v>
          </cell>
          <cell r="S176">
            <v>0</v>
          </cell>
          <cell r="T176">
            <v>0</v>
          </cell>
          <cell r="U176">
            <v>0</v>
          </cell>
          <cell r="V176">
            <v>9000</v>
          </cell>
          <cell r="W176">
            <v>9000</v>
          </cell>
          <cell r="X176">
            <v>0</v>
          </cell>
          <cell r="Y176">
            <v>0</v>
          </cell>
          <cell r="Z176" t="str">
            <v>NA</v>
          </cell>
          <cell r="AA176" t="str">
            <v>NA</v>
          </cell>
          <cell r="AB176">
            <v>0</v>
          </cell>
          <cell r="AC176">
            <v>0</v>
          </cell>
          <cell r="AD176">
            <v>0</v>
          </cell>
          <cell r="AE176">
            <v>42887</v>
          </cell>
          <cell r="AF176" t="str">
            <v>FACSS</v>
          </cell>
          <cell r="AG176" t="str">
            <v>IPSPU</v>
          </cell>
          <cell r="AH176" t="str">
            <v>Pagado</v>
          </cell>
          <cell r="AI176" t="str">
            <v>26331</v>
          </cell>
          <cell r="AJ176">
            <v>9000</v>
          </cell>
          <cell r="AK176">
            <v>9000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9000</v>
          </cell>
          <cell r="AT176">
            <v>0</v>
          </cell>
          <cell r="AU176">
            <v>0</v>
          </cell>
          <cell r="AV176" t="str">
            <v>GIRO DIRECTO DEL M.PS.  MES DE JULIO DE 2017. EVENTO</v>
          </cell>
          <cell r="AW176" t="str">
            <v>416469</v>
          </cell>
          <cell r="AX176" t="str">
            <v>7509</v>
          </cell>
          <cell r="AY176" t="str">
            <v>0</v>
          </cell>
          <cell r="AZ176" t="str">
            <v>0</v>
          </cell>
        </row>
        <row r="177">
          <cell r="G177">
            <v>26259</v>
          </cell>
          <cell r="H177" t="str">
            <v>ADMINISTRADORA</v>
          </cell>
          <cell r="I177">
            <v>39</v>
          </cell>
          <cell r="J177" t="str">
            <v>SUBSIDIADO PLENO</v>
          </cell>
          <cell r="K177" t="str">
            <v>RC-1063565074</v>
          </cell>
          <cell r="L177" t="str">
            <v>P</v>
          </cell>
          <cell r="M177" t="str">
            <v>NINGUNO</v>
          </cell>
          <cell r="N177">
            <v>0</v>
          </cell>
          <cell r="O177">
            <v>13</v>
          </cell>
          <cell r="P177">
            <v>42767</v>
          </cell>
          <cell r="Q177">
            <v>42830</v>
          </cell>
          <cell r="R177">
            <v>42887</v>
          </cell>
          <cell r="S177">
            <v>0</v>
          </cell>
          <cell r="T177">
            <v>0</v>
          </cell>
          <cell r="U177">
            <v>0</v>
          </cell>
          <cell r="V177">
            <v>65700</v>
          </cell>
          <cell r="W177">
            <v>65700</v>
          </cell>
          <cell r="X177">
            <v>0</v>
          </cell>
          <cell r="Y177">
            <v>0</v>
          </cell>
          <cell r="Z177" t="str">
            <v>NA</v>
          </cell>
          <cell r="AA177" t="str">
            <v>NA</v>
          </cell>
          <cell r="AB177">
            <v>0</v>
          </cell>
          <cell r="AC177">
            <v>0</v>
          </cell>
          <cell r="AD177">
            <v>0</v>
          </cell>
          <cell r="AE177">
            <v>42887</v>
          </cell>
          <cell r="AF177" t="str">
            <v>FACSS</v>
          </cell>
          <cell r="AG177" t="str">
            <v>IPSPU</v>
          </cell>
          <cell r="AH177" t="str">
            <v>Pagado</v>
          </cell>
          <cell r="AI177" t="str">
            <v>26259</v>
          </cell>
          <cell r="AJ177">
            <v>65700</v>
          </cell>
          <cell r="AK177">
            <v>65700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65700</v>
          </cell>
          <cell r="AT177">
            <v>0</v>
          </cell>
          <cell r="AU177">
            <v>0</v>
          </cell>
          <cell r="AV177" t="str">
            <v>GIRO DIRECTO DEL M.PS.  MES DE JULIO DE 2017. EVENTO</v>
          </cell>
          <cell r="AW177" t="str">
            <v>416390</v>
          </cell>
          <cell r="AX177" t="str">
            <v>7509</v>
          </cell>
          <cell r="AY177" t="str">
            <v>0</v>
          </cell>
          <cell r="AZ177" t="str">
            <v>0</v>
          </cell>
        </row>
        <row r="178">
          <cell r="G178">
            <v>26564</v>
          </cell>
          <cell r="H178" t="str">
            <v>ADMINISTRADORA</v>
          </cell>
          <cell r="I178">
            <v>39</v>
          </cell>
          <cell r="J178" t="str">
            <v>SUBSIDIADO PLENO</v>
          </cell>
          <cell r="K178" t="str">
            <v>CC-1049896394</v>
          </cell>
          <cell r="L178" t="str">
            <v>P</v>
          </cell>
          <cell r="M178" t="str">
            <v>NINGUNO</v>
          </cell>
          <cell r="N178">
            <v>0</v>
          </cell>
          <cell r="O178">
            <v>13</v>
          </cell>
          <cell r="P178">
            <v>42767</v>
          </cell>
          <cell r="Q178">
            <v>42902</v>
          </cell>
          <cell r="R178">
            <v>42906</v>
          </cell>
          <cell r="S178">
            <v>106824</v>
          </cell>
          <cell r="T178">
            <v>0</v>
          </cell>
          <cell r="U178">
            <v>0</v>
          </cell>
          <cell r="V178">
            <v>106824</v>
          </cell>
          <cell r="W178">
            <v>106824</v>
          </cell>
          <cell r="X178">
            <v>0</v>
          </cell>
          <cell r="Y178">
            <v>0</v>
          </cell>
          <cell r="Z178" t="str">
            <v>NA</v>
          </cell>
          <cell r="AA178" t="str">
            <v>NA</v>
          </cell>
          <cell r="AB178">
            <v>0</v>
          </cell>
          <cell r="AC178">
            <v>0</v>
          </cell>
          <cell r="AD178">
            <v>0</v>
          </cell>
          <cell r="AE178">
            <v>42993</v>
          </cell>
          <cell r="AF178" t="str">
            <v>FACSS</v>
          </cell>
          <cell r="AG178" t="str">
            <v>IPSPU</v>
          </cell>
          <cell r="AH178" t="str">
            <v>Pagado</v>
          </cell>
          <cell r="AI178" t="str">
            <v>26564</v>
          </cell>
          <cell r="AJ178">
            <v>106824</v>
          </cell>
          <cell r="AK178">
            <v>106824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106824</v>
          </cell>
          <cell r="AT178">
            <v>0</v>
          </cell>
          <cell r="AU178">
            <v>0</v>
          </cell>
          <cell r="AV178" t="str">
            <v>GIRO DIRECTO DEL M.PS.  MES DE JULIO DE 2017. EVENTO|GIRO DIRECTO DEL M.PS.  MES DE JULIO DE 2017. EVENTO</v>
          </cell>
          <cell r="AW178" t="str">
            <v>732689</v>
          </cell>
          <cell r="AX178" t="str">
            <v>7509|7509</v>
          </cell>
          <cell r="AY178" t="str">
            <v>0</v>
          </cell>
          <cell r="AZ178" t="str">
            <v>0</v>
          </cell>
        </row>
        <row r="179">
          <cell r="G179">
            <v>26567</v>
          </cell>
          <cell r="H179" t="str">
            <v>ADMINISTRADORA</v>
          </cell>
          <cell r="I179">
            <v>39</v>
          </cell>
          <cell r="J179" t="str">
            <v>SUBSIDIADO PLENO</v>
          </cell>
          <cell r="K179" t="str">
            <v>CC-32876468</v>
          </cell>
          <cell r="L179" t="str">
            <v>P</v>
          </cell>
          <cell r="M179" t="str">
            <v>NINGUNO</v>
          </cell>
          <cell r="N179">
            <v>0</v>
          </cell>
          <cell r="O179">
            <v>13</v>
          </cell>
          <cell r="P179">
            <v>42826</v>
          </cell>
          <cell r="Q179">
            <v>42902</v>
          </cell>
          <cell r="R179">
            <v>42906</v>
          </cell>
          <cell r="S179">
            <v>113269</v>
          </cell>
          <cell r="T179">
            <v>0</v>
          </cell>
          <cell r="U179">
            <v>0</v>
          </cell>
          <cell r="V179">
            <v>113269</v>
          </cell>
          <cell r="W179">
            <v>113269</v>
          </cell>
          <cell r="X179">
            <v>0</v>
          </cell>
          <cell r="Y179">
            <v>0</v>
          </cell>
          <cell r="Z179" t="str">
            <v>NA</v>
          </cell>
          <cell r="AA179" t="str">
            <v>NA</v>
          </cell>
          <cell r="AB179">
            <v>0</v>
          </cell>
          <cell r="AC179">
            <v>0</v>
          </cell>
          <cell r="AD179">
            <v>0</v>
          </cell>
          <cell r="AE179">
            <v>42993</v>
          </cell>
          <cell r="AF179" t="str">
            <v>FACSS</v>
          </cell>
          <cell r="AG179" t="str">
            <v>IPSPU</v>
          </cell>
          <cell r="AH179" t="str">
            <v>Pagado</v>
          </cell>
          <cell r="AI179" t="str">
            <v>26567</v>
          </cell>
          <cell r="AJ179">
            <v>113269</v>
          </cell>
          <cell r="AK179">
            <v>113269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113269</v>
          </cell>
          <cell r="AT179">
            <v>0</v>
          </cell>
          <cell r="AU179">
            <v>0</v>
          </cell>
          <cell r="AV179" t="str">
            <v>GIRO DIRECTO DEL M.PS.  MES DE JULIO DE 2017. EVENTO|GIRO DIRECTO DEL M.PS.  MES DE JULIO DE 2017. EVENTO</v>
          </cell>
          <cell r="AW179" t="str">
            <v>732690</v>
          </cell>
          <cell r="AX179" t="str">
            <v>7509|7509</v>
          </cell>
          <cell r="AY179" t="str">
            <v>0</v>
          </cell>
          <cell r="AZ179" t="str">
            <v>0</v>
          </cell>
        </row>
        <row r="180">
          <cell r="G180">
            <v>26569</v>
          </cell>
          <cell r="H180" t="str">
            <v>ADMINISTRADORA</v>
          </cell>
          <cell r="I180">
            <v>39</v>
          </cell>
          <cell r="J180" t="str">
            <v>SUBSIDIADO PLENO</v>
          </cell>
          <cell r="K180" t="str">
            <v>CC-1003334480</v>
          </cell>
          <cell r="L180" t="str">
            <v>P</v>
          </cell>
          <cell r="M180" t="str">
            <v>NINGUNO</v>
          </cell>
          <cell r="N180">
            <v>0</v>
          </cell>
          <cell r="O180">
            <v>13</v>
          </cell>
          <cell r="P180">
            <v>42826</v>
          </cell>
          <cell r="Q180">
            <v>42902</v>
          </cell>
          <cell r="R180">
            <v>42906</v>
          </cell>
          <cell r="S180">
            <v>0</v>
          </cell>
          <cell r="T180">
            <v>0</v>
          </cell>
          <cell r="U180">
            <v>0</v>
          </cell>
          <cell r="V180">
            <v>1284100</v>
          </cell>
          <cell r="W180">
            <v>1284100</v>
          </cell>
          <cell r="X180">
            <v>0</v>
          </cell>
          <cell r="Y180">
            <v>517000</v>
          </cell>
          <cell r="Z180" t="str">
            <v>SE GLOSA SEGUIMIENTO INTRAHOSPITALARIO POR MEDICO GENERAL ( 11) COBRO NO PERTINENTE EL SEGUIMIENTO POR ESTE PROFESIONAL ESTA INCLUIDO DENTRO DE LOS HONORARIOS DEL PDTO FACTURADO ( ATENCION DEL PARTO) ADEMAS LA CANTIDAD EXCEDE EL VALOR FACTURABLE DE ACUERDOA TIEMPO DE INTERNACION ( 1 DIA DE ESTANCIA.</v>
          </cell>
          <cell r="AA180" t="str">
            <v>NA</v>
          </cell>
          <cell r="AB180">
            <v>0</v>
          </cell>
          <cell r="AC180">
            <v>0</v>
          </cell>
          <cell r="AD180">
            <v>0</v>
          </cell>
          <cell r="AE180">
            <v>42972</v>
          </cell>
          <cell r="AF180" t="str">
            <v>FACSS</v>
          </cell>
          <cell r="AG180" t="str">
            <v>IPSPU</v>
          </cell>
          <cell r="AH180" t="str">
            <v>Pagado</v>
          </cell>
          <cell r="AI180" t="str">
            <v>26569</v>
          </cell>
          <cell r="AJ180">
            <v>1284100</v>
          </cell>
          <cell r="AK180">
            <v>1284100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767100</v>
          </cell>
          <cell r="AT180">
            <v>0</v>
          </cell>
          <cell r="AU180">
            <v>0</v>
          </cell>
          <cell r="AV180" t="str">
            <v>GIRO DIRECTO DEL M.PS.  MES DE JULIO DE 2017. EVENTO</v>
          </cell>
          <cell r="AW180" t="str">
            <v>650719</v>
          </cell>
          <cell r="AX180" t="str">
            <v>7509</v>
          </cell>
          <cell r="AY180" t="str">
            <v>22306</v>
          </cell>
          <cell r="AZ180" t="str">
            <v>0</v>
          </cell>
        </row>
        <row r="181">
          <cell r="G181">
            <v>26549</v>
          </cell>
          <cell r="H181" t="str">
            <v>ADMINISTRADORA</v>
          </cell>
          <cell r="I181">
            <v>39</v>
          </cell>
          <cell r="J181" t="str">
            <v>SUBSIDIADO PLENO</v>
          </cell>
          <cell r="K181" t="str">
            <v>RC-1097919005</v>
          </cell>
          <cell r="L181" t="str">
            <v>P</v>
          </cell>
          <cell r="M181" t="str">
            <v>NINGUNO</v>
          </cell>
          <cell r="N181">
            <v>0</v>
          </cell>
          <cell r="O181">
            <v>13</v>
          </cell>
          <cell r="P181">
            <v>42767</v>
          </cell>
          <cell r="Q181">
            <v>42888</v>
          </cell>
          <cell r="R181">
            <v>42906</v>
          </cell>
          <cell r="S181">
            <v>170384</v>
          </cell>
          <cell r="T181">
            <v>0</v>
          </cell>
          <cell r="U181">
            <v>0</v>
          </cell>
          <cell r="V181">
            <v>170384</v>
          </cell>
          <cell r="W181">
            <v>170384</v>
          </cell>
          <cell r="X181">
            <v>0</v>
          </cell>
          <cell r="Y181">
            <v>0</v>
          </cell>
          <cell r="Z181" t="str">
            <v>NA</v>
          </cell>
          <cell r="AA181" t="str">
            <v>NA</v>
          </cell>
          <cell r="AB181">
            <v>0</v>
          </cell>
          <cell r="AC181">
            <v>0</v>
          </cell>
          <cell r="AD181">
            <v>0</v>
          </cell>
          <cell r="AE181">
            <v>42993</v>
          </cell>
          <cell r="AF181" t="str">
            <v>FACSS</v>
          </cell>
          <cell r="AG181" t="str">
            <v>IPSPU</v>
          </cell>
          <cell r="AH181" t="str">
            <v>Pagado</v>
          </cell>
          <cell r="AI181" t="str">
            <v>26549</v>
          </cell>
          <cell r="AJ181">
            <v>170384</v>
          </cell>
          <cell r="AK181">
            <v>170384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170384</v>
          </cell>
          <cell r="AT181">
            <v>0</v>
          </cell>
          <cell r="AU181">
            <v>0</v>
          </cell>
          <cell r="AV181" t="str">
            <v>GIRO DIRECTO DEL M.PS.  MES DE JULIO DE 2017. EVENTO|GIRO DIRECTO DEL M.PS.  MES DE JULIO DE 2017. EVENTO</v>
          </cell>
          <cell r="AW181" t="str">
            <v>732691</v>
          </cell>
          <cell r="AX181" t="str">
            <v>7509|7509</v>
          </cell>
          <cell r="AY181" t="str">
            <v>0</v>
          </cell>
          <cell r="AZ181" t="str">
            <v>0</v>
          </cell>
        </row>
        <row r="182">
          <cell r="G182">
            <v>26550</v>
          </cell>
          <cell r="H182" t="str">
            <v>ADMINISTRADORA</v>
          </cell>
          <cell r="I182">
            <v>39</v>
          </cell>
          <cell r="J182" t="str">
            <v>SUBSIDIADO PLENO</v>
          </cell>
          <cell r="K182" t="str">
            <v>CC-22831383</v>
          </cell>
          <cell r="L182" t="str">
            <v>P</v>
          </cell>
          <cell r="M182" t="str">
            <v>NINGUNO</v>
          </cell>
          <cell r="N182">
            <v>0</v>
          </cell>
          <cell r="O182">
            <v>13</v>
          </cell>
          <cell r="P182">
            <v>42795</v>
          </cell>
          <cell r="Q182">
            <v>42888</v>
          </cell>
          <cell r="R182">
            <v>42906</v>
          </cell>
          <cell r="S182">
            <v>0</v>
          </cell>
          <cell r="T182">
            <v>0</v>
          </cell>
          <cell r="U182">
            <v>0</v>
          </cell>
          <cell r="V182">
            <v>934200</v>
          </cell>
          <cell r="W182">
            <v>934200</v>
          </cell>
          <cell r="X182">
            <v>141000</v>
          </cell>
          <cell r="Y182">
            <v>0</v>
          </cell>
          <cell r="Z182" t="str">
            <v>SE GLOSA SEGUIMIENTO INTRAHOSPITALARIO POR MEDICO GENERAL ( 3) COBRO NO PERTINENTE EL SEGUIMIENTO POR ESTE PROFESIONAL ESTA INCLUIDO DENTRO DE LOS HONORARIOS DEL PDTO FACTURADO ( ATENCION DEL PARTO) ADEMAS LA CANTIDAD EXCEDE EL VALOR FACTURABLE DE ACUERDOA TIEMPO DE INTERNACION ( 1 DIA DE ESTANCIA.</v>
          </cell>
          <cell r="AA182" t="str">
            <v>NA</v>
          </cell>
          <cell r="AB182">
            <v>0</v>
          </cell>
          <cell r="AC182">
            <v>0</v>
          </cell>
          <cell r="AD182">
            <v>0</v>
          </cell>
          <cell r="AE182">
            <v>42972</v>
          </cell>
          <cell r="AF182" t="str">
            <v>FACSS</v>
          </cell>
          <cell r="AG182" t="str">
            <v>IPSPU</v>
          </cell>
          <cell r="AH182" t="str">
            <v>Pagado</v>
          </cell>
          <cell r="AI182" t="str">
            <v>26550</v>
          </cell>
          <cell r="AJ182">
            <v>934200</v>
          </cell>
          <cell r="AK182">
            <v>934200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396636</v>
          </cell>
          <cell r="AS182">
            <v>396564</v>
          </cell>
          <cell r="AT182">
            <v>0</v>
          </cell>
          <cell r="AU182">
            <v>0</v>
          </cell>
          <cell r="AV182" t="str">
            <v>CRUCE EVE|CRUCE EVE|GIRO DIRECTO DEL M.PS.  MES DE JULIO DE 2017. EVENTO</v>
          </cell>
          <cell r="AW182" t="str">
            <v>651442</v>
          </cell>
          <cell r="AX182" t="str">
            <v>7509</v>
          </cell>
          <cell r="AY182" t="str">
            <v>22310</v>
          </cell>
          <cell r="AZ182" t="str">
            <v>1642|2944</v>
          </cell>
        </row>
        <row r="183">
          <cell r="G183">
            <v>26551</v>
          </cell>
          <cell r="H183" t="str">
            <v>ADMINISTRADORA</v>
          </cell>
          <cell r="I183">
            <v>39</v>
          </cell>
          <cell r="J183" t="str">
            <v>SUBSIDIADO PLENO</v>
          </cell>
          <cell r="K183" t="str">
            <v>CC-1067031673</v>
          </cell>
          <cell r="L183" t="str">
            <v>P</v>
          </cell>
          <cell r="M183" t="str">
            <v>NINGUNO</v>
          </cell>
          <cell r="N183">
            <v>0</v>
          </cell>
          <cell r="O183">
            <v>13</v>
          </cell>
          <cell r="P183">
            <v>42826</v>
          </cell>
          <cell r="Q183">
            <v>42888</v>
          </cell>
          <cell r="R183">
            <v>42906</v>
          </cell>
          <cell r="S183">
            <v>0</v>
          </cell>
          <cell r="T183">
            <v>0</v>
          </cell>
          <cell r="U183">
            <v>0</v>
          </cell>
          <cell r="V183">
            <v>52584</v>
          </cell>
          <cell r="W183">
            <v>52584</v>
          </cell>
          <cell r="X183">
            <v>0</v>
          </cell>
          <cell r="Y183">
            <v>0</v>
          </cell>
          <cell r="Z183" t="str">
            <v>NA</v>
          </cell>
          <cell r="AA183" t="str">
            <v>NA</v>
          </cell>
          <cell r="AB183">
            <v>0</v>
          </cell>
          <cell r="AC183">
            <v>0</v>
          </cell>
          <cell r="AD183">
            <v>0</v>
          </cell>
          <cell r="AE183">
            <v>42906</v>
          </cell>
          <cell r="AF183" t="str">
            <v>FACSS</v>
          </cell>
          <cell r="AG183" t="str">
            <v>IPSPU</v>
          </cell>
          <cell r="AH183" t="str">
            <v>Pagado</v>
          </cell>
          <cell r="AI183" t="str">
            <v>26551</v>
          </cell>
          <cell r="AJ183">
            <v>52584</v>
          </cell>
          <cell r="AK183">
            <v>52584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7888</v>
          </cell>
          <cell r="AS183">
            <v>44696</v>
          </cell>
          <cell r="AT183">
            <v>0</v>
          </cell>
          <cell r="AU183">
            <v>0</v>
          </cell>
          <cell r="AV183" t="str">
            <v>CRUCE EVE|GIRO DIRECTO DEL M.PS.  MES DE JULIO DE 2017. EVENTO</v>
          </cell>
          <cell r="AW183" t="str">
            <v>444536</v>
          </cell>
          <cell r="AX183" t="str">
            <v>7509</v>
          </cell>
          <cell r="AY183" t="str">
            <v>0</v>
          </cell>
          <cell r="AZ183" t="str">
            <v>1642</v>
          </cell>
        </row>
        <row r="184">
          <cell r="G184">
            <v>26563</v>
          </cell>
          <cell r="H184" t="str">
            <v>ADMINISTRADORA</v>
          </cell>
          <cell r="I184">
            <v>39</v>
          </cell>
          <cell r="J184" t="str">
            <v>SUBSIDIADO PLENO</v>
          </cell>
          <cell r="K184" t="str">
            <v>CC-1052218827</v>
          </cell>
          <cell r="L184" t="str">
            <v>P</v>
          </cell>
          <cell r="M184" t="str">
            <v>NINGUNO</v>
          </cell>
          <cell r="N184">
            <v>0</v>
          </cell>
          <cell r="O184">
            <v>13</v>
          </cell>
          <cell r="P184">
            <v>42767</v>
          </cell>
          <cell r="Q184">
            <v>42902</v>
          </cell>
          <cell r="R184">
            <v>42906</v>
          </cell>
          <cell r="S184">
            <v>0</v>
          </cell>
          <cell r="T184">
            <v>0</v>
          </cell>
          <cell r="U184">
            <v>0</v>
          </cell>
          <cell r="V184">
            <v>531627</v>
          </cell>
          <cell r="W184">
            <v>531627</v>
          </cell>
          <cell r="X184">
            <v>292321</v>
          </cell>
          <cell r="Y184">
            <v>0</v>
          </cell>
          <cell r="Z184" t="str">
            <v>NO SE RECONOCE TRASLADO LA GLORIA - AGUACHICA, REFERENCIA NI REPORTADA NI TRAMITADA POR ENTIDAD RESPONSABLE DE PAGO</v>
          </cell>
          <cell r="AA184" t="str">
            <v>NA</v>
          </cell>
          <cell r="AB184">
            <v>0</v>
          </cell>
          <cell r="AC184">
            <v>0</v>
          </cell>
          <cell r="AD184">
            <v>0</v>
          </cell>
          <cell r="AE184">
            <v>42972</v>
          </cell>
          <cell r="AF184" t="str">
            <v>FACSS</v>
          </cell>
          <cell r="AG184" t="str">
            <v>IPSPU</v>
          </cell>
          <cell r="AH184" t="str">
            <v>Pagado</v>
          </cell>
          <cell r="AI184" t="str">
            <v>26563</v>
          </cell>
          <cell r="AJ184">
            <v>531627</v>
          </cell>
          <cell r="AK184">
            <v>531627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239306</v>
          </cell>
          <cell r="AT184">
            <v>0</v>
          </cell>
          <cell r="AU184">
            <v>0</v>
          </cell>
          <cell r="AV184" t="str">
            <v>GIRO DIRECTO DEL M.PS.  MES DE NOVIEMBRE DE 2017. EVENTO</v>
          </cell>
          <cell r="AW184" t="str">
            <v>651610</v>
          </cell>
          <cell r="AX184" t="str">
            <v>10091</v>
          </cell>
          <cell r="AY184" t="str">
            <v>22311</v>
          </cell>
          <cell r="AZ184" t="str">
            <v>0</v>
          </cell>
        </row>
        <row r="185">
          <cell r="G185">
            <v>27914</v>
          </cell>
          <cell r="H185" t="str">
            <v>ADMINISTRADORA</v>
          </cell>
          <cell r="I185">
            <v>39</v>
          </cell>
          <cell r="J185" t="str">
            <v>SUBSIDIADO PLENO</v>
          </cell>
          <cell r="K185" t="str">
            <v>CC-30844339</v>
          </cell>
          <cell r="L185" t="str">
            <v>P</v>
          </cell>
          <cell r="M185" t="str">
            <v>NINGUNO</v>
          </cell>
          <cell r="N185">
            <v>0</v>
          </cell>
          <cell r="O185">
            <v>13</v>
          </cell>
          <cell r="P185">
            <v>42905</v>
          </cell>
          <cell r="Q185">
            <v>42937</v>
          </cell>
          <cell r="R185">
            <v>42996</v>
          </cell>
          <cell r="S185">
            <v>156813</v>
          </cell>
          <cell r="T185">
            <v>0</v>
          </cell>
          <cell r="U185">
            <v>0</v>
          </cell>
          <cell r="V185">
            <v>156813</v>
          </cell>
          <cell r="W185">
            <v>156813</v>
          </cell>
          <cell r="X185">
            <v>0</v>
          </cell>
          <cell r="Y185">
            <v>0</v>
          </cell>
          <cell r="Z185" t="str">
            <v>NA</v>
          </cell>
          <cell r="AA185" t="str">
            <v>NA</v>
          </cell>
          <cell r="AB185">
            <v>0</v>
          </cell>
          <cell r="AC185">
            <v>0</v>
          </cell>
          <cell r="AD185">
            <v>0</v>
          </cell>
          <cell r="AE185">
            <v>43015</v>
          </cell>
          <cell r="AF185" t="str">
            <v>FACSS</v>
          </cell>
          <cell r="AG185" t="str">
            <v>IPSPU</v>
          </cell>
          <cell r="AH185" t="str">
            <v>Pagado</v>
          </cell>
          <cell r="AI185" t="str">
            <v>27914</v>
          </cell>
          <cell r="AJ185">
            <v>156813</v>
          </cell>
          <cell r="AK185">
            <v>156813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156813</v>
          </cell>
          <cell r="AT185">
            <v>0</v>
          </cell>
          <cell r="AU185">
            <v>0</v>
          </cell>
          <cell r="AV185" t="str">
            <v>GIRO DIRECTO DEL M.PS.  MES DE NOVIEMBRE DE 2017. EVENTO</v>
          </cell>
          <cell r="AW185" t="str">
            <v>815714</v>
          </cell>
          <cell r="AX185" t="str">
            <v>10091</v>
          </cell>
          <cell r="AY185" t="str">
            <v>0</v>
          </cell>
          <cell r="AZ185" t="str">
            <v>0</v>
          </cell>
        </row>
        <row r="186">
          <cell r="G186">
            <v>27916</v>
          </cell>
          <cell r="H186" t="str">
            <v>ADMINISTRADORA</v>
          </cell>
          <cell r="I186">
            <v>39</v>
          </cell>
          <cell r="J186" t="str">
            <v>SUBSIDIADO PLENO</v>
          </cell>
          <cell r="K186" t="str">
            <v>CC-30798281</v>
          </cell>
          <cell r="L186" t="str">
            <v>P</v>
          </cell>
          <cell r="M186" t="str">
            <v>NINGUNO</v>
          </cell>
          <cell r="N186">
            <v>0</v>
          </cell>
          <cell r="O186">
            <v>13</v>
          </cell>
          <cell r="P186">
            <v>42905</v>
          </cell>
          <cell r="Q186">
            <v>42905</v>
          </cell>
          <cell r="R186">
            <v>42996</v>
          </cell>
          <cell r="S186">
            <v>426292</v>
          </cell>
          <cell r="T186">
            <v>0</v>
          </cell>
          <cell r="U186">
            <v>0</v>
          </cell>
          <cell r="V186">
            <v>426292</v>
          </cell>
          <cell r="W186">
            <v>426292</v>
          </cell>
          <cell r="X186">
            <v>0</v>
          </cell>
          <cell r="Y186">
            <v>0</v>
          </cell>
          <cell r="Z186" t="str">
            <v>NA</v>
          </cell>
          <cell r="AA186" t="str">
            <v>NA</v>
          </cell>
          <cell r="AB186">
            <v>0</v>
          </cell>
          <cell r="AC186">
            <v>0</v>
          </cell>
          <cell r="AD186">
            <v>0</v>
          </cell>
          <cell r="AE186">
            <v>43015</v>
          </cell>
          <cell r="AF186" t="str">
            <v>FACSS</v>
          </cell>
          <cell r="AG186" t="str">
            <v>IPSPU</v>
          </cell>
          <cell r="AH186" t="str">
            <v>Pagado</v>
          </cell>
          <cell r="AI186" t="str">
            <v>27916</v>
          </cell>
          <cell r="AJ186">
            <v>426292</v>
          </cell>
          <cell r="AK186">
            <v>426292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426292</v>
          </cell>
          <cell r="AT186">
            <v>0</v>
          </cell>
          <cell r="AU186">
            <v>0</v>
          </cell>
          <cell r="AV186" t="str">
            <v>GIRO DIRECTO DEL M.PS.  MES DE NOVIEMBRE DE 2017. EVENTO</v>
          </cell>
          <cell r="AW186" t="str">
            <v>815713</v>
          </cell>
          <cell r="AX186" t="str">
            <v>10091</v>
          </cell>
          <cell r="AY186" t="str">
            <v>0</v>
          </cell>
          <cell r="AZ186" t="str">
            <v>0</v>
          </cell>
        </row>
        <row r="187">
          <cell r="G187">
            <v>27937</v>
          </cell>
          <cell r="H187" t="str">
            <v>ADMINISTRADORA</v>
          </cell>
          <cell r="I187">
            <v>39</v>
          </cell>
          <cell r="J187" t="str">
            <v>SUBSIDIADO PLENO</v>
          </cell>
          <cell r="K187" t="str">
            <v>RC-1049266600</v>
          </cell>
          <cell r="L187" t="str">
            <v>P</v>
          </cell>
          <cell r="M187" t="str">
            <v>NINGUNO</v>
          </cell>
          <cell r="N187">
            <v>0</v>
          </cell>
          <cell r="O187">
            <v>13</v>
          </cell>
          <cell r="P187">
            <v>42905</v>
          </cell>
          <cell r="Q187">
            <v>42915</v>
          </cell>
          <cell r="R187">
            <v>42996</v>
          </cell>
          <cell r="S187">
            <v>57792</v>
          </cell>
          <cell r="T187">
            <v>0</v>
          </cell>
          <cell r="U187">
            <v>0</v>
          </cell>
          <cell r="V187">
            <v>57792</v>
          </cell>
          <cell r="W187">
            <v>57792</v>
          </cell>
          <cell r="X187">
            <v>0</v>
          </cell>
          <cell r="Y187">
            <v>0</v>
          </cell>
          <cell r="Z187" t="str">
            <v>NA</v>
          </cell>
          <cell r="AA187" t="str">
            <v>NA</v>
          </cell>
          <cell r="AB187">
            <v>0</v>
          </cell>
          <cell r="AC187">
            <v>0</v>
          </cell>
          <cell r="AD187">
            <v>0</v>
          </cell>
          <cell r="AE187">
            <v>43015</v>
          </cell>
          <cell r="AF187" t="str">
            <v>FACSS</v>
          </cell>
          <cell r="AG187" t="str">
            <v>IPSPU</v>
          </cell>
          <cell r="AH187" t="str">
            <v>Pagado</v>
          </cell>
          <cell r="AI187" t="str">
            <v>27937</v>
          </cell>
          <cell r="AJ187">
            <v>57792</v>
          </cell>
          <cell r="AK187">
            <v>57792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57792</v>
          </cell>
          <cell r="AT187">
            <v>0</v>
          </cell>
          <cell r="AU187">
            <v>0</v>
          </cell>
          <cell r="AV187" t="str">
            <v>GIRO DIRECTO DEL M.PS.  MES DE ABRIL DE 2017. EVENTO</v>
          </cell>
          <cell r="AW187" t="str">
            <v>815712</v>
          </cell>
          <cell r="AX187" t="str">
            <v>4421</v>
          </cell>
          <cell r="AY187" t="str">
            <v>0</v>
          </cell>
          <cell r="AZ187" t="str">
            <v>0</v>
          </cell>
        </row>
        <row r="188">
          <cell r="G188">
            <v>28485</v>
          </cell>
          <cell r="H188" t="str">
            <v>ADMINISTRADORA</v>
          </cell>
          <cell r="I188">
            <v>39</v>
          </cell>
          <cell r="J188" t="str">
            <v>SUBSIDIADO PLENO</v>
          </cell>
          <cell r="K188" t="str">
            <v>RC-1216975784</v>
          </cell>
          <cell r="L188" t="str">
            <v>P</v>
          </cell>
          <cell r="M188" t="str">
            <v>NINGUNO</v>
          </cell>
          <cell r="N188">
            <v>0</v>
          </cell>
          <cell r="O188">
            <v>13</v>
          </cell>
          <cell r="P188">
            <v>42905</v>
          </cell>
          <cell r="Q188">
            <v>42985</v>
          </cell>
          <cell r="R188">
            <v>42996</v>
          </cell>
          <cell r="S188">
            <v>45080</v>
          </cell>
          <cell r="T188">
            <v>0</v>
          </cell>
          <cell r="U188">
            <v>0</v>
          </cell>
          <cell r="V188">
            <v>45080</v>
          </cell>
          <cell r="W188">
            <v>45080</v>
          </cell>
          <cell r="X188">
            <v>0</v>
          </cell>
          <cell r="Y188">
            <v>0</v>
          </cell>
          <cell r="Z188" t="str">
            <v>NA</v>
          </cell>
          <cell r="AA188" t="str">
            <v>NA</v>
          </cell>
          <cell r="AB188">
            <v>0</v>
          </cell>
          <cell r="AC188">
            <v>0</v>
          </cell>
          <cell r="AD188">
            <v>0</v>
          </cell>
          <cell r="AE188">
            <v>43015</v>
          </cell>
          <cell r="AF188" t="str">
            <v>FACSS</v>
          </cell>
          <cell r="AG188" t="str">
            <v>IPSPU</v>
          </cell>
          <cell r="AH188" t="str">
            <v>Pagado</v>
          </cell>
          <cell r="AI188" t="str">
            <v>28485</v>
          </cell>
          <cell r="AJ188">
            <v>45080</v>
          </cell>
          <cell r="AK188">
            <v>45080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45080</v>
          </cell>
          <cell r="AT188">
            <v>0</v>
          </cell>
          <cell r="AU188">
            <v>0</v>
          </cell>
          <cell r="AV188" t="str">
            <v>GIRO DIRECTO DEL M.PS.  MES DE ABRIL DE 2017. EVENTO</v>
          </cell>
          <cell r="AW188" t="str">
            <v>815710</v>
          </cell>
          <cell r="AX188" t="str">
            <v>4421</v>
          </cell>
          <cell r="AY188" t="str">
            <v>0</v>
          </cell>
          <cell r="AZ188" t="str">
            <v>0</v>
          </cell>
        </row>
        <row r="189">
          <cell r="G189">
            <v>28486</v>
          </cell>
          <cell r="H189" t="str">
            <v>ADMINISTRADORA</v>
          </cell>
          <cell r="I189">
            <v>39</v>
          </cell>
          <cell r="J189" t="str">
            <v>SUBSIDIADO PLENO</v>
          </cell>
          <cell r="K189" t="str">
            <v>TI-1007780300</v>
          </cell>
          <cell r="L189" t="str">
            <v>P</v>
          </cell>
          <cell r="M189" t="str">
            <v>NINGUNO</v>
          </cell>
          <cell r="N189">
            <v>0</v>
          </cell>
          <cell r="O189">
            <v>13</v>
          </cell>
          <cell r="P189">
            <v>42905</v>
          </cell>
          <cell r="Q189">
            <v>42985</v>
          </cell>
          <cell r="R189">
            <v>42996</v>
          </cell>
          <cell r="S189">
            <v>9042</v>
          </cell>
          <cell r="T189">
            <v>0</v>
          </cell>
          <cell r="U189">
            <v>0</v>
          </cell>
          <cell r="V189">
            <v>9042</v>
          </cell>
          <cell r="W189">
            <v>9042</v>
          </cell>
          <cell r="X189">
            <v>0</v>
          </cell>
          <cell r="Y189">
            <v>0</v>
          </cell>
          <cell r="Z189" t="str">
            <v>NA</v>
          </cell>
          <cell r="AA189" t="str">
            <v>NA</v>
          </cell>
          <cell r="AB189">
            <v>0</v>
          </cell>
          <cell r="AC189">
            <v>0</v>
          </cell>
          <cell r="AD189">
            <v>0</v>
          </cell>
          <cell r="AE189">
            <v>43015</v>
          </cell>
          <cell r="AF189" t="str">
            <v>FACSS</v>
          </cell>
          <cell r="AG189" t="str">
            <v>IPSPU</v>
          </cell>
          <cell r="AH189" t="str">
            <v>Pagado</v>
          </cell>
          <cell r="AI189" t="str">
            <v>28486</v>
          </cell>
          <cell r="AJ189">
            <v>9042</v>
          </cell>
          <cell r="AK189">
            <v>9042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9042</v>
          </cell>
          <cell r="AT189">
            <v>0</v>
          </cell>
          <cell r="AU189">
            <v>0</v>
          </cell>
          <cell r="AV189" t="str">
            <v>GIRO DIRECTO DEL M.PS.  MES DE ABRIL DE 2017. EVENTO</v>
          </cell>
          <cell r="AW189" t="str">
            <v>815711</v>
          </cell>
          <cell r="AX189" t="str">
            <v>4421</v>
          </cell>
          <cell r="AY189" t="str">
            <v>0</v>
          </cell>
          <cell r="AZ189" t="str">
            <v>0</v>
          </cell>
        </row>
        <row r="190">
          <cell r="G190">
            <v>28770</v>
          </cell>
          <cell r="H190" t="str">
            <v>ADMINISTRADORA</v>
          </cell>
          <cell r="I190">
            <v>39</v>
          </cell>
          <cell r="J190" t="str">
            <v>SUBSIDIADO PLENO</v>
          </cell>
          <cell r="K190" t="str">
            <v>RC-1052574061</v>
          </cell>
          <cell r="L190" t="str">
            <v>P</v>
          </cell>
          <cell r="M190" t="str">
            <v>NINGUNO</v>
          </cell>
          <cell r="N190">
            <v>0</v>
          </cell>
          <cell r="O190">
            <v>13</v>
          </cell>
          <cell r="P190">
            <v>43003</v>
          </cell>
          <cell r="Q190">
            <v>43005</v>
          </cell>
          <cell r="R190">
            <v>43018</v>
          </cell>
          <cell r="S190">
            <v>36036</v>
          </cell>
          <cell r="T190">
            <v>0</v>
          </cell>
          <cell r="U190">
            <v>0</v>
          </cell>
          <cell r="V190">
            <v>36036</v>
          </cell>
          <cell r="W190">
            <v>36036</v>
          </cell>
          <cell r="X190">
            <v>0</v>
          </cell>
          <cell r="Y190">
            <v>0</v>
          </cell>
          <cell r="Z190" t="str">
            <v>NA</v>
          </cell>
          <cell r="AA190" t="str">
            <v>NA</v>
          </cell>
          <cell r="AB190">
            <v>0</v>
          </cell>
          <cell r="AC190">
            <v>0</v>
          </cell>
          <cell r="AD190">
            <v>0</v>
          </cell>
          <cell r="AE190">
            <v>43018</v>
          </cell>
          <cell r="AF190" t="str">
            <v>FACSS</v>
          </cell>
          <cell r="AG190" t="str">
            <v>IPSPU</v>
          </cell>
          <cell r="AH190" t="str">
            <v>Pagado</v>
          </cell>
          <cell r="AI190" t="str">
            <v>28770</v>
          </cell>
          <cell r="AJ190">
            <v>36036</v>
          </cell>
          <cell r="AK190">
            <v>36036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36036</v>
          </cell>
          <cell r="AT190">
            <v>0</v>
          </cell>
          <cell r="AU190">
            <v>0</v>
          </cell>
          <cell r="AV190" t="str">
            <v>GIRO DIRECTO DEL M.PS.  MES DE ABRIL DE 2017. EVENTO</v>
          </cell>
          <cell r="AW190" t="str">
            <v>851844</v>
          </cell>
          <cell r="AX190" t="str">
            <v>4421</v>
          </cell>
          <cell r="AY190" t="str">
            <v>0</v>
          </cell>
          <cell r="AZ190" t="str">
            <v>0</v>
          </cell>
        </row>
        <row r="191">
          <cell r="G191">
            <v>28783</v>
          </cell>
          <cell r="H191" t="str">
            <v>ADMINISTRADORA</v>
          </cell>
          <cell r="I191">
            <v>39</v>
          </cell>
          <cell r="J191" t="str">
            <v>SUBSIDIADO PLENO</v>
          </cell>
          <cell r="K191" t="str">
            <v>CC-1052216052</v>
          </cell>
          <cell r="L191" t="str">
            <v>P</v>
          </cell>
          <cell r="M191" t="str">
            <v>NINGUNO</v>
          </cell>
          <cell r="N191">
            <v>0</v>
          </cell>
          <cell r="O191">
            <v>13</v>
          </cell>
          <cell r="P191">
            <v>43003</v>
          </cell>
          <cell r="Q191">
            <v>43003</v>
          </cell>
          <cell r="R191">
            <v>43018</v>
          </cell>
          <cell r="S191">
            <v>427469</v>
          </cell>
          <cell r="T191">
            <v>0</v>
          </cell>
          <cell r="U191">
            <v>0</v>
          </cell>
          <cell r="V191">
            <v>427469</v>
          </cell>
          <cell r="W191">
            <v>427469</v>
          </cell>
          <cell r="X191">
            <v>0</v>
          </cell>
          <cell r="Y191">
            <v>0</v>
          </cell>
          <cell r="Z191" t="str">
            <v>NA</v>
          </cell>
          <cell r="AA191" t="str">
            <v>NA</v>
          </cell>
          <cell r="AB191">
            <v>0</v>
          </cell>
          <cell r="AC191">
            <v>0</v>
          </cell>
          <cell r="AD191">
            <v>0</v>
          </cell>
          <cell r="AE191">
            <v>43018</v>
          </cell>
          <cell r="AF191" t="str">
            <v>FACSS</v>
          </cell>
          <cell r="AG191" t="str">
            <v>IPSPU</v>
          </cell>
          <cell r="AH191" t="str">
            <v>Pagado</v>
          </cell>
          <cell r="AI191" t="str">
            <v>28783</v>
          </cell>
          <cell r="AJ191">
            <v>427469</v>
          </cell>
          <cell r="AK191">
            <v>427469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427469</v>
          </cell>
          <cell r="AT191">
            <v>0</v>
          </cell>
          <cell r="AU191">
            <v>0</v>
          </cell>
          <cell r="AV191" t="str">
            <v>GIRO DIRECTO DEL M.PS.  MES DE ABRIL DE 2017. EVENTO|GIRO DIRECTO DEL M.PS.  MES DE NOVIEMBRE DE 2017. EVENTO</v>
          </cell>
          <cell r="AW191" t="str">
            <v>851842</v>
          </cell>
          <cell r="AX191" t="str">
            <v>10091|4421</v>
          </cell>
          <cell r="AY191" t="str">
            <v>0</v>
          </cell>
          <cell r="AZ191" t="str">
            <v>0</v>
          </cell>
        </row>
        <row r="192">
          <cell r="G192">
            <v>29989</v>
          </cell>
          <cell r="H192" t="str">
            <v>ADMINISTRADORA</v>
          </cell>
          <cell r="I192">
            <v>39</v>
          </cell>
          <cell r="J192" t="str">
            <v>CONTRIBUTIVO MOVILIDAD</v>
          </cell>
          <cell r="K192" t="str">
            <v>CC-9273021</v>
          </cell>
          <cell r="L192" t="str">
            <v>P</v>
          </cell>
          <cell r="M192" t="str">
            <v>NINGUNO</v>
          </cell>
          <cell r="N192">
            <v>0</v>
          </cell>
          <cell r="O192">
            <v>13</v>
          </cell>
          <cell r="P192">
            <v>43009</v>
          </cell>
          <cell r="Q192">
            <v>43107</v>
          </cell>
          <cell r="R192">
            <v>43175</v>
          </cell>
          <cell r="S192">
            <v>53597</v>
          </cell>
          <cell r="T192">
            <v>0</v>
          </cell>
          <cell r="U192">
            <v>0</v>
          </cell>
          <cell r="V192">
            <v>53597</v>
          </cell>
          <cell r="W192">
            <v>53597</v>
          </cell>
          <cell r="X192">
            <v>0</v>
          </cell>
          <cell r="Y192">
            <v>0</v>
          </cell>
          <cell r="Z192" t="str">
            <v>NA</v>
          </cell>
          <cell r="AA192" t="str">
            <v>NA</v>
          </cell>
          <cell r="AB192">
            <v>0</v>
          </cell>
          <cell r="AC192">
            <v>0</v>
          </cell>
          <cell r="AD192">
            <v>0</v>
          </cell>
          <cell r="AE192">
            <v>43175</v>
          </cell>
          <cell r="AF192" t="str">
            <v>FACCS</v>
          </cell>
          <cell r="AG192" t="str">
            <v>IPSBC</v>
          </cell>
          <cell r="AH192" t="str">
            <v>Pagado</v>
          </cell>
          <cell r="AI192" t="str">
            <v>FV-29989</v>
          </cell>
          <cell r="AJ192">
            <v>53597</v>
          </cell>
          <cell r="AK192">
            <v>53597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53597</v>
          </cell>
          <cell r="AS192">
            <v>0</v>
          </cell>
          <cell r="AT192">
            <v>0</v>
          </cell>
          <cell r="AU192">
            <v>0</v>
          </cell>
          <cell r="AV192" t="str">
            <v>NA</v>
          </cell>
          <cell r="AW192" t="str">
            <v>86870</v>
          </cell>
          <cell r="AX192" t="str">
            <v>0</v>
          </cell>
          <cell r="AY192" t="str">
            <v>0</v>
          </cell>
          <cell r="AZ192" t="str">
            <v>24048</v>
          </cell>
        </row>
        <row r="193">
          <cell r="G193">
            <v>30228</v>
          </cell>
          <cell r="H193" t="str">
            <v>ADMINISTRADORA</v>
          </cell>
          <cell r="I193">
            <v>39</v>
          </cell>
          <cell r="J193" t="str">
            <v>CONTRIBUTIVO MOVILIDAD</v>
          </cell>
          <cell r="K193" t="str">
            <v>CC-3822003</v>
          </cell>
          <cell r="L193" t="str">
            <v>P</v>
          </cell>
          <cell r="M193" t="str">
            <v>NINGUNO</v>
          </cell>
          <cell r="N193">
            <v>0</v>
          </cell>
          <cell r="O193">
            <v>13</v>
          </cell>
          <cell r="P193">
            <v>43009</v>
          </cell>
          <cell r="Q193">
            <v>43125</v>
          </cell>
          <cell r="R193">
            <v>43175</v>
          </cell>
          <cell r="S193">
            <v>198986</v>
          </cell>
          <cell r="T193">
            <v>0</v>
          </cell>
          <cell r="U193">
            <v>0</v>
          </cell>
          <cell r="V193">
            <v>198986</v>
          </cell>
          <cell r="W193">
            <v>198986</v>
          </cell>
          <cell r="X193">
            <v>0</v>
          </cell>
          <cell r="Y193">
            <v>0</v>
          </cell>
          <cell r="Z193" t="str">
            <v>NA</v>
          </cell>
          <cell r="AA193" t="str">
            <v>NA</v>
          </cell>
          <cell r="AB193">
            <v>0</v>
          </cell>
          <cell r="AC193">
            <v>0</v>
          </cell>
          <cell r="AD193">
            <v>0</v>
          </cell>
          <cell r="AE193">
            <v>43175</v>
          </cell>
          <cell r="AF193" t="str">
            <v>FACCS</v>
          </cell>
          <cell r="AG193" t="str">
            <v>IPSBC</v>
          </cell>
          <cell r="AH193" t="str">
            <v>Pagado</v>
          </cell>
          <cell r="AI193" t="str">
            <v>FV-30228</v>
          </cell>
          <cell r="AJ193">
            <v>198986</v>
          </cell>
          <cell r="AK193">
            <v>198986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198986</v>
          </cell>
          <cell r="AS193">
            <v>0</v>
          </cell>
          <cell r="AT193">
            <v>0</v>
          </cell>
          <cell r="AU193">
            <v>0</v>
          </cell>
          <cell r="AV193" t="str">
            <v>NA</v>
          </cell>
          <cell r="AW193" t="str">
            <v>86871</v>
          </cell>
          <cell r="AX193" t="str">
            <v>0</v>
          </cell>
          <cell r="AY193" t="str">
            <v>0</v>
          </cell>
          <cell r="AZ193" t="str">
            <v>24048</v>
          </cell>
        </row>
        <row r="194">
          <cell r="G194">
            <v>30751</v>
          </cell>
          <cell r="H194" t="str">
            <v>ADMINISTRADORA</v>
          </cell>
          <cell r="I194">
            <v>39</v>
          </cell>
          <cell r="J194" t="str">
            <v>CONTRIBUTIVO MOVILIDAD</v>
          </cell>
          <cell r="K194" t="str">
            <v>CC-1221965070</v>
          </cell>
          <cell r="L194" t="str">
            <v>P</v>
          </cell>
          <cell r="M194" t="str">
            <v>NINGUNO</v>
          </cell>
          <cell r="N194">
            <v>0</v>
          </cell>
          <cell r="O194">
            <v>13</v>
          </cell>
          <cell r="P194">
            <v>43145</v>
          </cell>
          <cell r="Q194">
            <v>43150</v>
          </cell>
          <cell r="R194">
            <v>43175</v>
          </cell>
          <cell r="S194">
            <v>170612</v>
          </cell>
          <cell r="T194">
            <v>0</v>
          </cell>
          <cell r="U194">
            <v>0</v>
          </cell>
          <cell r="V194">
            <v>170612</v>
          </cell>
          <cell r="W194">
            <v>170612</v>
          </cell>
          <cell r="X194">
            <v>0</v>
          </cell>
          <cell r="Y194">
            <v>0</v>
          </cell>
          <cell r="Z194" t="str">
            <v>NA</v>
          </cell>
          <cell r="AA194" t="str">
            <v>NA</v>
          </cell>
          <cell r="AB194">
            <v>0</v>
          </cell>
          <cell r="AC194">
            <v>0</v>
          </cell>
          <cell r="AD194">
            <v>0</v>
          </cell>
          <cell r="AE194">
            <v>43175</v>
          </cell>
          <cell r="AF194" t="str">
            <v>FACCS</v>
          </cell>
          <cell r="AG194" t="str">
            <v>IPSBC</v>
          </cell>
          <cell r="AH194" t="str">
            <v>Pagado</v>
          </cell>
          <cell r="AI194" t="str">
            <v>FV-30751</v>
          </cell>
          <cell r="AJ194">
            <v>170612</v>
          </cell>
          <cell r="AK194">
            <v>170612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170612</v>
          </cell>
          <cell r="AS194">
            <v>0</v>
          </cell>
          <cell r="AT194">
            <v>0</v>
          </cell>
          <cell r="AU194">
            <v>0</v>
          </cell>
          <cell r="AV194" t="str">
            <v>NA</v>
          </cell>
          <cell r="AW194" t="str">
            <v>86872</v>
          </cell>
          <cell r="AX194" t="str">
            <v>0</v>
          </cell>
          <cell r="AY194" t="str">
            <v>0</v>
          </cell>
          <cell r="AZ194" t="str">
            <v>24048</v>
          </cell>
        </row>
        <row r="195">
          <cell r="G195">
            <v>30984</v>
          </cell>
          <cell r="H195" t="str">
            <v>ADMINISTRADORA</v>
          </cell>
          <cell r="I195">
            <v>39</v>
          </cell>
          <cell r="J195" t="str">
            <v>SUBSIDIADO PLENO</v>
          </cell>
          <cell r="K195" t="str">
            <v>CC-1052573363</v>
          </cell>
          <cell r="L195" t="str">
            <v>P</v>
          </cell>
          <cell r="M195" t="str">
            <v>NINGUNO</v>
          </cell>
          <cell r="N195">
            <v>0</v>
          </cell>
          <cell r="O195">
            <v>13</v>
          </cell>
          <cell r="P195">
            <v>43163</v>
          </cell>
          <cell r="Q195">
            <v>43165</v>
          </cell>
          <cell r="R195">
            <v>43175</v>
          </cell>
          <cell r="S195">
            <v>65519</v>
          </cell>
          <cell r="T195">
            <v>0</v>
          </cell>
          <cell r="U195">
            <v>0</v>
          </cell>
          <cell r="V195">
            <v>65519</v>
          </cell>
          <cell r="W195">
            <v>65519</v>
          </cell>
          <cell r="X195">
            <v>0</v>
          </cell>
          <cell r="Y195">
            <v>0</v>
          </cell>
          <cell r="Z195" t="str">
            <v>NA</v>
          </cell>
          <cell r="AA195" t="str">
            <v>NA</v>
          </cell>
          <cell r="AB195">
            <v>0</v>
          </cell>
          <cell r="AC195">
            <v>0</v>
          </cell>
          <cell r="AD195">
            <v>0</v>
          </cell>
          <cell r="AE195">
            <v>43175</v>
          </cell>
          <cell r="AF195" t="str">
            <v>FACSS</v>
          </cell>
          <cell r="AG195" t="str">
            <v>IPSPU</v>
          </cell>
          <cell r="AH195" t="str">
            <v>Pagado</v>
          </cell>
          <cell r="AI195" t="str">
            <v>FV-30984</v>
          </cell>
          <cell r="AJ195">
            <v>65519</v>
          </cell>
          <cell r="AK195">
            <v>65519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65519</v>
          </cell>
          <cell r="AS195">
            <v>0</v>
          </cell>
          <cell r="AT195">
            <v>0</v>
          </cell>
          <cell r="AU195">
            <v>0</v>
          </cell>
          <cell r="AV195" t="str">
            <v>NA</v>
          </cell>
          <cell r="AW195" t="str">
            <v>1477489</v>
          </cell>
          <cell r="AX195" t="str">
            <v>0</v>
          </cell>
          <cell r="AY195" t="str">
            <v>0</v>
          </cell>
          <cell r="AZ195" t="str">
            <v>12590</v>
          </cell>
        </row>
        <row r="196">
          <cell r="G196">
            <v>30525</v>
          </cell>
          <cell r="H196" t="str">
            <v>ADMINISTRADORA</v>
          </cell>
          <cell r="I196">
            <v>39</v>
          </cell>
          <cell r="J196" t="str">
            <v>SUBSIDIADO PLENO</v>
          </cell>
          <cell r="K196" t="str">
            <v>CC-1046429450</v>
          </cell>
          <cell r="L196" t="str">
            <v>P</v>
          </cell>
          <cell r="M196" t="str">
            <v>NINGUNO</v>
          </cell>
          <cell r="N196">
            <v>0</v>
          </cell>
          <cell r="O196">
            <v>13</v>
          </cell>
          <cell r="P196">
            <v>43139</v>
          </cell>
          <cell r="Q196">
            <v>43139</v>
          </cell>
          <cell r="R196">
            <v>43175</v>
          </cell>
          <cell r="S196">
            <v>4700</v>
          </cell>
          <cell r="T196">
            <v>0</v>
          </cell>
          <cell r="U196">
            <v>0</v>
          </cell>
          <cell r="V196">
            <v>4700</v>
          </cell>
          <cell r="W196">
            <v>4700</v>
          </cell>
          <cell r="X196">
            <v>0</v>
          </cell>
          <cell r="Y196">
            <v>0</v>
          </cell>
          <cell r="Z196" t="str">
            <v>NA</v>
          </cell>
          <cell r="AA196" t="str">
            <v>NA</v>
          </cell>
          <cell r="AB196">
            <v>0</v>
          </cell>
          <cell r="AC196">
            <v>0</v>
          </cell>
          <cell r="AD196">
            <v>0</v>
          </cell>
          <cell r="AE196">
            <v>43175</v>
          </cell>
          <cell r="AF196" t="str">
            <v>FACSS</v>
          </cell>
          <cell r="AG196" t="str">
            <v>IPSPU</v>
          </cell>
          <cell r="AH196" t="str">
            <v>Pagado</v>
          </cell>
          <cell r="AI196" t="str">
            <v>FV-30525</v>
          </cell>
          <cell r="AJ196">
            <v>4700</v>
          </cell>
          <cell r="AK196">
            <v>4700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4700</v>
          </cell>
          <cell r="AS196">
            <v>0</v>
          </cell>
          <cell r="AT196">
            <v>0</v>
          </cell>
          <cell r="AU196">
            <v>0</v>
          </cell>
          <cell r="AV196" t="str">
            <v>NA</v>
          </cell>
          <cell r="AW196" t="str">
            <v>1477493</v>
          </cell>
          <cell r="AX196" t="str">
            <v>0</v>
          </cell>
          <cell r="AY196" t="str">
            <v>0</v>
          </cell>
          <cell r="AZ196" t="str">
            <v>12590</v>
          </cell>
        </row>
        <row r="197">
          <cell r="G197">
            <v>30526</v>
          </cell>
          <cell r="H197" t="str">
            <v>ADMINISTRADORA</v>
          </cell>
          <cell r="I197">
            <v>39</v>
          </cell>
          <cell r="J197" t="str">
            <v>SUBSIDIADO PLENO</v>
          </cell>
          <cell r="K197" t="str">
            <v>CC-1046429450</v>
          </cell>
          <cell r="L197" t="str">
            <v>P</v>
          </cell>
          <cell r="M197" t="str">
            <v>NINGUNO</v>
          </cell>
          <cell r="N197">
            <v>0</v>
          </cell>
          <cell r="O197">
            <v>13</v>
          </cell>
          <cell r="P197">
            <v>43139</v>
          </cell>
          <cell r="Q197">
            <v>43139</v>
          </cell>
          <cell r="R197">
            <v>43175</v>
          </cell>
          <cell r="S197">
            <v>4700</v>
          </cell>
          <cell r="T197">
            <v>0</v>
          </cell>
          <cell r="U197">
            <v>0</v>
          </cell>
          <cell r="V197">
            <v>4700</v>
          </cell>
          <cell r="W197">
            <v>4700</v>
          </cell>
          <cell r="X197">
            <v>0</v>
          </cell>
          <cell r="Y197">
            <v>0</v>
          </cell>
          <cell r="Z197" t="str">
            <v>NA</v>
          </cell>
          <cell r="AA197" t="str">
            <v>NA</v>
          </cell>
          <cell r="AB197">
            <v>0</v>
          </cell>
          <cell r="AC197">
            <v>0</v>
          </cell>
          <cell r="AD197">
            <v>0</v>
          </cell>
          <cell r="AE197">
            <v>43175</v>
          </cell>
          <cell r="AF197" t="str">
            <v>FACSS</v>
          </cell>
          <cell r="AG197" t="str">
            <v>IPSPU</v>
          </cell>
          <cell r="AH197" t="str">
            <v>Pagado</v>
          </cell>
          <cell r="AI197" t="str">
            <v>FV-30526</v>
          </cell>
          <cell r="AJ197">
            <v>4700</v>
          </cell>
          <cell r="AK197">
            <v>4700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4700</v>
          </cell>
          <cell r="AS197">
            <v>0</v>
          </cell>
          <cell r="AT197">
            <v>0</v>
          </cell>
          <cell r="AU197">
            <v>0</v>
          </cell>
          <cell r="AV197" t="str">
            <v>NA</v>
          </cell>
          <cell r="AW197" t="str">
            <v>1477496</v>
          </cell>
          <cell r="AX197" t="str">
            <v>0</v>
          </cell>
          <cell r="AY197" t="str">
            <v>0</v>
          </cell>
          <cell r="AZ197" t="str">
            <v>12590</v>
          </cell>
        </row>
        <row r="198">
          <cell r="G198">
            <v>30527</v>
          </cell>
          <cell r="H198" t="str">
            <v>ADMINISTRADORA</v>
          </cell>
          <cell r="I198">
            <v>39</v>
          </cell>
          <cell r="J198" t="str">
            <v>SUBSIDIADO PLENO</v>
          </cell>
          <cell r="K198" t="str">
            <v>CC-1100893073</v>
          </cell>
          <cell r="L198" t="str">
            <v>P</v>
          </cell>
          <cell r="M198" t="str">
            <v>NINGUNO</v>
          </cell>
          <cell r="N198">
            <v>0</v>
          </cell>
          <cell r="O198">
            <v>13</v>
          </cell>
          <cell r="P198">
            <v>43139</v>
          </cell>
          <cell r="Q198">
            <v>43139</v>
          </cell>
          <cell r="R198">
            <v>43175</v>
          </cell>
          <cell r="S198">
            <v>4700</v>
          </cell>
          <cell r="T198">
            <v>0</v>
          </cell>
          <cell r="U198">
            <v>0</v>
          </cell>
          <cell r="V198">
            <v>4700</v>
          </cell>
          <cell r="W198">
            <v>4700</v>
          </cell>
          <cell r="X198">
            <v>0</v>
          </cell>
          <cell r="Y198">
            <v>0</v>
          </cell>
          <cell r="Z198" t="str">
            <v>NA</v>
          </cell>
          <cell r="AA198" t="str">
            <v>NA</v>
          </cell>
          <cell r="AB198">
            <v>0</v>
          </cell>
          <cell r="AC198">
            <v>0</v>
          </cell>
          <cell r="AD198">
            <v>0</v>
          </cell>
          <cell r="AE198">
            <v>43175</v>
          </cell>
          <cell r="AF198" t="str">
            <v>FACSS</v>
          </cell>
          <cell r="AG198" t="str">
            <v>IPSPU</v>
          </cell>
          <cell r="AH198" t="str">
            <v>Pagado</v>
          </cell>
          <cell r="AI198" t="str">
            <v>FV-30527</v>
          </cell>
          <cell r="AJ198">
            <v>4700</v>
          </cell>
          <cell r="AK198">
            <v>4700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4700</v>
          </cell>
          <cell r="AS198">
            <v>0</v>
          </cell>
          <cell r="AT198">
            <v>0</v>
          </cell>
          <cell r="AU198">
            <v>0</v>
          </cell>
          <cell r="AV198" t="str">
            <v>NA</v>
          </cell>
          <cell r="AW198" t="str">
            <v>1477497</v>
          </cell>
          <cell r="AX198" t="str">
            <v>0</v>
          </cell>
          <cell r="AY198" t="str">
            <v>0</v>
          </cell>
          <cell r="AZ198" t="str">
            <v>12590</v>
          </cell>
        </row>
        <row r="199">
          <cell r="G199">
            <v>30608</v>
          </cell>
          <cell r="H199" t="str">
            <v>ADMINISTRADORA</v>
          </cell>
          <cell r="I199">
            <v>39</v>
          </cell>
          <cell r="J199" t="str">
            <v>SUBSIDIADO PLENO</v>
          </cell>
          <cell r="K199" t="str">
            <v>RC-1052574219</v>
          </cell>
          <cell r="L199" t="str">
            <v>P</v>
          </cell>
          <cell r="M199" t="str">
            <v>NINGUNO</v>
          </cell>
          <cell r="N199">
            <v>0</v>
          </cell>
          <cell r="O199">
            <v>13</v>
          </cell>
          <cell r="P199">
            <v>43139</v>
          </cell>
          <cell r="Q199">
            <v>43145</v>
          </cell>
          <cell r="R199">
            <v>43175</v>
          </cell>
          <cell r="S199">
            <v>14100</v>
          </cell>
          <cell r="T199">
            <v>0</v>
          </cell>
          <cell r="U199">
            <v>0</v>
          </cell>
          <cell r="V199">
            <v>14100</v>
          </cell>
          <cell r="W199">
            <v>14100</v>
          </cell>
          <cell r="X199">
            <v>0</v>
          </cell>
          <cell r="Y199">
            <v>0</v>
          </cell>
          <cell r="Z199" t="str">
            <v>NA</v>
          </cell>
          <cell r="AA199" t="str">
            <v>NA</v>
          </cell>
          <cell r="AB199">
            <v>0</v>
          </cell>
          <cell r="AC199">
            <v>0</v>
          </cell>
          <cell r="AD199">
            <v>0</v>
          </cell>
          <cell r="AE199">
            <v>43175</v>
          </cell>
          <cell r="AF199" t="str">
            <v>FACSS</v>
          </cell>
          <cell r="AG199" t="str">
            <v>IPSPU</v>
          </cell>
          <cell r="AH199" t="str">
            <v>Pagado</v>
          </cell>
          <cell r="AI199" t="str">
            <v>FV-30608</v>
          </cell>
          <cell r="AJ199">
            <v>14100</v>
          </cell>
          <cell r="AK199">
            <v>14100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14100</v>
          </cell>
          <cell r="AS199">
            <v>0</v>
          </cell>
          <cell r="AT199">
            <v>0</v>
          </cell>
          <cell r="AU199">
            <v>0</v>
          </cell>
          <cell r="AV199" t="str">
            <v>NA</v>
          </cell>
          <cell r="AW199" t="str">
            <v>1477498</v>
          </cell>
          <cell r="AX199" t="str">
            <v>0</v>
          </cell>
          <cell r="AY199" t="str">
            <v>0</v>
          </cell>
          <cell r="AZ199" t="str">
            <v>12590</v>
          </cell>
        </row>
        <row r="200">
          <cell r="G200">
            <v>30609</v>
          </cell>
          <cell r="H200" t="str">
            <v>ADMINISTRADORA</v>
          </cell>
          <cell r="I200">
            <v>39</v>
          </cell>
          <cell r="J200" t="str">
            <v>SUBSIDIADO PLENO</v>
          </cell>
          <cell r="K200" t="str">
            <v>RC-1052992902</v>
          </cell>
          <cell r="L200" t="str">
            <v>P</v>
          </cell>
          <cell r="M200" t="str">
            <v>NINGUNO</v>
          </cell>
          <cell r="N200">
            <v>0</v>
          </cell>
          <cell r="O200">
            <v>13</v>
          </cell>
          <cell r="P200">
            <v>43139</v>
          </cell>
          <cell r="Q200">
            <v>43145</v>
          </cell>
          <cell r="R200">
            <v>43175</v>
          </cell>
          <cell r="S200">
            <v>14100</v>
          </cell>
          <cell r="T200">
            <v>0</v>
          </cell>
          <cell r="U200">
            <v>0</v>
          </cell>
          <cell r="V200">
            <v>14100</v>
          </cell>
          <cell r="W200">
            <v>14100</v>
          </cell>
          <cell r="X200">
            <v>0</v>
          </cell>
          <cell r="Y200">
            <v>0</v>
          </cell>
          <cell r="Z200" t="str">
            <v>NA</v>
          </cell>
          <cell r="AA200" t="str">
            <v>NA</v>
          </cell>
          <cell r="AB200">
            <v>0</v>
          </cell>
          <cell r="AC200">
            <v>0</v>
          </cell>
          <cell r="AD200">
            <v>0</v>
          </cell>
          <cell r="AE200">
            <v>43175</v>
          </cell>
          <cell r="AF200" t="str">
            <v>FACSS</v>
          </cell>
          <cell r="AG200" t="str">
            <v>IPSPU</v>
          </cell>
          <cell r="AH200" t="str">
            <v>Pagado</v>
          </cell>
          <cell r="AI200" t="str">
            <v>FV-30609</v>
          </cell>
          <cell r="AJ200">
            <v>14100</v>
          </cell>
          <cell r="AK200">
            <v>14100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14100</v>
          </cell>
          <cell r="AS200">
            <v>0</v>
          </cell>
          <cell r="AT200">
            <v>0</v>
          </cell>
          <cell r="AU200">
            <v>0</v>
          </cell>
          <cell r="AV200" t="str">
            <v>NA</v>
          </cell>
          <cell r="AW200" t="str">
            <v>1477499</v>
          </cell>
          <cell r="AX200" t="str">
            <v>0</v>
          </cell>
          <cell r="AY200" t="str">
            <v>0</v>
          </cell>
          <cell r="AZ200" t="str">
            <v>12590</v>
          </cell>
        </row>
        <row r="201">
          <cell r="G201">
            <v>30613</v>
          </cell>
          <cell r="H201" t="str">
            <v>ADMINISTRADORA</v>
          </cell>
          <cell r="I201">
            <v>39</v>
          </cell>
          <cell r="J201" t="str">
            <v>SUBSIDIADO PLENO</v>
          </cell>
          <cell r="K201" t="str">
            <v>CC-1046429450</v>
          </cell>
          <cell r="L201" t="str">
            <v>P</v>
          </cell>
          <cell r="M201" t="str">
            <v>NINGUNO</v>
          </cell>
          <cell r="N201">
            <v>0</v>
          </cell>
          <cell r="O201">
            <v>13</v>
          </cell>
          <cell r="P201">
            <v>43139</v>
          </cell>
          <cell r="Q201">
            <v>43145</v>
          </cell>
          <cell r="R201">
            <v>43175</v>
          </cell>
          <cell r="S201">
            <v>4700</v>
          </cell>
          <cell r="T201">
            <v>0</v>
          </cell>
          <cell r="U201">
            <v>0</v>
          </cell>
          <cell r="V201">
            <v>4700</v>
          </cell>
          <cell r="W201">
            <v>4700</v>
          </cell>
          <cell r="X201">
            <v>0</v>
          </cell>
          <cell r="Y201">
            <v>0</v>
          </cell>
          <cell r="Z201" t="str">
            <v>NA</v>
          </cell>
          <cell r="AA201" t="str">
            <v>NA</v>
          </cell>
          <cell r="AB201">
            <v>0</v>
          </cell>
          <cell r="AC201">
            <v>0</v>
          </cell>
          <cell r="AD201">
            <v>0</v>
          </cell>
          <cell r="AE201">
            <v>43175</v>
          </cell>
          <cell r="AF201" t="str">
            <v>FACSS</v>
          </cell>
          <cell r="AG201" t="str">
            <v>IPSPU</v>
          </cell>
          <cell r="AH201" t="str">
            <v>Pagado</v>
          </cell>
          <cell r="AI201" t="str">
            <v>FV-30613</v>
          </cell>
          <cell r="AJ201">
            <v>4700</v>
          </cell>
          <cell r="AK201">
            <v>4700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4700</v>
          </cell>
          <cell r="AS201">
            <v>0</v>
          </cell>
          <cell r="AT201">
            <v>0</v>
          </cell>
          <cell r="AU201">
            <v>0</v>
          </cell>
          <cell r="AV201" t="str">
            <v>NA</v>
          </cell>
          <cell r="AW201" t="str">
            <v>1477500</v>
          </cell>
          <cell r="AX201" t="str">
            <v>0</v>
          </cell>
          <cell r="AY201" t="str">
            <v>0</v>
          </cell>
          <cell r="AZ201" t="str">
            <v>12590</v>
          </cell>
        </row>
        <row r="202">
          <cell r="G202">
            <v>30756</v>
          </cell>
          <cell r="H202" t="str">
            <v>ADMINISTRADORA</v>
          </cell>
          <cell r="I202">
            <v>39</v>
          </cell>
          <cell r="J202" t="str">
            <v>SUBSIDIADO PLENO</v>
          </cell>
          <cell r="K202" t="str">
            <v>CC-1046429450</v>
          </cell>
          <cell r="L202" t="str">
            <v>P</v>
          </cell>
          <cell r="M202" t="str">
            <v>NINGUNO</v>
          </cell>
          <cell r="N202">
            <v>0</v>
          </cell>
          <cell r="O202">
            <v>13</v>
          </cell>
          <cell r="P202">
            <v>43139</v>
          </cell>
          <cell r="Q202">
            <v>43152</v>
          </cell>
          <cell r="R202">
            <v>43175</v>
          </cell>
          <cell r="S202">
            <v>4700</v>
          </cell>
          <cell r="T202">
            <v>0</v>
          </cell>
          <cell r="U202">
            <v>0</v>
          </cell>
          <cell r="V202">
            <v>4700</v>
          </cell>
          <cell r="W202">
            <v>4700</v>
          </cell>
          <cell r="X202">
            <v>0</v>
          </cell>
          <cell r="Y202">
            <v>0</v>
          </cell>
          <cell r="Z202" t="str">
            <v>NA</v>
          </cell>
          <cell r="AA202" t="str">
            <v>NA</v>
          </cell>
          <cell r="AB202">
            <v>0</v>
          </cell>
          <cell r="AC202">
            <v>0</v>
          </cell>
          <cell r="AD202">
            <v>0</v>
          </cell>
          <cell r="AE202">
            <v>43175</v>
          </cell>
          <cell r="AF202" t="str">
            <v>FACSS</v>
          </cell>
          <cell r="AG202" t="str">
            <v>IPSPU</v>
          </cell>
          <cell r="AH202" t="str">
            <v>Pagado</v>
          </cell>
          <cell r="AI202" t="str">
            <v>FV-30756</v>
          </cell>
          <cell r="AJ202">
            <v>4700</v>
          </cell>
          <cell r="AK202">
            <v>4700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4700</v>
          </cell>
          <cell r="AS202">
            <v>0</v>
          </cell>
          <cell r="AT202">
            <v>0</v>
          </cell>
          <cell r="AU202">
            <v>0</v>
          </cell>
          <cell r="AV202" t="str">
            <v>NA</v>
          </cell>
          <cell r="AW202" t="str">
            <v>1477502</v>
          </cell>
          <cell r="AX202" t="str">
            <v>0</v>
          </cell>
          <cell r="AY202" t="str">
            <v>0</v>
          </cell>
          <cell r="AZ202" t="str">
            <v>12590</v>
          </cell>
        </row>
        <row r="203">
          <cell r="G203">
            <v>30787</v>
          </cell>
          <cell r="H203" t="str">
            <v>ADMINISTRADORA</v>
          </cell>
          <cell r="I203">
            <v>39</v>
          </cell>
          <cell r="J203" t="str">
            <v>SUBSIDIADO PLENO</v>
          </cell>
          <cell r="K203" t="str">
            <v>CC-1085096519</v>
          </cell>
          <cell r="L203" t="str">
            <v>P</v>
          </cell>
          <cell r="M203" t="str">
            <v>NINGUNO</v>
          </cell>
          <cell r="N203">
            <v>0</v>
          </cell>
          <cell r="O203">
            <v>13</v>
          </cell>
          <cell r="P203">
            <v>43139</v>
          </cell>
          <cell r="Q203">
            <v>43153</v>
          </cell>
          <cell r="R203">
            <v>43175</v>
          </cell>
          <cell r="S203">
            <v>4700</v>
          </cell>
          <cell r="T203">
            <v>0</v>
          </cell>
          <cell r="U203">
            <v>0</v>
          </cell>
          <cell r="V203">
            <v>4700</v>
          </cell>
          <cell r="W203">
            <v>4700</v>
          </cell>
          <cell r="X203">
            <v>0</v>
          </cell>
          <cell r="Y203">
            <v>0</v>
          </cell>
          <cell r="Z203" t="str">
            <v>NA</v>
          </cell>
          <cell r="AA203" t="str">
            <v>NA</v>
          </cell>
          <cell r="AB203">
            <v>0</v>
          </cell>
          <cell r="AC203">
            <v>0</v>
          </cell>
          <cell r="AD203">
            <v>0</v>
          </cell>
          <cell r="AE203">
            <v>43175</v>
          </cell>
          <cell r="AF203" t="str">
            <v>FACSS</v>
          </cell>
          <cell r="AG203" t="str">
            <v>IPSPU</v>
          </cell>
          <cell r="AH203" t="str">
            <v>Pagado</v>
          </cell>
          <cell r="AI203" t="str">
            <v>FV-30787</v>
          </cell>
          <cell r="AJ203">
            <v>4700</v>
          </cell>
          <cell r="AK203">
            <v>4700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4700</v>
          </cell>
          <cell r="AS203">
            <v>0</v>
          </cell>
          <cell r="AT203">
            <v>0</v>
          </cell>
          <cell r="AU203">
            <v>0</v>
          </cell>
          <cell r="AV203" t="str">
            <v>NA</v>
          </cell>
          <cell r="AW203" t="str">
            <v>1477503</v>
          </cell>
          <cell r="AX203" t="str">
            <v>0</v>
          </cell>
          <cell r="AY203" t="str">
            <v>0</v>
          </cell>
          <cell r="AZ203" t="str">
            <v>12590</v>
          </cell>
        </row>
        <row r="204">
          <cell r="G204">
            <v>30801</v>
          </cell>
          <cell r="H204" t="str">
            <v>ADMINISTRADORA</v>
          </cell>
          <cell r="I204">
            <v>39</v>
          </cell>
          <cell r="J204" t="str">
            <v>SUBSIDIADO PLENO</v>
          </cell>
          <cell r="K204" t="str">
            <v>RC-1063565075</v>
          </cell>
          <cell r="L204" t="str">
            <v>P</v>
          </cell>
          <cell r="M204" t="str">
            <v>NINGUNO</v>
          </cell>
          <cell r="N204">
            <v>0</v>
          </cell>
          <cell r="O204">
            <v>13</v>
          </cell>
          <cell r="P204">
            <v>43133</v>
          </cell>
          <cell r="Q204">
            <v>43152</v>
          </cell>
          <cell r="R204">
            <v>43175</v>
          </cell>
          <cell r="S204">
            <v>71965</v>
          </cell>
          <cell r="T204">
            <v>0</v>
          </cell>
          <cell r="U204">
            <v>0</v>
          </cell>
          <cell r="V204">
            <v>71965</v>
          </cell>
          <cell r="W204">
            <v>71965</v>
          </cell>
          <cell r="X204">
            <v>0</v>
          </cell>
          <cell r="Y204">
            <v>0</v>
          </cell>
          <cell r="Z204" t="str">
            <v>NA</v>
          </cell>
          <cell r="AA204" t="str">
            <v>NA</v>
          </cell>
          <cell r="AB204">
            <v>0</v>
          </cell>
          <cell r="AC204">
            <v>0</v>
          </cell>
          <cell r="AD204">
            <v>0</v>
          </cell>
          <cell r="AE204">
            <v>43175</v>
          </cell>
          <cell r="AF204" t="str">
            <v>FACSS</v>
          </cell>
          <cell r="AG204" t="str">
            <v>IPSPU</v>
          </cell>
          <cell r="AH204" t="str">
            <v>Pagado</v>
          </cell>
          <cell r="AI204" t="str">
            <v>FV-30801</v>
          </cell>
          <cell r="AJ204">
            <v>71965</v>
          </cell>
          <cell r="AK204">
            <v>71965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71965</v>
          </cell>
          <cell r="AS204">
            <v>0</v>
          </cell>
          <cell r="AT204">
            <v>0</v>
          </cell>
          <cell r="AU204">
            <v>0</v>
          </cell>
          <cell r="AV204" t="str">
            <v>NA</v>
          </cell>
          <cell r="AW204" t="str">
            <v>1477505</v>
          </cell>
          <cell r="AX204" t="str">
            <v>0</v>
          </cell>
          <cell r="AY204" t="str">
            <v>0</v>
          </cell>
          <cell r="AZ204" t="str">
            <v>12590</v>
          </cell>
        </row>
        <row r="205">
          <cell r="G205">
            <v>34242</v>
          </cell>
          <cell r="H205" t="str">
            <v>ADMINISTRADORA</v>
          </cell>
          <cell r="I205">
            <v>39</v>
          </cell>
          <cell r="J205" t="str">
            <v>SUBSIDIADO PLENO</v>
          </cell>
          <cell r="K205" t="str">
            <v>CC-1096229556</v>
          </cell>
          <cell r="L205" t="str">
            <v>P</v>
          </cell>
          <cell r="M205" t="str">
            <v>NINGUNO</v>
          </cell>
          <cell r="N205">
            <v>0</v>
          </cell>
          <cell r="O205">
            <v>14</v>
          </cell>
          <cell r="P205">
            <v>43374</v>
          </cell>
          <cell r="Q205">
            <v>43476</v>
          </cell>
          <cell r="R205">
            <v>43536</v>
          </cell>
          <cell r="S205">
            <v>1741201</v>
          </cell>
          <cell r="T205">
            <v>0</v>
          </cell>
          <cell r="U205">
            <v>0</v>
          </cell>
          <cell r="V205">
            <v>1741201</v>
          </cell>
          <cell r="W205">
            <v>1741201</v>
          </cell>
          <cell r="X205">
            <v>812341</v>
          </cell>
          <cell r="Y205">
            <v>0</v>
          </cell>
          <cell r="Z205" t="str">
            <v>SE GLOSA MAYOR VALOR COBRADO EN ATENCION DE PARTO, SE RELIQUIDA PDTO CORRESPONDEINTE A GRUPO 7 , SE RECONOCERÁ EN ESTE CASO DERECHO DE SALA DE PARTO YA FACTURADA FUERA DEL ITEM ASISTENCIA PARTO , NO HAY LUGAR A RECONOCIMIENTO HONORARIOS DE ESPECIAISTA , PARTO ATENDIDO POR MEDICO GENERAL .</v>
          </cell>
          <cell r="AA205" t="str">
            <v>NA</v>
          </cell>
          <cell r="AB205">
            <v>0</v>
          </cell>
          <cell r="AC205">
            <v>0</v>
          </cell>
          <cell r="AD205">
            <v>0</v>
          </cell>
          <cell r="AE205">
            <v>43536</v>
          </cell>
          <cell r="AF205" t="str">
            <v>FACSS</v>
          </cell>
          <cell r="AG205" t="str">
            <v>IPSPU</v>
          </cell>
          <cell r="AH205" t="str">
            <v>Pagado</v>
          </cell>
          <cell r="AI205" t="str">
            <v>FV-34242</v>
          </cell>
          <cell r="AJ205">
            <v>1741201</v>
          </cell>
          <cell r="AK205">
            <v>1741201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928860</v>
          </cell>
          <cell r="AS205">
            <v>0</v>
          </cell>
          <cell r="AT205">
            <v>0</v>
          </cell>
          <cell r="AU205">
            <v>0</v>
          </cell>
          <cell r="AV205" t="str">
            <v>NA</v>
          </cell>
          <cell r="AW205" t="str">
            <v>2861244</v>
          </cell>
          <cell r="AX205" t="str">
            <v>0</v>
          </cell>
          <cell r="AY205" t="str">
            <v>149227</v>
          </cell>
          <cell r="AZ205" t="str">
            <v>17415</v>
          </cell>
        </row>
        <row r="206">
          <cell r="G206">
            <v>32584</v>
          </cell>
          <cell r="H206" t="str">
            <v>ADMINISTRADORA</v>
          </cell>
          <cell r="I206">
            <v>39</v>
          </cell>
          <cell r="J206" t="str">
            <v>CONTRIBUTIVO MOVILIDAD</v>
          </cell>
          <cell r="K206" t="str">
            <v>CC-1221965070</v>
          </cell>
          <cell r="L206" t="str">
            <v>P</v>
          </cell>
          <cell r="M206" t="str">
            <v>NINGUNO</v>
          </cell>
          <cell r="N206">
            <v>0</v>
          </cell>
          <cell r="O206">
            <v>13</v>
          </cell>
          <cell r="P206">
            <v>43282</v>
          </cell>
          <cell r="Q206">
            <v>43481</v>
          </cell>
          <cell r="R206">
            <v>43536</v>
          </cell>
          <cell r="S206">
            <v>65218</v>
          </cell>
          <cell r="T206">
            <v>0</v>
          </cell>
          <cell r="U206">
            <v>0</v>
          </cell>
          <cell r="V206">
            <v>65218</v>
          </cell>
          <cell r="W206">
            <v>65218</v>
          </cell>
          <cell r="X206">
            <v>0</v>
          </cell>
          <cell r="Y206">
            <v>0</v>
          </cell>
          <cell r="Z206" t="str">
            <v>NA</v>
          </cell>
          <cell r="AA206" t="str">
            <v>NA</v>
          </cell>
          <cell r="AB206">
            <v>0</v>
          </cell>
          <cell r="AC206">
            <v>0</v>
          </cell>
          <cell r="AD206">
            <v>0</v>
          </cell>
          <cell r="AE206">
            <v>43536</v>
          </cell>
          <cell r="AF206" t="str">
            <v>FACCS</v>
          </cell>
          <cell r="AG206" t="str">
            <v>IPSBC</v>
          </cell>
          <cell r="AH206" t="str">
            <v>Pagado</v>
          </cell>
          <cell r="AI206" t="str">
            <v>FV-32584</v>
          </cell>
          <cell r="AJ206">
            <v>65218</v>
          </cell>
          <cell r="AK206">
            <v>65218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65218</v>
          </cell>
          <cell r="AS206">
            <v>0</v>
          </cell>
          <cell r="AT206">
            <v>0</v>
          </cell>
          <cell r="AU206">
            <v>0</v>
          </cell>
          <cell r="AV206" t="str">
            <v>NA</v>
          </cell>
          <cell r="AW206" t="str">
            <v>195337</v>
          </cell>
          <cell r="AX206" t="str">
            <v>0</v>
          </cell>
          <cell r="AY206" t="str">
            <v>0</v>
          </cell>
          <cell r="AZ206" t="str">
            <v>32560</v>
          </cell>
        </row>
        <row r="207">
          <cell r="G207">
            <v>33241</v>
          </cell>
          <cell r="H207" t="str">
            <v>ADMINISTRADORA</v>
          </cell>
          <cell r="I207">
            <v>39</v>
          </cell>
          <cell r="J207" t="str">
            <v>CONTRIBUTIVO MOVILIDAD</v>
          </cell>
          <cell r="K207" t="str">
            <v>CC-3821047</v>
          </cell>
          <cell r="L207" t="str">
            <v>P</v>
          </cell>
          <cell r="M207" t="str">
            <v>NINGUNO</v>
          </cell>
          <cell r="N207">
            <v>0</v>
          </cell>
          <cell r="O207">
            <v>13</v>
          </cell>
          <cell r="P207">
            <v>43313</v>
          </cell>
          <cell r="Q207">
            <v>43473</v>
          </cell>
          <cell r="R207">
            <v>43536</v>
          </cell>
          <cell r="S207">
            <v>478401</v>
          </cell>
          <cell r="T207">
            <v>0</v>
          </cell>
          <cell r="U207">
            <v>0</v>
          </cell>
          <cell r="V207">
            <v>478401</v>
          </cell>
          <cell r="W207">
            <v>478401</v>
          </cell>
          <cell r="X207">
            <v>0</v>
          </cell>
          <cell r="Y207">
            <v>0</v>
          </cell>
          <cell r="Z207" t="str">
            <v>NA</v>
          </cell>
          <cell r="AA207" t="str">
            <v>NA</v>
          </cell>
          <cell r="AB207">
            <v>0</v>
          </cell>
          <cell r="AC207">
            <v>0</v>
          </cell>
          <cell r="AD207">
            <v>0</v>
          </cell>
          <cell r="AE207">
            <v>43536</v>
          </cell>
          <cell r="AF207" t="str">
            <v>FACCS</v>
          </cell>
          <cell r="AG207" t="str">
            <v>IPSBC</v>
          </cell>
          <cell r="AH207" t="str">
            <v>Pagado</v>
          </cell>
          <cell r="AI207" t="str">
            <v>FV-33241</v>
          </cell>
          <cell r="AJ207">
            <v>478401</v>
          </cell>
          <cell r="AK207">
            <v>478401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478401</v>
          </cell>
          <cell r="AS207">
            <v>0</v>
          </cell>
          <cell r="AT207">
            <v>0</v>
          </cell>
          <cell r="AU207">
            <v>0</v>
          </cell>
          <cell r="AV207" t="str">
            <v>NA</v>
          </cell>
          <cell r="AW207" t="str">
            <v>195338</v>
          </cell>
          <cell r="AX207" t="str">
            <v>0</v>
          </cell>
          <cell r="AY207" t="str">
            <v>0</v>
          </cell>
          <cell r="AZ207" t="str">
            <v>32560</v>
          </cell>
        </row>
        <row r="208">
          <cell r="G208">
            <v>33954</v>
          </cell>
          <cell r="H208" t="str">
            <v>ADMINISTRADORA</v>
          </cell>
          <cell r="I208">
            <v>39</v>
          </cell>
          <cell r="J208" t="str">
            <v>CONTRIBUTIVO MOVILIDAD</v>
          </cell>
          <cell r="K208" t="str">
            <v>CC-1049900235</v>
          </cell>
          <cell r="L208" t="str">
            <v>P</v>
          </cell>
          <cell r="M208" t="str">
            <v>NINGUNO</v>
          </cell>
          <cell r="N208">
            <v>0</v>
          </cell>
          <cell r="O208">
            <v>13</v>
          </cell>
          <cell r="P208">
            <v>43374</v>
          </cell>
          <cell r="Q208">
            <v>43479</v>
          </cell>
          <cell r="R208">
            <v>43536</v>
          </cell>
          <cell r="S208">
            <v>72613</v>
          </cell>
          <cell r="T208">
            <v>0</v>
          </cell>
          <cell r="U208">
            <v>0</v>
          </cell>
          <cell r="V208">
            <v>72613</v>
          </cell>
          <cell r="W208">
            <v>72613</v>
          </cell>
          <cell r="X208">
            <v>0</v>
          </cell>
          <cell r="Y208">
            <v>0</v>
          </cell>
          <cell r="Z208" t="str">
            <v>NA</v>
          </cell>
          <cell r="AA208" t="str">
            <v>NA</v>
          </cell>
          <cell r="AB208">
            <v>0</v>
          </cell>
          <cell r="AC208">
            <v>0</v>
          </cell>
          <cell r="AD208">
            <v>0</v>
          </cell>
          <cell r="AE208">
            <v>43536</v>
          </cell>
          <cell r="AF208" t="str">
            <v>FACCS</v>
          </cell>
          <cell r="AG208" t="str">
            <v>IPSBC</v>
          </cell>
          <cell r="AH208" t="str">
            <v>Pagado</v>
          </cell>
          <cell r="AI208" t="str">
            <v>FV-33954</v>
          </cell>
          <cell r="AJ208">
            <v>72613</v>
          </cell>
          <cell r="AK208">
            <v>72613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72613</v>
          </cell>
          <cell r="AS208">
            <v>0</v>
          </cell>
          <cell r="AT208">
            <v>0</v>
          </cell>
          <cell r="AU208">
            <v>0</v>
          </cell>
          <cell r="AV208" t="str">
            <v>NA</v>
          </cell>
          <cell r="AW208" t="str">
            <v>195339</v>
          </cell>
          <cell r="AX208" t="str">
            <v>0</v>
          </cell>
          <cell r="AY208" t="str">
            <v>0</v>
          </cell>
          <cell r="AZ208" t="str">
            <v>32560</v>
          </cell>
        </row>
        <row r="209">
          <cell r="G209">
            <v>30749</v>
          </cell>
          <cell r="H209" t="str">
            <v>ADMINISTRADORA</v>
          </cell>
          <cell r="I209">
            <v>39</v>
          </cell>
          <cell r="J209" t="str">
            <v>SUBSIDIADO PLENO</v>
          </cell>
          <cell r="K209" t="str">
            <v>CC-30844339</v>
          </cell>
          <cell r="L209" t="str">
            <v>P</v>
          </cell>
          <cell r="M209" t="str">
            <v>NINGUNO</v>
          </cell>
          <cell r="N209">
            <v>0</v>
          </cell>
          <cell r="O209">
            <v>13</v>
          </cell>
          <cell r="P209">
            <v>43136</v>
          </cell>
          <cell r="Q209">
            <v>43518</v>
          </cell>
          <cell r="R209">
            <v>43586</v>
          </cell>
          <cell r="S209">
            <v>166686</v>
          </cell>
          <cell r="T209">
            <v>0</v>
          </cell>
          <cell r="U209">
            <v>0</v>
          </cell>
          <cell r="V209">
            <v>166686</v>
          </cell>
          <cell r="W209">
            <v>166686</v>
          </cell>
          <cell r="X209">
            <v>0</v>
          </cell>
          <cell r="Y209">
            <v>0</v>
          </cell>
          <cell r="Z209" t="str">
            <v>NA</v>
          </cell>
          <cell r="AA209" t="str">
            <v>NA</v>
          </cell>
          <cell r="AB209">
            <v>0</v>
          </cell>
          <cell r="AC209">
            <v>0</v>
          </cell>
          <cell r="AD209">
            <v>0</v>
          </cell>
          <cell r="AE209">
            <v>43590</v>
          </cell>
          <cell r="AF209" t="str">
            <v>FACSS</v>
          </cell>
          <cell r="AG209" t="str">
            <v>IPSPU</v>
          </cell>
          <cell r="AH209" t="str">
            <v>Pagado</v>
          </cell>
          <cell r="AI209" t="str">
            <v>FV 30749</v>
          </cell>
          <cell r="AJ209">
            <v>166686</v>
          </cell>
          <cell r="AK209">
            <v>166686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166686</v>
          </cell>
          <cell r="AT209">
            <v>0</v>
          </cell>
          <cell r="AU209">
            <v>0</v>
          </cell>
          <cell r="AV209" t="str">
            <v>GIRO DIRECTO DEL M.PS.  MES DE JUNIO DE 2019. EVENTO</v>
          </cell>
          <cell r="AW209" t="str">
            <v>3016886</v>
          </cell>
          <cell r="AX209" t="str">
            <v>21918</v>
          </cell>
          <cell r="AY209" t="str">
            <v>0</v>
          </cell>
          <cell r="AZ209" t="str">
            <v>0</v>
          </cell>
        </row>
        <row r="210">
          <cell r="G210">
            <v>31452</v>
          </cell>
          <cell r="H210" t="str">
            <v>ADMINISTRADORA</v>
          </cell>
          <cell r="I210">
            <v>39</v>
          </cell>
          <cell r="J210" t="str">
            <v>SUBSIDIADO PLENO</v>
          </cell>
          <cell r="K210" t="str">
            <v>CC-1052219099</v>
          </cell>
          <cell r="L210" t="str">
            <v>P</v>
          </cell>
          <cell r="M210" t="str">
            <v>NINGUNO</v>
          </cell>
          <cell r="N210">
            <v>0</v>
          </cell>
          <cell r="O210">
            <v>13</v>
          </cell>
          <cell r="P210">
            <v>43207</v>
          </cell>
          <cell r="Q210">
            <v>43480</v>
          </cell>
          <cell r="R210">
            <v>43586</v>
          </cell>
          <cell r="S210">
            <v>9400</v>
          </cell>
          <cell r="T210">
            <v>0</v>
          </cell>
          <cell r="U210">
            <v>0</v>
          </cell>
          <cell r="V210">
            <v>9400</v>
          </cell>
          <cell r="W210">
            <v>9400</v>
          </cell>
          <cell r="X210">
            <v>0</v>
          </cell>
          <cell r="Y210">
            <v>0</v>
          </cell>
          <cell r="Z210" t="str">
            <v>NA</v>
          </cell>
          <cell r="AA210" t="str">
            <v>NA</v>
          </cell>
          <cell r="AB210">
            <v>0</v>
          </cell>
          <cell r="AC210">
            <v>0</v>
          </cell>
          <cell r="AD210">
            <v>0</v>
          </cell>
          <cell r="AE210">
            <v>43590</v>
          </cell>
          <cell r="AF210" t="str">
            <v>FACSS</v>
          </cell>
          <cell r="AG210" t="str">
            <v>IPSPU</v>
          </cell>
          <cell r="AH210" t="str">
            <v>Pagado</v>
          </cell>
          <cell r="AI210" t="str">
            <v>FV 31452</v>
          </cell>
          <cell r="AJ210">
            <v>9400</v>
          </cell>
          <cell r="AK210">
            <v>9400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9400</v>
          </cell>
          <cell r="AT210">
            <v>0</v>
          </cell>
          <cell r="AU210">
            <v>0</v>
          </cell>
          <cell r="AV210" t="str">
            <v>GIRO DIRECTO DEL M.PS.  MES DE JUNIO DE 2019. EVENTO</v>
          </cell>
          <cell r="AW210" t="str">
            <v>3016887</v>
          </cell>
          <cell r="AX210" t="str">
            <v>21918</v>
          </cell>
          <cell r="AY210" t="str">
            <v>0</v>
          </cell>
          <cell r="AZ210" t="str">
            <v>0</v>
          </cell>
        </row>
        <row r="211">
          <cell r="G211">
            <v>34295</v>
          </cell>
          <cell r="H211" t="str">
            <v>ADMINISTRADORA</v>
          </cell>
          <cell r="I211">
            <v>39</v>
          </cell>
          <cell r="J211" t="str">
            <v>SUBSIDIADO PLENO</v>
          </cell>
          <cell r="K211" t="str">
            <v>CC-1003258522</v>
          </cell>
          <cell r="L211" t="str">
            <v>P</v>
          </cell>
          <cell r="M211" t="str">
            <v>NINGUNO</v>
          </cell>
          <cell r="N211">
            <v>0</v>
          </cell>
          <cell r="O211">
            <v>13</v>
          </cell>
          <cell r="P211">
            <v>43420</v>
          </cell>
          <cell r="Q211">
            <v>43469</v>
          </cell>
          <cell r="R211">
            <v>43586</v>
          </cell>
          <cell r="S211">
            <v>84561</v>
          </cell>
          <cell r="T211">
            <v>0</v>
          </cell>
          <cell r="U211">
            <v>0</v>
          </cell>
          <cell r="V211">
            <v>84561</v>
          </cell>
          <cell r="W211">
            <v>84561</v>
          </cell>
          <cell r="X211">
            <v>0</v>
          </cell>
          <cell r="Y211">
            <v>0</v>
          </cell>
          <cell r="Z211" t="str">
            <v>NA</v>
          </cell>
          <cell r="AA211" t="str">
            <v>NA</v>
          </cell>
          <cell r="AB211">
            <v>0</v>
          </cell>
          <cell r="AC211">
            <v>0</v>
          </cell>
          <cell r="AD211">
            <v>0</v>
          </cell>
          <cell r="AE211">
            <v>43590</v>
          </cell>
          <cell r="AF211" t="str">
            <v>FACSS</v>
          </cell>
          <cell r="AG211" t="str">
            <v>IPSPU</v>
          </cell>
          <cell r="AH211" t="str">
            <v>Pagado</v>
          </cell>
          <cell r="AI211" t="str">
            <v>FV 34295</v>
          </cell>
          <cell r="AJ211">
            <v>84561</v>
          </cell>
          <cell r="AK211">
            <v>84561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84561</v>
          </cell>
          <cell r="AT211">
            <v>0</v>
          </cell>
          <cell r="AU211">
            <v>0</v>
          </cell>
          <cell r="AV211" t="str">
            <v>GIRO DIRECTO DEL M.PS.  MES DE JUNIO DE 2019. EVENTO</v>
          </cell>
          <cell r="AW211" t="str">
            <v>3016888</v>
          </cell>
          <cell r="AX211" t="str">
            <v>21918</v>
          </cell>
          <cell r="AY211" t="str">
            <v>0</v>
          </cell>
          <cell r="AZ211" t="str">
            <v>0</v>
          </cell>
        </row>
        <row r="212">
          <cell r="G212">
            <v>35771</v>
          </cell>
          <cell r="H212" t="str">
            <v>ADMINISTRADORA</v>
          </cell>
          <cell r="I212">
            <v>39</v>
          </cell>
          <cell r="J212" t="str">
            <v>SUBSIDIADO PLENO</v>
          </cell>
          <cell r="K212" t="str">
            <v>CC-22832453</v>
          </cell>
          <cell r="L212" t="str">
            <v>P</v>
          </cell>
          <cell r="M212" t="str">
            <v>NINGUNO</v>
          </cell>
          <cell r="N212">
            <v>0</v>
          </cell>
          <cell r="O212">
            <v>13</v>
          </cell>
          <cell r="P212">
            <v>43481</v>
          </cell>
          <cell r="Q212">
            <v>43494</v>
          </cell>
          <cell r="R212">
            <v>43586</v>
          </cell>
          <cell r="S212">
            <v>184454</v>
          </cell>
          <cell r="T212">
            <v>0</v>
          </cell>
          <cell r="U212">
            <v>0</v>
          </cell>
          <cell r="V212">
            <v>184454</v>
          </cell>
          <cell r="W212">
            <v>184454</v>
          </cell>
          <cell r="X212">
            <v>0</v>
          </cell>
          <cell r="Y212">
            <v>0</v>
          </cell>
          <cell r="Z212" t="str">
            <v>NA</v>
          </cell>
          <cell r="AA212" t="str">
            <v>NA</v>
          </cell>
          <cell r="AB212">
            <v>0</v>
          </cell>
          <cell r="AC212">
            <v>0</v>
          </cell>
          <cell r="AD212">
            <v>0</v>
          </cell>
          <cell r="AE212">
            <v>43590</v>
          </cell>
          <cell r="AF212" t="str">
            <v>FACSS</v>
          </cell>
          <cell r="AG212" t="str">
            <v>IPSPU</v>
          </cell>
          <cell r="AH212" t="str">
            <v>Pagado</v>
          </cell>
          <cell r="AI212" t="str">
            <v>FV 35771</v>
          </cell>
          <cell r="AJ212">
            <v>184454</v>
          </cell>
          <cell r="AK212">
            <v>184454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184454</v>
          </cell>
          <cell r="AT212">
            <v>0</v>
          </cell>
          <cell r="AU212">
            <v>0</v>
          </cell>
          <cell r="AV212" t="str">
            <v>GIRO DIRECTO DEL M.PS.  MES DE JUNIO DE 2019. EVENTO</v>
          </cell>
          <cell r="AW212" t="str">
            <v>3016889</v>
          </cell>
          <cell r="AX212" t="str">
            <v>21918</v>
          </cell>
          <cell r="AY212" t="str">
            <v>0</v>
          </cell>
          <cell r="AZ212" t="str">
            <v>0</v>
          </cell>
        </row>
        <row r="213">
          <cell r="G213">
            <v>36330</v>
          </cell>
          <cell r="H213" t="str">
            <v>ADMINISTRADORA</v>
          </cell>
          <cell r="I213">
            <v>39</v>
          </cell>
          <cell r="J213" t="str">
            <v>SUBSIDIADO PLENO</v>
          </cell>
          <cell r="K213" t="str">
            <v>CC-5046049</v>
          </cell>
          <cell r="L213" t="str">
            <v>P</v>
          </cell>
          <cell r="M213" t="str">
            <v>NINGUNO</v>
          </cell>
          <cell r="N213">
            <v>0</v>
          </cell>
          <cell r="O213">
            <v>13</v>
          </cell>
          <cell r="P213">
            <v>43462</v>
          </cell>
          <cell r="Q213">
            <v>43469</v>
          </cell>
          <cell r="R213">
            <v>43586</v>
          </cell>
          <cell r="S213">
            <v>123085</v>
          </cell>
          <cell r="T213">
            <v>0</v>
          </cell>
          <cell r="U213">
            <v>0</v>
          </cell>
          <cell r="V213">
            <v>123085</v>
          </cell>
          <cell r="W213">
            <v>123085</v>
          </cell>
          <cell r="X213">
            <v>0</v>
          </cell>
          <cell r="Y213">
            <v>0</v>
          </cell>
          <cell r="Z213" t="str">
            <v>NA</v>
          </cell>
          <cell r="AA213" t="str">
            <v>NA</v>
          </cell>
          <cell r="AB213">
            <v>0</v>
          </cell>
          <cell r="AC213">
            <v>0</v>
          </cell>
          <cell r="AD213">
            <v>0</v>
          </cell>
          <cell r="AE213">
            <v>43590</v>
          </cell>
          <cell r="AF213" t="str">
            <v>FACSS</v>
          </cell>
          <cell r="AG213" t="str">
            <v>IPSPU</v>
          </cell>
          <cell r="AH213" t="str">
            <v>Pagado</v>
          </cell>
          <cell r="AI213" t="str">
            <v>FV 36330</v>
          </cell>
          <cell r="AJ213">
            <v>123085</v>
          </cell>
          <cell r="AK213">
            <v>123085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123085</v>
          </cell>
          <cell r="AT213">
            <v>0</v>
          </cell>
          <cell r="AU213">
            <v>0</v>
          </cell>
          <cell r="AV213" t="str">
            <v>GIRO DIRECTO DEL M.PS.  MES DE JUNIO DE 2019. EVENTO</v>
          </cell>
          <cell r="AW213" t="str">
            <v>3016890</v>
          </cell>
          <cell r="AX213" t="str">
            <v>21918</v>
          </cell>
          <cell r="AY213" t="str">
            <v>0</v>
          </cell>
          <cell r="AZ213" t="str">
            <v>0</v>
          </cell>
        </row>
        <row r="214">
          <cell r="G214">
            <v>30458</v>
          </cell>
          <cell r="H214" t="str">
            <v>ADMINISTRADORA</v>
          </cell>
          <cell r="I214">
            <v>39</v>
          </cell>
          <cell r="J214" t="str">
            <v>SUBSIDIADO PLENO</v>
          </cell>
          <cell r="K214" t="str">
            <v>CC-1046429450</v>
          </cell>
          <cell r="L214" t="str">
            <v>P</v>
          </cell>
          <cell r="M214" t="str">
            <v>NINGUNO</v>
          </cell>
          <cell r="N214">
            <v>0</v>
          </cell>
          <cell r="O214">
            <v>13</v>
          </cell>
          <cell r="P214">
            <v>43133</v>
          </cell>
          <cell r="Q214">
            <v>43473</v>
          </cell>
          <cell r="R214">
            <v>43586</v>
          </cell>
          <cell r="S214">
            <v>87142</v>
          </cell>
          <cell r="T214">
            <v>0</v>
          </cell>
          <cell r="U214">
            <v>0</v>
          </cell>
          <cell r="V214">
            <v>87142</v>
          </cell>
          <cell r="W214">
            <v>87142</v>
          </cell>
          <cell r="X214">
            <v>0</v>
          </cell>
          <cell r="Y214">
            <v>0</v>
          </cell>
          <cell r="Z214" t="str">
            <v>NA</v>
          </cell>
          <cell r="AA214" t="str">
            <v>NA</v>
          </cell>
          <cell r="AB214">
            <v>0</v>
          </cell>
          <cell r="AC214">
            <v>0</v>
          </cell>
          <cell r="AD214">
            <v>0</v>
          </cell>
          <cell r="AE214">
            <v>43590</v>
          </cell>
          <cell r="AF214" t="str">
            <v>FACSS</v>
          </cell>
          <cell r="AG214" t="str">
            <v>IPSPU</v>
          </cell>
          <cell r="AH214" t="str">
            <v>Pagado</v>
          </cell>
          <cell r="AI214" t="str">
            <v>FV-30458</v>
          </cell>
          <cell r="AJ214">
            <v>87142</v>
          </cell>
          <cell r="AK214">
            <v>87142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87142</v>
          </cell>
          <cell r="AT214">
            <v>0</v>
          </cell>
          <cell r="AU214">
            <v>0</v>
          </cell>
          <cell r="AV214" t="str">
            <v>GIRO DIRECTO DEL M.PS.  MES DE JUNIO DE 2019. EVENTO</v>
          </cell>
          <cell r="AW214" t="str">
            <v>3018037</v>
          </cell>
          <cell r="AX214" t="str">
            <v>21918</v>
          </cell>
          <cell r="AY214" t="str">
            <v>0</v>
          </cell>
          <cell r="AZ214" t="str">
            <v>0</v>
          </cell>
        </row>
        <row r="215">
          <cell r="G215">
            <v>30541</v>
          </cell>
          <cell r="H215" t="str">
            <v>ADMINISTRADORA</v>
          </cell>
          <cell r="I215">
            <v>39</v>
          </cell>
          <cell r="J215" t="str">
            <v>SUBSIDIADO PLENO</v>
          </cell>
          <cell r="K215" t="str">
            <v>RC-1052992902</v>
          </cell>
          <cell r="L215" t="str">
            <v>P</v>
          </cell>
          <cell r="M215" t="str">
            <v>NINGUNO</v>
          </cell>
          <cell r="N215">
            <v>0</v>
          </cell>
          <cell r="O215">
            <v>13</v>
          </cell>
          <cell r="P215">
            <v>43115</v>
          </cell>
          <cell r="Q215">
            <v>43479</v>
          </cell>
          <cell r="R215">
            <v>43586</v>
          </cell>
          <cell r="S215">
            <v>4700</v>
          </cell>
          <cell r="T215">
            <v>0</v>
          </cell>
          <cell r="U215">
            <v>0</v>
          </cell>
          <cell r="V215">
            <v>4700</v>
          </cell>
          <cell r="W215">
            <v>4700</v>
          </cell>
          <cell r="X215">
            <v>0</v>
          </cell>
          <cell r="Y215">
            <v>0</v>
          </cell>
          <cell r="Z215" t="str">
            <v>NA</v>
          </cell>
          <cell r="AA215" t="str">
            <v>NA</v>
          </cell>
          <cell r="AB215">
            <v>0</v>
          </cell>
          <cell r="AC215">
            <v>0</v>
          </cell>
          <cell r="AD215">
            <v>0</v>
          </cell>
          <cell r="AE215">
            <v>43590</v>
          </cell>
          <cell r="AF215" t="str">
            <v>FACSS</v>
          </cell>
          <cell r="AG215" t="str">
            <v>IPSPU</v>
          </cell>
          <cell r="AH215" t="str">
            <v>Pagado</v>
          </cell>
          <cell r="AI215" t="str">
            <v>FV-30541</v>
          </cell>
          <cell r="AJ215">
            <v>4700</v>
          </cell>
          <cell r="AK215">
            <v>4700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4700</v>
          </cell>
          <cell r="AT215">
            <v>0</v>
          </cell>
          <cell r="AU215">
            <v>0</v>
          </cell>
          <cell r="AV215" t="str">
            <v>GIRO DIRECTO DEL M.PS.  MES DE JUNIO DE 2019. EVENTO</v>
          </cell>
          <cell r="AW215" t="str">
            <v>3016883</v>
          </cell>
          <cell r="AX215" t="str">
            <v>21918</v>
          </cell>
          <cell r="AY215" t="str">
            <v>0</v>
          </cell>
          <cell r="AZ215" t="str">
            <v>0</v>
          </cell>
        </row>
        <row r="216">
          <cell r="G216">
            <v>30749</v>
          </cell>
          <cell r="H216" t="str">
            <v>ADMINISTRADORA</v>
          </cell>
          <cell r="I216">
            <v>39</v>
          </cell>
          <cell r="J216" t="str">
            <v>SUBSIDIADO PLENO</v>
          </cell>
          <cell r="K216" t="str">
            <v>CC-30844339</v>
          </cell>
          <cell r="L216" t="str">
            <v>P</v>
          </cell>
          <cell r="M216" t="str">
            <v>NINGUNO</v>
          </cell>
          <cell r="N216">
            <v>0</v>
          </cell>
          <cell r="O216">
            <v>13</v>
          </cell>
          <cell r="P216">
            <v>43136</v>
          </cell>
          <cell r="Q216">
            <v>43473</v>
          </cell>
          <cell r="R216">
            <v>43586</v>
          </cell>
          <cell r="S216">
            <v>166686</v>
          </cell>
          <cell r="T216">
            <v>0</v>
          </cell>
          <cell r="U216">
            <v>0</v>
          </cell>
          <cell r="V216">
            <v>166686</v>
          </cell>
          <cell r="W216">
            <v>166686</v>
          </cell>
          <cell r="X216">
            <v>166686</v>
          </cell>
          <cell r="Y216">
            <v>0</v>
          </cell>
          <cell r="Z216" t="str">
            <v>SE GLOSA SERVICIOS YA CANCELADOS EN LA FACTURA N. FV 30749 RADICADA EL 01/05/2019 CON LOS MISMOS DATOS DE USUARIO EN LA REMISION 2015</v>
          </cell>
          <cell r="AA216" t="str">
            <v>NA</v>
          </cell>
          <cell r="AB216">
            <v>0</v>
          </cell>
          <cell r="AC216">
            <v>0</v>
          </cell>
          <cell r="AD216">
            <v>0</v>
          </cell>
          <cell r="AE216">
            <v>43590</v>
          </cell>
          <cell r="AF216" t="str">
            <v>FACSS</v>
          </cell>
          <cell r="AG216" t="str">
            <v>IPSPU</v>
          </cell>
          <cell r="AH216" t="str">
            <v>Pagado</v>
          </cell>
          <cell r="AI216" t="str">
            <v>FV-30749</v>
          </cell>
          <cell r="AJ216">
            <v>166686</v>
          </cell>
          <cell r="AK216">
            <v>166686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 t="str">
            <v>NA</v>
          </cell>
          <cell r="AW216" t="str">
            <v>3021650</v>
          </cell>
          <cell r="AX216" t="str">
            <v>0</v>
          </cell>
          <cell r="AY216" t="str">
            <v>161751</v>
          </cell>
          <cell r="AZ216" t="str">
            <v>0</v>
          </cell>
        </row>
        <row r="217">
          <cell r="G217">
            <v>30856</v>
          </cell>
          <cell r="H217" t="str">
            <v>ADMINISTRADORA</v>
          </cell>
          <cell r="I217">
            <v>39</v>
          </cell>
          <cell r="J217" t="str">
            <v>SUBSIDIADO PLENO</v>
          </cell>
          <cell r="K217" t="str">
            <v>CC-30844339</v>
          </cell>
          <cell r="L217" t="str">
            <v>P</v>
          </cell>
          <cell r="M217" t="str">
            <v>NINGUNO</v>
          </cell>
          <cell r="N217">
            <v>0</v>
          </cell>
          <cell r="O217">
            <v>13</v>
          </cell>
          <cell r="P217">
            <v>43131</v>
          </cell>
          <cell r="Q217">
            <v>43479</v>
          </cell>
          <cell r="R217">
            <v>43586</v>
          </cell>
          <cell r="S217">
            <v>132357</v>
          </cell>
          <cell r="T217">
            <v>0</v>
          </cell>
          <cell r="U217">
            <v>0</v>
          </cell>
          <cell r="V217">
            <v>132357</v>
          </cell>
          <cell r="W217">
            <v>132357</v>
          </cell>
          <cell r="X217">
            <v>0</v>
          </cell>
          <cell r="Y217">
            <v>0</v>
          </cell>
          <cell r="Z217" t="str">
            <v>NA</v>
          </cell>
          <cell r="AA217" t="str">
            <v>NA</v>
          </cell>
          <cell r="AB217">
            <v>0</v>
          </cell>
          <cell r="AC217">
            <v>0</v>
          </cell>
          <cell r="AD217">
            <v>0</v>
          </cell>
          <cell r="AE217">
            <v>43590</v>
          </cell>
          <cell r="AF217" t="str">
            <v>FACSS</v>
          </cell>
          <cell r="AG217" t="str">
            <v>IPSPU</v>
          </cell>
          <cell r="AH217" t="str">
            <v>Pagado</v>
          </cell>
          <cell r="AI217" t="str">
            <v>FV-30856</v>
          </cell>
          <cell r="AJ217">
            <v>132357</v>
          </cell>
          <cell r="AK217">
            <v>132357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132357</v>
          </cell>
          <cell r="AT217">
            <v>0</v>
          </cell>
          <cell r="AU217">
            <v>0</v>
          </cell>
          <cell r="AV217" t="str">
            <v>GIRO DIRECTO DEL M.PS.  MES DE JUNIO DE 2019. EVENTO</v>
          </cell>
          <cell r="AW217" t="str">
            <v>3021954</v>
          </cell>
          <cell r="AX217" t="str">
            <v>21918</v>
          </cell>
          <cell r="AY217" t="str">
            <v>0</v>
          </cell>
          <cell r="AZ217" t="str">
            <v>0</v>
          </cell>
        </row>
        <row r="218">
          <cell r="G218">
            <v>31280</v>
          </cell>
          <cell r="H218" t="str">
            <v>ADMINISTRADORA</v>
          </cell>
          <cell r="I218">
            <v>39</v>
          </cell>
          <cell r="J218" t="str">
            <v>SUBSIDIADO PLENO</v>
          </cell>
          <cell r="K218" t="str">
            <v>CC-1100893073</v>
          </cell>
          <cell r="L218" t="str">
            <v>P</v>
          </cell>
          <cell r="M218" t="str">
            <v>NINGUNO</v>
          </cell>
          <cell r="N218">
            <v>0</v>
          </cell>
          <cell r="O218">
            <v>13</v>
          </cell>
          <cell r="P218">
            <v>43186</v>
          </cell>
          <cell r="Q218">
            <v>43473</v>
          </cell>
          <cell r="R218">
            <v>43586</v>
          </cell>
          <cell r="S218">
            <v>4700</v>
          </cell>
          <cell r="T218">
            <v>0</v>
          </cell>
          <cell r="U218">
            <v>0</v>
          </cell>
          <cell r="V218">
            <v>4700</v>
          </cell>
          <cell r="W218">
            <v>4700</v>
          </cell>
          <cell r="X218">
            <v>0</v>
          </cell>
          <cell r="Y218">
            <v>0</v>
          </cell>
          <cell r="Z218" t="str">
            <v>NA</v>
          </cell>
          <cell r="AA218" t="str">
            <v>NA</v>
          </cell>
          <cell r="AB218">
            <v>0</v>
          </cell>
          <cell r="AC218">
            <v>0</v>
          </cell>
          <cell r="AD218">
            <v>0</v>
          </cell>
          <cell r="AE218">
            <v>43590</v>
          </cell>
          <cell r="AF218" t="str">
            <v>FACSS</v>
          </cell>
          <cell r="AG218" t="str">
            <v>IPSPU</v>
          </cell>
          <cell r="AH218" t="str">
            <v>Pagado</v>
          </cell>
          <cell r="AI218" t="str">
            <v>FV-31280</v>
          </cell>
          <cell r="AJ218">
            <v>4700</v>
          </cell>
          <cell r="AK218">
            <v>4700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4700</v>
          </cell>
          <cell r="AT218">
            <v>0</v>
          </cell>
          <cell r="AU218">
            <v>0</v>
          </cell>
          <cell r="AV218" t="str">
            <v>GIRO DIRECTO DEL M.PS.  MES DE JUNIO DE 2019. EVENTO</v>
          </cell>
          <cell r="AW218" t="str">
            <v>3016884</v>
          </cell>
          <cell r="AX218" t="str">
            <v>21918</v>
          </cell>
          <cell r="AY218" t="str">
            <v>0</v>
          </cell>
          <cell r="AZ218" t="str">
            <v>0</v>
          </cell>
        </row>
        <row r="219">
          <cell r="G219">
            <v>31299</v>
          </cell>
          <cell r="H219" t="str">
            <v>ADMINISTRADORA</v>
          </cell>
          <cell r="I219">
            <v>39</v>
          </cell>
          <cell r="J219" t="str">
            <v>SUBSIDIADO PLENO</v>
          </cell>
          <cell r="K219" t="str">
            <v>CC-1052219748</v>
          </cell>
          <cell r="L219" t="str">
            <v>P</v>
          </cell>
          <cell r="M219" t="str">
            <v>NINGUNO</v>
          </cell>
          <cell r="N219">
            <v>0</v>
          </cell>
          <cell r="O219">
            <v>13</v>
          </cell>
          <cell r="P219">
            <v>43186</v>
          </cell>
          <cell r="Q219">
            <v>43473</v>
          </cell>
          <cell r="R219">
            <v>43586</v>
          </cell>
          <cell r="S219">
            <v>164683</v>
          </cell>
          <cell r="T219">
            <v>0</v>
          </cell>
          <cell r="U219">
            <v>0</v>
          </cell>
          <cell r="V219">
            <v>164683</v>
          </cell>
          <cell r="W219">
            <v>164683</v>
          </cell>
          <cell r="X219">
            <v>0</v>
          </cell>
          <cell r="Y219">
            <v>0</v>
          </cell>
          <cell r="Z219" t="str">
            <v>NA</v>
          </cell>
          <cell r="AA219" t="str">
            <v>NA</v>
          </cell>
          <cell r="AB219">
            <v>0</v>
          </cell>
          <cell r="AC219">
            <v>0</v>
          </cell>
          <cell r="AD219">
            <v>0</v>
          </cell>
          <cell r="AE219">
            <v>43590</v>
          </cell>
          <cell r="AF219" t="str">
            <v>FACSS</v>
          </cell>
          <cell r="AG219" t="str">
            <v>IPSPU</v>
          </cell>
          <cell r="AH219" t="str">
            <v>Pagado</v>
          </cell>
          <cell r="AI219" t="str">
            <v>FV-31299</v>
          </cell>
          <cell r="AJ219">
            <v>164683</v>
          </cell>
          <cell r="AK219">
            <v>164683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164683</v>
          </cell>
          <cell r="AT219">
            <v>0</v>
          </cell>
          <cell r="AU219">
            <v>0</v>
          </cell>
          <cell r="AV219" t="str">
            <v>GIRO DIRECTO DEL M.PS.  MES DE JUNIO DE 2019. EVENTO</v>
          </cell>
          <cell r="AW219" t="str">
            <v>3018038</v>
          </cell>
          <cell r="AX219" t="str">
            <v>21918</v>
          </cell>
          <cell r="AY219" t="str">
            <v>0</v>
          </cell>
          <cell r="AZ219" t="str">
            <v>0</v>
          </cell>
        </row>
        <row r="220">
          <cell r="G220">
            <v>31417</v>
          </cell>
          <cell r="H220" t="str">
            <v>ADMINISTRADORA</v>
          </cell>
          <cell r="I220">
            <v>39</v>
          </cell>
          <cell r="J220" t="str">
            <v>SUBSIDIADO PLENO</v>
          </cell>
          <cell r="K220" t="str">
            <v>RC-1052574221</v>
          </cell>
          <cell r="L220" t="str">
            <v>P</v>
          </cell>
          <cell r="M220" t="str">
            <v>NINGUNO</v>
          </cell>
          <cell r="N220">
            <v>0</v>
          </cell>
          <cell r="O220">
            <v>13</v>
          </cell>
          <cell r="P220">
            <v>43203</v>
          </cell>
          <cell r="Q220">
            <v>43476</v>
          </cell>
          <cell r="R220">
            <v>43586</v>
          </cell>
          <cell r="S220">
            <v>14100</v>
          </cell>
          <cell r="T220">
            <v>0</v>
          </cell>
          <cell r="U220">
            <v>0</v>
          </cell>
          <cell r="V220">
            <v>14100</v>
          </cell>
          <cell r="W220">
            <v>14100</v>
          </cell>
          <cell r="X220">
            <v>0</v>
          </cell>
          <cell r="Y220">
            <v>0</v>
          </cell>
          <cell r="Z220" t="str">
            <v>NA</v>
          </cell>
          <cell r="AA220" t="str">
            <v>NA</v>
          </cell>
          <cell r="AB220">
            <v>0</v>
          </cell>
          <cell r="AC220">
            <v>0</v>
          </cell>
          <cell r="AD220">
            <v>0</v>
          </cell>
          <cell r="AE220">
            <v>43590</v>
          </cell>
          <cell r="AF220" t="str">
            <v>FACSS</v>
          </cell>
          <cell r="AG220" t="str">
            <v>IPSPU</v>
          </cell>
          <cell r="AH220" t="str">
            <v>Pagado</v>
          </cell>
          <cell r="AI220" t="str">
            <v>FV-31417</v>
          </cell>
          <cell r="AJ220">
            <v>14100</v>
          </cell>
          <cell r="AK220">
            <v>14100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14100</v>
          </cell>
          <cell r="AT220">
            <v>0</v>
          </cell>
          <cell r="AU220">
            <v>0</v>
          </cell>
          <cell r="AV220" t="str">
            <v>GIRO DIRECTO DEL M.PS.  MES DE JUNIO DE 2019. EVENTO</v>
          </cell>
          <cell r="AW220" t="str">
            <v>3016885</v>
          </cell>
          <cell r="AX220" t="str">
            <v>21918</v>
          </cell>
          <cell r="AY220" t="str">
            <v>0</v>
          </cell>
          <cell r="AZ220" t="str">
            <v>0</v>
          </cell>
        </row>
        <row r="221">
          <cell r="G221">
            <v>31439</v>
          </cell>
          <cell r="H221" t="str">
            <v>ADMINISTRADORA</v>
          </cell>
          <cell r="I221">
            <v>39</v>
          </cell>
          <cell r="J221" t="str">
            <v>SUBSIDIADO PLENO</v>
          </cell>
          <cell r="K221" t="str">
            <v>CC-1051635056</v>
          </cell>
          <cell r="L221" t="str">
            <v>P</v>
          </cell>
          <cell r="M221" t="str">
            <v>NINGUNO</v>
          </cell>
          <cell r="N221">
            <v>0</v>
          </cell>
          <cell r="O221">
            <v>13</v>
          </cell>
          <cell r="P221">
            <v>43199</v>
          </cell>
          <cell r="Q221">
            <v>43473</v>
          </cell>
          <cell r="R221">
            <v>43586</v>
          </cell>
          <cell r="S221">
            <v>425235</v>
          </cell>
          <cell r="T221">
            <v>0</v>
          </cell>
          <cell r="U221">
            <v>0</v>
          </cell>
          <cell r="V221">
            <v>425235</v>
          </cell>
          <cell r="W221">
            <v>425235</v>
          </cell>
          <cell r="X221">
            <v>0</v>
          </cell>
          <cell r="Y221">
            <v>0</v>
          </cell>
          <cell r="Z221" t="str">
            <v>NA</v>
          </cell>
          <cell r="AA221" t="str">
            <v>NA</v>
          </cell>
          <cell r="AB221">
            <v>0</v>
          </cell>
          <cell r="AC221">
            <v>0</v>
          </cell>
          <cell r="AD221">
            <v>0</v>
          </cell>
          <cell r="AE221">
            <v>43590</v>
          </cell>
          <cell r="AF221" t="str">
            <v>FACSS</v>
          </cell>
          <cell r="AG221" t="str">
            <v>IPSPU</v>
          </cell>
          <cell r="AH221" t="str">
            <v>Pagado</v>
          </cell>
          <cell r="AI221" t="str">
            <v>FV-31439</v>
          </cell>
          <cell r="AJ221">
            <v>425235</v>
          </cell>
          <cell r="AK221">
            <v>425235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425235</v>
          </cell>
          <cell r="AT221">
            <v>0</v>
          </cell>
          <cell r="AU221">
            <v>0</v>
          </cell>
          <cell r="AV221" t="str">
            <v>GIRO DIRECTO DEL M.PS.  MES DE JUNIO DE 2019. EVENTO</v>
          </cell>
          <cell r="AW221" t="str">
            <v>3018039</v>
          </cell>
          <cell r="AX221" t="str">
            <v>21918</v>
          </cell>
          <cell r="AY221" t="str">
            <v>0</v>
          </cell>
          <cell r="AZ221" t="str">
            <v>0</v>
          </cell>
        </row>
        <row r="222">
          <cell r="G222">
            <v>31454</v>
          </cell>
          <cell r="H222" t="str">
            <v>ADMINISTRADORA</v>
          </cell>
          <cell r="I222">
            <v>39</v>
          </cell>
          <cell r="J222" t="str">
            <v>SUBSIDIADO PLENO</v>
          </cell>
          <cell r="K222" t="str">
            <v>RC-1049900490</v>
          </cell>
          <cell r="L222" t="str">
            <v>P</v>
          </cell>
          <cell r="M222" t="str">
            <v>NINGUNO</v>
          </cell>
          <cell r="N222">
            <v>0</v>
          </cell>
          <cell r="O222">
            <v>13</v>
          </cell>
          <cell r="P222">
            <v>43207</v>
          </cell>
          <cell r="Q222">
            <v>43473</v>
          </cell>
          <cell r="R222">
            <v>43586</v>
          </cell>
          <cell r="S222">
            <v>18800</v>
          </cell>
          <cell r="T222">
            <v>0</v>
          </cell>
          <cell r="U222">
            <v>0</v>
          </cell>
          <cell r="V222">
            <v>18800</v>
          </cell>
          <cell r="W222">
            <v>18800</v>
          </cell>
          <cell r="X222">
            <v>0</v>
          </cell>
          <cell r="Y222">
            <v>0</v>
          </cell>
          <cell r="Z222" t="str">
            <v>NA</v>
          </cell>
          <cell r="AA222" t="str">
            <v>NA</v>
          </cell>
          <cell r="AB222">
            <v>0</v>
          </cell>
          <cell r="AC222">
            <v>0</v>
          </cell>
          <cell r="AD222">
            <v>0</v>
          </cell>
          <cell r="AE222">
            <v>43590</v>
          </cell>
          <cell r="AF222" t="str">
            <v>FACSS</v>
          </cell>
          <cell r="AG222" t="str">
            <v>IPSPU</v>
          </cell>
          <cell r="AH222" t="str">
            <v>Pagado</v>
          </cell>
          <cell r="AI222" t="str">
            <v>FV-31454</v>
          </cell>
          <cell r="AJ222">
            <v>18800</v>
          </cell>
          <cell r="AK222">
            <v>18800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18800</v>
          </cell>
          <cell r="AT222">
            <v>0</v>
          </cell>
          <cell r="AU222">
            <v>0</v>
          </cell>
          <cell r="AV222" t="str">
            <v>GIRO DIRECTO DEL M.PS.  MES DE JUNIO DE 2019. EVENTO</v>
          </cell>
          <cell r="AW222" t="str">
            <v>3022082</v>
          </cell>
          <cell r="AX222" t="str">
            <v>21918</v>
          </cell>
          <cell r="AY222" t="str">
            <v>0</v>
          </cell>
          <cell r="AZ222" t="str">
            <v>0</v>
          </cell>
        </row>
        <row r="223">
          <cell r="G223">
            <v>31701</v>
          </cell>
          <cell r="H223" t="str">
            <v>ADMINISTRADORA</v>
          </cell>
          <cell r="I223">
            <v>39</v>
          </cell>
          <cell r="J223" t="str">
            <v>SUBSIDIADO PLENO</v>
          </cell>
          <cell r="K223" t="str">
            <v>RC-1023410254</v>
          </cell>
          <cell r="L223" t="str">
            <v>P</v>
          </cell>
          <cell r="M223" t="str">
            <v>NINGUNO</v>
          </cell>
          <cell r="N223">
            <v>0</v>
          </cell>
          <cell r="O223">
            <v>13</v>
          </cell>
          <cell r="P223">
            <v>43220</v>
          </cell>
          <cell r="Q223">
            <v>43479</v>
          </cell>
          <cell r="R223">
            <v>43586</v>
          </cell>
          <cell r="S223">
            <v>32900</v>
          </cell>
          <cell r="T223">
            <v>0</v>
          </cell>
          <cell r="U223">
            <v>0</v>
          </cell>
          <cell r="V223">
            <v>32900</v>
          </cell>
          <cell r="W223">
            <v>32900</v>
          </cell>
          <cell r="X223">
            <v>0</v>
          </cell>
          <cell r="Y223">
            <v>0</v>
          </cell>
          <cell r="Z223" t="str">
            <v>NA</v>
          </cell>
          <cell r="AA223" t="str">
            <v>NA</v>
          </cell>
          <cell r="AB223">
            <v>0</v>
          </cell>
          <cell r="AC223">
            <v>0</v>
          </cell>
          <cell r="AD223">
            <v>0</v>
          </cell>
          <cell r="AE223">
            <v>43590</v>
          </cell>
          <cell r="AF223" t="str">
            <v>FACSS</v>
          </cell>
          <cell r="AG223" t="str">
            <v>IPSPU</v>
          </cell>
          <cell r="AH223" t="str">
            <v>Pagado</v>
          </cell>
          <cell r="AI223" t="str">
            <v>FV-31701</v>
          </cell>
          <cell r="AJ223">
            <v>32900</v>
          </cell>
          <cell r="AK223">
            <v>32900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32900</v>
          </cell>
          <cell r="AT223">
            <v>0</v>
          </cell>
          <cell r="AU223">
            <v>0</v>
          </cell>
          <cell r="AV223" t="str">
            <v>GIRO DIRECTO DEL M.PS.  MES DE JUNIO DE 2019. EVENTO</v>
          </cell>
          <cell r="AW223" t="str">
            <v>3022083</v>
          </cell>
          <cell r="AX223" t="str">
            <v>21918</v>
          </cell>
          <cell r="AY223" t="str">
            <v>0</v>
          </cell>
          <cell r="AZ223" t="str">
            <v>0</v>
          </cell>
        </row>
        <row r="224">
          <cell r="G224">
            <v>32469</v>
          </cell>
          <cell r="H224" t="str">
            <v>ADMINISTRADORA</v>
          </cell>
          <cell r="I224">
            <v>39</v>
          </cell>
          <cell r="J224" t="str">
            <v>SUBSIDIADO PLENO</v>
          </cell>
          <cell r="K224" t="str">
            <v>RC-1049899490</v>
          </cell>
          <cell r="L224" t="str">
            <v>P</v>
          </cell>
          <cell r="M224" t="str">
            <v>NINGUNO</v>
          </cell>
          <cell r="N224">
            <v>0</v>
          </cell>
          <cell r="O224">
            <v>13</v>
          </cell>
          <cell r="P224">
            <v>43255</v>
          </cell>
          <cell r="Q224">
            <v>43473</v>
          </cell>
          <cell r="R224">
            <v>43586</v>
          </cell>
          <cell r="S224">
            <v>492912</v>
          </cell>
          <cell r="T224">
            <v>0</v>
          </cell>
          <cell r="U224">
            <v>0</v>
          </cell>
          <cell r="V224">
            <v>492912</v>
          </cell>
          <cell r="W224">
            <v>492912</v>
          </cell>
          <cell r="X224">
            <v>0</v>
          </cell>
          <cell r="Y224">
            <v>0</v>
          </cell>
          <cell r="Z224" t="str">
            <v>NA</v>
          </cell>
          <cell r="AA224" t="str">
            <v>NA</v>
          </cell>
          <cell r="AB224">
            <v>0</v>
          </cell>
          <cell r="AC224">
            <v>0</v>
          </cell>
          <cell r="AD224">
            <v>0</v>
          </cell>
          <cell r="AE224">
            <v>43590</v>
          </cell>
          <cell r="AF224" t="str">
            <v>FACSS</v>
          </cell>
          <cell r="AG224" t="str">
            <v>IPSPU</v>
          </cell>
          <cell r="AH224" t="str">
            <v>Pagado</v>
          </cell>
          <cell r="AI224" t="str">
            <v>FV-32469</v>
          </cell>
          <cell r="AJ224">
            <v>492912</v>
          </cell>
          <cell r="AK224">
            <v>492912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492912</v>
          </cell>
          <cell r="AT224">
            <v>0</v>
          </cell>
          <cell r="AU224">
            <v>0</v>
          </cell>
          <cell r="AV224" t="str">
            <v>GIRO DIRECTO DEL M.PS.  MES DE JUNIO DE 2019. EVENTO</v>
          </cell>
          <cell r="AW224" t="str">
            <v>3022122</v>
          </cell>
          <cell r="AX224" t="str">
            <v>21918</v>
          </cell>
          <cell r="AY224" t="str">
            <v>0</v>
          </cell>
          <cell r="AZ224" t="str">
            <v>0</v>
          </cell>
        </row>
        <row r="225">
          <cell r="G225">
            <v>33073</v>
          </cell>
          <cell r="H225" t="str">
            <v>ADMINISTRADORA</v>
          </cell>
          <cell r="I225">
            <v>39</v>
          </cell>
          <cell r="J225" t="str">
            <v>SUBSIDIADO PLENO</v>
          </cell>
          <cell r="K225" t="str">
            <v>CC-22832453</v>
          </cell>
          <cell r="L225" t="str">
            <v>P</v>
          </cell>
          <cell r="M225" t="str">
            <v>NINGUNO</v>
          </cell>
          <cell r="N225">
            <v>0</v>
          </cell>
          <cell r="O225">
            <v>13</v>
          </cell>
          <cell r="P225">
            <v>43325</v>
          </cell>
          <cell r="Q225">
            <v>43474</v>
          </cell>
          <cell r="R225">
            <v>43586</v>
          </cell>
          <cell r="S225">
            <v>673677</v>
          </cell>
          <cell r="T225">
            <v>0</v>
          </cell>
          <cell r="U225">
            <v>0</v>
          </cell>
          <cell r="V225">
            <v>673677</v>
          </cell>
          <cell r="W225">
            <v>673677</v>
          </cell>
          <cell r="X225">
            <v>0</v>
          </cell>
          <cell r="Y225">
            <v>0</v>
          </cell>
          <cell r="Z225" t="str">
            <v>NA</v>
          </cell>
          <cell r="AA225" t="str">
            <v>NA</v>
          </cell>
          <cell r="AB225">
            <v>0</v>
          </cell>
          <cell r="AC225">
            <v>0</v>
          </cell>
          <cell r="AD225">
            <v>0</v>
          </cell>
          <cell r="AE225">
            <v>43590</v>
          </cell>
          <cell r="AF225" t="str">
            <v>FACSS</v>
          </cell>
          <cell r="AG225" t="str">
            <v>IPSPU</v>
          </cell>
          <cell r="AH225" t="str">
            <v>Pagado</v>
          </cell>
          <cell r="AI225" t="str">
            <v>FV-33073</v>
          </cell>
          <cell r="AJ225">
            <v>673677</v>
          </cell>
          <cell r="AK225">
            <v>673677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673677</v>
          </cell>
          <cell r="AT225">
            <v>0</v>
          </cell>
          <cell r="AU225">
            <v>0</v>
          </cell>
          <cell r="AV225" t="str">
            <v>GIRO DIRECTO DEL M.PS.  MES DE JUNIO DE 2019. EVENTO</v>
          </cell>
          <cell r="AW225" t="str">
            <v>3022153</v>
          </cell>
          <cell r="AX225" t="str">
            <v>21918</v>
          </cell>
          <cell r="AY225" t="str">
            <v>0</v>
          </cell>
          <cell r="AZ225" t="str">
            <v>0</v>
          </cell>
        </row>
        <row r="226">
          <cell r="G226">
            <v>33098</v>
          </cell>
          <cell r="H226" t="str">
            <v>ADMINISTRADORA</v>
          </cell>
          <cell r="I226">
            <v>39</v>
          </cell>
          <cell r="J226" t="str">
            <v>SUBSIDIADO PLENO</v>
          </cell>
          <cell r="K226" t="str">
            <v>RC-1052574061</v>
          </cell>
          <cell r="L226" t="str">
            <v>P</v>
          </cell>
          <cell r="M226" t="str">
            <v>NINGUNO</v>
          </cell>
          <cell r="N226">
            <v>0</v>
          </cell>
          <cell r="O226">
            <v>13</v>
          </cell>
          <cell r="P226">
            <v>43328</v>
          </cell>
          <cell r="Q226">
            <v>43475</v>
          </cell>
          <cell r="R226">
            <v>43586</v>
          </cell>
          <cell r="S226">
            <v>389771</v>
          </cell>
          <cell r="T226">
            <v>0</v>
          </cell>
          <cell r="U226">
            <v>0</v>
          </cell>
          <cell r="V226">
            <v>389771</v>
          </cell>
          <cell r="W226">
            <v>389771</v>
          </cell>
          <cell r="X226">
            <v>0</v>
          </cell>
          <cell r="Y226">
            <v>0</v>
          </cell>
          <cell r="Z226" t="str">
            <v>NA</v>
          </cell>
          <cell r="AA226" t="str">
            <v>NA</v>
          </cell>
          <cell r="AB226">
            <v>0</v>
          </cell>
          <cell r="AC226">
            <v>0</v>
          </cell>
          <cell r="AD226">
            <v>0</v>
          </cell>
          <cell r="AE226">
            <v>43590</v>
          </cell>
          <cell r="AF226" t="str">
            <v>FACSS</v>
          </cell>
          <cell r="AG226" t="str">
            <v>IPSPU</v>
          </cell>
          <cell r="AH226" t="str">
            <v>Pagado</v>
          </cell>
          <cell r="AI226" t="str">
            <v>FV-33098</v>
          </cell>
          <cell r="AJ226">
            <v>389771</v>
          </cell>
          <cell r="AK226">
            <v>389771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389771</v>
          </cell>
          <cell r="AT226">
            <v>0</v>
          </cell>
          <cell r="AU226">
            <v>0</v>
          </cell>
          <cell r="AV226" t="str">
            <v>GIRO DIRECTO DEL M.PS.  MES DE JUNIO DE 2019. EVENTO</v>
          </cell>
          <cell r="AW226" t="str">
            <v>3018040</v>
          </cell>
          <cell r="AX226" t="str">
            <v>21918</v>
          </cell>
          <cell r="AY226" t="str">
            <v>0</v>
          </cell>
          <cell r="AZ226" t="str">
            <v>0</v>
          </cell>
        </row>
        <row r="227">
          <cell r="G227">
            <v>33454</v>
          </cell>
          <cell r="H227" t="str">
            <v>ADMINISTRADORA</v>
          </cell>
          <cell r="I227">
            <v>39</v>
          </cell>
          <cell r="J227" t="str">
            <v>SUBSIDIADO PLENO</v>
          </cell>
          <cell r="K227" t="str">
            <v>CC-9160043</v>
          </cell>
          <cell r="L227" t="str">
            <v>P</v>
          </cell>
          <cell r="M227" t="str">
            <v>NINGUNO</v>
          </cell>
          <cell r="N227">
            <v>0</v>
          </cell>
          <cell r="O227">
            <v>13</v>
          </cell>
          <cell r="P227">
            <v>43333</v>
          </cell>
          <cell r="Q227">
            <v>43473</v>
          </cell>
          <cell r="R227">
            <v>43586</v>
          </cell>
          <cell r="S227">
            <v>496302</v>
          </cell>
          <cell r="T227">
            <v>0</v>
          </cell>
          <cell r="U227">
            <v>0</v>
          </cell>
          <cell r="V227">
            <v>496302</v>
          </cell>
          <cell r="W227">
            <v>496302</v>
          </cell>
          <cell r="X227">
            <v>0</v>
          </cell>
          <cell r="Y227">
            <v>0</v>
          </cell>
          <cell r="Z227" t="str">
            <v>NA</v>
          </cell>
          <cell r="AA227" t="str">
            <v>NA</v>
          </cell>
          <cell r="AB227">
            <v>0</v>
          </cell>
          <cell r="AC227">
            <v>0</v>
          </cell>
          <cell r="AD227">
            <v>0</v>
          </cell>
          <cell r="AE227">
            <v>43590</v>
          </cell>
          <cell r="AF227" t="str">
            <v>FACSS</v>
          </cell>
          <cell r="AG227" t="str">
            <v>IPSPU</v>
          </cell>
          <cell r="AH227" t="str">
            <v>Pagado</v>
          </cell>
          <cell r="AI227" t="str">
            <v>FV-33454</v>
          </cell>
          <cell r="AJ227">
            <v>496302</v>
          </cell>
          <cell r="AK227">
            <v>496302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496302</v>
          </cell>
          <cell r="AT227">
            <v>0</v>
          </cell>
          <cell r="AU227">
            <v>0</v>
          </cell>
          <cell r="AV227" t="str">
            <v>GIRO DIRECTO DEL M.PS.  MES DE JUNIO DE 2019. EVENTO</v>
          </cell>
          <cell r="AW227" t="str">
            <v>3022154</v>
          </cell>
          <cell r="AX227" t="str">
            <v>21918</v>
          </cell>
          <cell r="AY227" t="str">
            <v>0</v>
          </cell>
          <cell r="AZ227" t="str">
            <v>0</v>
          </cell>
        </row>
        <row r="228">
          <cell r="G228">
            <v>33585</v>
          </cell>
          <cell r="H228" t="str">
            <v>ADMINISTRADORA</v>
          </cell>
          <cell r="I228">
            <v>39</v>
          </cell>
          <cell r="J228" t="str">
            <v>SUBSIDIADO PLENO</v>
          </cell>
          <cell r="K228" t="str">
            <v>CC-1052217498</v>
          </cell>
          <cell r="L228" t="str">
            <v>P</v>
          </cell>
          <cell r="M228" t="str">
            <v>NINGUNO</v>
          </cell>
          <cell r="N228">
            <v>0</v>
          </cell>
          <cell r="O228">
            <v>13</v>
          </cell>
          <cell r="P228">
            <v>43359</v>
          </cell>
          <cell r="Q228">
            <v>43476</v>
          </cell>
          <cell r="R228">
            <v>43586</v>
          </cell>
          <cell r="S228">
            <v>63472</v>
          </cell>
          <cell r="T228">
            <v>0</v>
          </cell>
          <cell r="U228">
            <v>0</v>
          </cell>
          <cell r="V228">
            <v>63472</v>
          </cell>
          <cell r="W228">
            <v>63472</v>
          </cell>
          <cell r="X228">
            <v>0</v>
          </cell>
          <cell r="Y228">
            <v>0</v>
          </cell>
          <cell r="Z228" t="str">
            <v>NA</v>
          </cell>
          <cell r="AA228" t="str">
            <v>NA</v>
          </cell>
          <cell r="AB228">
            <v>0</v>
          </cell>
          <cell r="AC228">
            <v>0</v>
          </cell>
          <cell r="AD228">
            <v>0</v>
          </cell>
          <cell r="AE228">
            <v>43590</v>
          </cell>
          <cell r="AF228" t="str">
            <v>FACSS</v>
          </cell>
          <cell r="AG228" t="str">
            <v>IPSPU</v>
          </cell>
          <cell r="AH228" t="str">
            <v>Pagado</v>
          </cell>
          <cell r="AI228" t="str">
            <v>FV-33585</v>
          </cell>
          <cell r="AJ228">
            <v>63472</v>
          </cell>
          <cell r="AK228">
            <v>63472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63472</v>
          </cell>
          <cell r="AT228">
            <v>0</v>
          </cell>
          <cell r="AU228">
            <v>0</v>
          </cell>
          <cell r="AV228" t="str">
            <v>GIRO DIRECTO DEL M.PS.  MES DE JUNIO DE 2019. EVENTO</v>
          </cell>
          <cell r="AW228" t="str">
            <v>3018041</v>
          </cell>
          <cell r="AX228" t="str">
            <v>21918</v>
          </cell>
          <cell r="AY228" t="str">
            <v>0</v>
          </cell>
          <cell r="AZ228" t="str">
            <v>0</v>
          </cell>
        </row>
        <row r="229">
          <cell r="G229">
            <v>33841</v>
          </cell>
          <cell r="H229" t="str">
            <v>ADMINISTRADORA</v>
          </cell>
          <cell r="I229">
            <v>39</v>
          </cell>
          <cell r="J229" t="str">
            <v>SUBSIDIADO PLENO</v>
          </cell>
          <cell r="K229" t="str">
            <v>CC-22832453</v>
          </cell>
          <cell r="L229" t="str">
            <v>P</v>
          </cell>
          <cell r="M229" t="str">
            <v>NINGUNO</v>
          </cell>
          <cell r="N229">
            <v>0</v>
          </cell>
          <cell r="O229">
            <v>13</v>
          </cell>
          <cell r="P229">
            <v>43376</v>
          </cell>
          <cell r="Q229">
            <v>43478</v>
          </cell>
          <cell r="R229">
            <v>43586</v>
          </cell>
          <cell r="S229">
            <v>175608</v>
          </cell>
          <cell r="T229">
            <v>0</v>
          </cell>
          <cell r="U229">
            <v>0</v>
          </cell>
          <cell r="V229">
            <v>175608</v>
          </cell>
          <cell r="W229">
            <v>175608</v>
          </cell>
          <cell r="X229">
            <v>0</v>
          </cell>
          <cell r="Y229">
            <v>0</v>
          </cell>
          <cell r="Z229" t="str">
            <v>NA</v>
          </cell>
          <cell r="AA229" t="str">
            <v>NA</v>
          </cell>
          <cell r="AB229">
            <v>0</v>
          </cell>
          <cell r="AC229">
            <v>0</v>
          </cell>
          <cell r="AD229">
            <v>0</v>
          </cell>
          <cell r="AE229">
            <v>43590</v>
          </cell>
          <cell r="AF229" t="str">
            <v>FACSS</v>
          </cell>
          <cell r="AG229" t="str">
            <v>IPSPU</v>
          </cell>
          <cell r="AH229" t="str">
            <v>Pagado</v>
          </cell>
          <cell r="AI229" t="str">
            <v>FV-33841</v>
          </cell>
          <cell r="AJ229">
            <v>175608</v>
          </cell>
          <cell r="AK229">
            <v>175608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175608</v>
          </cell>
          <cell r="AT229">
            <v>0</v>
          </cell>
          <cell r="AU229">
            <v>0</v>
          </cell>
          <cell r="AV229" t="str">
            <v>GIRO DIRECTO DEL M.PS.  MES DE JUNIO DE 2019. EVENTO</v>
          </cell>
          <cell r="AW229" t="str">
            <v>3022157</v>
          </cell>
          <cell r="AX229" t="str">
            <v>21918</v>
          </cell>
          <cell r="AY229" t="str">
            <v>0</v>
          </cell>
          <cell r="AZ229" t="str">
            <v>0</v>
          </cell>
        </row>
        <row r="230">
          <cell r="G230">
            <v>33860</v>
          </cell>
          <cell r="H230" t="str">
            <v>ADMINISTRADORA</v>
          </cell>
          <cell r="I230">
            <v>39</v>
          </cell>
          <cell r="J230" t="str">
            <v>SUBSIDIADO PLENO</v>
          </cell>
          <cell r="K230" t="str">
            <v>CC-1002465240</v>
          </cell>
          <cell r="L230" t="str">
            <v>P</v>
          </cell>
          <cell r="M230" t="str">
            <v>NINGUNO</v>
          </cell>
          <cell r="N230">
            <v>0</v>
          </cell>
          <cell r="O230">
            <v>13</v>
          </cell>
          <cell r="P230">
            <v>43387</v>
          </cell>
          <cell r="Q230">
            <v>43474</v>
          </cell>
          <cell r="R230">
            <v>43586</v>
          </cell>
          <cell r="S230">
            <v>251483</v>
          </cell>
          <cell r="T230">
            <v>0</v>
          </cell>
          <cell r="U230">
            <v>0</v>
          </cell>
          <cell r="V230">
            <v>251483</v>
          </cell>
          <cell r="W230">
            <v>251483</v>
          </cell>
          <cell r="X230">
            <v>0</v>
          </cell>
          <cell r="Y230">
            <v>0</v>
          </cell>
          <cell r="Z230" t="str">
            <v>NA</v>
          </cell>
          <cell r="AA230" t="str">
            <v>NA</v>
          </cell>
          <cell r="AB230">
            <v>0</v>
          </cell>
          <cell r="AC230">
            <v>0</v>
          </cell>
          <cell r="AD230">
            <v>0</v>
          </cell>
          <cell r="AE230">
            <v>43590</v>
          </cell>
          <cell r="AF230" t="str">
            <v>FACSS</v>
          </cell>
          <cell r="AG230" t="str">
            <v>IPSPU</v>
          </cell>
          <cell r="AH230" t="str">
            <v>Pagado</v>
          </cell>
          <cell r="AI230" t="str">
            <v>FV-33860</v>
          </cell>
          <cell r="AJ230">
            <v>251483</v>
          </cell>
          <cell r="AK230">
            <v>251483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251483</v>
          </cell>
          <cell r="AT230">
            <v>0</v>
          </cell>
          <cell r="AU230">
            <v>0</v>
          </cell>
          <cell r="AV230" t="str">
            <v>GIRO DIRECTO DEL M.PS.  MES DE JUNIO DE 2019. EVENTO</v>
          </cell>
          <cell r="AW230" t="str">
            <v>3022158</v>
          </cell>
          <cell r="AX230" t="str">
            <v>21918</v>
          </cell>
          <cell r="AY230" t="str">
            <v>0</v>
          </cell>
          <cell r="AZ230" t="str">
            <v>0</v>
          </cell>
        </row>
        <row r="231">
          <cell r="G231">
            <v>33937</v>
          </cell>
          <cell r="H231" t="str">
            <v>ADMINISTRADORA</v>
          </cell>
          <cell r="I231">
            <v>39</v>
          </cell>
          <cell r="J231" t="str">
            <v>SUBSIDIADO PLENO</v>
          </cell>
          <cell r="K231" t="str">
            <v>CC-1002446920</v>
          </cell>
          <cell r="L231" t="str">
            <v>P</v>
          </cell>
          <cell r="M231" t="str">
            <v>NINGUNO</v>
          </cell>
          <cell r="N231">
            <v>0</v>
          </cell>
          <cell r="O231">
            <v>13</v>
          </cell>
          <cell r="P231">
            <v>43392</v>
          </cell>
          <cell r="Q231">
            <v>43473</v>
          </cell>
          <cell r="R231">
            <v>43586</v>
          </cell>
          <cell r="S231">
            <v>112412</v>
          </cell>
          <cell r="T231">
            <v>0</v>
          </cell>
          <cell r="U231">
            <v>0</v>
          </cell>
          <cell r="V231">
            <v>112412</v>
          </cell>
          <cell r="W231">
            <v>112412</v>
          </cell>
          <cell r="X231">
            <v>0</v>
          </cell>
          <cell r="Y231">
            <v>0</v>
          </cell>
          <cell r="Z231" t="str">
            <v>NA</v>
          </cell>
          <cell r="AA231" t="str">
            <v>NA</v>
          </cell>
          <cell r="AB231">
            <v>0</v>
          </cell>
          <cell r="AC231">
            <v>0</v>
          </cell>
          <cell r="AD231">
            <v>0</v>
          </cell>
          <cell r="AE231">
            <v>43590</v>
          </cell>
          <cell r="AF231" t="str">
            <v>FACSS</v>
          </cell>
          <cell r="AG231" t="str">
            <v>IPSPU</v>
          </cell>
          <cell r="AH231" t="str">
            <v>Pagado</v>
          </cell>
          <cell r="AI231" t="str">
            <v>FV-33937</v>
          </cell>
          <cell r="AJ231">
            <v>112412</v>
          </cell>
          <cell r="AK231">
            <v>112412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112412</v>
          </cell>
          <cell r="AT231">
            <v>0</v>
          </cell>
          <cell r="AU231">
            <v>0</v>
          </cell>
          <cell r="AV231" t="str">
            <v>GIRO DIRECTO DEL M.PS.  MES DE JUNIO DE 2019. EVENTO</v>
          </cell>
          <cell r="AW231" t="str">
            <v>3018042</v>
          </cell>
          <cell r="AX231" t="str">
            <v>21918</v>
          </cell>
          <cell r="AY231" t="str">
            <v>0</v>
          </cell>
          <cell r="AZ231" t="str">
            <v>0</v>
          </cell>
        </row>
        <row r="232">
          <cell r="G232">
            <v>34074</v>
          </cell>
          <cell r="H232" t="str">
            <v>ADMINISTRADORA</v>
          </cell>
          <cell r="I232">
            <v>39</v>
          </cell>
          <cell r="J232" t="str">
            <v>SUBSIDIADO PLENO</v>
          </cell>
          <cell r="K232" t="str">
            <v>CC-22832453</v>
          </cell>
          <cell r="L232" t="str">
            <v>P</v>
          </cell>
          <cell r="M232" t="str">
            <v>NINGUNO</v>
          </cell>
          <cell r="N232">
            <v>0</v>
          </cell>
          <cell r="O232">
            <v>13</v>
          </cell>
          <cell r="P232">
            <v>43389</v>
          </cell>
          <cell r="Q232">
            <v>43478</v>
          </cell>
          <cell r="R232">
            <v>43586</v>
          </cell>
          <cell r="S232">
            <v>168946</v>
          </cell>
          <cell r="T232">
            <v>0</v>
          </cell>
          <cell r="U232">
            <v>0</v>
          </cell>
          <cell r="V232">
            <v>168946</v>
          </cell>
          <cell r="W232">
            <v>168946</v>
          </cell>
          <cell r="X232">
            <v>0</v>
          </cell>
          <cell r="Y232">
            <v>0</v>
          </cell>
          <cell r="Z232" t="str">
            <v>NA</v>
          </cell>
          <cell r="AA232" t="str">
            <v>NA</v>
          </cell>
          <cell r="AB232">
            <v>0</v>
          </cell>
          <cell r="AC232">
            <v>0</v>
          </cell>
          <cell r="AD232">
            <v>0</v>
          </cell>
          <cell r="AE232">
            <v>43590</v>
          </cell>
          <cell r="AF232" t="str">
            <v>FACSS</v>
          </cell>
          <cell r="AG232" t="str">
            <v>IPSPU</v>
          </cell>
          <cell r="AH232" t="str">
            <v>Pagado</v>
          </cell>
          <cell r="AI232" t="str">
            <v>FV-34074</v>
          </cell>
          <cell r="AJ232">
            <v>168946</v>
          </cell>
          <cell r="AK232">
            <v>168946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168946</v>
          </cell>
          <cell r="AT232">
            <v>0</v>
          </cell>
          <cell r="AU232">
            <v>0</v>
          </cell>
          <cell r="AV232" t="str">
            <v>GIRO DIRECTO DEL M.PS.  MES DE JUNIO DE 2019. EVENTO</v>
          </cell>
          <cell r="AW232" t="str">
            <v>3022161</v>
          </cell>
          <cell r="AX232" t="str">
            <v>21918</v>
          </cell>
          <cell r="AY232" t="str">
            <v>0</v>
          </cell>
          <cell r="AZ232" t="str">
            <v>0</v>
          </cell>
        </row>
        <row r="233">
          <cell r="G233">
            <v>34108</v>
          </cell>
          <cell r="H233" t="str">
            <v>ADMINISTRADORA</v>
          </cell>
          <cell r="I233">
            <v>39</v>
          </cell>
          <cell r="J233" t="str">
            <v>SUBSIDIADO PLENO</v>
          </cell>
          <cell r="K233" t="str">
            <v>RC-1063565671</v>
          </cell>
          <cell r="L233" t="str">
            <v>P</v>
          </cell>
          <cell r="M233" t="str">
            <v>NINGUNO</v>
          </cell>
          <cell r="N233">
            <v>0</v>
          </cell>
          <cell r="O233">
            <v>13</v>
          </cell>
          <cell r="P233">
            <v>43395</v>
          </cell>
          <cell r="Q233">
            <v>43473</v>
          </cell>
          <cell r="R233">
            <v>43586</v>
          </cell>
          <cell r="S233">
            <v>76371</v>
          </cell>
          <cell r="T233">
            <v>0</v>
          </cell>
          <cell r="U233">
            <v>0</v>
          </cell>
          <cell r="V233">
            <v>76371</v>
          </cell>
          <cell r="W233">
            <v>76371</v>
          </cell>
          <cell r="X233">
            <v>0</v>
          </cell>
          <cell r="Y233">
            <v>0</v>
          </cell>
          <cell r="Z233" t="str">
            <v>NA</v>
          </cell>
          <cell r="AA233" t="str">
            <v>NA</v>
          </cell>
          <cell r="AB233">
            <v>0</v>
          </cell>
          <cell r="AC233">
            <v>0</v>
          </cell>
          <cell r="AD233">
            <v>0</v>
          </cell>
          <cell r="AE233">
            <v>43590</v>
          </cell>
          <cell r="AF233" t="str">
            <v>FACSS</v>
          </cell>
          <cell r="AG233" t="str">
            <v>IPSPU</v>
          </cell>
          <cell r="AH233" t="str">
            <v>Pagado</v>
          </cell>
          <cell r="AI233" t="str">
            <v>FV-34108</v>
          </cell>
          <cell r="AJ233">
            <v>76371</v>
          </cell>
          <cell r="AK233">
            <v>76371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76371</v>
          </cell>
          <cell r="AT233">
            <v>0</v>
          </cell>
          <cell r="AU233">
            <v>0</v>
          </cell>
          <cell r="AV233" t="str">
            <v>GIRO DIRECTO DEL M.PS.  MES DE JUNIO DE 2019. EVENTO</v>
          </cell>
          <cell r="AW233" t="str">
            <v>3022162</v>
          </cell>
          <cell r="AX233" t="str">
            <v>21918</v>
          </cell>
          <cell r="AY233" t="str">
            <v>0</v>
          </cell>
          <cell r="AZ233" t="str">
            <v>0</v>
          </cell>
        </row>
        <row r="234">
          <cell r="G234">
            <v>34143</v>
          </cell>
          <cell r="H234" t="str">
            <v>ADMINISTRADORA</v>
          </cell>
          <cell r="I234">
            <v>39</v>
          </cell>
          <cell r="J234" t="str">
            <v>SUBSIDIADO PLENO</v>
          </cell>
          <cell r="K234" t="str">
            <v>CC-1052219099</v>
          </cell>
          <cell r="L234" t="str">
            <v>P</v>
          </cell>
          <cell r="M234" t="str">
            <v>NINGUNO</v>
          </cell>
          <cell r="N234">
            <v>0</v>
          </cell>
          <cell r="O234">
            <v>13</v>
          </cell>
          <cell r="P234">
            <v>43207</v>
          </cell>
          <cell r="Q234">
            <v>43473</v>
          </cell>
          <cell r="R234">
            <v>43586</v>
          </cell>
          <cell r="S234">
            <v>1644901</v>
          </cell>
          <cell r="T234">
            <v>0</v>
          </cell>
          <cell r="U234">
            <v>0</v>
          </cell>
          <cell r="V234">
            <v>1644901</v>
          </cell>
          <cell r="W234">
            <v>1644901</v>
          </cell>
          <cell r="X234">
            <v>580351</v>
          </cell>
          <cell r="Y234">
            <v>0</v>
          </cell>
          <cell r="Z234" t="str">
            <v>SE GLOSA MAYOR VALOR COBRADO EN ATENCION DEL PARTO , SE LIQUIDA Y GLOSA DIFERENCIA, SE EVIDENCIA COBRO D EPDTO EN CONJUNTO Y EN ITEM APARTE COBRODE SALA DE PARTO</v>
          </cell>
          <cell r="AA234" t="str">
            <v>NA</v>
          </cell>
          <cell r="AB234">
            <v>0</v>
          </cell>
          <cell r="AC234">
            <v>0</v>
          </cell>
          <cell r="AD234">
            <v>0</v>
          </cell>
          <cell r="AE234">
            <v>43590</v>
          </cell>
          <cell r="AF234" t="str">
            <v>FACSS</v>
          </cell>
          <cell r="AG234" t="str">
            <v>IPSPU</v>
          </cell>
          <cell r="AH234" t="str">
            <v>Pagado</v>
          </cell>
          <cell r="AI234" t="str">
            <v>FV-34143</v>
          </cell>
          <cell r="AJ234">
            <v>1644901</v>
          </cell>
          <cell r="AK234">
            <v>1644901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1064550</v>
          </cell>
          <cell r="AT234">
            <v>0</v>
          </cell>
          <cell r="AU234">
            <v>0</v>
          </cell>
          <cell r="AV234" t="str">
            <v>GIRO DIRECTO DEL M.PS.  MES DE JUNIO DE 2019. EVENTO</v>
          </cell>
          <cell r="AW234" t="str">
            <v>3016881</v>
          </cell>
          <cell r="AX234" t="str">
            <v>21918</v>
          </cell>
          <cell r="AY234" t="str">
            <v>156800</v>
          </cell>
          <cell r="AZ234" t="str">
            <v>0</v>
          </cell>
        </row>
        <row r="235">
          <cell r="G235">
            <v>34661</v>
          </cell>
          <cell r="H235" t="str">
            <v>ADMINISTRADORA</v>
          </cell>
          <cell r="I235">
            <v>39</v>
          </cell>
          <cell r="J235" t="str">
            <v>SUBSIDIADO PLENO</v>
          </cell>
          <cell r="K235" t="str">
            <v>CC-22832453</v>
          </cell>
          <cell r="L235" t="str">
            <v>P</v>
          </cell>
          <cell r="M235" t="str">
            <v>NINGUNO</v>
          </cell>
          <cell r="N235">
            <v>0</v>
          </cell>
          <cell r="O235">
            <v>13</v>
          </cell>
          <cell r="P235">
            <v>43437</v>
          </cell>
          <cell r="Q235">
            <v>43473</v>
          </cell>
          <cell r="R235">
            <v>43586</v>
          </cell>
          <cell r="S235">
            <v>530196</v>
          </cell>
          <cell r="T235">
            <v>0</v>
          </cell>
          <cell r="U235">
            <v>0</v>
          </cell>
          <cell r="V235">
            <v>530196</v>
          </cell>
          <cell r="W235">
            <v>530196</v>
          </cell>
          <cell r="X235">
            <v>309540</v>
          </cell>
          <cell r="Y235">
            <v>0</v>
          </cell>
          <cell r="Z235" t="str">
            <v>--SE GLOSA TRASLADO BASICO  SIN SOPORTE ADJUNTO</v>
          </cell>
          <cell r="AA235" t="str">
            <v>NA</v>
          </cell>
          <cell r="AB235">
            <v>0</v>
          </cell>
          <cell r="AC235">
            <v>0</v>
          </cell>
          <cell r="AD235">
            <v>0</v>
          </cell>
          <cell r="AE235">
            <v>43590</v>
          </cell>
          <cell r="AF235" t="str">
            <v>FACSS</v>
          </cell>
          <cell r="AG235" t="str">
            <v>IPSPU</v>
          </cell>
          <cell r="AH235" t="str">
            <v>Pagado</v>
          </cell>
          <cell r="AI235" t="str">
            <v>FV-34661</v>
          </cell>
          <cell r="AJ235">
            <v>530196</v>
          </cell>
          <cell r="AK235">
            <v>530196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220656</v>
          </cell>
          <cell r="AT235">
            <v>0</v>
          </cell>
          <cell r="AU235">
            <v>0</v>
          </cell>
          <cell r="AV235" t="str">
            <v>GIRO DIRECTO DEL M.PS.  MES DE JUNIO DE 2019. EVENTO</v>
          </cell>
          <cell r="AW235" t="str">
            <v>3016882</v>
          </cell>
          <cell r="AX235" t="str">
            <v>21918</v>
          </cell>
          <cell r="AY235" t="str">
            <v>156801</v>
          </cell>
          <cell r="AZ235" t="str">
            <v>0</v>
          </cell>
        </row>
        <row r="236">
          <cell r="G236">
            <v>34827</v>
          </cell>
          <cell r="H236" t="str">
            <v>ADMINISTRADORA</v>
          </cell>
          <cell r="I236">
            <v>39</v>
          </cell>
          <cell r="J236" t="str">
            <v>SUBSIDIADO PLENO</v>
          </cell>
          <cell r="K236" t="str">
            <v>CC-22832453</v>
          </cell>
          <cell r="L236" t="str">
            <v>P</v>
          </cell>
          <cell r="M236" t="str">
            <v>NINGUNO</v>
          </cell>
          <cell r="N236">
            <v>0</v>
          </cell>
          <cell r="O236">
            <v>13</v>
          </cell>
          <cell r="P236">
            <v>43435</v>
          </cell>
          <cell r="Q236">
            <v>43474</v>
          </cell>
          <cell r="R236">
            <v>43586</v>
          </cell>
          <cell r="S236">
            <v>159702</v>
          </cell>
          <cell r="T236">
            <v>0</v>
          </cell>
          <cell r="U236">
            <v>0</v>
          </cell>
          <cell r="V236">
            <v>159702</v>
          </cell>
          <cell r="W236">
            <v>159702</v>
          </cell>
          <cell r="X236">
            <v>0</v>
          </cell>
          <cell r="Y236">
            <v>0</v>
          </cell>
          <cell r="Z236" t="str">
            <v>NA</v>
          </cell>
          <cell r="AA236" t="str">
            <v>NA</v>
          </cell>
          <cell r="AB236">
            <v>0</v>
          </cell>
          <cell r="AC236">
            <v>0</v>
          </cell>
          <cell r="AD236">
            <v>0</v>
          </cell>
          <cell r="AE236">
            <v>43590</v>
          </cell>
          <cell r="AF236" t="str">
            <v>FACSS</v>
          </cell>
          <cell r="AG236" t="str">
            <v>IPSPU</v>
          </cell>
          <cell r="AH236" t="str">
            <v>Pagado</v>
          </cell>
          <cell r="AI236" t="str">
            <v>FV-34827</v>
          </cell>
          <cell r="AJ236">
            <v>159702</v>
          </cell>
          <cell r="AK236">
            <v>159702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159702</v>
          </cell>
          <cell r="AT236">
            <v>0</v>
          </cell>
          <cell r="AU236">
            <v>0</v>
          </cell>
          <cell r="AV236" t="str">
            <v>GIRO DIRECTO DEL M.PS.  MES DE JUNIO DE 2019. EVENTO</v>
          </cell>
          <cell r="AW236" t="str">
            <v>3017185</v>
          </cell>
          <cell r="AX236" t="str">
            <v>21918</v>
          </cell>
          <cell r="AY236" t="str">
            <v>0</v>
          </cell>
          <cell r="AZ236" t="str">
            <v>0</v>
          </cell>
        </row>
        <row r="237">
          <cell r="G237">
            <v>34839</v>
          </cell>
          <cell r="H237" t="str">
            <v>ADMINISTRADORA</v>
          </cell>
          <cell r="I237">
            <v>39</v>
          </cell>
          <cell r="J237" t="str">
            <v>SUBSIDIADO PLENO</v>
          </cell>
          <cell r="K237" t="str">
            <v>CC-1052220118</v>
          </cell>
          <cell r="L237" t="str">
            <v>P</v>
          </cell>
          <cell r="M237" t="str">
            <v>NINGUNO</v>
          </cell>
          <cell r="N237">
            <v>0</v>
          </cell>
          <cell r="O237">
            <v>13</v>
          </cell>
          <cell r="P237">
            <v>43437</v>
          </cell>
          <cell r="Q237">
            <v>43475</v>
          </cell>
          <cell r="R237">
            <v>43586</v>
          </cell>
          <cell r="S237">
            <v>94000</v>
          </cell>
          <cell r="T237">
            <v>0</v>
          </cell>
          <cell r="U237">
            <v>0</v>
          </cell>
          <cell r="V237">
            <v>94000</v>
          </cell>
          <cell r="W237">
            <v>94000</v>
          </cell>
          <cell r="X237">
            <v>0</v>
          </cell>
          <cell r="Y237">
            <v>0</v>
          </cell>
          <cell r="Z237" t="str">
            <v>NA</v>
          </cell>
          <cell r="AA237" t="str">
            <v>NA</v>
          </cell>
          <cell r="AB237">
            <v>0</v>
          </cell>
          <cell r="AC237">
            <v>0</v>
          </cell>
          <cell r="AD237">
            <v>0</v>
          </cell>
          <cell r="AE237">
            <v>43590</v>
          </cell>
          <cell r="AF237" t="str">
            <v>FACSS</v>
          </cell>
          <cell r="AG237" t="str">
            <v>IPSPU</v>
          </cell>
          <cell r="AH237" t="str">
            <v>Pagado</v>
          </cell>
          <cell r="AI237" t="str">
            <v>FV-34839</v>
          </cell>
          <cell r="AJ237">
            <v>94000</v>
          </cell>
          <cell r="AK237">
            <v>94000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94000</v>
          </cell>
          <cell r="AT237">
            <v>0</v>
          </cell>
          <cell r="AU237">
            <v>0</v>
          </cell>
          <cell r="AV237" t="str">
            <v>GIRO DIRECTO DEL M.PS.  MES DE JUNIO DE 2019. EVENTO</v>
          </cell>
          <cell r="AW237" t="str">
            <v>3017187</v>
          </cell>
          <cell r="AX237" t="str">
            <v>21918</v>
          </cell>
          <cell r="AY237" t="str">
            <v>0</v>
          </cell>
          <cell r="AZ237" t="str">
            <v>0</v>
          </cell>
        </row>
        <row r="238">
          <cell r="G238">
            <v>34841</v>
          </cell>
          <cell r="H238" t="str">
            <v>ADMINISTRADORA</v>
          </cell>
          <cell r="I238">
            <v>39</v>
          </cell>
          <cell r="J238" t="str">
            <v>SUBSIDIADO PLENO</v>
          </cell>
          <cell r="K238" t="str">
            <v>CC-1052220118</v>
          </cell>
          <cell r="L238" t="str">
            <v>P</v>
          </cell>
          <cell r="M238" t="str">
            <v>NINGUNO</v>
          </cell>
          <cell r="N238">
            <v>0</v>
          </cell>
          <cell r="O238">
            <v>13</v>
          </cell>
          <cell r="P238">
            <v>43440</v>
          </cell>
          <cell r="Q238">
            <v>43475</v>
          </cell>
          <cell r="R238">
            <v>43586</v>
          </cell>
          <cell r="S238">
            <v>111680</v>
          </cell>
          <cell r="T238">
            <v>0</v>
          </cell>
          <cell r="U238">
            <v>0</v>
          </cell>
          <cell r="V238">
            <v>111680</v>
          </cell>
          <cell r="W238">
            <v>111680</v>
          </cell>
          <cell r="X238">
            <v>0</v>
          </cell>
          <cell r="Y238">
            <v>0</v>
          </cell>
          <cell r="Z238" t="str">
            <v>NA</v>
          </cell>
          <cell r="AA238" t="str">
            <v>NA</v>
          </cell>
          <cell r="AB238">
            <v>0</v>
          </cell>
          <cell r="AC238">
            <v>0</v>
          </cell>
          <cell r="AD238">
            <v>0</v>
          </cell>
          <cell r="AE238">
            <v>43590</v>
          </cell>
          <cell r="AF238" t="str">
            <v>FACSS</v>
          </cell>
          <cell r="AG238" t="str">
            <v>IPSPU</v>
          </cell>
          <cell r="AH238" t="str">
            <v>Pagado</v>
          </cell>
          <cell r="AI238" t="str">
            <v>FV-34841</v>
          </cell>
          <cell r="AJ238">
            <v>111680</v>
          </cell>
          <cell r="AK238">
            <v>111680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111680</v>
          </cell>
          <cell r="AT238">
            <v>0</v>
          </cell>
          <cell r="AU238">
            <v>0</v>
          </cell>
          <cell r="AV238" t="str">
            <v>GIRO DIRECTO DEL M.PS.  MES DE JUNIO DE 2019. EVENTO</v>
          </cell>
          <cell r="AW238" t="str">
            <v>3017189</v>
          </cell>
          <cell r="AX238" t="str">
            <v>21918</v>
          </cell>
          <cell r="AY238" t="str">
            <v>0</v>
          </cell>
          <cell r="AZ238" t="str">
            <v>0</v>
          </cell>
        </row>
        <row r="239">
          <cell r="G239">
            <v>35386</v>
          </cell>
          <cell r="H239" t="str">
            <v>ADMINISTRADORA</v>
          </cell>
          <cell r="I239">
            <v>39</v>
          </cell>
          <cell r="J239" t="str">
            <v>SUBSIDIADO PLENO</v>
          </cell>
          <cell r="K239" t="str">
            <v>CC-1127663411</v>
          </cell>
          <cell r="L239" t="str">
            <v>P</v>
          </cell>
          <cell r="M239" t="str">
            <v>NINGUNO</v>
          </cell>
          <cell r="N239">
            <v>0</v>
          </cell>
          <cell r="O239">
            <v>13</v>
          </cell>
          <cell r="P239">
            <v>43438</v>
          </cell>
          <cell r="Q239">
            <v>43476</v>
          </cell>
          <cell r="R239">
            <v>43586</v>
          </cell>
          <cell r="S239">
            <v>129914</v>
          </cell>
          <cell r="T239">
            <v>0</v>
          </cell>
          <cell r="U239">
            <v>0</v>
          </cell>
          <cell r="V239">
            <v>129914</v>
          </cell>
          <cell r="W239">
            <v>129914</v>
          </cell>
          <cell r="X239">
            <v>0</v>
          </cell>
          <cell r="Y239">
            <v>0</v>
          </cell>
          <cell r="Z239" t="str">
            <v>NA</v>
          </cell>
          <cell r="AA239" t="str">
            <v>NA</v>
          </cell>
          <cell r="AB239">
            <v>0</v>
          </cell>
          <cell r="AC239">
            <v>0</v>
          </cell>
          <cell r="AD239">
            <v>0</v>
          </cell>
          <cell r="AE239">
            <v>43590</v>
          </cell>
          <cell r="AF239" t="str">
            <v>FACSS</v>
          </cell>
          <cell r="AG239" t="str">
            <v>IPSPU</v>
          </cell>
          <cell r="AH239" t="str">
            <v>Pagado</v>
          </cell>
          <cell r="AI239" t="str">
            <v>FV-35386</v>
          </cell>
          <cell r="AJ239">
            <v>129914</v>
          </cell>
          <cell r="AK239">
            <v>129914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129914</v>
          </cell>
          <cell r="AT239">
            <v>0</v>
          </cell>
          <cell r="AU239">
            <v>0</v>
          </cell>
          <cell r="AV239" t="str">
            <v>GIRO DIRECTO DEL M.PS.  MES DE JUNIO DE 2019. EVENTO</v>
          </cell>
          <cell r="AW239" t="str">
            <v>3017191</v>
          </cell>
          <cell r="AX239" t="str">
            <v>21918</v>
          </cell>
          <cell r="AY239" t="str">
            <v>0</v>
          </cell>
          <cell r="AZ239" t="str">
            <v>0</v>
          </cell>
        </row>
        <row r="240">
          <cell r="G240">
            <v>35392</v>
          </cell>
          <cell r="H240" t="str">
            <v>ADMINISTRADORA</v>
          </cell>
          <cell r="I240">
            <v>39</v>
          </cell>
          <cell r="J240" t="str">
            <v>SUBSIDIADO PLENO</v>
          </cell>
          <cell r="K240" t="str">
            <v>TI-1002464944</v>
          </cell>
          <cell r="L240" t="str">
            <v>P</v>
          </cell>
          <cell r="M240" t="str">
            <v>NINGUNO</v>
          </cell>
          <cell r="N240">
            <v>0</v>
          </cell>
          <cell r="O240">
            <v>13</v>
          </cell>
          <cell r="P240">
            <v>43449</v>
          </cell>
          <cell r="Q240">
            <v>43476</v>
          </cell>
          <cell r="R240">
            <v>43586</v>
          </cell>
          <cell r="S240">
            <v>558160</v>
          </cell>
          <cell r="T240">
            <v>0</v>
          </cell>
          <cell r="U240">
            <v>0</v>
          </cell>
          <cell r="V240">
            <v>558160</v>
          </cell>
          <cell r="W240">
            <v>558160</v>
          </cell>
          <cell r="X240">
            <v>0</v>
          </cell>
          <cell r="Y240">
            <v>0</v>
          </cell>
          <cell r="Z240" t="str">
            <v>NA</v>
          </cell>
          <cell r="AA240" t="str">
            <v>NA</v>
          </cell>
          <cell r="AB240">
            <v>0</v>
          </cell>
          <cell r="AC240">
            <v>0</v>
          </cell>
          <cell r="AD240">
            <v>0</v>
          </cell>
          <cell r="AE240">
            <v>43590</v>
          </cell>
          <cell r="AF240" t="str">
            <v>FACSS</v>
          </cell>
          <cell r="AG240" t="str">
            <v>IPSPU</v>
          </cell>
          <cell r="AH240" t="str">
            <v>Pagado</v>
          </cell>
          <cell r="AI240" t="str">
            <v>FV-35392</v>
          </cell>
          <cell r="AJ240">
            <v>558160</v>
          </cell>
          <cell r="AK240">
            <v>558160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558160</v>
          </cell>
          <cell r="AT240">
            <v>0</v>
          </cell>
          <cell r="AU240">
            <v>0</v>
          </cell>
          <cell r="AV240" t="str">
            <v>GIRO DIRECTO DEL M.PS.  MES DE JUNIO DE 2019. EVENTO</v>
          </cell>
          <cell r="AW240" t="str">
            <v>3017194</v>
          </cell>
          <cell r="AX240" t="str">
            <v>21918</v>
          </cell>
          <cell r="AY240" t="str">
            <v>0</v>
          </cell>
          <cell r="AZ240" t="str">
            <v>0</v>
          </cell>
        </row>
        <row r="241">
          <cell r="G241">
            <v>35395</v>
          </cell>
          <cell r="H241" t="str">
            <v>ADMINISTRADORA</v>
          </cell>
          <cell r="I241">
            <v>39</v>
          </cell>
          <cell r="J241" t="str">
            <v>SUBSIDIADO PLENO</v>
          </cell>
          <cell r="K241" t="str">
            <v>CC-32852228</v>
          </cell>
          <cell r="L241" t="str">
            <v>P</v>
          </cell>
          <cell r="M241" t="str">
            <v>NINGUNO</v>
          </cell>
          <cell r="N241">
            <v>0</v>
          </cell>
          <cell r="O241">
            <v>13</v>
          </cell>
          <cell r="P241">
            <v>43450</v>
          </cell>
          <cell r="Q241">
            <v>43476</v>
          </cell>
          <cell r="R241">
            <v>43586</v>
          </cell>
          <cell r="S241">
            <v>112412</v>
          </cell>
          <cell r="T241">
            <v>0</v>
          </cell>
          <cell r="U241">
            <v>0</v>
          </cell>
          <cell r="V241">
            <v>112412</v>
          </cell>
          <cell r="W241">
            <v>112412</v>
          </cell>
          <cell r="X241">
            <v>0</v>
          </cell>
          <cell r="Y241">
            <v>0</v>
          </cell>
          <cell r="Z241" t="str">
            <v>NA</v>
          </cell>
          <cell r="AA241" t="str">
            <v>NA</v>
          </cell>
          <cell r="AB241">
            <v>0</v>
          </cell>
          <cell r="AC241">
            <v>0</v>
          </cell>
          <cell r="AD241">
            <v>0</v>
          </cell>
          <cell r="AE241">
            <v>43590</v>
          </cell>
          <cell r="AF241" t="str">
            <v>FACSS</v>
          </cell>
          <cell r="AG241" t="str">
            <v>IPSPU</v>
          </cell>
          <cell r="AH241" t="str">
            <v>Pagado</v>
          </cell>
          <cell r="AI241" t="str">
            <v>FV-35395</v>
          </cell>
          <cell r="AJ241">
            <v>112412</v>
          </cell>
          <cell r="AK241">
            <v>112412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112412</v>
          </cell>
          <cell r="AT241">
            <v>0</v>
          </cell>
          <cell r="AU241">
            <v>0</v>
          </cell>
          <cell r="AV241" t="str">
            <v>GIRO DIRECTO DEL M.PS.  MES DE JUNIO DE 2019. EVENTO</v>
          </cell>
          <cell r="AW241" t="str">
            <v>3017196</v>
          </cell>
          <cell r="AX241" t="str">
            <v>21918</v>
          </cell>
          <cell r="AY241" t="str">
            <v>0</v>
          </cell>
          <cell r="AZ241" t="str">
            <v>0</v>
          </cell>
        </row>
        <row r="242">
          <cell r="G242">
            <v>35415</v>
          </cell>
          <cell r="H242" t="str">
            <v>ADMINISTRADORA</v>
          </cell>
          <cell r="I242">
            <v>39</v>
          </cell>
          <cell r="J242" t="str">
            <v>SUBSIDIADO PLENO</v>
          </cell>
          <cell r="K242" t="str">
            <v>CC-2147516</v>
          </cell>
          <cell r="L242" t="str">
            <v>P</v>
          </cell>
          <cell r="M242" t="str">
            <v>NINGUNO</v>
          </cell>
          <cell r="N242">
            <v>0</v>
          </cell>
          <cell r="O242">
            <v>13</v>
          </cell>
          <cell r="P242">
            <v>43451</v>
          </cell>
          <cell r="Q242">
            <v>43484</v>
          </cell>
          <cell r="R242">
            <v>43586</v>
          </cell>
          <cell r="S242">
            <v>216385</v>
          </cell>
          <cell r="T242">
            <v>0</v>
          </cell>
          <cell r="U242">
            <v>0</v>
          </cell>
          <cell r="V242">
            <v>216385</v>
          </cell>
          <cell r="W242">
            <v>216385</v>
          </cell>
          <cell r="X242">
            <v>0</v>
          </cell>
          <cell r="Y242">
            <v>0</v>
          </cell>
          <cell r="Z242" t="str">
            <v>NA</v>
          </cell>
          <cell r="AA242" t="str">
            <v>NA</v>
          </cell>
          <cell r="AB242">
            <v>0</v>
          </cell>
          <cell r="AC242">
            <v>0</v>
          </cell>
          <cell r="AD242">
            <v>0</v>
          </cell>
          <cell r="AE242">
            <v>43590</v>
          </cell>
          <cell r="AF242" t="str">
            <v>FACSS</v>
          </cell>
          <cell r="AG242" t="str">
            <v>IPSPU</v>
          </cell>
          <cell r="AH242" t="str">
            <v>Pagado</v>
          </cell>
          <cell r="AI242" t="str">
            <v>FV-35415</v>
          </cell>
          <cell r="AJ242">
            <v>216385</v>
          </cell>
          <cell r="AK242">
            <v>216385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216385</v>
          </cell>
          <cell r="AT242">
            <v>0</v>
          </cell>
          <cell r="AU242">
            <v>0</v>
          </cell>
          <cell r="AV242" t="str">
            <v>GIRO DIRECTO DEL M.PS.  MES DE JUNIO DE 2019. EVENTO</v>
          </cell>
          <cell r="AW242" t="str">
            <v>3017199</v>
          </cell>
          <cell r="AX242" t="str">
            <v>21918</v>
          </cell>
          <cell r="AY242" t="str">
            <v>0</v>
          </cell>
          <cell r="AZ242" t="str">
            <v>0</v>
          </cell>
        </row>
        <row r="243">
          <cell r="G243">
            <v>35450</v>
          </cell>
          <cell r="H243" t="str">
            <v>ADMINISTRADORA</v>
          </cell>
          <cell r="I243">
            <v>39</v>
          </cell>
          <cell r="J243" t="str">
            <v>SUBSIDIADO PLENO</v>
          </cell>
          <cell r="K243" t="str">
            <v>CC-36489530</v>
          </cell>
          <cell r="L243" t="str">
            <v>P</v>
          </cell>
          <cell r="M243" t="str">
            <v>NINGUNO</v>
          </cell>
          <cell r="N243">
            <v>0</v>
          </cell>
          <cell r="O243">
            <v>13</v>
          </cell>
          <cell r="P243">
            <v>43456</v>
          </cell>
          <cell r="Q243">
            <v>43468</v>
          </cell>
          <cell r="R243">
            <v>43586</v>
          </cell>
          <cell r="S243">
            <v>134922</v>
          </cell>
          <cell r="T243">
            <v>0</v>
          </cell>
          <cell r="U243">
            <v>0</v>
          </cell>
          <cell r="V243">
            <v>134922</v>
          </cell>
          <cell r="W243">
            <v>134922</v>
          </cell>
          <cell r="X243">
            <v>0</v>
          </cell>
          <cell r="Y243">
            <v>0</v>
          </cell>
          <cell r="Z243" t="str">
            <v>NA</v>
          </cell>
          <cell r="AA243" t="str">
            <v>NA</v>
          </cell>
          <cell r="AB243">
            <v>0</v>
          </cell>
          <cell r="AC243">
            <v>0</v>
          </cell>
          <cell r="AD243">
            <v>0</v>
          </cell>
          <cell r="AE243">
            <v>43590</v>
          </cell>
          <cell r="AF243" t="str">
            <v>FACSS</v>
          </cell>
          <cell r="AG243" t="str">
            <v>IPSPU</v>
          </cell>
          <cell r="AH243" t="str">
            <v>Pagado</v>
          </cell>
          <cell r="AI243" t="str">
            <v>FV-35450</v>
          </cell>
          <cell r="AJ243">
            <v>134922</v>
          </cell>
          <cell r="AK243">
            <v>134922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134922</v>
          </cell>
          <cell r="AT243">
            <v>0</v>
          </cell>
          <cell r="AU243">
            <v>0</v>
          </cell>
          <cell r="AV243" t="str">
            <v>GIRO DIRECTO DEL M.PS.  MES DE JUNIO DE 2019. EVENTO</v>
          </cell>
          <cell r="AW243" t="str">
            <v>3017200</v>
          </cell>
          <cell r="AX243" t="str">
            <v>21918</v>
          </cell>
          <cell r="AY243" t="str">
            <v>0</v>
          </cell>
          <cell r="AZ243" t="str">
            <v>0</v>
          </cell>
        </row>
        <row r="244">
          <cell r="G244">
            <v>35461</v>
          </cell>
          <cell r="H244" t="str">
            <v>ADMINISTRADORA</v>
          </cell>
          <cell r="I244">
            <v>39</v>
          </cell>
          <cell r="J244" t="str">
            <v>SUBSIDIADO PLENO</v>
          </cell>
          <cell r="K244" t="str">
            <v>CC-49596951</v>
          </cell>
          <cell r="L244" t="str">
            <v>P</v>
          </cell>
          <cell r="M244" t="str">
            <v>NINGUNO</v>
          </cell>
          <cell r="N244">
            <v>0</v>
          </cell>
          <cell r="O244">
            <v>13</v>
          </cell>
          <cell r="P244">
            <v>43458</v>
          </cell>
          <cell r="Q244">
            <v>43468</v>
          </cell>
          <cell r="R244">
            <v>43586</v>
          </cell>
          <cell r="S244">
            <v>119262</v>
          </cell>
          <cell r="T244">
            <v>0</v>
          </cell>
          <cell r="U244">
            <v>0</v>
          </cell>
          <cell r="V244">
            <v>119262</v>
          </cell>
          <cell r="W244">
            <v>119262</v>
          </cell>
          <cell r="X244">
            <v>0</v>
          </cell>
          <cell r="Y244">
            <v>0</v>
          </cell>
          <cell r="Z244" t="str">
            <v>NA</v>
          </cell>
          <cell r="AA244" t="str">
            <v>NA</v>
          </cell>
          <cell r="AB244">
            <v>0</v>
          </cell>
          <cell r="AC244">
            <v>0</v>
          </cell>
          <cell r="AD244">
            <v>0</v>
          </cell>
          <cell r="AE244">
            <v>43590</v>
          </cell>
          <cell r="AF244" t="str">
            <v>FACSS</v>
          </cell>
          <cell r="AG244" t="str">
            <v>IPSPU</v>
          </cell>
          <cell r="AH244" t="str">
            <v>Pagado</v>
          </cell>
          <cell r="AI244" t="str">
            <v>FV-35461</v>
          </cell>
          <cell r="AJ244">
            <v>119262</v>
          </cell>
          <cell r="AK244">
            <v>119262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119262</v>
          </cell>
          <cell r="AT244">
            <v>0</v>
          </cell>
          <cell r="AU244">
            <v>0</v>
          </cell>
          <cell r="AV244" t="str">
            <v>GIRO DIRECTO DEL M.PS.  MES DE JUNIO DE 2019. EVENTO</v>
          </cell>
          <cell r="AW244" t="str">
            <v>3017203</v>
          </cell>
          <cell r="AX244" t="str">
            <v>21918</v>
          </cell>
          <cell r="AY244" t="str">
            <v>0</v>
          </cell>
          <cell r="AZ244" t="str">
            <v>0</v>
          </cell>
        </row>
        <row r="245">
          <cell r="G245">
            <v>35476</v>
          </cell>
          <cell r="H245" t="str">
            <v>ADMINISTRADORA</v>
          </cell>
          <cell r="I245">
            <v>39</v>
          </cell>
          <cell r="J245" t="str">
            <v>SUBSIDIADO PLENO</v>
          </cell>
          <cell r="K245" t="str">
            <v>CC-22832453</v>
          </cell>
          <cell r="L245" t="str">
            <v>P</v>
          </cell>
          <cell r="M245" t="str">
            <v>NINGUNO</v>
          </cell>
          <cell r="N245">
            <v>0</v>
          </cell>
          <cell r="O245">
            <v>13</v>
          </cell>
          <cell r="P245">
            <v>43457</v>
          </cell>
          <cell r="Q245">
            <v>43478</v>
          </cell>
          <cell r="R245">
            <v>43586</v>
          </cell>
          <cell r="S245">
            <v>138208</v>
          </cell>
          <cell r="T245">
            <v>0</v>
          </cell>
          <cell r="U245">
            <v>0</v>
          </cell>
          <cell r="V245">
            <v>138208</v>
          </cell>
          <cell r="W245">
            <v>138208</v>
          </cell>
          <cell r="X245">
            <v>0</v>
          </cell>
          <cell r="Y245">
            <v>0</v>
          </cell>
          <cell r="Z245" t="str">
            <v>NA</v>
          </cell>
          <cell r="AA245" t="str">
            <v>NA</v>
          </cell>
          <cell r="AB245">
            <v>0</v>
          </cell>
          <cell r="AC245">
            <v>0</v>
          </cell>
          <cell r="AD245">
            <v>0</v>
          </cell>
          <cell r="AE245">
            <v>43590</v>
          </cell>
          <cell r="AF245" t="str">
            <v>FACSS</v>
          </cell>
          <cell r="AG245" t="str">
            <v>IPSPU</v>
          </cell>
          <cell r="AH245" t="str">
            <v>Pagado</v>
          </cell>
          <cell r="AI245" t="str">
            <v>FV-35476</v>
          </cell>
          <cell r="AJ245">
            <v>138208</v>
          </cell>
          <cell r="AK245">
            <v>138208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138208</v>
          </cell>
          <cell r="AT245">
            <v>0</v>
          </cell>
          <cell r="AU245">
            <v>0</v>
          </cell>
          <cell r="AV245" t="str">
            <v>GIRO DIRECTO DEL M.PS.  MES DE JUNIO DE 2019. EVENTO</v>
          </cell>
          <cell r="AW245" t="str">
            <v>3017201</v>
          </cell>
          <cell r="AX245" t="str">
            <v>21918</v>
          </cell>
          <cell r="AY245" t="str">
            <v>0</v>
          </cell>
          <cell r="AZ245" t="str">
            <v>0</v>
          </cell>
        </row>
        <row r="246">
          <cell r="G246">
            <v>36082</v>
          </cell>
          <cell r="H246" t="str">
            <v>ADMINISTRADORA</v>
          </cell>
          <cell r="I246">
            <v>39</v>
          </cell>
          <cell r="J246" t="str">
            <v>CONTRIBUTIVO MOVILIDAD</v>
          </cell>
          <cell r="K246" t="str">
            <v>CC-22831420</v>
          </cell>
          <cell r="L246" t="str">
            <v>P</v>
          </cell>
          <cell r="M246" t="str">
            <v>NINGUNO</v>
          </cell>
          <cell r="N246">
            <v>0</v>
          </cell>
          <cell r="O246">
            <v>13</v>
          </cell>
          <cell r="P246">
            <v>43516</v>
          </cell>
          <cell r="Q246">
            <v>43516</v>
          </cell>
          <cell r="R246">
            <v>43586</v>
          </cell>
          <cell r="S246">
            <v>180152</v>
          </cell>
          <cell r="T246">
            <v>0</v>
          </cell>
          <cell r="U246">
            <v>0</v>
          </cell>
          <cell r="V246">
            <v>180152</v>
          </cell>
          <cell r="W246">
            <v>180152</v>
          </cell>
          <cell r="X246">
            <v>0</v>
          </cell>
          <cell r="Y246">
            <v>0</v>
          </cell>
          <cell r="Z246" t="str">
            <v>NA</v>
          </cell>
          <cell r="AA246" t="str">
            <v>NA</v>
          </cell>
          <cell r="AB246">
            <v>0</v>
          </cell>
          <cell r="AC246">
            <v>0</v>
          </cell>
          <cell r="AD246">
            <v>0</v>
          </cell>
          <cell r="AE246">
            <v>43591</v>
          </cell>
          <cell r="AF246" t="str">
            <v>FACCS</v>
          </cell>
          <cell r="AG246" t="str">
            <v>IPSBC</v>
          </cell>
          <cell r="AH246" t="str">
            <v>Pagado</v>
          </cell>
          <cell r="AI246" t="str">
            <v>FV-36082</v>
          </cell>
          <cell r="AJ246">
            <v>180152</v>
          </cell>
          <cell r="AK246">
            <v>180152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180152</v>
          </cell>
          <cell r="AS246">
            <v>0</v>
          </cell>
          <cell r="AT246">
            <v>0</v>
          </cell>
          <cell r="AU246">
            <v>0</v>
          </cell>
          <cell r="AV246" t="str">
            <v>NA</v>
          </cell>
          <cell r="AW246" t="str">
            <v>208102</v>
          </cell>
          <cell r="AX246" t="str">
            <v>0</v>
          </cell>
          <cell r="AY246" t="str">
            <v>0</v>
          </cell>
          <cell r="AZ246" t="str">
            <v>32560</v>
          </cell>
        </row>
        <row r="247">
          <cell r="G247">
            <v>35695</v>
          </cell>
          <cell r="H247" t="str">
            <v>ADMINISTRADORA</v>
          </cell>
          <cell r="I247">
            <v>39</v>
          </cell>
          <cell r="J247" t="str">
            <v>SUBSIDIADO PLENO</v>
          </cell>
          <cell r="K247" t="str">
            <v>CC-1042439542</v>
          </cell>
          <cell r="L247" t="str">
            <v>P</v>
          </cell>
          <cell r="M247" t="str">
            <v>NINGUNO</v>
          </cell>
          <cell r="N247">
            <v>0</v>
          </cell>
          <cell r="O247">
            <v>13</v>
          </cell>
          <cell r="P247">
            <v>43488</v>
          </cell>
          <cell r="Q247">
            <v>43488</v>
          </cell>
          <cell r="R247">
            <v>43586</v>
          </cell>
          <cell r="S247">
            <v>180937</v>
          </cell>
          <cell r="T247">
            <v>0</v>
          </cell>
          <cell r="U247">
            <v>0</v>
          </cell>
          <cell r="V247">
            <v>180937</v>
          </cell>
          <cell r="W247">
            <v>180937</v>
          </cell>
          <cell r="X247">
            <v>0</v>
          </cell>
          <cell r="Y247">
            <v>0</v>
          </cell>
          <cell r="Z247" t="str">
            <v>NA</v>
          </cell>
          <cell r="AA247" t="str">
            <v>NA</v>
          </cell>
          <cell r="AB247">
            <v>0</v>
          </cell>
          <cell r="AC247">
            <v>0</v>
          </cell>
          <cell r="AD247">
            <v>0</v>
          </cell>
          <cell r="AE247">
            <v>43591</v>
          </cell>
          <cell r="AF247" t="str">
            <v>FACSS</v>
          </cell>
          <cell r="AG247" t="str">
            <v>IPSPU</v>
          </cell>
          <cell r="AH247" t="str">
            <v>Pagado</v>
          </cell>
          <cell r="AI247" t="str">
            <v>FV-35695</v>
          </cell>
          <cell r="AJ247">
            <v>180937</v>
          </cell>
          <cell r="AK247">
            <v>180937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180937</v>
          </cell>
          <cell r="AT247">
            <v>0</v>
          </cell>
          <cell r="AU247">
            <v>0</v>
          </cell>
          <cell r="AV247" t="str">
            <v>GIRO DIRECTO DEL M.PS.  MES DE JUNIO DE 2019. EVENTO</v>
          </cell>
          <cell r="AW247" t="str">
            <v>3017214</v>
          </cell>
          <cell r="AX247" t="str">
            <v>21918</v>
          </cell>
          <cell r="AY247" t="str">
            <v>0</v>
          </cell>
          <cell r="AZ247" t="str">
            <v>0</v>
          </cell>
        </row>
        <row r="248">
          <cell r="G248">
            <v>36343</v>
          </cell>
          <cell r="H248" t="str">
            <v>ADMINISTRADORA</v>
          </cell>
          <cell r="I248">
            <v>39</v>
          </cell>
          <cell r="J248" t="str">
            <v>SUBSIDIADO PLENO</v>
          </cell>
          <cell r="K248" t="str">
            <v>CC-1002446864</v>
          </cell>
          <cell r="L248" t="str">
            <v>P</v>
          </cell>
          <cell r="M248" t="str">
            <v>NINGUNO</v>
          </cell>
          <cell r="N248">
            <v>0</v>
          </cell>
          <cell r="O248">
            <v>13</v>
          </cell>
          <cell r="P248">
            <v>43488</v>
          </cell>
          <cell r="Q248">
            <v>43535</v>
          </cell>
          <cell r="R248">
            <v>43586</v>
          </cell>
          <cell r="S248">
            <v>95410</v>
          </cell>
          <cell r="T248">
            <v>0</v>
          </cell>
          <cell r="U248">
            <v>0</v>
          </cell>
          <cell r="V248">
            <v>95410</v>
          </cell>
          <cell r="W248">
            <v>95410</v>
          </cell>
          <cell r="X248">
            <v>0</v>
          </cell>
          <cell r="Y248">
            <v>0</v>
          </cell>
          <cell r="Z248" t="str">
            <v>NA</v>
          </cell>
          <cell r="AA248" t="str">
            <v>NA</v>
          </cell>
          <cell r="AB248">
            <v>0</v>
          </cell>
          <cell r="AC248">
            <v>0</v>
          </cell>
          <cell r="AD248">
            <v>0</v>
          </cell>
          <cell r="AE248">
            <v>43591</v>
          </cell>
          <cell r="AF248" t="str">
            <v>FACSS</v>
          </cell>
          <cell r="AG248" t="str">
            <v>IPSPU</v>
          </cell>
          <cell r="AH248" t="str">
            <v>Pagado</v>
          </cell>
          <cell r="AI248" t="str">
            <v>FV-36343</v>
          </cell>
          <cell r="AJ248">
            <v>95410</v>
          </cell>
          <cell r="AK248">
            <v>95410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95410</v>
          </cell>
          <cell r="AT248">
            <v>0</v>
          </cell>
          <cell r="AU248">
            <v>0</v>
          </cell>
          <cell r="AV248" t="str">
            <v>GIRO DIRECTO DEL M.PS.  MES DE JUNIO DE 2019. EVENTO</v>
          </cell>
          <cell r="AW248" t="str">
            <v>3017215</v>
          </cell>
          <cell r="AX248" t="str">
            <v>21918</v>
          </cell>
          <cell r="AY248" t="str">
            <v>0</v>
          </cell>
          <cell r="AZ248" t="str">
            <v>0</v>
          </cell>
        </row>
        <row r="249">
          <cell r="G249">
            <v>36428</v>
          </cell>
          <cell r="H249" t="str">
            <v>ADMINISTRADORA</v>
          </cell>
          <cell r="I249">
            <v>39</v>
          </cell>
          <cell r="J249" t="str">
            <v>SUBSIDIADO PLENO</v>
          </cell>
          <cell r="K249" t="str">
            <v>RC-1049324345</v>
          </cell>
          <cell r="L249" t="str">
            <v>P</v>
          </cell>
          <cell r="M249" t="str">
            <v>NINGUNO</v>
          </cell>
          <cell r="N249">
            <v>0</v>
          </cell>
          <cell r="O249">
            <v>13</v>
          </cell>
          <cell r="P249">
            <v>43488</v>
          </cell>
          <cell r="Q249">
            <v>43542</v>
          </cell>
          <cell r="R249">
            <v>43586</v>
          </cell>
          <cell r="S249">
            <v>14946</v>
          </cell>
          <cell r="T249">
            <v>0</v>
          </cell>
          <cell r="U249">
            <v>0</v>
          </cell>
          <cell r="V249">
            <v>14946</v>
          </cell>
          <cell r="W249">
            <v>14946</v>
          </cell>
          <cell r="X249">
            <v>0</v>
          </cell>
          <cell r="Y249">
            <v>0</v>
          </cell>
          <cell r="Z249" t="str">
            <v>NA</v>
          </cell>
          <cell r="AA249" t="str">
            <v>NA</v>
          </cell>
          <cell r="AB249">
            <v>0</v>
          </cell>
          <cell r="AC249">
            <v>0</v>
          </cell>
          <cell r="AD249">
            <v>0</v>
          </cell>
          <cell r="AE249">
            <v>43591</v>
          </cell>
          <cell r="AF249" t="str">
            <v>FACSS</v>
          </cell>
          <cell r="AG249" t="str">
            <v>IPSPU</v>
          </cell>
          <cell r="AH249" t="str">
            <v>Pagado</v>
          </cell>
          <cell r="AI249" t="str">
            <v>FV-36428</v>
          </cell>
          <cell r="AJ249">
            <v>14946</v>
          </cell>
          <cell r="AK249">
            <v>14946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14946</v>
          </cell>
          <cell r="AT249">
            <v>0</v>
          </cell>
          <cell r="AU249">
            <v>0</v>
          </cell>
          <cell r="AV249" t="str">
            <v>GIRO DIRECTO DEL M.PS.  MES DE JUNIO DE 2019. EVENTO</v>
          </cell>
          <cell r="AW249" t="str">
            <v>3017217</v>
          </cell>
          <cell r="AX249" t="str">
            <v>21918</v>
          </cell>
          <cell r="AY249" t="str">
            <v>0</v>
          </cell>
          <cell r="AZ249" t="str">
            <v>0</v>
          </cell>
        </row>
        <row r="250">
          <cell r="G250">
            <v>36634</v>
          </cell>
          <cell r="H250" t="str">
            <v>ADMINISTRADORA</v>
          </cell>
          <cell r="I250">
            <v>39</v>
          </cell>
          <cell r="J250" t="str">
            <v>SUBSIDIADO PLENO</v>
          </cell>
          <cell r="K250" t="str">
            <v>CC-1072467139</v>
          </cell>
          <cell r="L250" t="str">
            <v>P</v>
          </cell>
          <cell r="M250" t="str">
            <v>NINGUNO</v>
          </cell>
          <cell r="N250">
            <v>0</v>
          </cell>
          <cell r="O250">
            <v>13</v>
          </cell>
          <cell r="P250">
            <v>43488</v>
          </cell>
          <cell r="Q250">
            <v>43551</v>
          </cell>
          <cell r="R250">
            <v>43586</v>
          </cell>
          <cell r="S250">
            <v>130725</v>
          </cell>
          <cell r="T250">
            <v>0</v>
          </cell>
          <cell r="U250">
            <v>0</v>
          </cell>
          <cell r="V250">
            <v>130725</v>
          </cell>
          <cell r="W250">
            <v>130725</v>
          </cell>
          <cell r="X250">
            <v>0</v>
          </cell>
          <cell r="Y250">
            <v>0</v>
          </cell>
          <cell r="Z250" t="str">
            <v>NA</v>
          </cell>
          <cell r="AA250" t="str">
            <v>NA</v>
          </cell>
          <cell r="AB250">
            <v>0</v>
          </cell>
          <cell r="AC250">
            <v>0</v>
          </cell>
          <cell r="AD250">
            <v>0</v>
          </cell>
          <cell r="AE250">
            <v>43591</v>
          </cell>
          <cell r="AF250" t="str">
            <v>FACSS</v>
          </cell>
          <cell r="AG250" t="str">
            <v>IPSPU</v>
          </cell>
          <cell r="AH250" t="str">
            <v>Pagado</v>
          </cell>
          <cell r="AI250" t="str">
            <v>FV-36634</v>
          </cell>
          <cell r="AJ250">
            <v>130725</v>
          </cell>
          <cell r="AK250">
            <v>130725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130725</v>
          </cell>
          <cell r="AT250">
            <v>0</v>
          </cell>
          <cell r="AU250">
            <v>0</v>
          </cell>
          <cell r="AV250" t="str">
            <v>GIRO DIRECTO DEL M.PS.  MES DE JUNIO DE 2019. EVENTO</v>
          </cell>
          <cell r="AW250" t="str">
            <v>3017216</v>
          </cell>
          <cell r="AX250" t="str">
            <v>21918</v>
          </cell>
          <cell r="AY250" t="str">
            <v>0</v>
          </cell>
          <cell r="AZ250" t="str">
            <v>0</v>
          </cell>
        </row>
        <row r="251">
          <cell r="G251">
            <v>26568</v>
          </cell>
          <cell r="H251" t="str">
            <v>ADMINISTRADORA</v>
          </cell>
          <cell r="I251">
            <v>39</v>
          </cell>
          <cell r="J251" t="str">
            <v>SUBSIDIADO PLENO</v>
          </cell>
          <cell r="K251" t="str">
            <v>CC-22831383</v>
          </cell>
          <cell r="L251" t="str">
            <v>P</v>
          </cell>
          <cell r="M251" t="str">
            <v>NINGUNO</v>
          </cell>
          <cell r="N251">
            <v>0</v>
          </cell>
          <cell r="O251">
            <v>13</v>
          </cell>
          <cell r="P251">
            <v>42795</v>
          </cell>
          <cell r="Q251">
            <v>42902</v>
          </cell>
          <cell r="R251">
            <v>43116</v>
          </cell>
          <cell r="S251">
            <v>104300</v>
          </cell>
          <cell r="T251">
            <v>0</v>
          </cell>
          <cell r="U251">
            <v>0</v>
          </cell>
          <cell r="V251">
            <v>104300</v>
          </cell>
          <cell r="W251">
            <v>104300</v>
          </cell>
          <cell r="X251">
            <v>0</v>
          </cell>
          <cell r="Y251">
            <v>0</v>
          </cell>
          <cell r="Z251" t="str">
            <v>NA</v>
          </cell>
          <cell r="AA251" t="str">
            <v>NA</v>
          </cell>
          <cell r="AB251">
            <v>0</v>
          </cell>
          <cell r="AC251">
            <v>0</v>
          </cell>
          <cell r="AD251">
            <v>0</v>
          </cell>
          <cell r="AE251">
            <v>43116</v>
          </cell>
          <cell r="AF251" t="str">
            <v>FACSS</v>
          </cell>
          <cell r="AG251" t="str">
            <v>IPSPU</v>
          </cell>
          <cell r="AH251" t="str">
            <v>Pagado</v>
          </cell>
          <cell r="AI251" t="str">
            <v>26568</v>
          </cell>
          <cell r="AJ251">
            <v>104300</v>
          </cell>
          <cell r="AK251">
            <v>104300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104300</v>
          </cell>
          <cell r="AS251">
            <v>0</v>
          </cell>
          <cell r="AT251">
            <v>0</v>
          </cell>
          <cell r="AU251">
            <v>0</v>
          </cell>
          <cell r="AV251" t="str">
            <v>NA</v>
          </cell>
          <cell r="AW251" t="str">
            <v>1217337</v>
          </cell>
          <cell r="AX251" t="str">
            <v>0</v>
          </cell>
          <cell r="AY251" t="str">
            <v>0</v>
          </cell>
          <cell r="AZ251" t="str">
            <v>11271</v>
          </cell>
        </row>
        <row r="252">
          <cell r="G252">
            <v>26570</v>
          </cell>
          <cell r="H252" t="str">
            <v>ADMINISTRADORA</v>
          </cell>
          <cell r="I252">
            <v>39</v>
          </cell>
          <cell r="J252" t="str">
            <v>SUBSIDIADO PLENO</v>
          </cell>
          <cell r="K252" t="str">
            <v>CC-1003334480</v>
          </cell>
          <cell r="L252" t="str">
            <v>P</v>
          </cell>
          <cell r="M252" t="str">
            <v>NINGUNO</v>
          </cell>
          <cell r="N252">
            <v>0</v>
          </cell>
          <cell r="O252">
            <v>13</v>
          </cell>
          <cell r="P252">
            <v>42826</v>
          </cell>
          <cell r="Q252">
            <v>42902</v>
          </cell>
          <cell r="R252">
            <v>43116</v>
          </cell>
          <cell r="S252">
            <v>104300</v>
          </cell>
          <cell r="T252">
            <v>0</v>
          </cell>
          <cell r="U252">
            <v>0</v>
          </cell>
          <cell r="V252">
            <v>104300</v>
          </cell>
          <cell r="W252">
            <v>104300</v>
          </cell>
          <cell r="X252">
            <v>0</v>
          </cell>
          <cell r="Y252">
            <v>0</v>
          </cell>
          <cell r="Z252" t="str">
            <v>NA</v>
          </cell>
          <cell r="AA252" t="str">
            <v>NA</v>
          </cell>
          <cell r="AB252">
            <v>0</v>
          </cell>
          <cell r="AC252">
            <v>0</v>
          </cell>
          <cell r="AD252">
            <v>0</v>
          </cell>
          <cell r="AE252">
            <v>43116</v>
          </cell>
          <cell r="AF252" t="str">
            <v>FACSS</v>
          </cell>
          <cell r="AG252" t="str">
            <v>IPSPU</v>
          </cell>
          <cell r="AH252" t="str">
            <v>Pagado</v>
          </cell>
          <cell r="AI252" t="str">
            <v>26570</v>
          </cell>
          <cell r="AJ252">
            <v>104300</v>
          </cell>
          <cell r="AK252">
            <v>104300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104300</v>
          </cell>
          <cell r="AS252">
            <v>0</v>
          </cell>
          <cell r="AT252">
            <v>0</v>
          </cell>
          <cell r="AU252">
            <v>0</v>
          </cell>
          <cell r="AV252" t="str">
            <v>NA</v>
          </cell>
          <cell r="AW252" t="str">
            <v>1217338</v>
          </cell>
          <cell r="AX252" t="str">
            <v>0</v>
          </cell>
          <cell r="AY252" t="str">
            <v>0</v>
          </cell>
          <cell r="AZ252" t="str">
            <v>11271</v>
          </cell>
        </row>
        <row r="253">
          <cell r="G253">
            <v>26565</v>
          </cell>
          <cell r="H253" t="str">
            <v>ADMINISTRADORA</v>
          </cell>
          <cell r="I253">
            <v>39</v>
          </cell>
          <cell r="J253" t="str">
            <v>SUBSIDIADO PLENO</v>
          </cell>
          <cell r="K253" t="str">
            <v>CC-22831420</v>
          </cell>
          <cell r="L253" t="str">
            <v>P</v>
          </cell>
          <cell r="M253" t="str">
            <v>NINGUNO</v>
          </cell>
          <cell r="N253">
            <v>0</v>
          </cell>
          <cell r="O253">
            <v>13</v>
          </cell>
          <cell r="P253">
            <v>42795</v>
          </cell>
          <cell r="Q253">
            <v>42902</v>
          </cell>
          <cell r="R253">
            <v>43116</v>
          </cell>
          <cell r="S253">
            <v>1052271</v>
          </cell>
          <cell r="T253">
            <v>0</v>
          </cell>
          <cell r="U253">
            <v>0</v>
          </cell>
          <cell r="V253">
            <v>1052271</v>
          </cell>
          <cell r="W253">
            <v>1052271</v>
          </cell>
          <cell r="X253">
            <v>329000</v>
          </cell>
          <cell r="Y253">
            <v>0</v>
          </cell>
          <cell r="Z253" t="str">
            <v>--MANEJO INTRAHOSPITALARIO POR MEDICO GENERAL FACTURADOS 10 SE RECONOCEN 3 DE ACUERDO A PERIODO DE INTERNACION ( 3 DIAS ) </v>
          </cell>
          <cell r="AA253" t="str">
            <v>NA</v>
          </cell>
          <cell r="AB253">
            <v>329000</v>
          </cell>
          <cell r="AC253">
            <v>0</v>
          </cell>
          <cell r="AD253">
            <v>0</v>
          </cell>
          <cell r="AE253">
            <v>43116</v>
          </cell>
          <cell r="AF253" t="str">
            <v>FACSS</v>
          </cell>
          <cell r="AG253" t="str">
            <v>IPSPU</v>
          </cell>
          <cell r="AH253" t="str">
            <v>Pagado</v>
          </cell>
          <cell r="AI253" t="str">
            <v>26565</v>
          </cell>
          <cell r="AJ253">
            <v>1052271</v>
          </cell>
          <cell r="AK253">
            <v>1052271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723271</v>
          </cell>
          <cell r="AS253">
            <v>0</v>
          </cell>
          <cell r="AT253">
            <v>0</v>
          </cell>
          <cell r="AU253">
            <v>0</v>
          </cell>
          <cell r="AV253" t="str">
            <v>NA</v>
          </cell>
          <cell r="AW253" t="str">
            <v>1217346</v>
          </cell>
          <cell r="AX253" t="str">
            <v>0</v>
          </cell>
          <cell r="AY253" t="str">
            <v>64615</v>
          </cell>
          <cell r="AZ253" t="str">
            <v>11271</v>
          </cell>
        </row>
        <row r="254">
          <cell r="G254">
            <v>29191</v>
          </cell>
          <cell r="H254" t="str">
            <v>ADMINISTRADORA</v>
          </cell>
          <cell r="I254">
            <v>39</v>
          </cell>
          <cell r="J254" t="str">
            <v>SUBSIDIADO PLENO</v>
          </cell>
          <cell r="K254" t="str">
            <v>CC-13886529</v>
          </cell>
          <cell r="L254" t="str">
            <v>P</v>
          </cell>
          <cell r="M254" t="str">
            <v>NINGUNO</v>
          </cell>
          <cell r="N254">
            <v>0</v>
          </cell>
          <cell r="O254">
            <v>13</v>
          </cell>
          <cell r="P254">
            <v>43038</v>
          </cell>
          <cell r="Q254">
            <v>43038</v>
          </cell>
          <cell r="R254">
            <v>43116</v>
          </cell>
          <cell r="S254">
            <v>9009</v>
          </cell>
          <cell r="T254">
            <v>0</v>
          </cell>
          <cell r="U254">
            <v>0</v>
          </cell>
          <cell r="V254">
            <v>9009</v>
          </cell>
          <cell r="W254">
            <v>9009</v>
          </cell>
          <cell r="X254">
            <v>0</v>
          </cell>
          <cell r="Y254">
            <v>0</v>
          </cell>
          <cell r="Z254" t="str">
            <v>NA</v>
          </cell>
          <cell r="AA254" t="str">
            <v>NA</v>
          </cell>
          <cell r="AB254">
            <v>0</v>
          </cell>
          <cell r="AC254">
            <v>0</v>
          </cell>
          <cell r="AD254">
            <v>0</v>
          </cell>
          <cell r="AE254">
            <v>43116</v>
          </cell>
          <cell r="AF254" t="str">
            <v>FACSS</v>
          </cell>
          <cell r="AG254" t="str">
            <v>IPSPU</v>
          </cell>
          <cell r="AH254" t="str">
            <v>Pagado</v>
          </cell>
          <cell r="AI254" t="str">
            <v>29191</v>
          </cell>
          <cell r="AJ254">
            <v>9009</v>
          </cell>
          <cell r="AK254">
            <v>9009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9009</v>
          </cell>
          <cell r="AS254">
            <v>0</v>
          </cell>
          <cell r="AT254">
            <v>0</v>
          </cell>
          <cell r="AU254">
            <v>0</v>
          </cell>
          <cell r="AV254" t="str">
            <v>NA</v>
          </cell>
          <cell r="AW254" t="str">
            <v>1206511</v>
          </cell>
          <cell r="AX254" t="str">
            <v>0</v>
          </cell>
          <cell r="AY254" t="str">
            <v>0</v>
          </cell>
          <cell r="AZ254" t="str">
            <v>11271</v>
          </cell>
        </row>
        <row r="255">
          <cell r="G255">
            <v>29205</v>
          </cell>
          <cell r="H255" t="str">
            <v>ADMINISTRADORA</v>
          </cell>
          <cell r="I255">
            <v>39</v>
          </cell>
          <cell r="J255" t="str">
            <v>SUBSIDIADO PLENO</v>
          </cell>
          <cell r="K255" t="str">
            <v>CC-22832453</v>
          </cell>
          <cell r="L255" t="str">
            <v>P</v>
          </cell>
          <cell r="M255" t="str">
            <v>NINGUNO</v>
          </cell>
          <cell r="N255">
            <v>0</v>
          </cell>
          <cell r="O255">
            <v>13</v>
          </cell>
          <cell r="P255">
            <v>43038</v>
          </cell>
          <cell r="Q255">
            <v>43038</v>
          </cell>
          <cell r="R255">
            <v>43116</v>
          </cell>
          <cell r="S255">
            <v>9009</v>
          </cell>
          <cell r="T255">
            <v>0</v>
          </cell>
          <cell r="U255">
            <v>0</v>
          </cell>
          <cell r="V255">
            <v>9009</v>
          </cell>
          <cell r="W255">
            <v>9009</v>
          </cell>
          <cell r="X255">
            <v>0</v>
          </cell>
          <cell r="Y255">
            <v>0</v>
          </cell>
          <cell r="Z255" t="str">
            <v>NA</v>
          </cell>
          <cell r="AA255" t="str">
            <v>NA</v>
          </cell>
          <cell r="AB255">
            <v>0</v>
          </cell>
          <cell r="AC255">
            <v>0</v>
          </cell>
          <cell r="AD255">
            <v>0</v>
          </cell>
          <cell r="AE255">
            <v>43116</v>
          </cell>
          <cell r="AF255" t="str">
            <v>FACSS</v>
          </cell>
          <cell r="AG255" t="str">
            <v>IPSPU</v>
          </cell>
          <cell r="AH255" t="str">
            <v>Pagado</v>
          </cell>
          <cell r="AI255" t="str">
            <v>29205</v>
          </cell>
          <cell r="AJ255">
            <v>9009</v>
          </cell>
          <cell r="AK255">
            <v>9009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9009</v>
          </cell>
          <cell r="AS255">
            <v>0</v>
          </cell>
          <cell r="AT255">
            <v>0</v>
          </cell>
          <cell r="AU255">
            <v>0</v>
          </cell>
          <cell r="AV255" t="str">
            <v>NA</v>
          </cell>
          <cell r="AW255" t="str">
            <v>1206512</v>
          </cell>
          <cell r="AX255" t="str">
            <v>0</v>
          </cell>
          <cell r="AY255" t="str">
            <v>0</v>
          </cell>
          <cell r="AZ255" t="str">
            <v>11271</v>
          </cell>
        </row>
        <row r="256">
          <cell r="G256">
            <v>29278</v>
          </cell>
          <cell r="H256" t="str">
            <v>ADMINISTRADORA</v>
          </cell>
          <cell r="I256">
            <v>39</v>
          </cell>
          <cell r="J256" t="str">
            <v>SUBSIDIADO PLENO</v>
          </cell>
          <cell r="K256" t="str">
            <v>RC-1143252889</v>
          </cell>
          <cell r="L256" t="str">
            <v>P</v>
          </cell>
          <cell r="M256" t="str">
            <v>NINGUNO</v>
          </cell>
          <cell r="N256">
            <v>0</v>
          </cell>
          <cell r="O256">
            <v>13</v>
          </cell>
          <cell r="P256">
            <v>43038</v>
          </cell>
          <cell r="Q256">
            <v>43046</v>
          </cell>
          <cell r="R256">
            <v>43116</v>
          </cell>
          <cell r="S256">
            <v>27027</v>
          </cell>
          <cell r="T256">
            <v>0</v>
          </cell>
          <cell r="U256">
            <v>0</v>
          </cell>
          <cell r="V256">
            <v>27027</v>
          </cell>
          <cell r="W256">
            <v>27027</v>
          </cell>
          <cell r="X256">
            <v>0</v>
          </cell>
          <cell r="Y256">
            <v>0</v>
          </cell>
          <cell r="Z256" t="str">
            <v>NA</v>
          </cell>
          <cell r="AA256" t="str">
            <v>NA</v>
          </cell>
          <cell r="AB256">
            <v>0</v>
          </cell>
          <cell r="AC256">
            <v>0</v>
          </cell>
          <cell r="AD256">
            <v>0</v>
          </cell>
          <cell r="AE256">
            <v>43116</v>
          </cell>
          <cell r="AF256" t="str">
            <v>FACSS</v>
          </cell>
          <cell r="AG256" t="str">
            <v>IPSPU</v>
          </cell>
          <cell r="AH256" t="str">
            <v>Pagado</v>
          </cell>
          <cell r="AI256" t="str">
            <v>29278</v>
          </cell>
          <cell r="AJ256">
            <v>27027</v>
          </cell>
          <cell r="AK256">
            <v>27027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27027</v>
          </cell>
          <cell r="AS256">
            <v>0</v>
          </cell>
          <cell r="AT256">
            <v>0</v>
          </cell>
          <cell r="AU256">
            <v>0</v>
          </cell>
          <cell r="AV256" t="str">
            <v>NA</v>
          </cell>
          <cell r="AW256" t="str">
            <v>1206513</v>
          </cell>
          <cell r="AX256" t="str">
            <v>0</v>
          </cell>
          <cell r="AY256" t="str">
            <v>0</v>
          </cell>
          <cell r="AZ256" t="str">
            <v>11271</v>
          </cell>
        </row>
        <row r="257">
          <cell r="G257">
            <v>30046</v>
          </cell>
          <cell r="H257" t="str">
            <v>ADMINISTRADORA</v>
          </cell>
          <cell r="I257">
            <v>39</v>
          </cell>
          <cell r="J257" t="str">
            <v>SUBSIDIADO PLENO</v>
          </cell>
          <cell r="K257" t="str">
            <v>TI-1063561497</v>
          </cell>
          <cell r="L257" t="str">
            <v>P</v>
          </cell>
          <cell r="M257" t="str">
            <v>NINGUNO</v>
          </cell>
          <cell r="N257">
            <v>0</v>
          </cell>
          <cell r="O257">
            <v>13</v>
          </cell>
          <cell r="P257">
            <v>43104</v>
          </cell>
          <cell r="Q257">
            <v>43110</v>
          </cell>
          <cell r="R257">
            <v>43143</v>
          </cell>
          <cell r="S257">
            <v>90934</v>
          </cell>
          <cell r="T257">
            <v>0</v>
          </cell>
          <cell r="U257">
            <v>0</v>
          </cell>
          <cell r="V257">
            <v>90934</v>
          </cell>
          <cell r="W257">
            <v>90934</v>
          </cell>
          <cell r="X257">
            <v>0</v>
          </cell>
          <cell r="Y257">
            <v>0</v>
          </cell>
          <cell r="Z257" t="str">
            <v>NA</v>
          </cell>
          <cell r="AA257" t="str">
            <v>NA</v>
          </cell>
          <cell r="AB257">
            <v>0</v>
          </cell>
          <cell r="AC257">
            <v>0</v>
          </cell>
          <cell r="AD257">
            <v>0</v>
          </cell>
          <cell r="AE257">
            <v>43143</v>
          </cell>
          <cell r="AF257" t="str">
            <v>FACSS</v>
          </cell>
          <cell r="AG257" t="str">
            <v>IPSPU</v>
          </cell>
          <cell r="AH257" t="str">
            <v>Pagado</v>
          </cell>
          <cell r="AI257" t="str">
            <v>FV-30046</v>
          </cell>
          <cell r="AJ257">
            <v>90934</v>
          </cell>
          <cell r="AK257">
            <v>90934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90934</v>
          </cell>
          <cell r="AT257">
            <v>0</v>
          </cell>
          <cell r="AU257">
            <v>0</v>
          </cell>
          <cell r="AV257" t="str">
            <v>GIRO DIRECTO DEL M.PS.  MES DE MARZO DE 2018. EVENTO</v>
          </cell>
          <cell r="AW257" t="str">
            <v>1347329</v>
          </cell>
          <cell r="AX257" t="str">
            <v>12872</v>
          </cell>
          <cell r="AY257" t="str">
            <v>0</v>
          </cell>
          <cell r="AZ257" t="str">
            <v>0</v>
          </cell>
        </row>
        <row r="258">
          <cell r="G258">
            <v>30220</v>
          </cell>
          <cell r="H258" t="str">
            <v>ADMINISTRADORA</v>
          </cell>
          <cell r="I258">
            <v>39</v>
          </cell>
          <cell r="J258" t="str">
            <v>SUBSIDIADO PLENO</v>
          </cell>
          <cell r="K258" t="str">
            <v>CC-1002446620</v>
          </cell>
          <cell r="L258" t="str">
            <v>P</v>
          </cell>
          <cell r="M258" t="str">
            <v>NINGUNO</v>
          </cell>
          <cell r="N258">
            <v>0</v>
          </cell>
          <cell r="O258">
            <v>13</v>
          </cell>
          <cell r="P258">
            <v>43110</v>
          </cell>
          <cell r="Q258">
            <v>43125</v>
          </cell>
          <cell r="R258">
            <v>43143</v>
          </cell>
          <cell r="S258">
            <v>127428</v>
          </cell>
          <cell r="T258">
            <v>0</v>
          </cell>
          <cell r="U258">
            <v>0</v>
          </cell>
          <cell r="V258">
            <v>127428</v>
          </cell>
          <cell r="W258">
            <v>127428</v>
          </cell>
          <cell r="X258">
            <v>0</v>
          </cell>
          <cell r="Y258">
            <v>0</v>
          </cell>
          <cell r="Z258" t="str">
            <v>NA</v>
          </cell>
          <cell r="AA258" t="str">
            <v>NA</v>
          </cell>
          <cell r="AB258">
            <v>0</v>
          </cell>
          <cell r="AC258">
            <v>0</v>
          </cell>
          <cell r="AD258">
            <v>0</v>
          </cell>
          <cell r="AE258">
            <v>43143</v>
          </cell>
          <cell r="AF258" t="str">
            <v>FACSS</v>
          </cell>
          <cell r="AG258" t="str">
            <v>IPSPU</v>
          </cell>
          <cell r="AH258" t="str">
            <v>Pagado</v>
          </cell>
          <cell r="AI258" t="str">
            <v>FV-30220</v>
          </cell>
          <cell r="AJ258">
            <v>127428</v>
          </cell>
          <cell r="AK258">
            <v>127428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127428</v>
          </cell>
          <cell r="AT258">
            <v>0</v>
          </cell>
          <cell r="AU258">
            <v>0</v>
          </cell>
          <cell r="AV258" t="str">
            <v>GIRO DIRECTO DEL M.PS.  MES DE MARZO DE 2018. EVENTO</v>
          </cell>
          <cell r="AW258" t="str">
            <v>1347332</v>
          </cell>
          <cell r="AX258" t="str">
            <v>12872</v>
          </cell>
          <cell r="AY258" t="str">
            <v>0</v>
          </cell>
          <cell r="AZ258" t="str">
            <v>0</v>
          </cell>
        </row>
        <row r="259">
          <cell r="G259">
            <v>30225</v>
          </cell>
          <cell r="H259" t="str">
            <v>ADMINISTRADORA</v>
          </cell>
          <cell r="I259">
            <v>39</v>
          </cell>
          <cell r="J259" t="str">
            <v>SUBSIDIADO PLENO</v>
          </cell>
          <cell r="K259" t="str">
            <v>CC-44150754</v>
          </cell>
          <cell r="L259" t="str">
            <v>P</v>
          </cell>
          <cell r="M259" t="str">
            <v>NINGUNO</v>
          </cell>
          <cell r="N259">
            <v>0</v>
          </cell>
          <cell r="O259">
            <v>13</v>
          </cell>
          <cell r="P259">
            <v>43110</v>
          </cell>
          <cell r="Q259">
            <v>43125</v>
          </cell>
          <cell r="R259">
            <v>43143</v>
          </cell>
          <cell r="S259">
            <v>125123</v>
          </cell>
          <cell r="T259">
            <v>0</v>
          </cell>
          <cell r="U259">
            <v>0</v>
          </cell>
          <cell r="V259">
            <v>125123</v>
          </cell>
          <cell r="W259">
            <v>125123</v>
          </cell>
          <cell r="X259">
            <v>0</v>
          </cell>
          <cell r="Y259">
            <v>0</v>
          </cell>
          <cell r="Z259" t="str">
            <v>NA</v>
          </cell>
          <cell r="AA259" t="str">
            <v>NA</v>
          </cell>
          <cell r="AB259">
            <v>0</v>
          </cell>
          <cell r="AC259">
            <v>0</v>
          </cell>
          <cell r="AD259">
            <v>0</v>
          </cell>
          <cell r="AE259">
            <v>43143</v>
          </cell>
          <cell r="AF259" t="str">
            <v>FACSS</v>
          </cell>
          <cell r="AG259" t="str">
            <v>IPSPU</v>
          </cell>
          <cell r="AH259" t="str">
            <v>Pagado</v>
          </cell>
          <cell r="AI259" t="str">
            <v>FV-30225</v>
          </cell>
          <cell r="AJ259">
            <v>125123</v>
          </cell>
          <cell r="AK259">
            <v>125123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125123</v>
          </cell>
          <cell r="AT259">
            <v>0</v>
          </cell>
          <cell r="AU259">
            <v>0</v>
          </cell>
          <cell r="AV259" t="str">
            <v>GIRO DIRECTO DEL M.PS.  MES DE MARZO DE 2018. EVENTO</v>
          </cell>
          <cell r="AW259" t="str">
            <v>1347333</v>
          </cell>
          <cell r="AX259" t="str">
            <v>12872</v>
          </cell>
          <cell r="AY259" t="str">
            <v>0</v>
          </cell>
          <cell r="AZ259" t="str">
            <v>0</v>
          </cell>
        </row>
        <row r="260">
          <cell r="G260">
            <v>30226</v>
          </cell>
          <cell r="H260" t="str">
            <v>ADMINISTRADORA</v>
          </cell>
          <cell r="I260">
            <v>39</v>
          </cell>
          <cell r="J260" t="str">
            <v>SUBSIDIADO PLENO</v>
          </cell>
          <cell r="K260" t="str">
            <v>RC-1052574061</v>
          </cell>
          <cell r="L260" t="str">
            <v>P</v>
          </cell>
          <cell r="M260" t="str">
            <v>NINGUNO</v>
          </cell>
          <cell r="N260">
            <v>0</v>
          </cell>
          <cell r="O260">
            <v>13</v>
          </cell>
          <cell r="P260">
            <v>43110</v>
          </cell>
          <cell r="Q260">
            <v>43125</v>
          </cell>
          <cell r="R260">
            <v>43143</v>
          </cell>
          <cell r="S260">
            <v>102279</v>
          </cell>
          <cell r="T260">
            <v>0</v>
          </cell>
          <cell r="U260">
            <v>0</v>
          </cell>
          <cell r="V260">
            <v>102279</v>
          </cell>
          <cell r="W260">
            <v>102279</v>
          </cell>
          <cell r="X260">
            <v>0</v>
          </cell>
          <cell r="Y260">
            <v>0</v>
          </cell>
          <cell r="Z260" t="str">
            <v>NA</v>
          </cell>
          <cell r="AA260" t="str">
            <v>NA</v>
          </cell>
          <cell r="AB260">
            <v>0</v>
          </cell>
          <cell r="AC260">
            <v>0</v>
          </cell>
          <cell r="AD260">
            <v>0</v>
          </cell>
          <cell r="AE260">
            <v>43143</v>
          </cell>
          <cell r="AF260" t="str">
            <v>FACSS</v>
          </cell>
          <cell r="AG260" t="str">
            <v>IPSPU</v>
          </cell>
          <cell r="AH260" t="str">
            <v>Pagado</v>
          </cell>
          <cell r="AI260" t="str">
            <v>FV-30226</v>
          </cell>
          <cell r="AJ260">
            <v>102279</v>
          </cell>
          <cell r="AK260">
            <v>102279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102279</v>
          </cell>
          <cell r="AT260">
            <v>0</v>
          </cell>
          <cell r="AU260">
            <v>0</v>
          </cell>
          <cell r="AV260" t="str">
            <v>GIRO DIRECTO DEL M.PS.  MES DE MARZO DE 2018. EVENTO</v>
          </cell>
          <cell r="AW260" t="str">
            <v>1347334</v>
          </cell>
          <cell r="AX260" t="str">
            <v>12872</v>
          </cell>
          <cell r="AY260" t="str">
            <v>0</v>
          </cell>
          <cell r="AZ260" t="str">
            <v>0</v>
          </cell>
        </row>
        <row r="261">
          <cell r="G261">
            <v>30227</v>
          </cell>
          <cell r="H261" t="str">
            <v>ADMINISTRADORA</v>
          </cell>
          <cell r="I261">
            <v>39</v>
          </cell>
          <cell r="J261" t="str">
            <v>SUBSIDIADO PLENO</v>
          </cell>
          <cell r="K261" t="str">
            <v>CC-1104128077</v>
          </cell>
          <cell r="L261" t="str">
            <v>P</v>
          </cell>
          <cell r="M261" t="str">
            <v>NINGUNO</v>
          </cell>
          <cell r="N261">
            <v>0</v>
          </cell>
          <cell r="O261">
            <v>13</v>
          </cell>
          <cell r="P261">
            <v>43110</v>
          </cell>
          <cell r="Q261">
            <v>43125</v>
          </cell>
          <cell r="R261">
            <v>43143</v>
          </cell>
          <cell r="S261">
            <v>64118</v>
          </cell>
          <cell r="T261">
            <v>0</v>
          </cell>
          <cell r="U261">
            <v>0</v>
          </cell>
          <cell r="V261">
            <v>64118</v>
          </cell>
          <cell r="W261">
            <v>64118</v>
          </cell>
          <cell r="X261">
            <v>0</v>
          </cell>
          <cell r="Y261">
            <v>0</v>
          </cell>
          <cell r="Z261" t="str">
            <v>NA</v>
          </cell>
          <cell r="AA261" t="str">
            <v>NA</v>
          </cell>
          <cell r="AB261">
            <v>0</v>
          </cell>
          <cell r="AC261">
            <v>0</v>
          </cell>
          <cell r="AD261">
            <v>0</v>
          </cell>
          <cell r="AE261">
            <v>43143</v>
          </cell>
          <cell r="AF261" t="str">
            <v>FACSS</v>
          </cell>
          <cell r="AG261" t="str">
            <v>IPSPU</v>
          </cell>
          <cell r="AH261" t="str">
            <v>Pagado</v>
          </cell>
          <cell r="AI261" t="str">
            <v>FV-30227</v>
          </cell>
          <cell r="AJ261">
            <v>64118</v>
          </cell>
          <cell r="AK261">
            <v>64118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64118</v>
          </cell>
          <cell r="AT261">
            <v>0</v>
          </cell>
          <cell r="AU261">
            <v>0</v>
          </cell>
          <cell r="AV261" t="str">
            <v>GIRO DIRECTO DEL M.PS.  MES DE MARZO DE 2018. EVENTO</v>
          </cell>
          <cell r="AW261" t="str">
            <v>1347335</v>
          </cell>
          <cell r="AX261" t="str">
            <v>12872</v>
          </cell>
          <cell r="AY261" t="str">
            <v>0</v>
          </cell>
          <cell r="AZ261" t="str">
            <v>0</v>
          </cell>
        </row>
        <row r="262">
          <cell r="G262">
            <v>30229</v>
          </cell>
          <cell r="H262" t="str">
            <v>ADMINISTRADORA</v>
          </cell>
          <cell r="I262">
            <v>39</v>
          </cell>
          <cell r="J262" t="str">
            <v>SUBSIDIADO PLENO</v>
          </cell>
          <cell r="K262" t="str">
            <v>RC-1052574204</v>
          </cell>
          <cell r="L262" t="str">
            <v>P</v>
          </cell>
          <cell r="M262" t="str">
            <v>NINGUNO</v>
          </cell>
          <cell r="N262">
            <v>0</v>
          </cell>
          <cell r="O262">
            <v>13</v>
          </cell>
          <cell r="P262">
            <v>43110</v>
          </cell>
          <cell r="Q262">
            <v>43125</v>
          </cell>
          <cell r="R262">
            <v>43143</v>
          </cell>
          <cell r="S262">
            <v>126847</v>
          </cell>
          <cell r="T262">
            <v>0</v>
          </cell>
          <cell r="U262">
            <v>0</v>
          </cell>
          <cell r="V262">
            <v>126847</v>
          </cell>
          <cell r="W262">
            <v>126847</v>
          </cell>
          <cell r="X262">
            <v>0</v>
          </cell>
          <cell r="Y262">
            <v>0</v>
          </cell>
          <cell r="Z262" t="str">
            <v>NA</v>
          </cell>
          <cell r="AA262" t="str">
            <v>NA</v>
          </cell>
          <cell r="AB262">
            <v>0</v>
          </cell>
          <cell r="AC262">
            <v>0</v>
          </cell>
          <cell r="AD262">
            <v>0</v>
          </cell>
          <cell r="AE262">
            <v>43143</v>
          </cell>
          <cell r="AF262" t="str">
            <v>FACSS</v>
          </cell>
          <cell r="AG262" t="str">
            <v>IPSPU</v>
          </cell>
          <cell r="AH262" t="str">
            <v>Pagado</v>
          </cell>
          <cell r="AI262" t="str">
            <v>FV-30229</v>
          </cell>
          <cell r="AJ262">
            <v>126847</v>
          </cell>
          <cell r="AK262">
            <v>126847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126847</v>
          </cell>
          <cell r="AT262">
            <v>0</v>
          </cell>
          <cell r="AU262">
            <v>0</v>
          </cell>
          <cell r="AV262" t="str">
            <v>GIRO DIRECTO DEL M.PS.  MES DE MARZO DE 2018. EVENTO</v>
          </cell>
          <cell r="AW262" t="str">
            <v>1347336</v>
          </cell>
          <cell r="AX262" t="str">
            <v>12872</v>
          </cell>
          <cell r="AY262" t="str">
            <v>0</v>
          </cell>
          <cell r="AZ262" t="str">
            <v>0</v>
          </cell>
        </row>
        <row r="263">
          <cell r="G263">
            <v>30230</v>
          </cell>
          <cell r="H263" t="str">
            <v>ADMINISTRADORA</v>
          </cell>
          <cell r="I263">
            <v>39</v>
          </cell>
          <cell r="J263" t="str">
            <v>SUBSIDIADO PLENO</v>
          </cell>
          <cell r="K263" t="str">
            <v>TI-1052216739</v>
          </cell>
          <cell r="L263" t="str">
            <v>P</v>
          </cell>
          <cell r="M263" t="str">
            <v>NINGUNO</v>
          </cell>
          <cell r="N263">
            <v>0</v>
          </cell>
          <cell r="O263">
            <v>13</v>
          </cell>
          <cell r="P263">
            <v>43110</v>
          </cell>
          <cell r="Q263">
            <v>43125</v>
          </cell>
          <cell r="R263">
            <v>43143</v>
          </cell>
          <cell r="S263">
            <v>455411</v>
          </cell>
          <cell r="T263">
            <v>0</v>
          </cell>
          <cell r="U263">
            <v>0</v>
          </cell>
          <cell r="V263">
            <v>455411</v>
          </cell>
          <cell r="W263">
            <v>455411</v>
          </cell>
          <cell r="X263">
            <v>0</v>
          </cell>
          <cell r="Y263">
            <v>0</v>
          </cell>
          <cell r="Z263" t="str">
            <v>NA</v>
          </cell>
          <cell r="AA263" t="str">
            <v>NA</v>
          </cell>
          <cell r="AB263">
            <v>0</v>
          </cell>
          <cell r="AC263">
            <v>0</v>
          </cell>
          <cell r="AD263">
            <v>0</v>
          </cell>
          <cell r="AE263">
            <v>43143</v>
          </cell>
          <cell r="AF263" t="str">
            <v>FACSS</v>
          </cell>
          <cell r="AG263" t="str">
            <v>IPSPU</v>
          </cell>
          <cell r="AH263" t="str">
            <v>Pagado</v>
          </cell>
          <cell r="AI263" t="str">
            <v>FV-30230</v>
          </cell>
          <cell r="AJ263">
            <v>455411</v>
          </cell>
          <cell r="AK263">
            <v>455411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455411</v>
          </cell>
          <cell r="AT263">
            <v>0</v>
          </cell>
          <cell r="AU263">
            <v>0</v>
          </cell>
          <cell r="AV263" t="str">
            <v>GIRO DIRECTO DEL M.PS.  MES DE MARZO DE 2018. EVENTO</v>
          </cell>
          <cell r="AW263" t="str">
            <v>1347337</v>
          </cell>
          <cell r="AX263" t="str">
            <v>12872</v>
          </cell>
          <cell r="AY263" t="str">
            <v>0</v>
          </cell>
          <cell r="AZ263" t="str">
            <v>0</v>
          </cell>
        </row>
        <row r="264">
          <cell r="G264">
            <v>30398</v>
          </cell>
          <cell r="H264" t="str">
            <v>ADMINISTRADORA</v>
          </cell>
          <cell r="I264">
            <v>39</v>
          </cell>
          <cell r="J264" t="str">
            <v>SUBSIDIADO PLENO</v>
          </cell>
          <cell r="K264" t="str">
            <v>CC-1002446620</v>
          </cell>
          <cell r="L264" t="str">
            <v>P</v>
          </cell>
          <cell r="M264" t="str">
            <v>NINGUNO</v>
          </cell>
          <cell r="N264">
            <v>0</v>
          </cell>
          <cell r="O264">
            <v>13</v>
          </cell>
          <cell r="P264">
            <v>43110</v>
          </cell>
          <cell r="Q264">
            <v>43125</v>
          </cell>
          <cell r="R264">
            <v>43143</v>
          </cell>
          <cell r="S264">
            <v>1554641</v>
          </cell>
          <cell r="T264">
            <v>0</v>
          </cell>
          <cell r="U264">
            <v>0</v>
          </cell>
          <cell r="V264">
            <v>1554641</v>
          </cell>
          <cell r="W264">
            <v>1554641</v>
          </cell>
          <cell r="X264">
            <v>577941</v>
          </cell>
          <cell r="Y264">
            <v>0</v>
          </cell>
          <cell r="Z264" t="str">
            <v>--SE GLOSA MAYOR VALOR COBRADO EN PDTO ATENCION D EPARTO DE ACUEROD A LO ESTIPULADO POR MANUAL TARIFARIO SOAT 2018. SE LIQUIDA Y GLOSA DIFERENCIA</v>
          </cell>
          <cell r="AA264" t="str">
            <v>NA</v>
          </cell>
          <cell r="AB264">
            <v>577941</v>
          </cell>
          <cell r="AC264">
            <v>0</v>
          </cell>
          <cell r="AD264">
            <v>0</v>
          </cell>
          <cell r="AE264">
            <v>43143</v>
          </cell>
          <cell r="AF264" t="str">
            <v>FACSS</v>
          </cell>
          <cell r="AG264" t="str">
            <v>IPSPU</v>
          </cell>
          <cell r="AH264" t="str">
            <v>Pagado</v>
          </cell>
          <cell r="AI264" t="str">
            <v>FV-30398</v>
          </cell>
          <cell r="AJ264">
            <v>1554641</v>
          </cell>
          <cell r="AK264">
            <v>1554641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976700</v>
          </cell>
          <cell r="AT264">
            <v>0</v>
          </cell>
          <cell r="AU264">
            <v>0</v>
          </cell>
          <cell r="AV264" t="str">
            <v>GIRO DIRECTO DEL M.PS.  MES DE MARZO DE 2018. EVENTO</v>
          </cell>
          <cell r="AW264" t="str">
            <v>1346037</v>
          </cell>
          <cell r="AX264" t="str">
            <v>12872</v>
          </cell>
          <cell r="AY264" t="str">
            <v>73018</v>
          </cell>
          <cell r="AZ264" t="str">
            <v>0</v>
          </cell>
        </row>
        <row r="265">
          <cell r="G265">
            <v>39001</v>
          </cell>
          <cell r="H265" t="str">
            <v>ADMINISTRADORA</v>
          </cell>
          <cell r="I265">
            <v>39</v>
          </cell>
          <cell r="J265" t="str">
            <v>SUBSIDIADO PLENO</v>
          </cell>
          <cell r="K265" t="str">
            <v>RC-1052220906</v>
          </cell>
          <cell r="L265" t="str">
            <v>P</v>
          </cell>
          <cell r="M265" t="str">
            <v>NINGUNO</v>
          </cell>
          <cell r="N265">
            <v>0</v>
          </cell>
          <cell r="O265">
            <v>13</v>
          </cell>
          <cell r="P265">
            <v>43647</v>
          </cell>
          <cell r="Q265">
            <v>43647</v>
          </cell>
          <cell r="R265">
            <v>43815</v>
          </cell>
          <cell r="S265">
            <v>245582</v>
          </cell>
          <cell r="T265">
            <v>0</v>
          </cell>
          <cell r="U265">
            <v>0</v>
          </cell>
          <cell r="V265">
            <v>245582</v>
          </cell>
          <cell r="W265">
            <v>245582</v>
          </cell>
          <cell r="X265">
            <v>0</v>
          </cell>
          <cell r="Y265">
            <v>0</v>
          </cell>
          <cell r="Z265" t="str">
            <v>NA</v>
          </cell>
          <cell r="AA265" t="str">
            <v>NA</v>
          </cell>
          <cell r="AB265">
            <v>0</v>
          </cell>
          <cell r="AC265">
            <v>0</v>
          </cell>
          <cell r="AD265">
            <v>0</v>
          </cell>
          <cell r="AE265">
            <v>43815</v>
          </cell>
          <cell r="AF265" t="str">
            <v>FACSS</v>
          </cell>
          <cell r="AG265" t="str">
            <v>IPSPU</v>
          </cell>
          <cell r="AH265" t="str">
            <v>Pagado</v>
          </cell>
          <cell r="AI265" t="str">
            <v>FV 39001</v>
          </cell>
          <cell r="AJ265">
            <v>245582</v>
          </cell>
          <cell r="AK265">
            <v>245582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24558</v>
          </cell>
          <cell r="AS265">
            <v>221024</v>
          </cell>
          <cell r="AT265">
            <v>0</v>
          </cell>
          <cell r="AU265">
            <v>0</v>
          </cell>
          <cell r="AV265" t="str">
            <v>GIRO DIRECTO DEL M.PS.  MES DE ENERO DE 2020. EVENTO</v>
          </cell>
          <cell r="AW265" t="str">
            <v>4200939</v>
          </cell>
          <cell r="AX265" t="str">
            <v>27087</v>
          </cell>
          <cell r="AY265" t="str">
            <v>0</v>
          </cell>
          <cell r="AZ265" t="str">
            <v>21253</v>
          </cell>
        </row>
        <row r="266">
          <cell r="G266">
            <v>38792</v>
          </cell>
          <cell r="H266" t="str">
            <v>ADMINISTRADORA</v>
          </cell>
          <cell r="I266">
            <v>39</v>
          </cell>
          <cell r="J266" t="str">
            <v>SUBSIDIADO PLENO</v>
          </cell>
          <cell r="K266" t="str">
            <v>RC-1053202469</v>
          </cell>
          <cell r="L266" t="str">
            <v>P</v>
          </cell>
          <cell r="M266" t="str">
            <v>NINGUNO</v>
          </cell>
          <cell r="N266">
            <v>0</v>
          </cell>
          <cell r="O266">
            <v>13</v>
          </cell>
          <cell r="P266">
            <v>43628</v>
          </cell>
          <cell r="Q266">
            <v>43658</v>
          </cell>
          <cell r="R266">
            <v>43815</v>
          </cell>
          <cell r="S266">
            <v>77657</v>
          </cell>
          <cell r="T266">
            <v>0</v>
          </cell>
          <cell r="U266">
            <v>0</v>
          </cell>
          <cell r="V266">
            <v>77657</v>
          </cell>
          <cell r="W266">
            <v>77657</v>
          </cell>
          <cell r="X266">
            <v>0</v>
          </cell>
          <cell r="Y266">
            <v>0</v>
          </cell>
          <cell r="Z266" t="str">
            <v>NA</v>
          </cell>
          <cell r="AA266" t="str">
            <v>NA</v>
          </cell>
          <cell r="AB266">
            <v>0</v>
          </cell>
          <cell r="AC266">
            <v>0</v>
          </cell>
          <cell r="AD266">
            <v>0</v>
          </cell>
          <cell r="AE266">
            <v>43815</v>
          </cell>
          <cell r="AF266" t="str">
            <v>FACSS</v>
          </cell>
          <cell r="AG266" t="str">
            <v>IPSPU</v>
          </cell>
          <cell r="AH266" t="str">
            <v>Pagado</v>
          </cell>
          <cell r="AI266" t="str">
            <v>FV 38792</v>
          </cell>
          <cell r="AJ266">
            <v>77657</v>
          </cell>
          <cell r="AK266">
            <v>77657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7766</v>
          </cell>
          <cell r="AS266">
            <v>69891</v>
          </cell>
          <cell r="AT266">
            <v>0</v>
          </cell>
          <cell r="AU266">
            <v>0</v>
          </cell>
          <cell r="AV266" t="str">
            <v>GIRO DIRECTO DEL M.PS.  MES DE ENERO DE 2020. EVENTO</v>
          </cell>
          <cell r="AW266" t="str">
            <v>4187379</v>
          </cell>
          <cell r="AX266" t="str">
            <v>27087</v>
          </cell>
          <cell r="AY266" t="str">
            <v>0</v>
          </cell>
          <cell r="AZ266" t="str">
            <v>21253</v>
          </cell>
        </row>
        <row r="267">
          <cell r="G267">
            <v>39198</v>
          </cell>
          <cell r="H267" t="str">
            <v>ADMINISTRADORA</v>
          </cell>
          <cell r="I267">
            <v>39</v>
          </cell>
          <cell r="J267" t="str">
            <v>SUBSIDIADO PLENO</v>
          </cell>
          <cell r="K267" t="str">
            <v>CC-1002446864</v>
          </cell>
          <cell r="L267" t="str">
            <v>P</v>
          </cell>
          <cell r="M267" t="str">
            <v>NINGUNO</v>
          </cell>
          <cell r="N267">
            <v>0</v>
          </cell>
          <cell r="O267">
            <v>13</v>
          </cell>
          <cell r="P267">
            <v>43665</v>
          </cell>
          <cell r="Q267">
            <v>43681</v>
          </cell>
          <cell r="R267">
            <v>43815</v>
          </cell>
          <cell r="S267">
            <v>69571</v>
          </cell>
          <cell r="T267">
            <v>0</v>
          </cell>
          <cell r="U267">
            <v>0</v>
          </cell>
          <cell r="V267">
            <v>69571</v>
          </cell>
          <cell r="W267">
            <v>69571</v>
          </cell>
          <cell r="X267">
            <v>0</v>
          </cell>
          <cell r="Y267">
            <v>0</v>
          </cell>
          <cell r="Z267" t="str">
            <v>NA</v>
          </cell>
          <cell r="AA267" t="str">
            <v>NA</v>
          </cell>
          <cell r="AB267">
            <v>0</v>
          </cell>
          <cell r="AC267">
            <v>0</v>
          </cell>
          <cell r="AD267">
            <v>0</v>
          </cell>
          <cell r="AE267">
            <v>43815</v>
          </cell>
          <cell r="AF267" t="str">
            <v>FACSS</v>
          </cell>
          <cell r="AG267" t="str">
            <v>IPSPU</v>
          </cell>
          <cell r="AH267" t="str">
            <v>Pagado</v>
          </cell>
          <cell r="AI267" t="str">
            <v>FV 39198</v>
          </cell>
          <cell r="AJ267">
            <v>69571</v>
          </cell>
          <cell r="AK267">
            <v>69571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6957</v>
          </cell>
          <cell r="AS267">
            <v>62614</v>
          </cell>
          <cell r="AT267">
            <v>0</v>
          </cell>
          <cell r="AU267">
            <v>0</v>
          </cell>
          <cell r="AV267" t="str">
            <v>GIRO DIRECTO DEL M.PS.  MES DE ENERO DE 2020. EVENTO</v>
          </cell>
          <cell r="AW267" t="str">
            <v>4187380</v>
          </cell>
          <cell r="AX267" t="str">
            <v>27087</v>
          </cell>
          <cell r="AY267" t="str">
            <v>0</v>
          </cell>
          <cell r="AZ267" t="str">
            <v>21253</v>
          </cell>
        </row>
        <row r="268">
          <cell r="G268">
            <v>39529</v>
          </cell>
          <cell r="H268" t="str">
            <v>ADMINISTRADORA</v>
          </cell>
          <cell r="I268">
            <v>39</v>
          </cell>
          <cell r="J268" t="str">
            <v>SUBSIDIADO PLENO</v>
          </cell>
          <cell r="K268" t="str">
            <v>CC-1002410416</v>
          </cell>
          <cell r="L268" t="str">
            <v>P</v>
          </cell>
          <cell r="M268" t="str">
            <v>NINGUNO</v>
          </cell>
          <cell r="N268">
            <v>0</v>
          </cell>
          <cell r="O268">
            <v>13</v>
          </cell>
          <cell r="P268">
            <v>43685</v>
          </cell>
          <cell r="Q268">
            <v>43700</v>
          </cell>
          <cell r="R268">
            <v>43815</v>
          </cell>
          <cell r="S268">
            <v>66732</v>
          </cell>
          <cell r="T268">
            <v>0</v>
          </cell>
          <cell r="U268">
            <v>0</v>
          </cell>
          <cell r="V268">
            <v>66732</v>
          </cell>
          <cell r="W268">
            <v>66732</v>
          </cell>
          <cell r="X268">
            <v>0</v>
          </cell>
          <cell r="Y268">
            <v>0</v>
          </cell>
          <cell r="Z268" t="str">
            <v>NA</v>
          </cell>
          <cell r="AA268" t="str">
            <v>NA</v>
          </cell>
          <cell r="AB268">
            <v>0</v>
          </cell>
          <cell r="AC268">
            <v>0</v>
          </cell>
          <cell r="AD268">
            <v>0</v>
          </cell>
          <cell r="AE268">
            <v>43815</v>
          </cell>
          <cell r="AF268" t="str">
            <v>FACSS</v>
          </cell>
          <cell r="AG268" t="str">
            <v>IPSPU</v>
          </cell>
          <cell r="AH268" t="str">
            <v>Pagado</v>
          </cell>
          <cell r="AI268" t="str">
            <v>FV 39529</v>
          </cell>
          <cell r="AJ268">
            <v>66732</v>
          </cell>
          <cell r="AK268">
            <v>66732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6673</v>
          </cell>
          <cell r="AS268">
            <v>60059</v>
          </cell>
          <cell r="AT268">
            <v>0</v>
          </cell>
          <cell r="AU268">
            <v>0</v>
          </cell>
          <cell r="AV268" t="str">
            <v>GIRO DIRECTO DEL M.PS.  MES DE ENERO DE 2020. EVENTO</v>
          </cell>
          <cell r="AW268" t="str">
            <v>4187381</v>
          </cell>
          <cell r="AX268" t="str">
            <v>27087</v>
          </cell>
          <cell r="AY268" t="str">
            <v>0</v>
          </cell>
          <cell r="AZ268" t="str">
            <v>21253</v>
          </cell>
        </row>
        <row r="269">
          <cell r="G269">
            <v>39655</v>
          </cell>
          <cell r="H269" t="str">
            <v>ADMINISTRADORA</v>
          </cell>
          <cell r="I269">
            <v>39</v>
          </cell>
          <cell r="J269" t="str">
            <v>SUBSIDIADO PLENO</v>
          </cell>
          <cell r="K269" t="str">
            <v>CC-1002446864</v>
          </cell>
          <cell r="L269" t="str">
            <v>P</v>
          </cell>
          <cell r="M269" t="str">
            <v>NINGUNO</v>
          </cell>
          <cell r="N269">
            <v>0</v>
          </cell>
          <cell r="O269">
            <v>13</v>
          </cell>
          <cell r="P269">
            <v>43612</v>
          </cell>
          <cell r="Q269">
            <v>43706</v>
          </cell>
          <cell r="R269">
            <v>43815</v>
          </cell>
          <cell r="S269">
            <v>171380</v>
          </cell>
          <cell r="T269">
            <v>0</v>
          </cell>
          <cell r="U269">
            <v>0</v>
          </cell>
          <cell r="V269">
            <v>171380</v>
          </cell>
          <cell r="W269">
            <v>171380</v>
          </cell>
          <cell r="X269">
            <v>0</v>
          </cell>
          <cell r="Y269">
            <v>0</v>
          </cell>
          <cell r="Z269" t="str">
            <v>NA</v>
          </cell>
          <cell r="AA269" t="str">
            <v>NA</v>
          </cell>
          <cell r="AB269">
            <v>0</v>
          </cell>
          <cell r="AC269">
            <v>0</v>
          </cell>
          <cell r="AD269">
            <v>0</v>
          </cell>
          <cell r="AE269">
            <v>43815</v>
          </cell>
          <cell r="AF269" t="str">
            <v>FACSS</v>
          </cell>
          <cell r="AG269" t="str">
            <v>IPSPU</v>
          </cell>
          <cell r="AH269" t="str">
            <v>Pagado</v>
          </cell>
          <cell r="AI269" t="str">
            <v>FV 39655</v>
          </cell>
          <cell r="AJ269">
            <v>171380</v>
          </cell>
          <cell r="AK269">
            <v>171380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17138</v>
          </cell>
          <cell r="AS269">
            <v>154242</v>
          </cell>
          <cell r="AT269">
            <v>0</v>
          </cell>
          <cell r="AU269">
            <v>0</v>
          </cell>
          <cell r="AV269" t="str">
            <v>GIRO DIRECTO DEL M.PS.  MES DE ENERO DE 2020. EVENTO</v>
          </cell>
          <cell r="AW269" t="str">
            <v>4200935</v>
          </cell>
          <cell r="AX269" t="str">
            <v>27087</v>
          </cell>
          <cell r="AY269" t="str">
            <v>0</v>
          </cell>
          <cell r="AZ269" t="str">
            <v>21253</v>
          </cell>
        </row>
        <row r="270">
          <cell r="G270">
            <v>39709</v>
          </cell>
          <cell r="H270" t="str">
            <v>ADMINISTRADORA</v>
          </cell>
          <cell r="I270">
            <v>39</v>
          </cell>
          <cell r="J270" t="str">
            <v>SUBSIDIADO PLENO</v>
          </cell>
          <cell r="K270" t="str">
            <v>RC-1137880868</v>
          </cell>
          <cell r="L270" t="str">
            <v>P</v>
          </cell>
          <cell r="M270" t="str">
            <v>NINGUNO</v>
          </cell>
          <cell r="N270">
            <v>0</v>
          </cell>
          <cell r="O270">
            <v>13</v>
          </cell>
          <cell r="P270">
            <v>43678</v>
          </cell>
          <cell r="Q270">
            <v>43707</v>
          </cell>
          <cell r="R270">
            <v>43815</v>
          </cell>
          <cell r="S270">
            <v>264911</v>
          </cell>
          <cell r="T270">
            <v>0</v>
          </cell>
          <cell r="U270">
            <v>0</v>
          </cell>
          <cell r="V270">
            <v>264911</v>
          </cell>
          <cell r="W270">
            <v>264911</v>
          </cell>
          <cell r="X270">
            <v>0</v>
          </cell>
          <cell r="Y270">
            <v>0</v>
          </cell>
          <cell r="Z270" t="str">
            <v>NA</v>
          </cell>
          <cell r="AA270" t="str">
            <v>NA</v>
          </cell>
          <cell r="AB270">
            <v>0</v>
          </cell>
          <cell r="AC270">
            <v>0</v>
          </cell>
          <cell r="AD270">
            <v>0</v>
          </cell>
          <cell r="AE270">
            <v>43815</v>
          </cell>
          <cell r="AF270" t="str">
            <v>FACSS</v>
          </cell>
          <cell r="AG270" t="str">
            <v>IPSPU</v>
          </cell>
          <cell r="AH270" t="str">
            <v>Pagado</v>
          </cell>
          <cell r="AI270" t="str">
            <v>FV 39709</v>
          </cell>
          <cell r="AJ270">
            <v>264911</v>
          </cell>
          <cell r="AK270">
            <v>264911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26491</v>
          </cell>
          <cell r="AS270">
            <v>238420</v>
          </cell>
          <cell r="AT270">
            <v>0</v>
          </cell>
          <cell r="AU270">
            <v>0</v>
          </cell>
          <cell r="AV270" t="str">
            <v>GIRO DIRECTO DEL M.PS.  MES DE ENERO DE 2020. EVENTO</v>
          </cell>
          <cell r="AW270" t="str">
            <v>4200940</v>
          </cell>
          <cell r="AX270" t="str">
            <v>27087</v>
          </cell>
          <cell r="AY270" t="str">
            <v>0</v>
          </cell>
          <cell r="AZ270" t="str">
            <v>21253</v>
          </cell>
        </row>
        <row r="271">
          <cell r="G271">
            <v>39821</v>
          </cell>
          <cell r="H271" t="str">
            <v>ADMINISTRADORA</v>
          </cell>
          <cell r="I271">
            <v>39</v>
          </cell>
          <cell r="J271" t="str">
            <v>SUBSIDIADO PLENO</v>
          </cell>
          <cell r="K271" t="str">
            <v>CC-5044720</v>
          </cell>
          <cell r="L271" t="str">
            <v>P</v>
          </cell>
          <cell r="M271" t="str">
            <v>NINGUNO</v>
          </cell>
          <cell r="N271">
            <v>0</v>
          </cell>
          <cell r="O271">
            <v>13</v>
          </cell>
          <cell r="P271">
            <v>43702</v>
          </cell>
          <cell r="Q271">
            <v>43712</v>
          </cell>
          <cell r="R271">
            <v>43815</v>
          </cell>
          <cell r="S271">
            <v>303495</v>
          </cell>
          <cell r="T271">
            <v>0</v>
          </cell>
          <cell r="U271">
            <v>0</v>
          </cell>
          <cell r="V271">
            <v>303495</v>
          </cell>
          <cell r="W271">
            <v>303495</v>
          </cell>
          <cell r="X271">
            <v>0</v>
          </cell>
          <cell r="Y271">
            <v>0</v>
          </cell>
          <cell r="Z271" t="str">
            <v>NA</v>
          </cell>
          <cell r="AA271" t="str">
            <v>NA</v>
          </cell>
          <cell r="AB271">
            <v>0</v>
          </cell>
          <cell r="AC271">
            <v>0</v>
          </cell>
          <cell r="AD271">
            <v>0</v>
          </cell>
          <cell r="AE271">
            <v>43815</v>
          </cell>
          <cell r="AF271" t="str">
            <v>FACSS</v>
          </cell>
          <cell r="AG271" t="str">
            <v>IPSPU</v>
          </cell>
          <cell r="AH271" t="str">
            <v>Pagado</v>
          </cell>
          <cell r="AI271" t="str">
            <v>FV 39821</v>
          </cell>
          <cell r="AJ271">
            <v>303495</v>
          </cell>
          <cell r="AK271">
            <v>303495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30350</v>
          </cell>
          <cell r="AS271">
            <v>273145</v>
          </cell>
          <cell r="AT271">
            <v>0</v>
          </cell>
          <cell r="AU271">
            <v>0</v>
          </cell>
          <cell r="AV271" t="str">
            <v>GIRO DIRECTO DEL M.PS.  MES DE ENERO DE 2020. EVENTO</v>
          </cell>
          <cell r="AW271" t="str">
            <v>4200941</v>
          </cell>
          <cell r="AX271" t="str">
            <v>27087</v>
          </cell>
          <cell r="AY271" t="str">
            <v>0</v>
          </cell>
          <cell r="AZ271" t="str">
            <v>21253</v>
          </cell>
        </row>
        <row r="272">
          <cell r="G272">
            <v>40096</v>
          </cell>
          <cell r="H272" t="str">
            <v>ADMINISTRADORA</v>
          </cell>
          <cell r="I272">
            <v>39</v>
          </cell>
          <cell r="J272" t="str">
            <v>SUBSIDIADO PLENO</v>
          </cell>
          <cell r="K272" t="str">
            <v>CC-1002465912</v>
          </cell>
          <cell r="L272" t="str">
            <v>P</v>
          </cell>
          <cell r="M272" t="str">
            <v>NINGUNO</v>
          </cell>
          <cell r="N272">
            <v>0</v>
          </cell>
          <cell r="O272">
            <v>13</v>
          </cell>
          <cell r="P272">
            <v>43696</v>
          </cell>
          <cell r="Q272">
            <v>43726</v>
          </cell>
          <cell r="R272">
            <v>43815</v>
          </cell>
          <cell r="S272">
            <v>522884</v>
          </cell>
          <cell r="T272">
            <v>0</v>
          </cell>
          <cell r="U272">
            <v>0</v>
          </cell>
          <cell r="V272">
            <v>522884</v>
          </cell>
          <cell r="W272">
            <v>522884</v>
          </cell>
          <cell r="X272">
            <v>0</v>
          </cell>
          <cell r="Y272">
            <v>0</v>
          </cell>
          <cell r="Z272" t="str">
            <v>NA</v>
          </cell>
          <cell r="AA272" t="str">
            <v>NA</v>
          </cell>
          <cell r="AB272">
            <v>0</v>
          </cell>
          <cell r="AC272">
            <v>0</v>
          </cell>
          <cell r="AD272">
            <v>0</v>
          </cell>
          <cell r="AE272">
            <v>43815</v>
          </cell>
          <cell r="AF272" t="str">
            <v>FACSS</v>
          </cell>
          <cell r="AG272" t="str">
            <v>IPSPU</v>
          </cell>
          <cell r="AH272" t="str">
            <v>Pagado</v>
          </cell>
          <cell r="AI272" t="str">
            <v>FV 40096</v>
          </cell>
          <cell r="AJ272">
            <v>522884</v>
          </cell>
          <cell r="AK272">
            <v>522884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499983</v>
          </cell>
          <cell r="AS272">
            <v>22901</v>
          </cell>
          <cell r="AT272">
            <v>0</v>
          </cell>
          <cell r="AU272">
            <v>0</v>
          </cell>
          <cell r="AV272" t="str">
            <v>GIRO DIRECTO DEL M.PS.  MES DE ENERO DE 2020. EVENTO</v>
          </cell>
          <cell r="AW272" t="str">
            <v>4200936</v>
          </cell>
          <cell r="AX272" t="str">
            <v>27087</v>
          </cell>
          <cell r="AY272" t="str">
            <v>0</v>
          </cell>
          <cell r="AZ272" t="str">
            <v>21253</v>
          </cell>
        </row>
        <row r="273">
          <cell r="G273">
            <v>40099</v>
          </cell>
          <cell r="H273" t="str">
            <v>ADMINISTRADORA</v>
          </cell>
          <cell r="I273">
            <v>39</v>
          </cell>
          <cell r="J273" t="str">
            <v>SUBSIDIADO PLENO</v>
          </cell>
          <cell r="K273" t="str">
            <v>CC-1002446864</v>
          </cell>
          <cell r="L273" t="str">
            <v>P</v>
          </cell>
          <cell r="M273" t="str">
            <v>NINGUNO</v>
          </cell>
          <cell r="N273">
            <v>0</v>
          </cell>
          <cell r="O273">
            <v>13</v>
          </cell>
          <cell r="P273">
            <v>43700</v>
          </cell>
          <cell r="Q273">
            <v>43726</v>
          </cell>
          <cell r="R273">
            <v>43815</v>
          </cell>
          <cell r="S273">
            <v>108651</v>
          </cell>
          <cell r="T273">
            <v>0</v>
          </cell>
          <cell r="U273">
            <v>0</v>
          </cell>
          <cell r="V273">
            <v>108651</v>
          </cell>
          <cell r="W273">
            <v>108651</v>
          </cell>
          <cell r="X273">
            <v>0</v>
          </cell>
          <cell r="Y273">
            <v>0</v>
          </cell>
          <cell r="Z273" t="str">
            <v>NA</v>
          </cell>
          <cell r="AA273" t="str">
            <v>NA</v>
          </cell>
          <cell r="AB273">
            <v>0</v>
          </cell>
          <cell r="AC273">
            <v>0</v>
          </cell>
          <cell r="AD273">
            <v>0</v>
          </cell>
          <cell r="AE273">
            <v>43815</v>
          </cell>
          <cell r="AF273" t="str">
            <v>FACSS</v>
          </cell>
          <cell r="AG273" t="str">
            <v>IPSPU</v>
          </cell>
          <cell r="AH273" t="str">
            <v>Pagado</v>
          </cell>
          <cell r="AI273" t="str">
            <v>FV 40099</v>
          </cell>
          <cell r="AJ273">
            <v>108651</v>
          </cell>
          <cell r="AK273">
            <v>108651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10865</v>
          </cell>
          <cell r="AS273">
            <v>97786</v>
          </cell>
          <cell r="AT273">
            <v>0</v>
          </cell>
          <cell r="AU273">
            <v>0</v>
          </cell>
          <cell r="AV273" t="str">
            <v>GIRO DIRECTO DEL M.PS.  MES DE ENERO DE 2020. EVENTO</v>
          </cell>
          <cell r="AW273" t="str">
            <v>4200937</v>
          </cell>
          <cell r="AX273" t="str">
            <v>27087</v>
          </cell>
          <cell r="AY273" t="str">
            <v>0</v>
          </cell>
          <cell r="AZ273" t="str">
            <v>21253</v>
          </cell>
        </row>
        <row r="274">
          <cell r="G274">
            <v>40120</v>
          </cell>
          <cell r="H274" t="str">
            <v>ADMINISTRADORA</v>
          </cell>
          <cell r="I274">
            <v>39</v>
          </cell>
          <cell r="J274" t="str">
            <v>SUBSIDIADO PLENO</v>
          </cell>
          <cell r="K274" t="str">
            <v>CC-1002446920</v>
          </cell>
          <cell r="L274" t="str">
            <v>P</v>
          </cell>
          <cell r="M274" t="str">
            <v>NINGUNO</v>
          </cell>
          <cell r="N274">
            <v>0</v>
          </cell>
          <cell r="O274">
            <v>13</v>
          </cell>
          <cell r="P274">
            <v>43672</v>
          </cell>
          <cell r="Q274">
            <v>43726</v>
          </cell>
          <cell r="R274">
            <v>43815</v>
          </cell>
          <cell r="S274">
            <v>138854</v>
          </cell>
          <cell r="T274">
            <v>0</v>
          </cell>
          <cell r="U274">
            <v>0</v>
          </cell>
          <cell r="V274">
            <v>138854</v>
          </cell>
          <cell r="W274">
            <v>138854</v>
          </cell>
          <cell r="X274">
            <v>0</v>
          </cell>
          <cell r="Y274">
            <v>0</v>
          </cell>
          <cell r="Z274" t="str">
            <v>NA</v>
          </cell>
          <cell r="AA274" t="str">
            <v>NA</v>
          </cell>
          <cell r="AB274">
            <v>0</v>
          </cell>
          <cell r="AC274">
            <v>0</v>
          </cell>
          <cell r="AD274">
            <v>0</v>
          </cell>
          <cell r="AE274">
            <v>43815</v>
          </cell>
          <cell r="AF274" t="str">
            <v>FACSS</v>
          </cell>
          <cell r="AG274" t="str">
            <v>IPSPU</v>
          </cell>
          <cell r="AH274" t="str">
            <v>Pagado</v>
          </cell>
          <cell r="AI274" t="str">
            <v>FV 40120</v>
          </cell>
          <cell r="AJ274">
            <v>138854</v>
          </cell>
          <cell r="AK274">
            <v>138854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13885</v>
          </cell>
          <cell r="AS274">
            <v>124969</v>
          </cell>
          <cell r="AT274">
            <v>0</v>
          </cell>
          <cell r="AU274">
            <v>0</v>
          </cell>
          <cell r="AV274" t="str">
            <v>GIRO DIRECTO DEL M.PS.  MES DE ENERO DE 2020. EVENTO</v>
          </cell>
          <cell r="AW274" t="str">
            <v>4200938</v>
          </cell>
          <cell r="AX274" t="str">
            <v>27087</v>
          </cell>
          <cell r="AY274" t="str">
            <v>0</v>
          </cell>
          <cell r="AZ274" t="str">
            <v>21253</v>
          </cell>
        </row>
        <row r="275">
          <cell r="G275">
            <v>39314</v>
          </cell>
          <cell r="H275" t="str">
            <v>ADMINISTRADORA</v>
          </cell>
          <cell r="I275">
            <v>39</v>
          </cell>
          <cell r="J275" t="str">
            <v>SUBSIDIADO PLENO</v>
          </cell>
          <cell r="K275" t="str">
            <v>CC-18965877</v>
          </cell>
          <cell r="L275" t="str">
            <v>P</v>
          </cell>
          <cell r="M275" t="str">
            <v>NINGUNO</v>
          </cell>
          <cell r="N275">
            <v>0</v>
          </cell>
          <cell r="O275">
            <v>13</v>
          </cell>
          <cell r="P275">
            <v>43590</v>
          </cell>
          <cell r="Q275">
            <v>43837</v>
          </cell>
          <cell r="R275">
            <v>43872</v>
          </cell>
          <cell r="S275">
            <v>177006</v>
          </cell>
          <cell r="T275">
            <v>0</v>
          </cell>
          <cell r="U275">
            <v>0</v>
          </cell>
          <cell r="V275">
            <v>177006</v>
          </cell>
          <cell r="W275">
            <v>177006</v>
          </cell>
          <cell r="X275">
            <v>0</v>
          </cell>
          <cell r="Y275">
            <v>0</v>
          </cell>
          <cell r="Z275" t="str">
            <v>NA</v>
          </cell>
          <cell r="AA275" t="str">
            <v>NA</v>
          </cell>
          <cell r="AB275">
            <v>0</v>
          </cell>
          <cell r="AC275">
            <v>0</v>
          </cell>
          <cell r="AD275">
            <v>0</v>
          </cell>
          <cell r="AE275">
            <v>43872</v>
          </cell>
          <cell r="AF275" t="str">
            <v>FACSS</v>
          </cell>
          <cell r="AG275" t="str">
            <v>IPSPU</v>
          </cell>
          <cell r="AH275" t="str">
            <v>Pagado</v>
          </cell>
          <cell r="AI275" t="str">
            <v>FV 39314</v>
          </cell>
          <cell r="AJ275">
            <v>177006</v>
          </cell>
          <cell r="AK275">
            <v>177006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177006</v>
          </cell>
          <cell r="AT275">
            <v>0</v>
          </cell>
          <cell r="AU275">
            <v>0</v>
          </cell>
          <cell r="AV275" t="str">
            <v>GIRO DIRECTO DEL M.PS.  MES DE MARZO DE 2020. EVENTO</v>
          </cell>
          <cell r="AW275" t="str">
            <v>4479995</v>
          </cell>
          <cell r="AX275" t="str">
            <v>28570</v>
          </cell>
          <cell r="AY275" t="str">
            <v>0</v>
          </cell>
          <cell r="AZ275" t="str">
            <v>0</v>
          </cell>
        </row>
        <row r="276">
          <cell r="G276">
            <v>40974</v>
          </cell>
          <cell r="H276" t="str">
            <v>ADMINISTRADORA</v>
          </cell>
          <cell r="I276">
            <v>39</v>
          </cell>
          <cell r="J276" t="str">
            <v>SUBSIDIADO PLENO</v>
          </cell>
          <cell r="K276" t="str">
            <v>CC-12580926</v>
          </cell>
          <cell r="L276" t="str">
            <v>P</v>
          </cell>
          <cell r="M276" t="str">
            <v>NINGUNO</v>
          </cell>
          <cell r="N276">
            <v>0</v>
          </cell>
          <cell r="O276">
            <v>13</v>
          </cell>
          <cell r="P276">
            <v>43779</v>
          </cell>
          <cell r="Q276">
            <v>43839</v>
          </cell>
          <cell r="R276">
            <v>43872</v>
          </cell>
          <cell r="S276">
            <v>135041</v>
          </cell>
          <cell r="T276">
            <v>0</v>
          </cell>
          <cell r="U276">
            <v>0</v>
          </cell>
          <cell r="V276">
            <v>135041</v>
          </cell>
          <cell r="W276">
            <v>135041</v>
          </cell>
          <cell r="X276">
            <v>0</v>
          </cell>
          <cell r="Y276">
            <v>0</v>
          </cell>
          <cell r="Z276" t="str">
            <v>NA</v>
          </cell>
          <cell r="AA276" t="str">
            <v>NA</v>
          </cell>
          <cell r="AB276">
            <v>0</v>
          </cell>
          <cell r="AC276">
            <v>0</v>
          </cell>
          <cell r="AD276">
            <v>0</v>
          </cell>
          <cell r="AE276">
            <v>43872</v>
          </cell>
          <cell r="AF276" t="str">
            <v>FACSS</v>
          </cell>
          <cell r="AG276" t="str">
            <v>IPSPU</v>
          </cell>
          <cell r="AH276" t="str">
            <v>Pagado</v>
          </cell>
          <cell r="AI276" t="str">
            <v>FV 40974</v>
          </cell>
          <cell r="AJ276">
            <v>135041</v>
          </cell>
          <cell r="AK276">
            <v>135041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135041</v>
          </cell>
          <cell r="AT276">
            <v>0</v>
          </cell>
          <cell r="AU276">
            <v>0</v>
          </cell>
          <cell r="AV276" t="str">
            <v>GIRO DIRECTO DEL M.PS.  MES DE MARZO DE 2020. EVENTO</v>
          </cell>
          <cell r="AW276" t="str">
            <v>4479996</v>
          </cell>
          <cell r="AX276" t="str">
            <v>28570</v>
          </cell>
          <cell r="AY276" t="str">
            <v>0</v>
          </cell>
          <cell r="AZ276" t="str">
            <v>0</v>
          </cell>
        </row>
        <row r="277">
          <cell r="G277">
            <v>41146</v>
          </cell>
          <cell r="H277" t="str">
            <v>ADMINISTRADORA</v>
          </cell>
          <cell r="I277">
            <v>39</v>
          </cell>
          <cell r="J277" t="str">
            <v>SUBSIDIADO PLENO</v>
          </cell>
          <cell r="K277" t="str">
            <v>TI-1052219045</v>
          </cell>
          <cell r="L277" t="str">
            <v>P</v>
          </cell>
          <cell r="M277" t="str">
            <v>NINGUNO</v>
          </cell>
          <cell r="N277">
            <v>0</v>
          </cell>
          <cell r="O277">
            <v>13</v>
          </cell>
          <cell r="P277">
            <v>43785</v>
          </cell>
          <cell r="Q277">
            <v>43839</v>
          </cell>
          <cell r="R277">
            <v>43872</v>
          </cell>
          <cell r="S277">
            <v>214233</v>
          </cell>
          <cell r="T277">
            <v>0</v>
          </cell>
          <cell r="U277">
            <v>0</v>
          </cell>
          <cell r="V277">
            <v>214233</v>
          </cell>
          <cell r="W277">
            <v>214233</v>
          </cell>
          <cell r="X277">
            <v>0</v>
          </cell>
          <cell r="Y277">
            <v>0</v>
          </cell>
          <cell r="Z277" t="str">
            <v>NA</v>
          </cell>
          <cell r="AA277" t="str">
            <v>NA</v>
          </cell>
          <cell r="AB277">
            <v>0</v>
          </cell>
          <cell r="AC277">
            <v>0</v>
          </cell>
          <cell r="AD277">
            <v>0</v>
          </cell>
          <cell r="AE277">
            <v>43872</v>
          </cell>
          <cell r="AF277" t="str">
            <v>FACSS</v>
          </cell>
          <cell r="AG277" t="str">
            <v>IPSPU</v>
          </cell>
          <cell r="AH277" t="str">
            <v>Pagado</v>
          </cell>
          <cell r="AI277" t="str">
            <v>FV 41146</v>
          </cell>
          <cell r="AJ277">
            <v>214233</v>
          </cell>
          <cell r="AK277">
            <v>214233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214233</v>
          </cell>
          <cell r="AT277">
            <v>0</v>
          </cell>
          <cell r="AU277">
            <v>0</v>
          </cell>
          <cell r="AV277" t="str">
            <v>GIRO DIRECTO DEL M.PS.  MES DE MARZO DE 2020. EVENTO</v>
          </cell>
          <cell r="AW277" t="str">
            <v>4479997</v>
          </cell>
          <cell r="AX277" t="str">
            <v>28570</v>
          </cell>
          <cell r="AY277" t="str">
            <v>0</v>
          </cell>
          <cell r="AZ277" t="str">
            <v>0</v>
          </cell>
        </row>
        <row r="278">
          <cell r="G278">
            <v>41181</v>
          </cell>
          <cell r="H278" t="str">
            <v>ADMINISTRADORA</v>
          </cell>
          <cell r="I278">
            <v>39</v>
          </cell>
          <cell r="J278" t="str">
            <v>SUBSIDIADO PLENO</v>
          </cell>
          <cell r="K278" t="str">
            <v>CC-1234891106</v>
          </cell>
          <cell r="L278" t="str">
            <v>P</v>
          </cell>
          <cell r="M278" t="str">
            <v>NINGUNO</v>
          </cell>
          <cell r="N278">
            <v>0</v>
          </cell>
          <cell r="O278">
            <v>13</v>
          </cell>
          <cell r="P278">
            <v>43768</v>
          </cell>
          <cell r="Q278">
            <v>43840</v>
          </cell>
          <cell r="R278">
            <v>43872</v>
          </cell>
          <cell r="S278">
            <v>133230</v>
          </cell>
          <cell r="T278">
            <v>0</v>
          </cell>
          <cell r="U278">
            <v>0</v>
          </cell>
          <cell r="V278">
            <v>133230</v>
          </cell>
          <cell r="W278">
            <v>133230</v>
          </cell>
          <cell r="X278">
            <v>0</v>
          </cell>
          <cell r="Y278">
            <v>0</v>
          </cell>
          <cell r="Z278" t="str">
            <v>NA</v>
          </cell>
          <cell r="AA278" t="str">
            <v>NA</v>
          </cell>
          <cell r="AB278">
            <v>0</v>
          </cell>
          <cell r="AC278">
            <v>0</v>
          </cell>
          <cell r="AD278">
            <v>0</v>
          </cell>
          <cell r="AE278">
            <v>43872</v>
          </cell>
          <cell r="AF278" t="str">
            <v>FACSS</v>
          </cell>
          <cell r="AG278" t="str">
            <v>IPSPU</v>
          </cell>
          <cell r="AH278" t="str">
            <v>Pagado</v>
          </cell>
          <cell r="AI278" t="str">
            <v>FV 41181</v>
          </cell>
          <cell r="AJ278">
            <v>133230</v>
          </cell>
          <cell r="AK278">
            <v>133230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133230</v>
          </cell>
          <cell r="AT278">
            <v>0</v>
          </cell>
          <cell r="AU278">
            <v>0</v>
          </cell>
          <cell r="AV278" t="str">
            <v>GIRO DIRECTO DEL M.PS.  MES DE MARZO DE 2020. EVENTO</v>
          </cell>
          <cell r="AW278" t="str">
            <v>4479998</v>
          </cell>
          <cell r="AX278" t="str">
            <v>28570</v>
          </cell>
          <cell r="AY278" t="str">
            <v>0</v>
          </cell>
          <cell r="AZ278" t="str">
            <v>0</v>
          </cell>
        </row>
        <row r="279">
          <cell r="G279">
            <v>41217</v>
          </cell>
          <cell r="H279" t="str">
            <v>ADMINISTRADORA</v>
          </cell>
          <cell r="I279">
            <v>39</v>
          </cell>
          <cell r="J279" t="str">
            <v>SUBSIDIADO PLENO</v>
          </cell>
          <cell r="K279" t="str">
            <v>TI-1052218708</v>
          </cell>
          <cell r="L279" t="str">
            <v>P</v>
          </cell>
          <cell r="M279" t="str">
            <v>NINGUNO</v>
          </cell>
          <cell r="N279">
            <v>0</v>
          </cell>
          <cell r="O279">
            <v>13</v>
          </cell>
          <cell r="P279">
            <v>43623</v>
          </cell>
          <cell r="Q279">
            <v>43837</v>
          </cell>
          <cell r="R279">
            <v>43872</v>
          </cell>
          <cell r="S279">
            <v>157183</v>
          </cell>
          <cell r="T279">
            <v>0</v>
          </cell>
          <cell r="U279">
            <v>0</v>
          </cell>
          <cell r="V279">
            <v>157183</v>
          </cell>
          <cell r="W279">
            <v>157183</v>
          </cell>
          <cell r="X279">
            <v>0</v>
          </cell>
          <cell r="Y279">
            <v>0</v>
          </cell>
          <cell r="Z279" t="str">
            <v>NA</v>
          </cell>
          <cell r="AA279" t="str">
            <v>NA</v>
          </cell>
          <cell r="AB279">
            <v>0</v>
          </cell>
          <cell r="AC279">
            <v>0</v>
          </cell>
          <cell r="AD279">
            <v>0</v>
          </cell>
          <cell r="AE279">
            <v>43872</v>
          </cell>
          <cell r="AF279" t="str">
            <v>FACSS</v>
          </cell>
          <cell r="AG279" t="str">
            <v>IPSPU</v>
          </cell>
          <cell r="AH279" t="str">
            <v>Pagado</v>
          </cell>
          <cell r="AI279" t="str">
            <v>FV 41217</v>
          </cell>
          <cell r="AJ279">
            <v>157183</v>
          </cell>
          <cell r="AK279">
            <v>157183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157183</v>
          </cell>
          <cell r="AT279">
            <v>0</v>
          </cell>
          <cell r="AU279">
            <v>0</v>
          </cell>
          <cell r="AV279" t="str">
            <v>GIRO DIRECTO DEL M.PS.  MES DE MARZO DE 2020. EVENTO</v>
          </cell>
          <cell r="AW279" t="str">
            <v>4479999</v>
          </cell>
          <cell r="AX279" t="str">
            <v>28570</v>
          </cell>
          <cell r="AY279" t="str">
            <v>0</v>
          </cell>
          <cell r="AZ279" t="str">
            <v>0</v>
          </cell>
        </row>
        <row r="280">
          <cell r="G280">
            <v>41230</v>
          </cell>
          <cell r="H280" t="str">
            <v>ADMINISTRADORA</v>
          </cell>
          <cell r="I280">
            <v>39</v>
          </cell>
          <cell r="J280" t="str">
            <v>SUBSIDIADO PLENO</v>
          </cell>
          <cell r="K280" t="str">
            <v>CC-1050396707</v>
          </cell>
          <cell r="L280" t="str">
            <v>P</v>
          </cell>
          <cell r="M280" t="str">
            <v>NINGUNO</v>
          </cell>
          <cell r="N280">
            <v>0</v>
          </cell>
          <cell r="O280">
            <v>13</v>
          </cell>
          <cell r="P280">
            <v>43767</v>
          </cell>
          <cell r="Q280">
            <v>43838</v>
          </cell>
          <cell r="R280">
            <v>43872</v>
          </cell>
          <cell r="S280">
            <v>191987</v>
          </cell>
          <cell r="T280">
            <v>0</v>
          </cell>
          <cell r="U280">
            <v>0</v>
          </cell>
          <cell r="V280">
            <v>191987</v>
          </cell>
          <cell r="W280">
            <v>191987</v>
          </cell>
          <cell r="X280">
            <v>0</v>
          </cell>
          <cell r="Y280">
            <v>0</v>
          </cell>
          <cell r="Z280" t="str">
            <v>NA</v>
          </cell>
          <cell r="AA280" t="str">
            <v>NA</v>
          </cell>
          <cell r="AB280">
            <v>0</v>
          </cell>
          <cell r="AC280">
            <v>0</v>
          </cell>
          <cell r="AD280">
            <v>0</v>
          </cell>
          <cell r="AE280">
            <v>43872</v>
          </cell>
          <cell r="AF280" t="str">
            <v>FACSS</v>
          </cell>
          <cell r="AG280" t="str">
            <v>IPSPU</v>
          </cell>
          <cell r="AH280" t="str">
            <v>Pagado</v>
          </cell>
          <cell r="AI280" t="str">
            <v>FV 41230</v>
          </cell>
          <cell r="AJ280">
            <v>191987</v>
          </cell>
          <cell r="AK280">
            <v>191987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191987</v>
          </cell>
          <cell r="AT280">
            <v>0</v>
          </cell>
          <cell r="AU280">
            <v>0</v>
          </cell>
          <cell r="AV280" t="str">
            <v>GIRO DIRECTO DEL M.PS.  MES DE MARZO DE 2020. EVENTO</v>
          </cell>
          <cell r="AW280" t="str">
            <v>4480001</v>
          </cell>
          <cell r="AX280" t="str">
            <v>28570</v>
          </cell>
          <cell r="AY280" t="str">
            <v>0</v>
          </cell>
          <cell r="AZ280" t="str">
            <v>0</v>
          </cell>
        </row>
        <row r="281">
          <cell r="G281">
            <v>41585</v>
          </cell>
          <cell r="H281" t="str">
            <v>ADMINISTRADORA</v>
          </cell>
          <cell r="I281">
            <v>39</v>
          </cell>
          <cell r="J281" t="str">
            <v>SUBSIDIADO PLENO</v>
          </cell>
          <cell r="K281" t="str">
            <v>CC-18932378</v>
          </cell>
          <cell r="L281" t="str">
            <v>P</v>
          </cell>
          <cell r="M281" t="str">
            <v>NINGUNO</v>
          </cell>
          <cell r="N281">
            <v>0</v>
          </cell>
          <cell r="O281">
            <v>13</v>
          </cell>
          <cell r="P281">
            <v>43799</v>
          </cell>
          <cell r="Q281">
            <v>43839</v>
          </cell>
          <cell r="R281">
            <v>43872</v>
          </cell>
          <cell r="S281">
            <v>160970</v>
          </cell>
          <cell r="T281">
            <v>0</v>
          </cell>
          <cell r="U281">
            <v>0</v>
          </cell>
          <cell r="V281">
            <v>160970</v>
          </cell>
          <cell r="W281">
            <v>160970</v>
          </cell>
          <cell r="X281">
            <v>0</v>
          </cell>
          <cell r="Y281">
            <v>0</v>
          </cell>
          <cell r="Z281" t="str">
            <v>NA</v>
          </cell>
          <cell r="AA281" t="str">
            <v>NA</v>
          </cell>
          <cell r="AB281">
            <v>0</v>
          </cell>
          <cell r="AC281">
            <v>0</v>
          </cell>
          <cell r="AD281">
            <v>0</v>
          </cell>
          <cell r="AE281">
            <v>43872</v>
          </cell>
          <cell r="AF281" t="str">
            <v>FACSS</v>
          </cell>
          <cell r="AG281" t="str">
            <v>IPSPU</v>
          </cell>
          <cell r="AH281" t="str">
            <v>Pagado</v>
          </cell>
          <cell r="AI281" t="str">
            <v>FV 41585</v>
          </cell>
          <cell r="AJ281">
            <v>160970</v>
          </cell>
          <cell r="AK281">
            <v>160970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160970</v>
          </cell>
          <cell r="AT281">
            <v>0</v>
          </cell>
          <cell r="AU281">
            <v>0</v>
          </cell>
          <cell r="AV281" t="str">
            <v>GIRO DIRECTO DEL M.PS.  MES DE MARZO DE 2020. EVENTO</v>
          </cell>
          <cell r="AW281" t="str">
            <v>4480002</v>
          </cell>
          <cell r="AX281" t="str">
            <v>28570</v>
          </cell>
          <cell r="AY281" t="str">
            <v>0</v>
          </cell>
          <cell r="AZ281" t="str">
            <v>0</v>
          </cell>
        </row>
        <row r="282">
          <cell r="G282">
            <v>41496</v>
          </cell>
          <cell r="H282" t="str">
            <v>ADMINISTRADORA</v>
          </cell>
          <cell r="I282">
            <v>39</v>
          </cell>
          <cell r="J282" t="str">
            <v>SUBSIDIADO PLENO</v>
          </cell>
          <cell r="K282" t="str">
            <v>CC-5045224</v>
          </cell>
          <cell r="L282" t="str">
            <v>P</v>
          </cell>
          <cell r="M282" t="str">
            <v>NINGUNO</v>
          </cell>
          <cell r="N282">
            <v>0</v>
          </cell>
          <cell r="O282">
            <v>13</v>
          </cell>
          <cell r="P282">
            <v>43773</v>
          </cell>
          <cell r="Q282">
            <v>43836</v>
          </cell>
          <cell r="R282">
            <v>43872</v>
          </cell>
          <cell r="S282">
            <v>185807</v>
          </cell>
          <cell r="T282">
            <v>0</v>
          </cell>
          <cell r="U282">
            <v>0</v>
          </cell>
          <cell r="V282">
            <v>185807</v>
          </cell>
          <cell r="W282">
            <v>185807</v>
          </cell>
          <cell r="X282">
            <v>0</v>
          </cell>
          <cell r="Y282">
            <v>0</v>
          </cell>
          <cell r="Z282" t="str">
            <v>NA</v>
          </cell>
          <cell r="AA282" t="str">
            <v>NA</v>
          </cell>
          <cell r="AB282">
            <v>0</v>
          </cell>
          <cell r="AC282">
            <v>0</v>
          </cell>
          <cell r="AD282">
            <v>0</v>
          </cell>
          <cell r="AE282">
            <v>43872</v>
          </cell>
          <cell r="AF282" t="str">
            <v>FACSS</v>
          </cell>
          <cell r="AG282" t="str">
            <v>IPSPU</v>
          </cell>
          <cell r="AH282" t="str">
            <v>Pagado</v>
          </cell>
          <cell r="AI282" t="str">
            <v>FV 41496</v>
          </cell>
          <cell r="AJ282">
            <v>185807</v>
          </cell>
          <cell r="AK282">
            <v>185807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185807</v>
          </cell>
          <cell r="AT282">
            <v>0</v>
          </cell>
          <cell r="AU282">
            <v>0</v>
          </cell>
          <cell r="AV282" t="str">
            <v>GIRO DIRECTO DEL M.PS.  MES DE MARZO DE 2020. EVENTO</v>
          </cell>
          <cell r="AW282" t="str">
            <v>4480010</v>
          </cell>
          <cell r="AX282" t="str">
            <v>28570</v>
          </cell>
          <cell r="AY282" t="str">
            <v>0</v>
          </cell>
          <cell r="AZ282" t="str">
            <v>0</v>
          </cell>
        </row>
        <row r="283">
          <cell r="G283">
            <v>16418</v>
          </cell>
          <cell r="H283" t="str">
            <v>ADMINISTRADORA</v>
          </cell>
          <cell r="I283">
            <v>39</v>
          </cell>
          <cell r="J283" t="str">
            <v>SUBSIDIADO PLENO</v>
          </cell>
          <cell r="K283" t="str">
            <v>CC-5046049</v>
          </cell>
          <cell r="L283" t="str">
            <v>P</v>
          </cell>
          <cell r="M283" t="str">
            <v>NINGUNO</v>
          </cell>
          <cell r="N283">
            <v>0</v>
          </cell>
          <cell r="O283">
            <v>13</v>
          </cell>
          <cell r="P283">
            <v>44745</v>
          </cell>
          <cell r="Q283">
            <v>44762</v>
          </cell>
          <cell r="R283">
            <v>44907</v>
          </cell>
          <cell r="S283">
            <v>134739</v>
          </cell>
          <cell r="T283">
            <v>0</v>
          </cell>
          <cell r="U283">
            <v>0</v>
          </cell>
          <cell r="V283">
            <v>134739</v>
          </cell>
          <cell r="W283">
            <v>134739</v>
          </cell>
          <cell r="X283">
            <v>0</v>
          </cell>
          <cell r="Y283">
            <v>0</v>
          </cell>
          <cell r="Z283" t="str">
            <v>NA</v>
          </cell>
          <cell r="AA283" t="str">
            <v>NA</v>
          </cell>
          <cell r="AB283">
            <v>0</v>
          </cell>
          <cell r="AC283">
            <v>0</v>
          </cell>
          <cell r="AD283">
            <v>0</v>
          </cell>
          <cell r="AE283">
            <v>44964</v>
          </cell>
          <cell r="AF283" t="str">
            <v>FACSS</v>
          </cell>
          <cell r="AG283" t="str">
            <v>IPSPU</v>
          </cell>
          <cell r="AH283" t="str">
            <v>Aprobado</v>
          </cell>
          <cell r="AI283" t="str">
            <v>FVC16418</v>
          </cell>
          <cell r="AJ283">
            <v>134739</v>
          </cell>
          <cell r="AK283">
            <v>134739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134739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  <cell r="AV283" t="str">
            <v>NA</v>
          </cell>
          <cell r="AW283" t="str">
            <v>15005272</v>
          </cell>
          <cell r="AX283" t="str">
            <v>0</v>
          </cell>
          <cell r="AY283" t="str">
            <v>0</v>
          </cell>
          <cell r="AZ283" t="str">
            <v>0</v>
          </cell>
        </row>
        <row r="284">
          <cell r="G284">
            <v>16180</v>
          </cell>
          <cell r="H284" t="str">
            <v>ADMINISTRADORA</v>
          </cell>
          <cell r="I284">
            <v>39</v>
          </cell>
          <cell r="J284" t="str">
            <v>CONTRIBUTIVO MOVILIDAD</v>
          </cell>
          <cell r="K284" t="str">
            <v>CC-72053626</v>
          </cell>
          <cell r="L284" t="str">
            <v>P</v>
          </cell>
          <cell r="M284" t="str">
            <v>NINGUNO</v>
          </cell>
          <cell r="N284">
            <v>0</v>
          </cell>
          <cell r="O284">
            <v>13</v>
          </cell>
          <cell r="P284">
            <v>44709</v>
          </cell>
          <cell r="Q284">
            <v>44928</v>
          </cell>
          <cell r="R284">
            <v>44939</v>
          </cell>
          <cell r="S284">
            <v>78453</v>
          </cell>
          <cell r="T284">
            <v>0</v>
          </cell>
          <cell r="U284">
            <v>0</v>
          </cell>
          <cell r="V284">
            <v>78453</v>
          </cell>
          <cell r="W284">
            <v>78453</v>
          </cell>
          <cell r="X284">
            <v>0</v>
          </cell>
          <cell r="Y284">
            <v>0</v>
          </cell>
          <cell r="Z284" t="str">
            <v>NA</v>
          </cell>
          <cell r="AA284" t="str">
            <v>NA</v>
          </cell>
          <cell r="AB284">
            <v>0</v>
          </cell>
          <cell r="AC284">
            <v>0</v>
          </cell>
          <cell r="AD284">
            <v>0</v>
          </cell>
          <cell r="AE284">
            <v>45020</v>
          </cell>
          <cell r="AF284" t="str">
            <v>FACCS</v>
          </cell>
          <cell r="AG284" t="str">
            <v>IPSBC</v>
          </cell>
          <cell r="AH284" t="str">
            <v>Aprobado</v>
          </cell>
          <cell r="AI284" t="str">
            <v>FVC16180</v>
          </cell>
          <cell r="AJ284">
            <v>78453</v>
          </cell>
          <cell r="AK284">
            <v>78453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78453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 t="str">
            <v>NA</v>
          </cell>
          <cell r="AW284" t="str">
            <v>1823266</v>
          </cell>
          <cell r="AX284" t="str">
            <v>0</v>
          </cell>
          <cell r="AY284" t="str">
            <v>0</v>
          </cell>
          <cell r="AZ284" t="str">
            <v>0</v>
          </cell>
        </row>
        <row r="285">
          <cell r="G285">
            <v>16999</v>
          </cell>
          <cell r="H285" t="str">
            <v>ADMINISTRADORA</v>
          </cell>
          <cell r="I285">
            <v>39</v>
          </cell>
          <cell r="J285" t="str">
            <v>SUBSIDIADO PLENO</v>
          </cell>
          <cell r="K285" t="str">
            <v>CC-1000781407</v>
          </cell>
          <cell r="L285" t="str">
            <v>P</v>
          </cell>
          <cell r="M285" t="str">
            <v>NINGUNO</v>
          </cell>
          <cell r="N285">
            <v>0</v>
          </cell>
          <cell r="O285">
            <v>13</v>
          </cell>
          <cell r="P285">
            <v>44797</v>
          </cell>
          <cell r="Q285">
            <v>44931</v>
          </cell>
          <cell r="R285">
            <v>44946</v>
          </cell>
          <cell r="S285">
            <v>88947</v>
          </cell>
          <cell r="T285">
            <v>0</v>
          </cell>
          <cell r="U285">
            <v>0</v>
          </cell>
          <cell r="V285">
            <v>88947</v>
          </cell>
          <cell r="W285">
            <v>88947</v>
          </cell>
          <cell r="X285">
            <v>0</v>
          </cell>
          <cell r="Y285">
            <v>0</v>
          </cell>
          <cell r="Z285" t="str">
            <v>NA</v>
          </cell>
          <cell r="AA285" t="str">
            <v>NA</v>
          </cell>
          <cell r="AB285">
            <v>0</v>
          </cell>
          <cell r="AC285">
            <v>0</v>
          </cell>
          <cell r="AD285">
            <v>0</v>
          </cell>
          <cell r="AE285">
            <v>45020</v>
          </cell>
          <cell r="AF285" t="str">
            <v>FACSS</v>
          </cell>
          <cell r="AG285" t="str">
            <v>IPSPU</v>
          </cell>
          <cell r="AH285" t="str">
            <v>Aprobado</v>
          </cell>
          <cell r="AI285" t="str">
            <v>FVC16999</v>
          </cell>
          <cell r="AJ285">
            <v>88947</v>
          </cell>
          <cell r="AK285">
            <v>88947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88947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 t="str">
            <v>NA</v>
          </cell>
          <cell r="AW285" t="str">
            <v>16114688</v>
          </cell>
          <cell r="AX285" t="str">
            <v>0</v>
          </cell>
          <cell r="AY285" t="str">
            <v>0</v>
          </cell>
          <cell r="AZ285" t="str">
            <v>0</v>
          </cell>
        </row>
        <row r="286">
          <cell r="G286">
            <v>16523</v>
          </cell>
          <cell r="H286" t="str">
            <v>ADMINISTRADORA</v>
          </cell>
          <cell r="I286">
            <v>39</v>
          </cell>
          <cell r="J286" t="str">
            <v>SUBSIDIADO PLENO</v>
          </cell>
          <cell r="K286" t="str">
            <v>RC-1049090147</v>
          </cell>
          <cell r="L286" t="str">
            <v>P</v>
          </cell>
          <cell r="M286" t="str">
            <v>NINGUNO</v>
          </cell>
          <cell r="N286">
            <v>0</v>
          </cell>
          <cell r="O286">
            <v>13</v>
          </cell>
          <cell r="P286">
            <v>44724</v>
          </cell>
          <cell r="Q286">
            <v>44930</v>
          </cell>
          <cell r="R286">
            <v>44946</v>
          </cell>
          <cell r="S286">
            <v>6000</v>
          </cell>
          <cell r="T286">
            <v>0</v>
          </cell>
          <cell r="U286">
            <v>0</v>
          </cell>
          <cell r="V286">
            <v>6000</v>
          </cell>
          <cell r="W286">
            <v>6000</v>
          </cell>
          <cell r="X286">
            <v>0</v>
          </cell>
          <cell r="Y286">
            <v>0</v>
          </cell>
          <cell r="Z286" t="str">
            <v>NA</v>
          </cell>
          <cell r="AA286" t="str">
            <v>NA</v>
          </cell>
          <cell r="AB286">
            <v>0</v>
          </cell>
          <cell r="AC286">
            <v>0</v>
          </cell>
          <cell r="AD286">
            <v>0</v>
          </cell>
          <cell r="AE286">
            <v>44998</v>
          </cell>
          <cell r="AF286" t="str">
            <v>FACSS</v>
          </cell>
          <cell r="AG286" t="str">
            <v>IPSPU</v>
          </cell>
          <cell r="AH286" t="str">
            <v>Aprobado</v>
          </cell>
          <cell r="AI286" t="str">
            <v>FVC16523</v>
          </cell>
          <cell r="AJ286">
            <v>6000</v>
          </cell>
          <cell r="AK286">
            <v>6000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6000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 t="str">
            <v>NA</v>
          </cell>
          <cell r="AW286" t="str">
            <v>15696771</v>
          </cell>
          <cell r="AX286" t="str">
            <v>0</v>
          </cell>
          <cell r="AY286" t="str">
            <v>0</v>
          </cell>
          <cell r="AZ286" t="str">
            <v>0</v>
          </cell>
        </row>
        <row r="287">
          <cell r="G287">
            <v>17023</v>
          </cell>
          <cell r="H287" t="str">
            <v>ADMINISTRADORA</v>
          </cell>
          <cell r="I287">
            <v>39</v>
          </cell>
          <cell r="J287" t="str">
            <v>SUBSIDIADO PLENO</v>
          </cell>
          <cell r="K287" t="str">
            <v>TI-1049321817</v>
          </cell>
          <cell r="L287" t="str">
            <v>P</v>
          </cell>
          <cell r="M287" t="str">
            <v>NINGUNO</v>
          </cell>
          <cell r="N287">
            <v>0</v>
          </cell>
          <cell r="O287">
            <v>13</v>
          </cell>
          <cell r="P287">
            <v>44799</v>
          </cell>
          <cell r="Q287">
            <v>44932</v>
          </cell>
          <cell r="R287">
            <v>44946</v>
          </cell>
          <cell r="S287">
            <v>6000</v>
          </cell>
          <cell r="T287">
            <v>0</v>
          </cell>
          <cell r="U287">
            <v>0</v>
          </cell>
          <cell r="V287">
            <v>6000</v>
          </cell>
          <cell r="W287">
            <v>6000</v>
          </cell>
          <cell r="X287">
            <v>0</v>
          </cell>
          <cell r="Y287">
            <v>0</v>
          </cell>
          <cell r="Z287" t="str">
            <v>NA</v>
          </cell>
          <cell r="AA287" t="str">
            <v>NA</v>
          </cell>
          <cell r="AB287">
            <v>0</v>
          </cell>
          <cell r="AC287">
            <v>0</v>
          </cell>
          <cell r="AD287">
            <v>0</v>
          </cell>
          <cell r="AE287">
            <v>44998</v>
          </cell>
          <cell r="AF287" t="str">
            <v>FACSS</v>
          </cell>
          <cell r="AG287" t="str">
            <v>IPSPU</v>
          </cell>
          <cell r="AH287" t="str">
            <v>Aprobado</v>
          </cell>
          <cell r="AI287" t="str">
            <v>FVC17023</v>
          </cell>
          <cell r="AJ287">
            <v>6000</v>
          </cell>
          <cell r="AK287">
            <v>6000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6000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 t="str">
            <v>NA</v>
          </cell>
          <cell r="AW287" t="str">
            <v>15695778</v>
          </cell>
          <cell r="AX287" t="str">
            <v>0</v>
          </cell>
          <cell r="AY287" t="str">
            <v>0</v>
          </cell>
          <cell r="AZ287" t="str">
            <v>0</v>
          </cell>
        </row>
        <row r="288">
          <cell r="G288">
            <v>17652</v>
          </cell>
          <cell r="H288" t="str">
            <v>ADMINISTRADORA</v>
          </cell>
          <cell r="I288">
            <v>39</v>
          </cell>
          <cell r="J288" t="str">
            <v>SUBSIDIADO PLENO</v>
          </cell>
          <cell r="K288" t="str">
            <v>CC-30874073</v>
          </cell>
          <cell r="L288" t="str">
            <v>P</v>
          </cell>
          <cell r="M288" t="str">
            <v>NINGUNO</v>
          </cell>
          <cell r="N288">
            <v>0</v>
          </cell>
          <cell r="O288">
            <v>13</v>
          </cell>
          <cell r="P288">
            <v>44832</v>
          </cell>
          <cell r="Q288">
            <v>44931</v>
          </cell>
          <cell r="R288">
            <v>44946</v>
          </cell>
          <cell r="S288">
            <v>224870</v>
          </cell>
          <cell r="T288">
            <v>0</v>
          </cell>
          <cell r="U288">
            <v>0</v>
          </cell>
          <cell r="V288">
            <v>224870</v>
          </cell>
          <cell r="W288">
            <v>224870</v>
          </cell>
          <cell r="X288">
            <v>0</v>
          </cell>
          <cell r="Y288">
            <v>0</v>
          </cell>
          <cell r="Z288" t="str">
            <v>NA</v>
          </cell>
          <cell r="AA288" t="str">
            <v>NA</v>
          </cell>
          <cell r="AB288">
            <v>0</v>
          </cell>
          <cell r="AC288">
            <v>0</v>
          </cell>
          <cell r="AD288">
            <v>0</v>
          </cell>
          <cell r="AE288">
            <v>45020</v>
          </cell>
          <cell r="AF288" t="str">
            <v>FACSS</v>
          </cell>
          <cell r="AG288" t="str">
            <v>IPSPU</v>
          </cell>
          <cell r="AH288" t="str">
            <v>Aprobado</v>
          </cell>
          <cell r="AI288" t="str">
            <v>FVC17652</v>
          </cell>
          <cell r="AJ288">
            <v>224870</v>
          </cell>
          <cell r="AK288">
            <v>224870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224870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 t="str">
            <v>NA</v>
          </cell>
          <cell r="AW288" t="str">
            <v>16113856</v>
          </cell>
          <cell r="AX288" t="str">
            <v>0</v>
          </cell>
          <cell r="AY288" t="str">
            <v>0</v>
          </cell>
          <cell r="AZ288" t="str">
            <v>0</v>
          </cell>
        </row>
        <row r="289">
          <cell r="G289">
            <v>17859</v>
          </cell>
          <cell r="H289" t="str">
            <v>ADMINISTRADORA</v>
          </cell>
          <cell r="I289">
            <v>39</v>
          </cell>
          <cell r="J289" t="str">
            <v>SUBSIDIADO PLENO</v>
          </cell>
          <cell r="K289" t="str">
            <v>CC-9115303</v>
          </cell>
          <cell r="L289" t="str">
            <v>P</v>
          </cell>
          <cell r="M289" t="str">
            <v>NINGUNO</v>
          </cell>
          <cell r="N289">
            <v>0</v>
          </cell>
          <cell r="O289">
            <v>13</v>
          </cell>
          <cell r="P289">
            <v>44854</v>
          </cell>
          <cell r="Q289">
            <v>44931</v>
          </cell>
          <cell r="R289">
            <v>44946</v>
          </cell>
          <cell r="S289">
            <v>6000</v>
          </cell>
          <cell r="T289">
            <v>0</v>
          </cell>
          <cell r="U289">
            <v>0</v>
          </cell>
          <cell r="V289">
            <v>6000</v>
          </cell>
          <cell r="W289">
            <v>6000</v>
          </cell>
          <cell r="X289">
            <v>0</v>
          </cell>
          <cell r="Y289">
            <v>0</v>
          </cell>
          <cell r="Z289" t="str">
            <v>NA</v>
          </cell>
          <cell r="AA289" t="str">
            <v>NA</v>
          </cell>
          <cell r="AB289">
            <v>0</v>
          </cell>
          <cell r="AC289">
            <v>0</v>
          </cell>
          <cell r="AD289">
            <v>0</v>
          </cell>
          <cell r="AE289">
            <v>44998</v>
          </cell>
          <cell r="AF289" t="str">
            <v>FACSS</v>
          </cell>
          <cell r="AG289" t="str">
            <v>IPSPU</v>
          </cell>
          <cell r="AH289" t="str">
            <v>Aprobado</v>
          </cell>
          <cell r="AI289" t="str">
            <v>FVC17859</v>
          </cell>
          <cell r="AJ289">
            <v>6000</v>
          </cell>
          <cell r="AK289">
            <v>6000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6000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 t="str">
            <v>NA</v>
          </cell>
          <cell r="AW289" t="str">
            <v>15706886</v>
          </cell>
          <cell r="AX289" t="str">
            <v>0</v>
          </cell>
          <cell r="AY289" t="str">
            <v>0</v>
          </cell>
          <cell r="AZ289" t="str">
            <v>0</v>
          </cell>
        </row>
        <row r="290">
          <cell r="G290">
            <v>12859</v>
          </cell>
          <cell r="H290" t="str">
            <v>ADMINISTRADORA</v>
          </cell>
          <cell r="I290">
            <v>39</v>
          </cell>
          <cell r="J290" t="str">
            <v>SUBSIDIADO PLENO</v>
          </cell>
          <cell r="K290" t="str">
            <v>RC-1062915533</v>
          </cell>
          <cell r="L290" t="str">
            <v>P</v>
          </cell>
          <cell r="M290" t="str">
            <v>NINGUNO</v>
          </cell>
          <cell r="N290">
            <v>0</v>
          </cell>
          <cell r="O290">
            <v>13</v>
          </cell>
          <cell r="P290">
            <v>44922</v>
          </cell>
          <cell r="Q290">
            <v>44928</v>
          </cell>
          <cell r="R290">
            <v>44946</v>
          </cell>
          <cell r="S290">
            <v>24152</v>
          </cell>
          <cell r="T290">
            <v>0</v>
          </cell>
          <cell r="U290">
            <v>0</v>
          </cell>
          <cell r="V290">
            <v>24152</v>
          </cell>
          <cell r="W290">
            <v>24152</v>
          </cell>
          <cell r="X290">
            <v>0</v>
          </cell>
          <cell r="Y290">
            <v>0</v>
          </cell>
          <cell r="Z290" t="str">
            <v>NA</v>
          </cell>
          <cell r="AA290" t="str">
            <v>NA</v>
          </cell>
          <cell r="AB290">
            <v>0</v>
          </cell>
          <cell r="AC290">
            <v>0</v>
          </cell>
          <cell r="AD290">
            <v>0</v>
          </cell>
          <cell r="AE290">
            <v>44998</v>
          </cell>
          <cell r="AF290" t="str">
            <v>FACSS</v>
          </cell>
          <cell r="AG290" t="str">
            <v>IPSPU</v>
          </cell>
          <cell r="AH290" t="str">
            <v>Aprobado</v>
          </cell>
          <cell r="AI290" t="str">
            <v>FVC12859</v>
          </cell>
          <cell r="AJ290">
            <v>24152</v>
          </cell>
          <cell r="AK290">
            <v>24152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24152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 t="str">
            <v>NA</v>
          </cell>
          <cell r="AW290" t="str">
            <v>15654742</v>
          </cell>
          <cell r="AX290" t="str">
            <v>0</v>
          </cell>
          <cell r="AY290" t="str">
            <v>0</v>
          </cell>
          <cell r="AZ290" t="str">
            <v>0</v>
          </cell>
        </row>
        <row r="291">
          <cell r="G291">
            <v>12867</v>
          </cell>
          <cell r="H291" t="str">
            <v>ADMINISTRADORA</v>
          </cell>
          <cell r="I291">
            <v>39</v>
          </cell>
          <cell r="J291" t="str">
            <v>CONTRIBUTIVO MOVILIDAD</v>
          </cell>
          <cell r="K291" t="str">
            <v>CC-32712273</v>
          </cell>
          <cell r="L291" t="str">
            <v>P</v>
          </cell>
          <cell r="M291" t="str">
            <v>NINGUNO</v>
          </cell>
          <cell r="N291">
            <v>0</v>
          </cell>
          <cell r="O291">
            <v>13</v>
          </cell>
          <cell r="P291">
            <v>44916</v>
          </cell>
          <cell r="Q291">
            <v>44928</v>
          </cell>
          <cell r="R291">
            <v>44946</v>
          </cell>
          <cell r="S291">
            <v>6038</v>
          </cell>
          <cell r="T291">
            <v>0</v>
          </cell>
          <cell r="U291">
            <v>0</v>
          </cell>
          <cell r="V291">
            <v>6038</v>
          </cell>
          <cell r="W291">
            <v>6038</v>
          </cell>
          <cell r="X291">
            <v>0</v>
          </cell>
          <cell r="Y291">
            <v>0</v>
          </cell>
          <cell r="Z291" t="str">
            <v>NA</v>
          </cell>
          <cell r="AA291" t="str">
            <v>NA</v>
          </cell>
          <cell r="AB291">
            <v>0</v>
          </cell>
          <cell r="AC291">
            <v>0</v>
          </cell>
          <cell r="AD291">
            <v>0</v>
          </cell>
          <cell r="AE291">
            <v>44998</v>
          </cell>
          <cell r="AF291" t="str">
            <v>FACCS</v>
          </cell>
          <cell r="AG291" t="str">
            <v>IPSBC</v>
          </cell>
          <cell r="AH291" t="str">
            <v>Aprobado</v>
          </cell>
          <cell r="AI291" t="str">
            <v>FVC12867</v>
          </cell>
          <cell r="AJ291">
            <v>6038</v>
          </cell>
          <cell r="AK291">
            <v>6038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6038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 t="str">
            <v>NA</v>
          </cell>
          <cell r="AW291" t="str">
            <v>1771867</v>
          </cell>
          <cell r="AX291" t="str">
            <v>0</v>
          </cell>
          <cell r="AY291" t="str">
            <v>0</v>
          </cell>
          <cell r="AZ291" t="str">
            <v>0</v>
          </cell>
        </row>
        <row r="292">
          <cell r="G292">
            <v>12878</v>
          </cell>
          <cell r="H292" t="str">
            <v>ADMINISTRADORA</v>
          </cell>
          <cell r="I292">
            <v>39</v>
          </cell>
          <cell r="J292" t="str">
            <v>SUBSIDIADO PLENO</v>
          </cell>
          <cell r="K292" t="str">
            <v>RC-1045310190</v>
          </cell>
          <cell r="L292" t="str">
            <v>P</v>
          </cell>
          <cell r="M292" t="str">
            <v>NINGUNO</v>
          </cell>
          <cell r="N292">
            <v>0</v>
          </cell>
          <cell r="O292">
            <v>13</v>
          </cell>
          <cell r="P292">
            <v>44548</v>
          </cell>
          <cell r="Q292">
            <v>44928</v>
          </cell>
          <cell r="R292">
            <v>44946</v>
          </cell>
          <cell r="S292">
            <v>6038</v>
          </cell>
          <cell r="T292">
            <v>0</v>
          </cell>
          <cell r="U292">
            <v>0</v>
          </cell>
          <cell r="V292">
            <v>6038</v>
          </cell>
          <cell r="W292">
            <v>6038</v>
          </cell>
          <cell r="X292">
            <v>0</v>
          </cell>
          <cell r="Y292">
            <v>0</v>
          </cell>
          <cell r="Z292" t="str">
            <v>NA</v>
          </cell>
          <cell r="AA292" t="str">
            <v>NA</v>
          </cell>
          <cell r="AB292">
            <v>0</v>
          </cell>
          <cell r="AC292">
            <v>0</v>
          </cell>
          <cell r="AD292">
            <v>0</v>
          </cell>
          <cell r="AE292">
            <v>44998</v>
          </cell>
          <cell r="AF292" t="str">
            <v>FACSS</v>
          </cell>
          <cell r="AG292" t="str">
            <v>IPSPU</v>
          </cell>
          <cell r="AH292" t="str">
            <v>Aprobado</v>
          </cell>
          <cell r="AI292" t="str">
            <v>FVC12878</v>
          </cell>
          <cell r="AJ292">
            <v>6038</v>
          </cell>
          <cell r="AK292">
            <v>6038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6038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 t="str">
            <v>NA</v>
          </cell>
          <cell r="AW292" t="str">
            <v>15695971</v>
          </cell>
          <cell r="AX292" t="str">
            <v>0</v>
          </cell>
          <cell r="AY292" t="str">
            <v>0</v>
          </cell>
          <cell r="AZ292" t="str">
            <v>0</v>
          </cell>
        </row>
        <row r="293">
          <cell r="G293">
            <v>12929</v>
          </cell>
          <cell r="H293" t="str">
            <v>ADMINISTRADORA</v>
          </cell>
          <cell r="I293">
            <v>39</v>
          </cell>
          <cell r="J293" t="str">
            <v>SUBSIDIADO PLENO</v>
          </cell>
          <cell r="K293" t="str">
            <v>RC-1063566288</v>
          </cell>
          <cell r="L293" t="str">
            <v>P</v>
          </cell>
          <cell r="M293" t="str">
            <v>NINGUNO</v>
          </cell>
          <cell r="N293">
            <v>0</v>
          </cell>
          <cell r="O293">
            <v>13</v>
          </cell>
          <cell r="P293">
            <v>44564</v>
          </cell>
          <cell r="Q293">
            <v>44930</v>
          </cell>
          <cell r="R293">
            <v>44946</v>
          </cell>
          <cell r="S293">
            <v>24152</v>
          </cell>
          <cell r="T293">
            <v>0</v>
          </cell>
          <cell r="U293">
            <v>0</v>
          </cell>
          <cell r="V293">
            <v>24152</v>
          </cell>
          <cell r="W293">
            <v>24152</v>
          </cell>
          <cell r="X293">
            <v>0</v>
          </cell>
          <cell r="Y293">
            <v>0</v>
          </cell>
          <cell r="Z293" t="str">
            <v>NA</v>
          </cell>
          <cell r="AA293" t="str">
            <v>NA</v>
          </cell>
          <cell r="AB293">
            <v>0</v>
          </cell>
          <cell r="AC293">
            <v>0</v>
          </cell>
          <cell r="AD293">
            <v>0</v>
          </cell>
          <cell r="AE293">
            <v>44998</v>
          </cell>
          <cell r="AF293" t="str">
            <v>FACSS</v>
          </cell>
          <cell r="AG293" t="str">
            <v>IPSPU</v>
          </cell>
          <cell r="AH293" t="str">
            <v>Aprobado</v>
          </cell>
          <cell r="AI293" t="str">
            <v>FVC12929</v>
          </cell>
          <cell r="AJ293">
            <v>24152</v>
          </cell>
          <cell r="AK293">
            <v>24152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24152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 t="str">
            <v>NA</v>
          </cell>
          <cell r="AW293" t="str">
            <v>15655604</v>
          </cell>
          <cell r="AX293" t="str">
            <v>0</v>
          </cell>
          <cell r="AY293" t="str">
            <v>0</v>
          </cell>
          <cell r="AZ293" t="str">
            <v>0</v>
          </cell>
        </row>
        <row r="294">
          <cell r="G294">
            <v>13092</v>
          </cell>
          <cell r="H294" t="str">
            <v>ADMINISTRADORA</v>
          </cell>
          <cell r="I294">
            <v>39</v>
          </cell>
          <cell r="J294" t="str">
            <v>SUBSIDIADO PLENO</v>
          </cell>
          <cell r="K294" t="str">
            <v>CC-1002465530</v>
          </cell>
          <cell r="L294" t="str">
            <v>P</v>
          </cell>
          <cell r="M294" t="str">
            <v>NINGUNO</v>
          </cell>
          <cell r="N294">
            <v>0</v>
          </cell>
          <cell r="O294">
            <v>13</v>
          </cell>
          <cell r="P294">
            <v>44574</v>
          </cell>
          <cell r="Q294">
            <v>44932</v>
          </cell>
          <cell r="R294">
            <v>44946</v>
          </cell>
          <cell r="S294">
            <v>12076</v>
          </cell>
          <cell r="T294">
            <v>0</v>
          </cell>
          <cell r="U294">
            <v>0</v>
          </cell>
          <cell r="V294">
            <v>12076</v>
          </cell>
          <cell r="W294">
            <v>12076</v>
          </cell>
          <cell r="X294">
            <v>0</v>
          </cell>
          <cell r="Y294">
            <v>0</v>
          </cell>
          <cell r="Z294" t="str">
            <v>NA</v>
          </cell>
          <cell r="AA294" t="str">
            <v>NA</v>
          </cell>
          <cell r="AB294">
            <v>0</v>
          </cell>
          <cell r="AC294">
            <v>0</v>
          </cell>
          <cell r="AD294">
            <v>0</v>
          </cell>
          <cell r="AE294">
            <v>44998</v>
          </cell>
          <cell r="AF294" t="str">
            <v>FACSS</v>
          </cell>
          <cell r="AG294" t="str">
            <v>IPSPU</v>
          </cell>
          <cell r="AH294" t="str">
            <v>Aprobado</v>
          </cell>
          <cell r="AI294" t="str">
            <v>FVC13092</v>
          </cell>
          <cell r="AJ294">
            <v>12076</v>
          </cell>
          <cell r="AK294">
            <v>12076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12076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 t="str">
            <v>NA</v>
          </cell>
          <cell r="AW294" t="str">
            <v>15679870</v>
          </cell>
          <cell r="AX294" t="str">
            <v>0</v>
          </cell>
          <cell r="AY294" t="str">
            <v>0</v>
          </cell>
          <cell r="AZ294" t="str">
            <v>0</v>
          </cell>
        </row>
        <row r="295">
          <cell r="G295">
            <v>13275</v>
          </cell>
          <cell r="H295" t="str">
            <v>ADMINISTRADORA</v>
          </cell>
          <cell r="I295">
            <v>39</v>
          </cell>
          <cell r="J295" t="str">
            <v>SUBSIDIADO PLENO</v>
          </cell>
          <cell r="K295" t="str">
            <v>RC-1102897754</v>
          </cell>
          <cell r="L295" t="str">
            <v>P</v>
          </cell>
          <cell r="M295" t="str">
            <v>NINGUNO</v>
          </cell>
          <cell r="N295">
            <v>0</v>
          </cell>
          <cell r="O295">
            <v>13</v>
          </cell>
          <cell r="P295">
            <v>44573</v>
          </cell>
          <cell r="Q295">
            <v>44928</v>
          </cell>
          <cell r="R295">
            <v>44946</v>
          </cell>
          <cell r="S295">
            <v>18000</v>
          </cell>
          <cell r="T295">
            <v>0</v>
          </cell>
          <cell r="U295">
            <v>0</v>
          </cell>
          <cell r="V295">
            <v>18000</v>
          </cell>
          <cell r="W295">
            <v>18000</v>
          </cell>
          <cell r="X295">
            <v>0</v>
          </cell>
          <cell r="Y295">
            <v>0</v>
          </cell>
          <cell r="Z295" t="str">
            <v>NA</v>
          </cell>
          <cell r="AA295" t="str">
            <v>NA</v>
          </cell>
          <cell r="AB295">
            <v>0</v>
          </cell>
          <cell r="AC295">
            <v>0</v>
          </cell>
          <cell r="AD295">
            <v>0</v>
          </cell>
          <cell r="AE295">
            <v>44998</v>
          </cell>
          <cell r="AF295" t="str">
            <v>FACSS</v>
          </cell>
          <cell r="AG295" t="str">
            <v>IPSPU</v>
          </cell>
          <cell r="AH295" t="str">
            <v>Aprobado</v>
          </cell>
          <cell r="AI295" t="str">
            <v>FVC13275</v>
          </cell>
          <cell r="AJ295">
            <v>18000</v>
          </cell>
          <cell r="AK295">
            <v>18000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18000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 t="str">
            <v>NA</v>
          </cell>
          <cell r="AW295" t="str">
            <v>15659908</v>
          </cell>
          <cell r="AX295" t="str">
            <v>0</v>
          </cell>
          <cell r="AY295" t="str">
            <v>0</v>
          </cell>
          <cell r="AZ295" t="str">
            <v>0</v>
          </cell>
        </row>
        <row r="296">
          <cell r="G296">
            <v>13546</v>
          </cell>
          <cell r="H296" t="str">
            <v>ADMINISTRADORA</v>
          </cell>
          <cell r="I296">
            <v>39</v>
          </cell>
          <cell r="J296" t="str">
            <v>CONTRIBUTIVO MOVILIDAD</v>
          </cell>
          <cell r="K296" t="str">
            <v>CC-7997991</v>
          </cell>
          <cell r="L296" t="str">
            <v>P</v>
          </cell>
          <cell r="M296" t="str">
            <v>NINGUNO</v>
          </cell>
          <cell r="N296">
            <v>0</v>
          </cell>
          <cell r="O296">
            <v>13</v>
          </cell>
          <cell r="P296">
            <v>44594</v>
          </cell>
          <cell r="Q296">
            <v>44932</v>
          </cell>
          <cell r="R296">
            <v>44946</v>
          </cell>
          <cell r="S296">
            <v>6038</v>
          </cell>
          <cell r="T296">
            <v>0</v>
          </cell>
          <cell r="U296">
            <v>0</v>
          </cell>
          <cell r="V296">
            <v>6038</v>
          </cell>
          <cell r="W296">
            <v>6038</v>
          </cell>
          <cell r="X296">
            <v>0</v>
          </cell>
          <cell r="Y296">
            <v>0</v>
          </cell>
          <cell r="Z296" t="str">
            <v>NA</v>
          </cell>
          <cell r="AA296" t="str">
            <v>NA</v>
          </cell>
          <cell r="AB296">
            <v>0</v>
          </cell>
          <cell r="AC296">
            <v>0</v>
          </cell>
          <cell r="AD296">
            <v>0</v>
          </cell>
          <cell r="AE296">
            <v>44998</v>
          </cell>
          <cell r="AF296" t="str">
            <v>FACCS</v>
          </cell>
          <cell r="AG296" t="str">
            <v>IPSBC</v>
          </cell>
          <cell r="AH296" t="str">
            <v>Aprobado</v>
          </cell>
          <cell r="AI296" t="str">
            <v>FVC13546</v>
          </cell>
          <cell r="AJ296">
            <v>6038</v>
          </cell>
          <cell r="AK296">
            <v>6038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6038</v>
          </cell>
          <cell r="AR296">
            <v>0</v>
          </cell>
          <cell r="AS296">
            <v>0</v>
          </cell>
          <cell r="AT296">
            <v>0</v>
          </cell>
          <cell r="AU296">
            <v>0</v>
          </cell>
          <cell r="AV296" t="str">
            <v>NA</v>
          </cell>
          <cell r="AW296" t="str">
            <v>1779047</v>
          </cell>
          <cell r="AX296" t="str">
            <v>0</v>
          </cell>
          <cell r="AY296" t="str">
            <v>0</v>
          </cell>
          <cell r="AZ296" t="str">
            <v>0</v>
          </cell>
        </row>
        <row r="297">
          <cell r="G297">
            <v>13736</v>
          </cell>
          <cell r="H297" t="str">
            <v>ADMINISTRADORA</v>
          </cell>
          <cell r="I297">
            <v>39</v>
          </cell>
          <cell r="J297" t="str">
            <v>SUBSIDIADO PLENO</v>
          </cell>
          <cell r="K297" t="str">
            <v>CC-1052216994</v>
          </cell>
          <cell r="L297" t="str">
            <v>P</v>
          </cell>
          <cell r="M297" t="str">
            <v>NINGUNO</v>
          </cell>
          <cell r="N297">
            <v>0</v>
          </cell>
          <cell r="O297">
            <v>13</v>
          </cell>
          <cell r="P297">
            <v>44594</v>
          </cell>
          <cell r="Q297">
            <v>44929</v>
          </cell>
          <cell r="R297">
            <v>44946</v>
          </cell>
          <cell r="S297">
            <v>6038</v>
          </cell>
          <cell r="T297">
            <v>0</v>
          </cell>
          <cell r="U297">
            <v>0</v>
          </cell>
          <cell r="V297">
            <v>6038</v>
          </cell>
          <cell r="W297">
            <v>6038</v>
          </cell>
          <cell r="X297">
            <v>0</v>
          </cell>
          <cell r="Y297">
            <v>0</v>
          </cell>
          <cell r="Z297" t="str">
            <v>NA</v>
          </cell>
          <cell r="AA297" t="str">
            <v>NA</v>
          </cell>
          <cell r="AB297">
            <v>0</v>
          </cell>
          <cell r="AC297">
            <v>0</v>
          </cell>
          <cell r="AD297">
            <v>0</v>
          </cell>
          <cell r="AE297">
            <v>44998</v>
          </cell>
          <cell r="AF297" t="str">
            <v>FACSS</v>
          </cell>
          <cell r="AG297" t="str">
            <v>IPSPU</v>
          </cell>
          <cell r="AH297" t="str">
            <v>Aprobado</v>
          </cell>
          <cell r="AI297" t="str">
            <v>FVC13736</v>
          </cell>
          <cell r="AJ297">
            <v>6038</v>
          </cell>
          <cell r="AK297">
            <v>6038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6038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 t="str">
            <v>NA</v>
          </cell>
          <cell r="AW297" t="str">
            <v>15690822</v>
          </cell>
          <cell r="AX297" t="str">
            <v>0</v>
          </cell>
          <cell r="AY297" t="str">
            <v>0</v>
          </cell>
          <cell r="AZ297" t="str">
            <v>0</v>
          </cell>
        </row>
        <row r="298">
          <cell r="G298">
            <v>14321</v>
          </cell>
          <cell r="H298" t="str">
            <v>ADMINISTRADORA</v>
          </cell>
          <cell r="I298">
            <v>39</v>
          </cell>
          <cell r="J298" t="str">
            <v>SUBSIDIADO PLENO</v>
          </cell>
          <cell r="K298" t="str">
            <v>RC-1062915533</v>
          </cell>
          <cell r="L298" t="str">
            <v>P</v>
          </cell>
          <cell r="M298" t="str">
            <v>NINGUNO</v>
          </cell>
          <cell r="N298">
            <v>0</v>
          </cell>
          <cell r="O298">
            <v>13</v>
          </cell>
          <cell r="P298">
            <v>44622</v>
          </cell>
          <cell r="Q298">
            <v>44928</v>
          </cell>
          <cell r="R298">
            <v>44946</v>
          </cell>
          <cell r="S298">
            <v>12076</v>
          </cell>
          <cell r="T298">
            <v>0</v>
          </cell>
          <cell r="U298">
            <v>0</v>
          </cell>
          <cell r="V298">
            <v>12076</v>
          </cell>
          <cell r="W298">
            <v>12076</v>
          </cell>
          <cell r="X298">
            <v>0</v>
          </cell>
          <cell r="Y298">
            <v>0</v>
          </cell>
          <cell r="Z298" t="str">
            <v>NA</v>
          </cell>
          <cell r="AA298" t="str">
            <v>NA</v>
          </cell>
          <cell r="AB298">
            <v>0</v>
          </cell>
          <cell r="AC298">
            <v>0</v>
          </cell>
          <cell r="AD298">
            <v>0</v>
          </cell>
          <cell r="AE298">
            <v>44998</v>
          </cell>
          <cell r="AF298" t="str">
            <v>FACSS</v>
          </cell>
          <cell r="AG298" t="str">
            <v>IPSPU</v>
          </cell>
          <cell r="AH298" t="str">
            <v>Aprobado</v>
          </cell>
          <cell r="AI298" t="str">
            <v>FVC14321</v>
          </cell>
          <cell r="AJ298">
            <v>12076</v>
          </cell>
          <cell r="AK298">
            <v>12076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12076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 t="str">
            <v>NA</v>
          </cell>
          <cell r="AW298" t="str">
            <v>15648865</v>
          </cell>
          <cell r="AX298" t="str">
            <v>0</v>
          </cell>
          <cell r="AY298" t="str">
            <v>0</v>
          </cell>
          <cell r="AZ298" t="str">
            <v>0</v>
          </cell>
        </row>
        <row r="299">
          <cell r="G299">
            <v>14624</v>
          </cell>
          <cell r="H299" t="str">
            <v>ADMINISTRADORA</v>
          </cell>
          <cell r="I299">
            <v>39</v>
          </cell>
          <cell r="J299" t="str">
            <v>SUBSIDIADO PLENO</v>
          </cell>
          <cell r="K299" t="str">
            <v>TI-1194714373</v>
          </cell>
          <cell r="L299" t="str">
            <v>P</v>
          </cell>
          <cell r="M299" t="str">
            <v>NINGUNO</v>
          </cell>
          <cell r="N299">
            <v>0</v>
          </cell>
          <cell r="O299">
            <v>13</v>
          </cell>
          <cell r="P299">
            <v>44642</v>
          </cell>
          <cell r="Q299">
            <v>44930</v>
          </cell>
          <cell r="R299">
            <v>44946</v>
          </cell>
          <cell r="S299">
            <v>6038</v>
          </cell>
          <cell r="T299">
            <v>0</v>
          </cell>
          <cell r="U299">
            <v>0</v>
          </cell>
          <cell r="V299">
            <v>6038</v>
          </cell>
          <cell r="W299">
            <v>6038</v>
          </cell>
          <cell r="X299">
            <v>0</v>
          </cell>
          <cell r="Y299">
            <v>0</v>
          </cell>
          <cell r="Z299" t="str">
            <v>NA</v>
          </cell>
          <cell r="AA299" t="str">
            <v>NA</v>
          </cell>
          <cell r="AB299">
            <v>0</v>
          </cell>
          <cell r="AC299">
            <v>0</v>
          </cell>
          <cell r="AD299">
            <v>0</v>
          </cell>
          <cell r="AE299">
            <v>44998</v>
          </cell>
          <cell r="AF299" t="str">
            <v>FACSS</v>
          </cell>
          <cell r="AG299" t="str">
            <v>IPSPU</v>
          </cell>
          <cell r="AH299" t="str">
            <v>Aprobado</v>
          </cell>
          <cell r="AI299" t="str">
            <v>FVC14624</v>
          </cell>
          <cell r="AJ299">
            <v>6038</v>
          </cell>
          <cell r="AK299">
            <v>6038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6038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 t="str">
            <v>NA</v>
          </cell>
          <cell r="AW299" t="str">
            <v>15695748</v>
          </cell>
          <cell r="AX299" t="str">
            <v>0</v>
          </cell>
          <cell r="AY299" t="str">
            <v>0</v>
          </cell>
          <cell r="AZ299" t="str">
            <v>0</v>
          </cell>
        </row>
        <row r="300">
          <cell r="G300">
            <v>14625</v>
          </cell>
          <cell r="H300" t="str">
            <v>ADMINISTRADORA</v>
          </cell>
          <cell r="I300">
            <v>39</v>
          </cell>
          <cell r="J300" t="str">
            <v>SUBSIDIADO PLENO</v>
          </cell>
          <cell r="K300" t="str">
            <v>TI-1194714372</v>
          </cell>
          <cell r="L300" t="str">
            <v>P</v>
          </cell>
          <cell r="M300" t="str">
            <v>NINGUNO</v>
          </cell>
          <cell r="N300">
            <v>0</v>
          </cell>
          <cell r="O300">
            <v>13</v>
          </cell>
          <cell r="P300">
            <v>44642</v>
          </cell>
          <cell r="Q300">
            <v>44930</v>
          </cell>
          <cell r="R300">
            <v>44946</v>
          </cell>
          <cell r="S300">
            <v>6038</v>
          </cell>
          <cell r="T300">
            <v>0</v>
          </cell>
          <cell r="U300">
            <v>0</v>
          </cell>
          <cell r="V300">
            <v>6038</v>
          </cell>
          <cell r="W300">
            <v>6038</v>
          </cell>
          <cell r="X300">
            <v>0</v>
          </cell>
          <cell r="Y300">
            <v>0</v>
          </cell>
          <cell r="Z300" t="str">
            <v>NA</v>
          </cell>
          <cell r="AA300" t="str">
            <v>NA</v>
          </cell>
          <cell r="AB300">
            <v>0</v>
          </cell>
          <cell r="AC300">
            <v>0</v>
          </cell>
          <cell r="AD300">
            <v>0</v>
          </cell>
          <cell r="AE300">
            <v>44998</v>
          </cell>
          <cell r="AF300" t="str">
            <v>FACSS</v>
          </cell>
          <cell r="AG300" t="str">
            <v>IPSPU</v>
          </cell>
          <cell r="AH300" t="str">
            <v>Aprobado</v>
          </cell>
          <cell r="AI300" t="str">
            <v>FVC14625</v>
          </cell>
          <cell r="AJ300">
            <v>6038</v>
          </cell>
          <cell r="AK300">
            <v>6038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6038</v>
          </cell>
          <cell r="AR300">
            <v>0</v>
          </cell>
          <cell r="AS300">
            <v>0</v>
          </cell>
          <cell r="AT300">
            <v>0</v>
          </cell>
          <cell r="AU300">
            <v>0</v>
          </cell>
          <cell r="AV300" t="str">
            <v>NA</v>
          </cell>
          <cell r="AW300" t="str">
            <v>15707327</v>
          </cell>
          <cell r="AX300" t="str">
            <v>0</v>
          </cell>
          <cell r="AY300" t="str">
            <v>0</v>
          </cell>
          <cell r="AZ300" t="str">
            <v>0</v>
          </cell>
        </row>
        <row r="301">
          <cell r="G301">
            <v>14675</v>
          </cell>
          <cell r="H301" t="str">
            <v>ADMINISTRADORA</v>
          </cell>
          <cell r="I301">
            <v>39</v>
          </cell>
          <cell r="J301" t="str">
            <v>SUBSIDIADO PLENO</v>
          </cell>
          <cell r="K301" t="str">
            <v>RC-1046407089</v>
          </cell>
          <cell r="L301" t="str">
            <v>P</v>
          </cell>
          <cell r="M301" t="str">
            <v>NINGUNO</v>
          </cell>
          <cell r="N301">
            <v>0</v>
          </cell>
          <cell r="O301">
            <v>13</v>
          </cell>
          <cell r="P301">
            <v>44644</v>
          </cell>
          <cell r="Q301">
            <v>44928</v>
          </cell>
          <cell r="R301">
            <v>44946</v>
          </cell>
          <cell r="S301">
            <v>24152</v>
          </cell>
          <cell r="T301">
            <v>0</v>
          </cell>
          <cell r="U301">
            <v>0</v>
          </cell>
          <cell r="V301">
            <v>24152</v>
          </cell>
          <cell r="W301">
            <v>24152</v>
          </cell>
          <cell r="X301">
            <v>0</v>
          </cell>
          <cell r="Y301">
            <v>0</v>
          </cell>
          <cell r="Z301" t="str">
            <v>NA</v>
          </cell>
          <cell r="AA301" t="str">
            <v>NA</v>
          </cell>
          <cell r="AB301">
            <v>0</v>
          </cell>
          <cell r="AC301">
            <v>0</v>
          </cell>
          <cell r="AD301">
            <v>0</v>
          </cell>
          <cell r="AE301">
            <v>44998</v>
          </cell>
          <cell r="AF301" t="str">
            <v>FACSS</v>
          </cell>
          <cell r="AG301" t="str">
            <v>IPSPU</v>
          </cell>
          <cell r="AH301" t="str">
            <v>Aprobado</v>
          </cell>
          <cell r="AI301" t="str">
            <v>FVC14675</v>
          </cell>
          <cell r="AJ301">
            <v>24152</v>
          </cell>
          <cell r="AK301">
            <v>24152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24152</v>
          </cell>
          <cell r="AR301">
            <v>0</v>
          </cell>
          <cell r="AS301">
            <v>0</v>
          </cell>
          <cell r="AT301">
            <v>0</v>
          </cell>
          <cell r="AU301">
            <v>0</v>
          </cell>
          <cell r="AV301" t="str">
            <v>NA</v>
          </cell>
          <cell r="AW301" t="str">
            <v>15654853</v>
          </cell>
          <cell r="AX301" t="str">
            <v>0</v>
          </cell>
          <cell r="AY301" t="str">
            <v>0</v>
          </cell>
          <cell r="AZ301" t="str">
            <v>0</v>
          </cell>
        </row>
        <row r="302">
          <cell r="G302">
            <v>14705</v>
          </cell>
          <cell r="H302" t="str">
            <v>ADMINISTRADORA</v>
          </cell>
          <cell r="I302">
            <v>39</v>
          </cell>
          <cell r="J302" t="str">
            <v>SUBSIDIADO PLENO</v>
          </cell>
          <cell r="K302" t="str">
            <v>RC-1216981991</v>
          </cell>
          <cell r="L302" t="str">
            <v>P</v>
          </cell>
          <cell r="M302" t="str">
            <v>NINGUNO</v>
          </cell>
          <cell r="N302">
            <v>0</v>
          </cell>
          <cell r="O302">
            <v>13</v>
          </cell>
          <cell r="P302">
            <v>44648</v>
          </cell>
          <cell r="Q302">
            <v>44930</v>
          </cell>
          <cell r="R302">
            <v>44946</v>
          </cell>
          <cell r="S302">
            <v>6038</v>
          </cell>
          <cell r="T302">
            <v>0</v>
          </cell>
          <cell r="U302">
            <v>0</v>
          </cell>
          <cell r="V302">
            <v>6038</v>
          </cell>
          <cell r="W302">
            <v>6038</v>
          </cell>
          <cell r="X302">
            <v>0</v>
          </cell>
          <cell r="Y302">
            <v>0</v>
          </cell>
          <cell r="Z302" t="str">
            <v>NA</v>
          </cell>
          <cell r="AA302" t="str">
            <v>NA</v>
          </cell>
          <cell r="AB302">
            <v>0</v>
          </cell>
          <cell r="AC302">
            <v>0</v>
          </cell>
          <cell r="AD302">
            <v>0</v>
          </cell>
          <cell r="AE302">
            <v>44998</v>
          </cell>
          <cell r="AF302" t="str">
            <v>FACSS</v>
          </cell>
          <cell r="AG302" t="str">
            <v>IPSPU</v>
          </cell>
          <cell r="AH302" t="str">
            <v>Aprobado</v>
          </cell>
          <cell r="AI302" t="str">
            <v>FVC14705</v>
          </cell>
          <cell r="AJ302">
            <v>6038</v>
          </cell>
          <cell r="AK302">
            <v>6038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6038</v>
          </cell>
          <cell r="AR302">
            <v>0</v>
          </cell>
          <cell r="AS302">
            <v>0</v>
          </cell>
          <cell r="AT302">
            <v>0</v>
          </cell>
          <cell r="AU302">
            <v>0</v>
          </cell>
          <cell r="AV302" t="str">
            <v>NA</v>
          </cell>
          <cell r="AW302" t="str">
            <v>15697067</v>
          </cell>
          <cell r="AX302" t="str">
            <v>0</v>
          </cell>
          <cell r="AY302" t="str">
            <v>0</v>
          </cell>
          <cell r="AZ302" t="str">
            <v>0</v>
          </cell>
        </row>
        <row r="303">
          <cell r="G303">
            <v>14756</v>
          </cell>
          <cell r="H303" t="str">
            <v>ADMINISTRADORA</v>
          </cell>
          <cell r="I303">
            <v>39</v>
          </cell>
          <cell r="J303" t="str">
            <v>SUBSIDIADO PLENO</v>
          </cell>
          <cell r="K303" t="str">
            <v>CC-1002466000</v>
          </cell>
          <cell r="L303" t="str">
            <v>P</v>
          </cell>
          <cell r="M303" t="str">
            <v>NINGUNO</v>
          </cell>
          <cell r="N303">
            <v>0</v>
          </cell>
          <cell r="O303">
            <v>13</v>
          </cell>
          <cell r="P303">
            <v>44649</v>
          </cell>
          <cell r="Q303">
            <v>44932</v>
          </cell>
          <cell r="R303">
            <v>44946</v>
          </cell>
          <cell r="S303">
            <v>6000</v>
          </cell>
          <cell r="T303">
            <v>0</v>
          </cell>
          <cell r="U303">
            <v>0</v>
          </cell>
          <cell r="V303">
            <v>6000</v>
          </cell>
          <cell r="W303">
            <v>6000</v>
          </cell>
          <cell r="X303">
            <v>0</v>
          </cell>
          <cell r="Y303">
            <v>0</v>
          </cell>
          <cell r="Z303" t="str">
            <v>NA</v>
          </cell>
          <cell r="AA303" t="str">
            <v>NA</v>
          </cell>
          <cell r="AB303">
            <v>0</v>
          </cell>
          <cell r="AC303">
            <v>0</v>
          </cell>
          <cell r="AD303">
            <v>0</v>
          </cell>
          <cell r="AE303">
            <v>44998</v>
          </cell>
          <cell r="AF303" t="str">
            <v>FACSS</v>
          </cell>
          <cell r="AG303" t="str">
            <v>IPSPU</v>
          </cell>
          <cell r="AH303" t="str">
            <v>Aprobado</v>
          </cell>
          <cell r="AI303" t="str">
            <v>FVC14756</v>
          </cell>
          <cell r="AJ303">
            <v>6000</v>
          </cell>
          <cell r="AK303">
            <v>6000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6000</v>
          </cell>
          <cell r="AR303">
            <v>0</v>
          </cell>
          <cell r="AS303">
            <v>0</v>
          </cell>
          <cell r="AT303">
            <v>0</v>
          </cell>
          <cell r="AU303">
            <v>0</v>
          </cell>
          <cell r="AV303" t="str">
            <v>NA</v>
          </cell>
          <cell r="AW303" t="str">
            <v>15718197</v>
          </cell>
          <cell r="AX303" t="str">
            <v>0</v>
          </cell>
          <cell r="AY303" t="str">
            <v>0</v>
          </cell>
          <cell r="AZ303" t="str">
            <v>0</v>
          </cell>
        </row>
        <row r="304">
          <cell r="G304">
            <v>14762</v>
          </cell>
          <cell r="H304" t="str">
            <v>ADMINISTRADORA</v>
          </cell>
          <cell r="I304">
            <v>39</v>
          </cell>
          <cell r="J304" t="str">
            <v>SUBSIDIADO PLENO</v>
          </cell>
          <cell r="K304" t="str">
            <v>RC-1043032950</v>
          </cell>
          <cell r="L304" t="str">
            <v>P</v>
          </cell>
          <cell r="M304" t="str">
            <v>NINGUNO</v>
          </cell>
          <cell r="N304">
            <v>0</v>
          </cell>
          <cell r="O304">
            <v>13</v>
          </cell>
          <cell r="P304">
            <v>44650</v>
          </cell>
          <cell r="Q304">
            <v>44932</v>
          </cell>
          <cell r="R304">
            <v>44946</v>
          </cell>
          <cell r="S304">
            <v>18000</v>
          </cell>
          <cell r="T304">
            <v>0</v>
          </cell>
          <cell r="U304">
            <v>0</v>
          </cell>
          <cell r="V304">
            <v>18000</v>
          </cell>
          <cell r="W304">
            <v>18000</v>
          </cell>
          <cell r="X304">
            <v>0</v>
          </cell>
          <cell r="Y304">
            <v>0</v>
          </cell>
          <cell r="Z304" t="str">
            <v>NA</v>
          </cell>
          <cell r="AA304" t="str">
            <v>NA</v>
          </cell>
          <cell r="AB304">
            <v>0</v>
          </cell>
          <cell r="AC304">
            <v>0</v>
          </cell>
          <cell r="AD304">
            <v>0</v>
          </cell>
          <cell r="AE304">
            <v>44998</v>
          </cell>
          <cell r="AF304" t="str">
            <v>FACSS</v>
          </cell>
          <cell r="AG304" t="str">
            <v>IPSPU</v>
          </cell>
          <cell r="AH304" t="str">
            <v>Aprobado</v>
          </cell>
          <cell r="AI304" t="str">
            <v>FVC14762</v>
          </cell>
          <cell r="AJ304">
            <v>18000</v>
          </cell>
          <cell r="AK304">
            <v>18000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18000</v>
          </cell>
          <cell r="AR304">
            <v>0</v>
          </cell>
          <cell r="AS304">
            <v>0</v>
          </cell>
          <cell r="AT304">
            <v>0</v>
          </cell>
          <cell r="AU304">
            <v>0</v>
          </cell>
          <cell r="AV304" t="str">
            <v>NA</v>
          </cell>
          <cell r="AW304" t="str">
            <v>15658895</v>
          </cell>
          <cell r="AX304" t="str">
            <v>0</v>
          </cell>
          <cell r="AY304" t="str">
            <v>0</v>
          </cell>
          <cell r="AZ304" t="str">
            <v>0</v>
          </cell>
        </row>
        <row r="305">
          <cell r="G305">
            <v>14913</v>
          </cell>
          <cell r="H305" t="str">
            <v>ADMINISTRADORA</v>
          </cell>
          <cell r="I305">
            <v>39</v>
          </cell>
          <cell r="J305" t="str">
            <v>SUBSIDIADO PLENO</v>
          </cell>
          <cell r="K305" t="str">
            <v>RC-1063566288</v>
          </cell>
          <cell r="L305" t="str">
            <v>P</v>
          </cell>
          <cell r="M305" t="str">
            <v>NINGUNO</v>
          </cell>
          <cell r="N305">
            <v>0</v>
          </cell>
          <cell r="O305">
            <v>13</v>
          </cell>
          <cell r="P305">
            <v>44658</v>
          </cell>
          <cell r="Q305">
            <v>44929</v>
          </cell>
          <cell r="R305">
            <v>44946</v>
          </cell>
          <cell r="S305">
            <v>12000</v>
          </cell>
          <cell r="T305">
            <v>0</v>
          </cell>
          <cell r="U305">
            <v>0</v>
          </cell>
          <cell r="V305">
            <v>12000</v>
          </cell>
          <cell r="W305">
            <v>12000</v>
          </cell>
          <cell r="X305">
            <v>0</v>
          </cell>
          <cell r="Y305">
            <v>0</v>
          </cell>
          <cell r="Z305" t="str">
            <v>NA</v>
          </cell>
          <cell r="AA305" t="str">
            <v>NA</v>
          </cell>
          <cell r="AB305">
            <v>0</v>
          </cell>
          <cell r="AC305">
            <v>0</v>
          </cell>
          <cell r="AD305">
            <v>0</v>
          </cell>
          <cell r="AE305">
            <v>44998</v>
          </cell>
          <cell r="AF305" t="str">
            <v>FACSS</v>
          </cell>
          <cell r="AG305" t="str">
            <v>IPSPU</v>
          </cell>
          <cell r="AH305" t="str">
            <v>Aprobado</v>
          </cell>
          <cell r="AI305" t="str">
            <v>FVC14913</v>
          </cell>
          <cell r="AJ305">
            <v>12000</v>
          </cell>
          <cell r="AK305">
            <v>12000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12000</v>
          </cell>
          <cell r="AR305">
            <v>0</v>
          </cell>
          <cell r="AS305">
            <v>0</v>
          </cell>
          <cell r="AT305">
            <v>0</v>
          </cell>
          <cell r="AU305">
            <v>0</v>
          </cell>
          <cell r="AV305" t="str">
            <v>NA</v>
          </cell>
          <cell r="AW305" t="str">
            <v>15685441</v>
          </cell>
          <cell r="AX305" t="str">
            <v>0</v>
          </cell>
          <cell r="AY305" t="str">
            <v>0</v>
          </cell>
          <cell r="AZ305" t="str">
            <v>0</v>
          </cell>
        </row>
        <row r="306">
          <cell r="G306">
            <v>14915</v>
          </cell>
          <cell r="H306" t="str">
            <v>ADMINISTRADORA</v>
          </cell>
          <cell r="I306">
            <v>39</v>
          </cell>
          <cell r="J306" t="str">
            <v>SUBSIDIADO PLENO</v>
          </cell>
          <cell r="K306" t="str">
            <v>CC-1049894152</v>
          </cell>
          <cell r="L306" t="str">
            <v>P</v>
          </cell>
          <cell r="M306" t="str">
            <v>NINGUNO</v>
          </cell>
          <cell r="N306">
            <v>0</v>
          </cell>
          <cell r="O306">
            <v>13</v>
          </cell>
          <cell r="P306">
            <v>44657</v>
          </cell>
          <cell r="Q306">
            <v>44929</v>
          </cell>
          <cell r="R306">
            <v>44946</v>
          </cell>
          <cell r="S306">
            <v>6000</v>
          </cell>
          <cell r="T306">
            <v>0</v>
          </cell>
          <cell r="U306">
            <v>0</v>
          </cell>
          <cell r="V306">
            <v>6000</v>
          </cell>
          <cell r="W306">
            <v>6000</v>
          </cell>
          <cell r="X306">
            <v>0</v>
          </cell>
          <cell r="Y306">
            <v>0</v>
          </cell>
          <cell r="Z306" t="str">
            <v>NA</v>
          </cell>
          <cell r="AA306" t="str">
            <v>NA</v>
          </cell>
          <cell r="AB306">
            <v>0</v>
          </cell>
          <cell r="AC306">
            <v>0</v>
          </cell>
          <cell r="AD306">
            <v>0</v>
          </cell>
          <cell r="AE306">
            <v>44998</v>
          </cell>
          <cell r="AF306" t="str">
            <v>FACSS</v>
          </cell>
          <cell r="AG306" t="str">
            <v>IPSPU</v>
          </cell>
          <cell r="AH306" t="str">
            <v>Aprobado</v>
          </cell>
          <cell r="AI306" t="str">
            <v>FVC14915</v>
          </cell>
          <cell r="AJ306">
            <v>6000</v>
          </cell>
          <cell r="AK306">
            <v>6000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6000</v>
          </cell>
          <cell r="AR306">
            <v>0</v>
          </cell>
          <cell r="AS306">
            <v>0</v>
          </cell>
          <cell r="AT306">
            <v>0</v>
          </cell>
          <cell r="AU306">
            <v>0</v>
          </cell>
          <cell r="AV306" t="str">
            <v>NA</v>
          </cell>
          <cell r="AW306" t="str">
            <v>15697100</v>
          </cell>
          <cell r="AX306" t="str">
            <v>0</v>
          </cell>
          <cell r="AY306" t="str">
            <v>0</v>
          </cell>
          <cell r="AZ306" t="str">
            <v>0</v>
          </cell>
        </row>
        <row r="307">
          <cell r="G307">
            <v>15167</v>
          </cell>
          <cell r="H307" t="str">
            <v>ADMINISTRADORA</v>
          </cell>
          <cell r="I307">
            <v>39</v>
          </cell>
          <cell r="J307" t="str">
            <v>CONTRIBUTIVO MOVILIDAD</v>
          </cell>
          <cell r="K307" t="str">
            <v>CC-1052216982</v>
          </cell>
          <cell r="L307" t="str">
            <v>P</v>
          </cell>
          <cell r="M307" t="str">
            <v>NINGUNO</v>
          </cell>
          <cell r="N307">
            <v>0</v>
          </cell>
          <cell r="O307">
            <v>13</v>
          </cell>
          <cell r="P307">
            <v>44679</v>
          </cell>
          <cell r="Q307">
            <v>44932</v>
          </cell>
          <cell r="R307">
            <v>44946</v>
          </cell>
          <cell r="S307">
            <v>6000</v>
          </cell>
          <cell r="T307">
            <v>0</v>
          </cell>
          <cell r="U307">
            <v>0</v>
          </cell>
          <cell r="V307">
            <v>6000</v>
          </cell>
          <cell r="W307">
            <v>6000</v>
          </cell>
          <cell r="X307">
            <v>0</v>
          </cell>
          <cell r="Y307">
            <v>0</v>
          </cell>
          <cell r="Z307" t="str">
            <v>NA</v>
          </cell>
          <cell r="AA307" t="str">
            <v>NA</v>
          </cell>
          <cell r="AB307">
            <v>0</v>
          </cell>
          <cell r="AC307">
            <v>0</v>
          </cell>
          <cell r="AD307">
            <v>0</v>
          </cell>
          <cell r="AE307">
            <v>44998</v>
          </cell>
          <cell r="AF307" t="str">
            <v>FACCS</v>
          </cell>
          <cell r="AG307" t="str">
            <v>IPSBC</v>
          </cell>
          <cell r="AH307" t="str">
            <v>Aprobado</v>
          </cell>
          <cell r="AI307" t="str">
            <v>FVC15167</v>
          </cell>
          <cell r="AJ307">
            <v>6000</v>
          </cell>
          <cell r="AK307">
            <v>6000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6000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 t="str">
            <v>NA</v>
          </cell>
          <cell r="AW307" t="str">
            <v>1778682</v>
          </cell>
          <cell r="AX307" t="str">
            <v>0</v>
          </cell>
          <cell r="AY307" t="str">
            <v>0</v>
          </cell>
          <cell r="AZ307" t="str">
            <v>0</v>
          </cell>
        </row>
        <row r="308">
          <cell r="G308">
            <v>15215</v>
          </cell>
          <cell r="H308" t="str">
            <v>ADMINISTRADORA</v>
          </cell>
          <cell r="I308">
            <v>39</v>
          </cell>
          <cell r="J308" t="str">
            <v>SUBSIDIADO PLENO</v>
          </cell>
          <cell r="K308" t="str">
            <v>TI-1052573349</v>
          </cell>
          <cell r="L308" t="str">
            <v>P</v>
          </cell>
          <cell r="M308" t="str">
            <v>NINGUNO</v>
          </cell>
          <cell r="N308">
            <v>0</v>
          </cell>
          <cell r="O308">
            <v>13</v>
          </cell>
          <cell r="P308">
            <v>44684</v>
          </cell>
          <cell r="Q308">
            <v>44930</v>
          </cell>
          <cell r="R308">
            <v>44946</v>
          </cell>
          <cell r="S308">
            <v>6000</v>
          </cell>
          <cell r="T308">
            <v>0</v>
          </cell>
          <cell r="U308">
            <v>0</v>
          </cell>
          <cell r="V308">
            <v>6000</v>
          </cell>
          <cell r="W308">
            <v>6000</v>
          </cell>
          <cell r="X308">
            <v>0</v>
          </cell>
          <cell r="Y308">
            <v>0</v>
          </cell>
          <cell r="Z308" t="str">
            <v>NA</v>
          </cell>
          <cell r="AA308" t="str">
            <v>NA</v>
          </cell>
          <cell r="AB308">
            <v>0</v>
          </cell>
          <cell r="AC308">
            <v>0</v>
          </cell>
          <cell r="AD308">
            <v>0</v>
          </cell>
          <cell r="AE308">
            <v>44998</v>
          </cell>
          <cell r="AF308" t="str">
            <v>FACSS</v>
          </cell>
          <cell r="AG308" t="str">
            <v>IPSPU</v>
          </cell>
          <cell r="AH308" t="str">
            <v>Aprobado</v>
          </cell>
          <cell r="AI308" t="str">
            <v>FVC15215</v>
          </cell>
          <cell r="AJ308">
            <v>6000</v>
          </cell>
          <cell r="AK308">
            <v>6000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6000</v>
          </cell>
          <cell r="AR308">
            <v>0</v>
          </cell>
          <cell r="AS308">
            <v>0</v>
          </cell>
          <cell r="AT308">
            <v>0</v>
          </cell>
          <cell r="AU308">
            <v>0</v>
          </cell>
          <cell r="AV308" t="str">
            <v>NA</v>
          </cell>
          <cell r="AW308" t="str">
            <v>15693005</v>
          </cell>
          <cell r="AX308" t="str">
            <v>0</v>
          </cell>
          <cell r="AY308" t="str">
            <v>0</v>
          </cell>
          <cell r="AZ308" t="str">
            <v>0</v>
          </cell>
        </row>
        <row r="309">
          <cell r="G309">
            <v>15375</v>
          </cell>
          <cell r="H309" t="str">
            <v>ADMINISTRADORA</v>
          </cell>
          <cell r="I309">
            <v>39</v>
          </cell>
          <cell r="J309" t="str">
            <v>SUBSIDIADO PLENO</v>
          </cell>
          <cell r="K309" t="str">
            <v>TI-1052219045</v>
          </cell>
          <cell r="L309" t="str">
            <v>P</v>
          </cell>
          <cell r="M309" t="str">
            <v>NINGUNO</v>
          </cell>
          <cell r="N309">
            <v>0</v>
          </cell>
          <cell r="O309">
            <v>13</v>
          </cell>
          <cell r="P309">
            <v>44691</v>
          </cell>
          <cell r="Q309">
            <v>44928</v>
          </cell>
          <cell r="R309">
            <v>44946</v>
          </cell>
          <cell r="S309">
            <v>6000</v>
          </cell>
          <cell r="T309">
            <v>0</v>
          </cell>
          <cell r="U309">
            <v>0</v>
          </cell>
          <cell r="V309">
            <v>6000</v>
          </cell>
          <cell r="W309">
            <v>6000</v>
          </cell>
          <cell r="X309">
            <v>0</v>
          </cell>
          <cell r="Y309">
            <v>0</v>
          </cell>
          <cell r="Z309" t="str">
            <v>NA</v>
          </cell>
          <cell r="AA309" t="str">
            <v>NA</v>
          </cell>
          <cell r="AB309">
            <v>0</v>
          </cell>
          <cell r="AC309">
            <v>0</v>
          </cell>
          <cell r="AD309">
            <v>0</v>
          </cell>
          <cell r="AE309">
            <v>44998</v>
          </cell>
          <cell r="AF309" t="str">
            <v>FACSS</v>
          </cell>
          <cell r="AG309" t="str">
            <v>IPSPU</v>
          </cell>
          <cell r="AH309" t="str">
            <v>Aprobado</v>
          </cell>
          <cell r="AI309" t="str">
            <v>FVC15375</v>
          </cell>
          <cell r="AJ309">
            <v>6000</v>
          </cell>
          <cell r="AK309">
            <v>6000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6000</v>
          </cell>
          <cell r="AR309">
            <v>0</v>
          </cell>
          <cell r="AS309">
            <v>0</v>
          </cell>
          <cell r="AT309">
            <v>0</v>
          </cell>
          <cell r="AU309">
            <v>0</v>
          </cell>
          <cell r="AV309" t="str">
            <v>NA</v>
          </cell>
          <cell r="AW309" t="str">
            <v>15695997</v>
          </cell>
          <cell r="AX309" t="str">
            <v>0</v>
          </cell>
          <cell r="AY309" t="str">
            <v>0</v>
          </cell>
          <cell r="AZ309" t="str">
            <v>0</v>
          </cell>
        </row>
        <row r="310">
          <cell r="G310">
            <v>15453</v>
          </cell>
          <cell r="H310" t="str">
            <v>ADMINISTRADORA</v>
          </cell>
          <cell r="I310">
            <v>39</v>
          </cell>
          <cell r="J310" t="str">
            <v>SUBSIDIADO PLENO</v>
          </cell>
          <cell r="K310" t="str">
            <v>RC-1043032950</v>
          </cell>
          <cell r="L310" t="str">
            <v>P</v>
          </cell>
          <cell r="M310" t="str">
            <v>NINGUNO</v>
          </cell>
          <cell r="N310">
            <v>0</v>
          </cell>
          <cell r="O310">
            <v>13</v>
          </cell>
          <cell r="P310">
            <v>44699</v>
          </cell>
          <cell r="Q310">
            <v>44931</v>
          </cell>
          <cell r="R310">
            <v>44946</v>
          </cell>
          <cell r="S310">
            <v>6000</v>
          </cell>
          <cell r="T310">
            <v>0</v>
          </cell>
          <cell r="U310">
            <v>0</v>
          </cell>
          <cell r="V310">
            <v>6000</v>
          </cell>
          <cell r="W310">
            <v>6000</v>
          </cell>
          <cell r="X310">
            <v>0</v>
          </cell>
          <cell r="Y310">
            <v>0</v>
          </cell>
          <cell r="Z310" t="str">
            <v>NA</v>
          </cell>
          <cell r="AA310" t="str">
            <v>NA</v>
          </cell>
          <cell r="AB310">
            <v>0</v>
          </cell>
          <cell r="AC310">
            <v>0</v>
          </cell>
          <cell r="AD310">
            <v>0</v>
          </cell>
          <cell r="AE310">
            <v>44998</v>
          </cell>
          <cell r="AF310" t="str">
            <v>FACSS</v>
          </cell>
          <cell r="AG310" t="str">
            <v>IPSPU</v>
          </cell>
          <cell r="AH310" t="str">
            <v>Aprobado</v>
          </cell>
          <cell r="AI310" t="str">
            <v>FVC15453</v>
          </cell>
          <cell r="AJ310">
            <v>6000</v>
          </cell>
          <cell r="AK310">
            <v>6000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6000</v>
          </cell>
          <cell r="AR310">
            <v>0</v>
          </cell>
          <cell r="AS310">
            <v>0</v>
          </cell>
          <cell r="AT310">
            <v>0</v>
          </cell>
          <cell r="AU310">
            <v>0</v>
          </cell>
          <cell r="AV310" t="str">
            <v>NA</v>
          </cell>
          <cell r="AW310" t="str">
            <v>15697749</v>
          </cell>
          <cell r="AX310" t="str">
            <v>0</v>
          </cell>
          <cell r="AY310" t="str">
            <v>0</v>
          </cell>
          <cell r="AZ310" t="str">
            <v>0</v>
          </cell>
        </row>
        <row r="311">
          <cell r="G311">
            <v>17624</v>
          </cell>
          <cell r="H311" t="str">
            <v>ADMINISTRADORA</v>
          </cell>
          <cell r="I311">
            <v>39</v>
          </cell>
          <cell r="J311" t="str">
            <v>SUBSIDIADO PLENO</v>
          </cell>
          <cell r="K311" t="str">
            <v>TI-1067032784</v>
          </cell>
          <cell r="L311" t="str">
            <v>P</v>
          </cell>
          <cell r="M311" t="str">
            <v>NINGUNO</v>
          </cell>
          <cell r="N311">
            <v>0</v>
          </cell>
          <cell r="O311">
            <v>13</v>
          </cell>
          <cell r="P311">
            <v>44825</v>
          </cell>
          <cell r="Q311">
            <v>44930</v>
          </cell>
          <cell r="R311">
            <v>44946</v>
          </cell>
          <cell r="S311">
            <v>710569</v>
          </cell>
          <cell r="T311">
            <v>0</v>
          </cell>
          <cell r="U311">
            <v>0</v>
          </cell>
          <cell r="V311">
            <v>710569</v>
          </cell>
          <cell r="W311">
            <v>710569</v>
          </cell>
          <cell r="X311">
            <v>0</v>
          </cell>
          <cell r="Y311">
            <v>0</v>
          </cell>
          <cell r="Z311" t="str">
            <v>NA</v>
          </cell>
          <cell r="AA311" t="str">
            <v>NA</v>
          </cell>
          <cell r="AB311">
            <v>0</v>
          </cell>
          <cell r="AC311">
            <v>0</v>
          </cell>
          <cell r="AD311">
            <v>0</v>
          </cell>
          <cell r="AE311">
            <v>45020</v>
          </cell>
          <cell r="AF311" t="str">
            <v>FACSS</v>
          </cell>
          <cell r="AG311" t="str">
            <v>IPSPU</v>
          </cell>
          <cell r="AH311" t="str">
            <v>Aprobado</v>
          </cell>
          <cell r="AI311" t="str">
            <v>FVC17624</v>
          </cell>
          <cell r="AJ311">
            <v>710569</v>
          </cell>
          <cell r="AK311">
            <v>710569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710569</v>
          </cell>
          <cell r="AR311">
            <v>0</v>
          </cell>
          <cell r="AS311">
            <v>0</v>
          </cell>
          <cell r="AT311">
            <v>0</v>
          </cell>
          <cell r="AU311">
            <v>0</v>
          </cell>
          <cell r="AV311" t="str">
            <v>NA</v>
          </cell>
          <cell r="AW311" t="str">
            <v>16114350</v>
          </cell>
          <cell r="AX311" t="str">
            <v>0</v>
          </cell>
          <cell r="AY311" t="str">
            <v>0</v>
          </cell>
          <cell r="AZ311" t="str">
            <v>0</v>
          </cell>
        </row>
        <row r="312">
          <cell r="G312">
            <v>17490</v>
          </cell>
          <cell r="H312" t="str">
            <v>ADMINISTRADORA</v>
          </cell>
          <cell r="I312">
            <v>39</v>
          </cell>
          <cell r="J312" t="str">
            <v>SUBSIDIADO PLENO</v>
          </cell>
          <cell r="K312" t="str">
            <v>TI-1052219832</v>
          </cell>
          <cell r="L312" t="str">
            <v>P</v>
          </cell>
          <cell r="M312" t="str">
            <v>NINGUNO</v>
          </cell>
          <cell r="N312">
            <v>0</v>
          </cell>
          <cell r="O312">
            <v>13</v>
          </cell>
          <cell r="P312">
            <v>44826</v>
          </cell>
          <cell r="Q312">
            <v>44930</v>
          </cell>
          <cell r="R312">
            <v>44946</v>
          </cell>
          <cell r="S312">
            <v>6000</v>
          </cell>
          <cell r="T312">
            <v>0</v>
          </cell>
          <cell r="U312">
            <v>0</v>
          </cell>
          <cell r="V312">
            <v>6000</v>
          </cell>
          <cell r="W312">
            <v>6000</v>
          </cell>
          <cell r="X312">
            <v>0</v>
          </cell>
          <cell r="Y312">
            <v>0</v>
          </cell>
          <cell r="Z312" t="str">
            <v>NA</v>
          </cell>
          <cell r="AA312" t="str">
            <v>NA</v>
          </cell>
          <cell r="AB312">
            <v>0</v>
          </cell>
          <cell r="AC312">
            <v>0</v>
          </cell>
          <cell r="AD312">
            <v>0</v>
          </cell>
          <cell r="AE312">
            <v>44998</v>
          </cell>
          <cell r="AF312" t="str">
            <v>FACSS</v>
          </cell>
          <cell r="AG312" t="str">
            <v>IPSPU</v>
          </cell>
          <cell r="AH312" t="str">
            <v>Aprobado</v>
          </cell>
          <cell r="AI312" t="str">
            <v>FVC17490</v>
          </cell>
          <cell r="AJ312">
            <v>6000</v>
          </cell>
          <cell r="AK312">
            <v>6000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6000</v>
          </cell>
          <cell r="AR312">
            <v>0</v>
          </cell>
          <cell r="AS312">
            <v>0</v>
          </cell>
          <cell r="AT312">
            <v>0</v>
          </cell>
          <cell r="AU312">
            <v>0</v>
          </cell>
          <cell r="AV312" t="str">
            <v>NA</v>
          </cell>
          <cell r="AW312" t="str">
            <v>15690846</v>
          </cell>
          <cell r="AX312" t="str">
            <v>0</v>
          </cell>
          <cell r="AY312" t="str">
            <v>0</v>
          </cell>
          <cell r="AZ312" t="str">
            <v>0</v>
          </cell>
        </row>
        <row r="313">
          <cell r="G313">
            <v>17491</v>
          </cell>
          <cell r="H313" t="str">
            <v>ADMINISTRADORA</v>
          </cell>
          <cell r="I313">
            <v>39</v>
          </cell>
          <cell r="J313" t="str">
            <v>SUBSIDIADO PLENO</v>
          </cell>
          <cell r="K313" t="str">
            <v>TI-1052219182</v>
          </cell>
          <cell r="L313" t="str">
            <v>P</v>
          </cell>
          <cell r="M313" t="str">
            <v>NINGUNO</v>
          </cell>
          <cell r="N313">
            <v>0</v>
          </cell>
          <cell r="O313">
            <v>13</v>
          </cell>
          <cell r="P313">
            <v>44826</v>
          </cell>
          <cell r="Q313">
            <v>44930</v>
          </cell>
          <cell r="R313">
            <v>44946</v>
          </cell>
          <cell r="S313">
            <v>6000</v>
          </cell>
          <cell r="T313">
            <v>0</v>
          </cell>
          <cell r="U313">
            <v>0</v>
          </cell>
          <cell r="V313">
            <v>6000</v>
          </cell>
          <cell r="W313">
            <v>6000</v>
          </cell>
          <cell r="X313">
            <v>0</v>
          </cell>
          <cell r="Y313">
            <v>0</v>
          </cell>
          <cell r="Z313" t="str">
            <v>NA</v>
          </cell>
          <cell r="AA313" t="str">
            <v>NA</v>
          </cell>
          <cell r="AB313">
            <v>0</v>
          </cell>
          <cell r="AC313">
            <v>0</v>
          </cell>
          <cell r="AD313">
            <v>0</v>
          </cell>
          <cell r="AE313">
            <v>44998</v>
          </cell>
          <cell r="AF313" t="str">
            <v>FACSS</v>
          </cell>
          <cell r="AG313" t="str">
            <v>IPSPU</v>
          </cell>
          <cell r="AH313" t="str">
            <v>Aprobado</v>
          </cell>
          <cell r="AI313" t="str">
            <v>FVC17491</v>
          </cell>
          <cell r="AJ313">
            <v>6000</v>
          </cell>
          <cell r="AK313">
            <v>6000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6000</v>
          </cell>
          <cell r="AR313">
            <v>0</v>
          </cell>
          <cell r="AS313">
            <v>0</v>
          </cell>
          <cell r="AT313">
            <v>0</v>
          </cell>
          <cell r="AU313">
            <v>0</v>
          </cell>
          <cell r="AV313" t="str">
            <v>NA</v>
          </cell>
          <cell r="AW313" t="str">
            <v>15696775</v>
          </cell>
          <cell r="AX313" t="str">
            <v>0</v>
          </cell>
          <cell r="AY313" t="str">
            <v>0</v>
          </cell>
          <cell r="AZ313" t="str">
            <v>0</v>
          </cell>
        </row>
        <row r="314">
          <cell r="G314">
            <v>17695</v>
          </cell>
          <cell r="H314" t="str">
            <v>ADMINISTRADORA</v>
          </cell>
          <cell r="I314">
            <v>39</v>
          </cell>
          <cell r="J314" t="str">
            <v>SUBSIDIADO PLENO</v>
          </cell>
          <cell r="K314" t="str">
            <v>CN-22101010129175</v>
          </cell>
          <cell r="L314" t="str">
            <v>P</v>
          </cell>
          <cell r="M314" t="str">
            <v>NINGUNO</v>
          </cell>
          <cell r="N314">
            <v>0</v>
          </cell>
          <cell r="O314">
            <v>13</v>
          </cell>
          <cell r="P314">
            <v>44841</v>
          </cell>
          <cell r="Q314">
            <v>44928</v>
          </cell>
          <cell r="R314">
            <v>44946</v>
          </cell>
          <cell r="S314">
            <v>12000</v>
          </cell>
          <cell r="T314">
            <v>0</v>
          </cell>
          <cell r="U314">
            <v>0</v>
          </cell>
          <cell r="V314">
            <v>12000</v>
          </cell>
          <cell r="W314">
            <v>12000</v>
          </cell>
          <cell r="X314">
            <v>0</v>
          </cell>
          <cell r="Y314">
            <v>0</v>
          </cell>
          <cell r="Z314" t="str">
            <v>NA</v>
          </cell>
          <cell r="AA314" t="str">
            <v>NA</v>
          </cell>
          <cell r="AB314">
            <v>0</v>
          </cell>
          <cell r="AC314">
            <v>0</v>
          </cell>
          <cell r="AD314">
            <v>0</v>
          </cell>
          <cell r="AE314">
            <v>44998</v>
          </cell>
          <cell r="AF314" t="str">
            <v>FACSS</v>
          </cell>
          <cell r="AG314" t="str">
            <v>IPSPU</v>
          </cell>
          <cell r="AH314" t="str">
            <v>Aprobado</v>
          </cell>
          <cell r="AI314" t="str">
            <v>FVC17695</v>
          </cell>
          <cell r="AJ314">
            <v>12000</v>
          </cell>
          <cell r="AK314">
            <v>12000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12000</v>
          </cell>
          <cell r="AR314">
            <v>0</v>
          </cell>
          <cell r="AS314">
            <v>0</v>
          </cell>
          <cell r="AT314">
            <v>0</v>
          </cell>
          <cell r="AU314">
            <v>0</v>
          </cell>
          <cell r="AV314" t="str">
            <v>NA</v>
          </cell>
          <cell r="AW314" t="str">
            <v>15688108</v>
          </cell>
          <cell r="AX314" t="str">
            <v>0</v>
          </cell>
          <cell r="AY314" t="str">
            <v>0</v>
          </cell>
          <cell r="AZ314" t="str">
            <v>0</v>
          </cell>
        </row>
        <row r="315">
          <cell r="G315">
            <v>17807</v>
          </cell>
          <cell r="H315" t="str">
            <v>ADMINISTRADORA</v>
          </cell>
          <cell r="I315">
            <v>39</v>
          </cell>
          <cell r="J315" t="str">
            <v>SUBSIDIADO PLENO</v>
          </cell>
          <cell r="K315" t="str">
            <v>TI-1194714373</v>
          </cell>
          <cell r="L315" t="str">
            <v>P</v>
          </cell>
          <cell r="M315" t="str">
            <v>NINGUNO</v>
          </cell>
          <cell r="N315">
            <v>0</v>
          </cell>
          <cell r="O315">
            <v>13</v>
          </cell>
          <cell r="P315">
            <v>44847</v>
          </cell>
          <cell r="Q315">
            <v>44932</v>
          </cell>
          <cell r="R315">
            <v>44946</v>
          </cell>
          <cell r="S315">
            <v>6000</v>
          </cell>
          <cell r="T315">
            <v>0</v>
          </cell>
          <cell r="U315">
            <v>0</v>
          </cell>
          <cell r="V315">
            <v>6000</v>
          </cell>
          <cell r="W315">
            <v>6000</v>
          </cell>
          <cell r="X315">
            <v>0</v>
          </cell>
          <cell r="Y315">
            <v>0</v>
          </cell>
          <cell r="Z315" t="str">
            <v>NA</v>
          </cell>
          <cell r="AA315" t="str">
            <v>NA</v>
          </cell>
          <cell r="AB315">
            <v>0</v>
          </cell>
          <cell r="AC315">
            <v>0</v>
          </cell>
          <cell r="AD315">
            <v>0</v>
          </cell>
          <cell r="AE315">
            <v>44998</v>
          </cell>
          <cell r="AF315" t="str">
            <v>FACSS</v>
          </cell>
          <cell r="AG315" t="str">
            <v>IPSPU</v>
          </cell>
          <cell r="AH315" t="str">
            <v>Aprobado</v>
          </cell>
          <cell r="AI315" t="str">
            <v>FVC17807</v>
          </cell>
          <cell r="AJ315">
            <v>6000</v>
          </cell>
          <cell r="AK315">
            <v>6000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6000</v>
          </cell>
          <cell r="AR315">
            <v>0</v>
          </cell>
          <cell r="AS315">
            <v>0</v>
          </cell>
          <cell r="AT315">
            <v>0</v>
          </cell>
          <cell r="AU315">
            <v>0</v>
          </cell>
          <cell r="AV315" t="str">
            <v>NA</v>
          </cell>
          <cell r="AW315" t="str">
            <v>15649574</v>
          </cell>
          <cell r="AX315" t="str">
            <v>0</v>
          </cell>
          <cell r="AY315" t="str">
            <v>0</v>
          </cell>
          <cell r="AZ315" t="str">
            <v>0</v>
          </cell>
        </row>
        <row r="316">
          <cell r="G316">
            <v>13460</v>
          </cell>
          <cell r="H316" t="str">
            <v>ADMINISTRADORA</v>
          </cell>
          <cell r="I316">
            <v>39</v>
          </cell>
          <cell r="J316" t="str">
            <v>CONTRIBUTIVO MOVILIDAD</v>
          </cell>
          <cell r="K316" t="str">
            <v>CC-22831420</v>
          </cell>
          <cell r="L316" t="str">
            <v>P</v>
          </cell>
          <cell r="M316" t="str">
            <v>NINGUNO</v>
          </cell>
          <cell r="N316">
            <v>0</v>
          </cell>
          <cell r="O316">
            <v>13</v>
          </cell>
          <cell r="P316">
            <v>44587</v>
          </cell>
          <cell r="Q316">
            <v>44928</v>
          </cell>
          <cell r="R316">
            <v>44946</v>
          </cell>
          <cell r="S316">
            <v>158238</v>
          </cell>
          <cell r="T316">
            <v>0</v>
          </cell>
          <cell r="U316">
            <v>0</v>
          </cell>
          <cell r="V316">
            <v>158238</v>
          </cell>
          <cell r="W316">
            <v>158238</v>
          </cell>
          <cell r="X316">
            <v>0</v>
          </cell>
          <cell r="Y316">
            <v>0</v>
          </cell>
          <cell r="Z316" t="str">
            <v>NA</v>
          </cell>
          <cell r="AA316" t="str">
            <v>NA</v>
          </cell>
          <cell r="AB316">
            <v>0</v>
          </cell>
          <cell r="AC316">
            <v>0</v>
          </cell>
          <cell r="AD316">
            <v>0</v>
          </cell>
          <cell r="AE316">
            <v>45020</v>
          </cell>
          <cell r="AF316" t="str">
            <v>FACCS</v>
          </cell>
          <cell r="AG316" t="str">
            <v>IPSBC</v>
          </cell>
          <cell r="AH316" t="str">
            <v>Aprobado</v>
          </cell>
          <cell r="AI316" t="str">
            <v>FVC13460</v>
          </cell>
          <cell r="AJ316">
            <v>158238</v>
          </cell>
          <cell r="AK316">
            <v>158238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158238</v>
          </cell>
          <cell r="AR316">
            <v>0</v>
          </cell>
          <cell r="AS316">
            <v>0</v>
          </cell>
          <cell r="AT316">
            <v>0</v>
          </cell>
          <cell r="AU316">
            <v>0</v>
          </cell>
          <cell r="AV316" t="str">
            <v>NA</v>
          </cell>
          <cell r="AW316" t="str">
            <v>1823509</v>
          </cell>
          <cell r="AX316" t="str">
            <v>0</v>
          </cell>
          <cell r="AY316" t="str">
            <v>0</v>
          </cell>
          <cell r="AZ316" t="str">
            <v>0</v>
          </cell>
        </row>
        <row r="317">
          <cell r="G317">
            <v>14244</v>
          </cell>
          <cell r="H317" t="str">
            <v>ADMINISTRADORA</v>
          </cell>
          <cell r="I317">
            <v>39</v>
          </cell>
          <cell r="J317" t="str">
            <v>CONTRIBUTIVO MOVILIDAD</v>
          </cell>
          <cell r="K317" t="str">
            <v>CC-19515801</v>
          </cell>
          <cell r="L317" t="str">
            <v>P</v>
          </cell>
          <cell r="M317" t="str">
            <v>NINGUNO</v>
          </cell>
          <cell r="N317">
            <v>0</v>
          </cell>
          <cell r="O317">
            <v>13</v>
          </cell>
          <cell r="P317">
            <v>44615</v>
          </cell>
          <cell r="Q317">
            <v>44928</v>
          </cell>
          <cell r="R317">
            <v>44946</v>
          </cell>
          <cell r="S317">
            <v>171290</v>
          </cell>
          <cell r="T317">
            <v>0</v>
          </cell>
          <cell r="U317">
            <v>0</v>
          </cell>
          <cell r="V317">
            <v>171290</v>
          </cell>
          <cell r="W317">
            <v>171290</v>
          </cell>
          <cell r="X317">
            <v>0</v>
          </cell>
          <cell r="Y317">
            <v>0</v>
          </cell>
          <cell r="Z317" t="str">
            <v>NA</v>
          </cell>
          <cell r="AA317" t="str">
            <v>NA</v>
          </cell>
          <cell r="AB317">
            <v>0</v>
          </cell>
          <cell r="AC317">
            <v>0</v>
          </cell>
          <cell r="AD317">
            <v>0</v>
          </cell>
          <cell r="AE317">
            <v>45020</v>
          </cell>
          <cell r="AF317" t="str">
            <v>FACCS</v>
          </cell>
          <cell r="AG317" t="str">
            <v>IPSBC</v>
          </cell>
          <cell r="AH317" t="str">
            <v>Aprobado</v>
          </cell>
          <cell r="AI317" t="str">
            <v>FVC14244</v>
          </cell>
          <cell r="AJ317">
            <v>171290</v>
          </cell>
          <cell r="AK317">
            <v>171290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171290</v>
          </cell>
          <cell r="AR317">
            <v>0</v>
          </cell>
          <cell r="AS317">
            <v>0</v>
          </cell>
          <cell r="AT317">
            <v>0</v>
          </cell>
          <cell r="AU317">
            <v>0</v>
          </cell>
          <cell r="AV317" t="str">
            <v>NA</v>
          </cell>
          <cell r="AW317" t="str">
            <v>1823538</v>
          </cell>
          <cell r="AX317" t="str">
            <v>0</v>
          </cell>
          <cell r="AY317" t="str">
            <v>0</v>
          </cell>
          <cell r="AZ317" t="str">
            <v>0</v>
          </cell>
        </row>
        <row r="318">
          <cell r="G318">
            <v>14805</v>
          </cell>
          <cell r="H318" t="str">
            <v>ADMINISTRADORA</v>
          </cell>
          <cell r="I318">
            <v>39</v>
          </cell>
          <cell r="J318" t="str">
            <v>SUBSIDIADO MOVILIDAD</v>
          </cell>
          <cell r="K318" t="str">
            <v>CC-1050396298</v>
          </cell>
          <cell r="L318" t="str">
            <v>P</v>
          </cell>
          <cell r="M318" t="str">
            <v>NINGUNO</v>
          </cell>
          <cell r="N318">
            <v>0</v>
          </cell>
          <cell r="O318">
            <v>13</v>
          </cell>
          <cell r="P318">
            <v>44652</v>
          </cell>
          <cell r="Q318">
            <v>44928</v>
          </cell>
          <cell r="R318">
            <v>44946</v>
          </cell>
          <cell r="S318">
            <v>265599</v>
          </cell>
          <cell r="T318">
            <v>0</v>
          </cell>
          <cell r="U318">
            <v>0</v>
          </cell>
          <cell r="V318">
            <v>265599</v>
          </cell>
          <cell r="W318">
            <v>265599</v>
          </cell>
          <cell r="X318">
            <v>0</v>
          </cell>
          <cell r="Y318">
            <v>0</v>
          </cell>
          <cell r="Z318" t="str">
            <v>NA</v>
          </cell>
          <cell r="AA318" t="str">
            <v>NA</v>
          </cell>
          <cell r="AB318">
            <v>0</v>
          </cell>
          <cell r="AC318">
            <v>0</v>
          </cell>
          <cell r="AD318">
            <v>0</v>
          </cell>
          <cell r="AE318">
            <v>45020</v>
          </cell>
          <cell r="AF318" t="str">
            <v>FACSS</v>
          </cell>
          <cell r="AG318" t="str">
            <v>IPSPU</v>
          </cell>
          <cell r="AH318" t="str">
            <v>Aprobado</v>
          </cell>
          <cell r="AI318" t="str">
            <v>FVC14805</v>
          </cell>
          <cell r="AJ318">
            <v>265599</v>
          </cell>
          <cell r="AK318">
            <v>265599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265599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 t="str">
            <v>NA</v>
          </cell>
          <cell r="AW318" t="str">
            <v>16114706</v>
          </cell>
          <cell r="AX318" t="str">
            <v>0</v>
          </cell>
          <cell r="AY318" t="str">
            <v>0</v>
          </cell>
          <cell r="AZ318" t="str">
            <v>0</v>
          </cell>
        </row>
        <row r="319">
          <cell r="G319">
            <v>14880</v>
          </cell>
          <cell r="H319" t="str">
            <v>ADMINISTRADORA</v>
          </cell>
          <cell r="I319">
            <v>39</v>
          </cell>
          <cell r="J319" t="str">
            <v>CONTRIBUTIVO MOVILIDAD</v>
          </cell>
          <cell r="K319" t="str">
            <v>CC-1052571622</v>
          </cell>
          <cell r="L319" t="str">
            <v>P</v>
          </cell>
          <cell r="M319" t="str">
            <v>NINGUNO</v>
          </cell>
          <cell r="N319">
            <v>0</v>
          </cell>
          <cell r="O319">
            <v>13</v>
          </cell>
          <cell r="P319">
            <v>44654</v>
          </cell>
          <cell r="Q319">
            <v>44932</v>
          </cell>
          <cell r="R319">
            <v>44946</v>
          </cell>
          <cell r="S319">
            <v>161777</v>
          </cell>
          <cell r="T319">
            <v>0</v>
          </cell>
          <cell r="U319">
            <v>0</v>
          </cell>
          <cell r="V319">
            <v>161777</v>
          </cell>
          <cell r="W319">
            <v>161777</v>
          </cell>
          <cell r="X319">
            <v>0</v>
          </cell>
          <cell r="Y319">
            <v>0</v>
          </cell>
          <cell r="Z319" t="str">
            <v>NA</v>
          </cell>
          <cell r="AA319" t="str">
            <v>NA</v>
          </cell>
          <cell r="AB319">
            <v>0</v>
          </cell>
          <cell r="AC319">
            <v>0</v>
          </cell>
          <cell r="AD319">
            <v>0</v>
          </cell>
          <cell r="AE319">
            <v>45020</v>
          </cell>
          <cell r="AF319" t="str">
            <v>FACCS</v>
          </cell>
          <cell r="AG319" t="str">
            <v>IPSBC</v>
          </cell>
          <cell r="AH319" t="str">
            <v>Aprobado</v>
          </cell>
          <cell r="AI319" t="str">
            <v>FVC14880</v>
          </cell>
          <cell r="AJ319">
            <v>161777</v>
          </cell>
          <cell r="AK319">
            <v>161777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161777</v>
          </cell>
          <cell r="AR319">
            <v>0</v>
          </cell>
          <cell r="AS319">
            <v>0</v>
          </cell>
          <cell r="AT319">
            <v>0</v>
          </cell>
          <cell r="AU319">
            <v>0</v>
          </cell>
          <cell r="AV319" t="str">
            <v>NA</v>
          </cell>
          <cell r="AW319" t="str">
            <v>1827186</v>
          </cell>
          <cell r="AX319" t="str">
            <v>0</v>
          </cell>
          <cell r="AY319" t="str">
            <v>0</v>
          </cell>
          <cell r="AZ319" t="str">
            <v>0</v>
          </cell>
        </row>
        <row r="320">
          <cell r="G320">
            <v>15264</v>
          </cell>
          <cell r="H320" t="str">
            <v>ADMINISTRADORA</v>
          </cell>
          <cell r="I320">
            <v>39</v>
          </cell>
          <cell r="J320" t="str">
            <v>SUBSIDIADO PLENO</v>
          </cell>
          <cell r="K320" t="str">
            <v>CC-72204690</v>
          </cell>
          <cell r="L320" t="str">
            <v>P</v>
          </cell>
          <cell r="M320" t="str">
            <v>NINGUNO</v>
          </cell>
          <cell r="N320">
            <v>0</v>
          </cell>
          <cell r="O320">
            <v>13</v>
          </cell>
          <cell r="P320">
            <v>44683</v>
          </cell>
          <cell r="Q320">
            <v>44928</v>
          </cell>
          <cell r="R320">
            <v>44946</v>
          </cell>
          <cell r="S320">
            <v>160992</v>
          </cell>
          <cell r="T320">
            <v>0</v>
          </cell>
          <cell r="U320">
            <v>0</v>
          </cell>
          <cell r="V320">
            <v>160992</v>
          </cell>
          <cell r="W320">
            <v>160992</v>
          </cell>
          <cell r="X320">
            <v>0</v>
          </cell>
          <cell r="Y320">
            <v>0</v>
          </cell>
          <cell r="Z320" t="str">
            <v>NA</v>
          </cell>
          <cell r="AA320" t="str">
            <v>NA</v>
          </cell>
          <cell r="AB320">
            <v>0</v>
          </cell>
          <cell r="AC320">
            <v>0</v>
          </cell>
          <cell r="AD320">
            <v>0</v>
          </cell>
          <cell r="AE320">
            <v>45020</v>
          </cell>
          <cell r="AF320" t="str">
            <v>FACSS</v>
          </cell>
          <cell r="AG320" t="str">
            <v>IPSPU</v>
          </cell>
          <cell r="AH320" t="str">
            <v>Aprobado</v>
          </cell>
          <cell r="AI320" t="str">
            <v>FVC15264</v>
          </cell>
          <cell r="AJ320">
            <v>160992</v>
          </cell>
          <cell r="AK320">
            <v>160992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160992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 t="str">
            <v>NA</v>
          </cell>
          <cell r="AW320" t="str">
            <v>16119194</v>
          </cell>
          <cell r="AX320" t="str">
            <v>0</v>
          </cell>
          <cell r="AY320" t="str">
            <v>0</v>
          </cell>
          <cell r="AZ320" t="str">
            <v>0</v>
          </cell>
        </row>
        <row r="321">
          <cell r="G321">
            <v>18661</v>
          </cell>
          <cell r="H321" t="str">
            <v>ADMINISTRADORA</v>
          </cell>
          <cell r="I321">
            <v>39</v>
          </cell>
          <cell r="J321" t="str">
            <v>SUBSIDIADO PLENO</v>
          </cell>
          <cell r="K321" t="str">
            <v>TI-1052571836</v>
          </cell>
          <cell r="L321" t="str">
            <v>P</v>
          </cell>
          <cell r="M321" t="str">
            <v>NINGUNO</v>
          </cell>
          <cell r="N321">
            <v>0</v>
          </cell>
          <cell r="O321">
            <v>13</v>
          </cell>
          <cell r="P321">
            <v>44904</v>
          </cell>
          <cell r="Q321">
            <v>44921</v>
          </cell>
          <cell r="R321">
            <v>44963</v>
          </cell>
          <cell r="S321">
            <v>537969</v>
          </cell>
          <cell r="T321">
            <v>0</v>
          </cell>
          <cell r="U321">
            <v>0</v>
          </cell>
          <cell r="V321">
            <v>537969</v>
          </cell>
          <cell r="W321">
            <v>537969</v>
          </cell>
          <cell r="X321">
            <v>0</v>
          </cell>
          <cell r="Y321">
            <v>0</v>
          </cell>
          <cell r="Z321" t="str">
            <v>NA</v>
          </cell>
          <cell r="AA321" t="str">
            <v>NA</v>
          </cell>
          <cell r="AB321">
            <v>0</v>
          </cell>
          <cell r="AC321">
            <v>0</v>
          </cell>
          <cell r="AD321">
            <v>0</v>
          </cell>
          <cell r="AE321">
            <v>45020</v>
          </cell>
          <cell r="AF321" t="str">
            <v>FACSS</v>
          </cell>
          <cell r="AG321" t="str">
            <v>IPSPU</v>
          </cell>
          <cell r="AH321" t="str">
            <v>Aprobado</v>
          </cell>
          <cell r="AI321" t="str">
            <v>FVC18661</v>
          </cell>
          <cell r="AJ321">
            <v>537969</v>
          </cell>
          <cell r="AK321">
            <v>537969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537969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 t="str">
            <v>NA</v>
          </cell>
          <cell r="AW321" t="str">
            <v>16113497</v>
          </cell>
          <cell r="AX321" t="str">
            <v>0</v>
          </cell>
          <cell r="AY321" t="str">
            <v>0</v>
          </cell>
          <cell r="AZ321" t="str">
            <v>0</v>
          </cell>
        </row>
        <row r="322">
          <cell r="G322">
            <v>19049</v>
          </cell>
          <cell r="H322" t="str">
            <v>ADMINISTRADORA</v>
          </cell>
          <cell r="I322">
            <v>39</v>
          </cell>
          <cell r="J322" t="str">
            <v>SUBSIDIADO PLENO</v>
          </cell>
          <cell r="K322" t="str">
            <v>RC-1097215912</v>
          </cell>
          <cell r="L322" t="str">
            <v>P</v>
          </cell>
          <cell r="M322" t="str">
            <v>NINGUNO</v>
          </cell>
          <cell r="N322">
            <v>0</v>
          </cell>
          <cell r="O322">
            <v>13</v>
          </cell>
          <cell r="P322">
            <v>44921</v>
          </cell>
          <cell r="Q322">
            <v>44921</v>
          </cell>
          <cell r="R322">
            <v>44963</v>
          </cell>
          <cell r="S322">
            <v>27840</v>
          </cell>
          <cell r="T322">
            <v>0</v>
          </cell>
          <cell r="U322">
            <v>0</v>
          </cell>
          <cell r="V322">
            <v>27840</v>
          </cell>
          <cell r="W322">
            <v>27840</v>
          </cell>
          <cell r="X322">
            <v>0</v>
          </cell>
          <cell r="Y322">
            <v>0</v>
          </cell>
          <cell r="Z322" t="str">
            <v>NA</v>
          </cell>
          <cell r="AA322" t="str">
            <v>NA</v>
          </cell>
          <cell r="AB322">
            <v>0</v>
          </cell>
          <cell r="AC322">
            <v>0</v>
          </cell>
          <cell r="AD322">
            <v>0</v>
          </cell>
          <cell r="AE322">
            <v>45020</v>
          </cell>
          <cell r="AF322" t="str">
            <v>FACSS</v>
          </cell>
          <cell r="AG322" t="str">
            <v>IPSPU</v>
          </cell>
          <cell r="AH322" t="str">
            <v>Aprobado</v>
          </cell>
          <cell r="AI322" t="str">
            <v>FVC19049</v>
          </cell>
          <cell r="AJ322">
            <v>27840</v>
          </cell>
          <cell r="AK322">
            <v>27840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27840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 t="str">
            <v>NA</v>
          </cell>
          <cell r="AW322" t="str">
            <v>16114721</v>
          </cell>
          <cell r="AX322" t="str">
            <v>0</v>
          </cell>
          <cell r="AY322" t="str">
            <v>0</v>
          </cell>
          <cell r="AZ322" t="str">
            <v>0</v>
          </cell>
        </row>
        <row r="323">
          <cell r="G323">
            <v>15574</v>
          </cell>
          <cell r="H323" t="str">
            <v>ADMINISTRADORA</v>
          </cell>
          <cell r="I323">
            <v>39</v>
          </cell>
          <cell r="J323" t="str">
            <v>SUBSIDIADO PLENO</v>
          </cell>
          <cell r="K323" t="str">
            <v>CC-22934462</v>
          </cell>
          <cell r="L323" t="str">
            <v>P</v>
          </cell>
          <cell r="M323" t="str">
            <v>NINGUNO</v>
          </cell>
          <cell r="N323">
            <v>0</v>
          </cell>
          <cell r="O323">
            <v>13</v>
          </cell>
          <cell r="P323">
            <v>44702</v>
          </cell>
          <cell r="Q323">
            <v>44931</v>
          </cell>
          <cell r="R323">
            <v>44963</v>
          </cell>
          <cell r="S323">
            <v>6000</v>
          </cell>
          <cell r="T323">
            <v>0</v>
          </cell>
          <cell r="U323">
            <v>0</v>
          </cell>
          <cell r="V323">
            <v>6000</v>
          </cell>
          <cell r="W323">
            <v>6000</v>
          </cell>
          <cell r="X323">
            <v>0</v>
          </cell>
          <cell r="Y323">
            <v>0</v>
          </cell>
          <cell r="Z323" t="str">
            <v>NA</v>
          </cell>
          <cell r="AA323" t="str">
            <v>NA</v>
          </cell>
          <cell r="AB323">
            <v>0</v>
          </cell>
          <cell r="AC323">
            <v>0</v>
          </cell>
          <cell r="AD323">
            <v>0</v>
          </cell>
          <cell r="AE323">
            <v>45020</v>
          </cell>
          <cell r="AF323" t="str">
            <v>FACSS</v>
          </cell>
          <cell r="AG323" t="str">
            <v>IPSPU</v>
          </cell>
          <cell r="AH323" t="str">
            <v>Aprobado</v>
          </cell>
          <cell r="AI323" t="str">
            <v>FVC15574</v>
          </cell>
          <cell r="AJ323">
            <v>6000</v>
          </cell>
          <cell r="AK323">
            <v>6000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6000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 t="str">
            <v>NA</v>
          </cell>
          <cell r="AW323" t="str">
            <v>16113862</v>
          </cell>
          <cell r="AX323" t="str">
            <v>0</v>
          </cell>
          <cell r="AY323" t="str">
            <v>0</v>
          </cell>
          <cell r="AZ323" t="str">
            <v>0</v>
          </cell>
        </row>
        <row r="324">
          <cell r="G324">
            <v>15921</v>
          </cell>
          <cell r="H324" t="str">
            <v>ADMINISTRADORA</v>
          </cell>
          <cell r="I324">
            <v>39</v>
          </cell>
          <cell r="J324" t="str">
            <v>SUBSIDIADO PLENO</v>
          </cell>
          <cell r="K324" t="str">
            <v>CC-1065863841</v>
          </cell>
          <cell r="L324" t="str">
            <v>P</v>
          </cell>
          <cell r="M324" t="str">
            <v>NINGUNO</v>
          </cell>
          <cell r="N324">
            <v>0</v>
          </cell>
          <cell r="O324">
            <v>13</v>
          </cell>
          <cell r="P324">
            <v>44724</v>
          </cell>
          <cell r="Q324">
            <v>44930</v>
          </cell>
          <cell r="R324">
            <v>44963</v>
          </cell>
          <cell r="S324">
            <v>82075</v>
          </cell>
          <cell r="T324">
            <v>0</v>
          </cell>
          <cell r="U324">
            <v>0</v>
          </cell>
          <cell r="V324">
            <v>82075</v>
          </cell>
          <cell r="W324">
            <v>82075</v>
          </cell>
          <cell r="X324">
            <v>0</v>
          </cell>
          <cell r="Y324">
            <v>0</v>
          </cell>
          <cell r="Z324" t="str">
            <v>NA</v>
          </cell>
          <cell r="AA324" t="str">
            <v>NA</v>
          </cell>
          <cell r="AB324">
            <v>0</v>
          </cell>
          <cell r="AC324">
            <v>0</v>
          </cell>
          <cell r="AD324">
            <v>0</v>
          </cell>
          <cell r="AE324">
            <v>45020</v>
          </cell>
          <cell r="AF324" t="str">
            <v>FACSS</v>
          </cell>
          <cell r="AG324" t="str">
            <v>IPSPU</v>
          </cell>
          <cell r="AH324" t="str">
            <v>Aprobado</v>
          </cell>
          <cell r="AI324" t="str">
            <v>FVC15921</v>
          </cell>
          <cell r="AJ324">
            <v>82075</v>
          </cell>
          <cell r="AK324">
            <v>82075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82075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 t="str">
            <v>NA</v>
          </cell>
          <cell r="AW324" t="str">
            <v>16113907</v>
          </cell>
          <cell r="AX324" t="str">
            <v>0</v>
          </cell>
          <cell r="AY324" t="str">
            <v>0</v>
          </cell>
          <cell r="AZ324" t="str">
            <v>0</v>
          </cell>
        </row>
        <row r="325">
          <cell r="G325">
            <v>12759</v>
          </cell>
          <cell r="H325" t="str">
            <v>ADMINISTRADORA</v>
          </cell>
          <cell r="I325">
            <v>39</v>
          </cell>
          <cell r="J325" t="str">
            <v>SUBSIDIADO PLENO</v>
          </cell>
          <cell r="K325" t="str">
            <v>CC-39020470</v>
          </cell>
          <cell r="L325" t="str">
            <v>P</v>
          </cell>
          <cell r="M325" t="str">
            <v>NINGUNO</v>
          </cell>
          <cell r="N325">
            <v>0</v>
          </cell>
          <cell r="O325">
            <v>13</v>
          </cell>
          <cell r="P325">
            <v>44516</v>
          </cell>
          <cell r="Q325">
            <v>44930</v>
          </cell>
          <cell r="R325">
            <v>44964</v>
          </cell>
          <cell r="S325">
            <v>146519</v>
          </cell>
          <cell r="T325">
            <v>0</v>
          </cell>
          <cell r="U325">
            <v>0</v>
          </cell>
          <cell r="V325">
            <v>146519</v>
          </cell>
          <cell r="W325">
            <v>146519</v>
          </cell>
          <cell r="X325">
            <v>0</v>
          </cell>
          <cell r="Y325">
            <v>0</v>
          </cell>
          <cell r="Z325" t="str">
            <v>NA</v>
          </cell>
          <cell r="AA325" t="str">
            <v>NA</v>
          </cell>
          <cell r="AB325">
            <v>0</v>
          </cell>
          <cell r="AC325">
            <v>0</v>
          </cell>
          <cell r="AD325">
            <v>0</v>
          </cell>
          <cell r="AE325">
            <v>45020</v>
          </cell>
          <cell r="AF325" t="str">
            <v>FACSS</v>
          </cell>
          <cell r="AG325" t="str">
            <v>IPSPU</v>
          </cell>
          <cell r="AH325" t="str">
            <v>Aprobado</v>
          </cell>
          <cell r="AI325" t="str">
            <v>FVC12759</v>
          </cell>
          <cell r="AJ325">
            <v>146519</v>
          </cell>
          <cell r="AK325">
            <v>146519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146519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 t="str">
            <v>NA</v>
          </cell>
          <cell r="AW325" t="str">
            <v>16113489</v>
          </cell>
          <cell r="AX325" t="str">
            <v>0</v>
          </cell>
          <cell r="AY325" t="str">
            <v>0</v>
          </cell>
          <cell r="AZ325" t="str">
            <v>0</v>
          </cell>
        </row>
        <row r="326">
          <cell r="G326">
            <v>12994</v>
          </cell>
          <cell r="H326" t="str">
            <v>ADMINISTRADORA</v>
          </cell>
          <cell r="I326">
            <v>39</v>
          </cell>
          <cell r="J326" t="str">
            <v>SUBSIDIADO PLENO</v>
          </cell>
          <cell r="K326" t="str">
            <v>RC-1063565980</v>
          </cell>
          <cell r="L326" t="str">
            <v>P</v>
          </cell>
          <cell r="M326" t="str">
            <v>NINGUNO</v>
          </cell>
          <cell r="N326">
            <v>0</v>
          </cell>
          <cell r="O326">
            <v>13</v>
          </cell>
          <cell r="P326">
            <v>44558</v>
          </cell>
          <cell r="Q326">
            <v>44932</v>
          </cell>
          <cell r="R326">
            <v>44964</v>
          </cell>
          <cell r="S326">
            <v>61725</v>
          </cell>
          <cell r="T326">
            <v>0</v>
          </cell>
          <cell r="U326">
            <v>0</v>
          </cell>
          <cell r="V326">
            <v>61725</v>
          </cell>
          <cell r="W326">
            <v>61725</v>
          </cell>
          <cell r="X326">
            <v>0</v>
          </cell>
          <cell r="Y326">
            <v>0</v>
          </cell>
          <cell r="Z326" t="str">
            <v>NA</v>
          </cell>
          <cell r="AA326" t="str">
            <v>NA</v>
          </cell>
          <cell r="AB326">
            <v>0</v>
          </cell>
          <cell r="AC326">
            <v>0</v>
          </cell>
          <cell r="AD326">
            <v>0</v>
          </cell>
          <cell r="AE326">
            <v>45020</v>
          </cell>
          <cell r="AF326" t="str">
            <v>FACSS</v>
          </cell>
          <cell r="AG326" t="str">
            <v>IPSPU</v>
          </cell>
          <cell r="AH326" t="str">
            <v>Aprobado</v>
          </cell>
          <cell r="AI326" t="str">
            <v>FVC12994</v>
          </cell>
          <cell r="AJ326">
            <v>61725</v>
          </cell>
          <cell r="AK326">
            <v>61725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61725</v>
          </cell>
          <cell r="AR326">
            <v>0</v>
          </cell>
          <cell r="AS326">
            <v>0</v>
          </cell>
          <cell r="AT326">
            <v>0</v>
          </cell>
          <cell r="AU326">
            <v>0</v>
          </cell>
          <cell r="AV326" t="str">
            <v>NA</v>
          </cell>
          <cell r="AW326" t="str">
            <v>16114765</v>
          </cell>
          <cell r="AX326" t="str">
            <v>0</v>
          </cell>
          <cell r="AY326" t="str">
            <v>0</v>
          </cell>
          <cell r="AZ326" t="str">
            <v>0</v>
          </cell>
        </row>
        <row r="327">
          <cell r="G327">
            <v>13082</v>
          </cell>
          <cell r="H327" t="str">
            <v>ADMINISTRADORA</v>
          </cell>
          <cell r="I327">
            <v>39</v>
          </cell>
          <cell r="J327" t="str">
            <v>SUBSIDIADO PLENO</v>
          </cell>
          <cell r="K327" t="str">
            <v>CC-32852228</v>
          </cell>
          <cell r="L327" t="str">
            <v>P</v>
          </cell>
          <cell r="M327" t="str">
            <v>NINGUNO</v>
          </cell>
          <cell r="N327">
            <v>0</v>
          </cell>
          <cell r="O327">
            <v>13</v>
          </cell>
          <cell r="P327">
            <v>44566</v>
          </cell>
          <cell r="Q327">
            <v>44931</v>
          </cell>
          <cell r="R327">
            <v>44964</v>
          </cell>
          <cell r="S327">
            <v>69332</v>
          </cell>
          <cell r="T327">
            <v>0</v>
          </cell>
          <cell r="U327">
            <v>0</v>
          </cell>
          <cell r="V327">
            <v>69332</v>
          </cell>
          <cell r="W327">
            <v>69332</v>
          </cell>
          <cell r="X327">
            <v>0</v>
          </cell>
          <cell r="Y327">
            <v>0</v>
          </cell>
          <cell r="Z327" t="str">
            <v>NA</v>
          </cell>
          <cell r="AA327" t="str">
            <v>NA</v>
          </cell>
          <cell r="AB327">
            <v>0</v>
          </cell>
          <cell r="AC327">
            <v>0</v>
          </cell>
          <cell r="AD327">
            <v>0</v>
          </cell>
          <cell r="AE327">
            <v>45020</v>
          </cell>
          <cell r="AF327" t="str">
            <v>FACSS</v>
          </cell>
          <cell r="AG327" t="str">
            <v>IPSPU</v>
          </cell>
          <cell r="AH327" t="str">
            <v>Aprobado</v>
          </cell>
          <cell r="AI327" t="str">
            <v>FVC13082</v>
          </cell>
          <cell r="AJ327">
            <v>69332</v>
          </cell>
          <cell r="AK327">
            <v>69332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69332</v>
          </cell>
          <cell r="AR327">
            <v>0</v>
          </cell>
          <cell r="AS327">
            <v>0</v>
          </cell>
          <cell r="AT327">
            <v>0</v>
          </cell>
          <cell r="AU327">
            <v>0</v>
          </cell>
          <cell r="AV327" t="str">
            <v>NA</v>
          </cell>
          <cell r="AW327" t="str">
            <v>16114713</v>
          </cell>
          <cell r="AX327" t="str">
            <v>0</v>
          </cell>
          <cell r="AY327" t="str">
            <v>0</v>
          </cell>
          <cell r="AZ327" t="str">
            <v>0</v>
          </cell>
        </row>
        <row r="328">
          <cell r="G328">
            <v>13462</v>
          </cell>
          <cell r="H328" t="str">
            <v>ADMINISTRADORA</v>
          </cell>
          <cell r="I328">
            <v>39</v>
          </cell>
          <cell r="J328" t="str">
            <v>SUBSIDIADO PLENO</v>
          </cell>
          <cell r="K328" t="str">
            <v>CC-23104335</v>
          </cell>
          <cell r="L328" t="str">
            <v>P</v>
          </cell>
          <cell r="M328" t="str">
            <v>NINGUNO</v>
          </cell>
          <cell r="N328">
            <v>0</v>
          </cell>
          <cell r="O328">
            <v>13</v>
          </cell>
          <cell r="P328">
            <v>44588</v>
          </cell>
          <cell r="Q328">
            <v>44928</v>
          </cell>
          <cell r="R328">
            <v>44964</v>
          </cell>
          <cell r="S328">
            <v>163534</v>
          </cell>
          <cell r="T328">
            <v>0</v>
          </cell>
          <cell r="U328">
            <v>0</v>
          </cell>
          <cell r="V328">
            <v>163534</v>
          </cell>
          <cell r="W328">
            <v>163534</v>
          </cell>
          <cell r="X328">
            <v>0</v>
          </cell>
          <cell r="Y328">
            <v>0</v>
          </cell>
          <cell r="Z328" t="str">
            <v>NA</v>
          </cell>
          <cell r="AA328" t="str">
            <v>NA</v>
          </cell>
          <cell r="AB328">
            <v>0</v>
          </cell>
          <cell r="AC328">
            <v>0</v>
          </cell>
          <cell r="AD328">
            <v>0</v>
          </cell>
          <cell r="AE328">
            <v>45020</v>
          </cell>
          <cell r="AF328" t="str">
            <v>FACSS</v>
          </cell>
          <cell r="AG328" t="str">
            <v>IPSPU</v>
          </cell>
          <cell r="AH328" t="str">
            <v>Aprobado</v>
          </cell>
          <cell r="AI328" t="str">
            <v>FVC13462</v>
          </cell>
          <cell r="AJ328">
            <v>163534</v>
          </cell>
          <cell r="AK328">
            <v>163534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163534</v>
          </cell>
          <cell r="AR328">
            <v>0</v>
          </cell>
          <cell r="AS328">
            <v>0</v>
          </cell>
          <cell r="AT328">
            <v>0</v>
          </cell>
          <cell r="AU328">
            <v>0</v>
          </cell>
          <cell r="AV328" t="str">
            <v>NA</v>
          </cell>
          <cell r="AW328" t="str">
            <v>16119572</v>
          </cell>
          <cell r="AX328" t="str">
            <v>0</v>
          </cell>
          <cell r="AY328" t="str">
            <v>0</v>
          </cell>
          <cell r="AZ328" t="str">
            <v>0</v>
          </cell>
        </row>
        <row r="329">
          <cell r="G329">
            <v>14126</v>
          </cell>
          <cell r="H329" t="str">
            <v>ADMINISTRADORA</v>
          </cell>
          <cell r="I329">
            <v>39</v>
          </cell>
          <cell r="J329" t="str">
            <v>SUBSIDIADO PLENO</v>
          </cell>
          <cell r="K329" t="str">
            <v>CC-13886529</v>
          </cell>
          <cell r="L329" t="str">
            <v>P</v>
          </cell>
          <cell r="M329" t="str">
            <v>NINGUNO</v>
          </cell>
          <cell r="N329">
            <v>0</v>
          </cell>
          <cell r="O329">
            <v>13</v>
          </cell>
          <cell r="P329">
            <v>44609</v>
          </cell>
          <cell r="Q329">
            <v>44929</v>
          </cell>
          <cell r="R329">
            <v>44964</v>
          </cell>
          <cell r="S329">
            <v>170061</v>
          </cell>
          <cell r="T329">
            <v>0</v>
          </cell>
          <cell r="U329">
            <v>0</v>
          </cell>
          <cell r="V329">
            <v>170061</v>
          </cell>
          <cell r="W329">
            <v>170061</v>
          </cell>
          <cell r="X329">
            <v>0</v>
          </cell>
          <cell r="Y329">
            <v>0</v>
          </cell>
          <cell r="Z329" t="str">
            <v>NA</v>
          </cell>
          <cell r="AA329" t="str">
            <v>NA</v>
          </cell>
          <cell r="AB329">
            <v>0</v>
          </cell>
          <cell r="AC329">
            <v>0</v>
          </cell>
          <cell r="AD329">
            <v>0</v>
          </cell>
          <cell r="AE329">
            <v>45020</v>
          </cell>
          <cell r="AF329" t="str">
            <v>FACSS</v>
          </cell>
          <cell r="AG329" t="str">
            <v>IPSPU</v>
          </cell>
          <cell r="AH329" t="str">
            <v>Aprobado</v>
          </cell>
          <cell r="AI329" t="str">
            <v>FVC14126</v>
          </cell>
          <cell r="AJ329">
            <v>170061</v>
          </cell>
          <cell r="AK329">
            <v>170061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170061</v>
          </cell>
          <cell r="AR329">
            <v>0</v>
          </cell>
          <cell r="AS329">
            <v>0</v>
          </cell>
          <cell r="AT329">
            <v>0</v>
          </cell>
          <cell r="AU329">
            <v>0</v>
          </cell>
          <cell r="AV329" t="str">
            <v>NA</v>
          </cell>
          <cell r="AW329" t="str">
            <v>16119205</v>
          </cell>
          <cell r="AX329" t="str">
            <v>0</v>
          </cell>
          <cell r="AY329" t="str">
            <v>0</v>
          </cell>
          <cell r="AZ329" t="str">
            <v>0</v>
          </cell>
        </row>
        <row r="330">
          <cell r="G330">
            <v>15106</v>
          </cell>
          <cell r="H330" t="str">
            <v>ADMINISTRADORA</v>
          </cell>
          <cell r="I330">
            <v>39</v>
          </cell>
          <cell r="J330" t="str">
            <v>SUBSIDIADO PLENO</v>
          </cell>
          <cell r="K330" t="str">
            <v>RC-1052221293</v>
          </cell>
          <cell r="L330" t="str">
            <v>P</v>
          </cell>
          <cell r="M330" t="str">
            <v>NINGUNO</v>
          </cell>
          <cell r="N330">
            <v>0</v>
          </cell>
          <cell r="O330">
            <v>13</v>
          </cell>
          <cell r="P330">
            <v>44676</v>
          </cell>
          <cell r="Q330">
            <v>44929</v>
          </cell>
          <cell r="R330">
            <v>44964</v>
          </cell>
          <cell r="S330">
            <v>209764</v>
          </cell>
          <cell r="T330">
            <v>0</v>
          </cell>
          <cell r="U330">
            <v>0</v>
          </cell>
          <cell r="V330">
            <v>209764</v>
          </cell>
          <cell r="W330">
            <v>209764</v>
          </cell>
          <cell r="X330">
            <v>0</v>
          </cell>
          <cell r="Y330">
            <v>0</v>
          </cell>
          <cell r="Z330" t="str">
            <v>NA</v>
          </cell>
          <cell r="AA330" t="str">
            <v>NA</v>
          </cell>
          <cell r="AB330">
            <v>0</v>
          </cell>
          <cell r="AC330">
            <v>0</v>
          </cell>
          <cell r="AD330">
            <v>0</v>
          </cell>
          <cell r="AE330">
            <v>45020</v>
          </cell>
          <cell r="AF330" t="str">
            <v>FACSS</v>
          </cell>
          <cell r="AG330" t="str">
            <v>IPSPU</v>
          </cell>
          <cell r="AH330" t="str">
            <v>Aprobado</v>
          </cell>
          <cell r="AI330" t="str">
            <v>FVC15106</v>
          </cell>
          <cell r="AJ330">
            <v>209764</v>
          </cell>
          <cell r="AK330">
            <v>209764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209764</v>
          </cell>
          <cell r="AR330">
            <v>0</v>
          </cell>
          <cell r="AS330">
            <v>0</v>
          </cell>
          <cell r="AT330">
            <v>0</v>
          </cell>
          <cell r="AU330">
            <v>0</v>
          </cell>
          <cell r="AV330" t="str">
            <v>NA</v>
          </cell>
          <cell r="AW330" t="str">
            <v>16114358</v>
          </cell>
          <cell r="AX330" t="str">
            <v>0</v>
          </cell>
          <cell r="AY330" t="str">
            <v>0</v>
          </cell>
          <cell r="AZ330" t="str">
            <v>0</v>
          </cell>
        </row>
        <row r="331">
          <cell r="G331">
            <v>19176</v>
          </cell>
          <cell r="H331" t="str">
            <v>ADMINISTRADORA</v>
          </cell>
          <cell r="I331">
            <v>39</v>
          </cell>
          <cell r="J331" t="str">
            <v>SUBSIDIADO PLENO</v>
          </cell>
          <cell r="K331" t="str">
            <v>CC-1193235076</v>
          </cell>
          <cell r="L331" t="str">
            <v>P</v>
          </cell>
          <cell r="M331" t="str">
            <v>NINGUNO</v>
          </cell>
          <cell r="N331">
            <v>0</v>
          </cell>
          <cell r="O331">
            <v>13</v>
          </cell>
          <cell r="P331">
            <v>44946</v>
          </cell>
          <cell r="Q331">
            <v>44957</v>
          </cell>
          <cell r="R331">
            <v>44973</v>
          </cell>
          <cell r="S331">
            <v>98965</v>
          </cell>
          <cell r="T331">
            <v>0</v>
          </cell>
          <cell r="U331">
            <v>0</v>
          </cell>
          <cell r="V331">
            <v>98965</v>
          </cell>
          <cell r="W331">
            <v>98965</v>
          </cell>
          <cell r="X331">
            <v>0</v>
          </cell>
          <cell r="Y331">
            <v>0</v>
          </cell>
          <cell r="Z331" t="str">
            <v>NA</v>
          </cell>
          <cell r="AA331" t="str">
            <v>NA</v>
          </cell>
          <cell r="AB331">
            <v>0</v>
          </cell>
          <cell r="AC331">
            <v>0</v>
          </cell>
          <cell r="AD331">
            <v>0</v>
          </cell>
          <cell r="AE331">
            <v>45020</v>
          </cell>
          <cell r="AF331" t="str">
            <v>FACSS</v>
          </cell>
          <cell r="AG331" t="str">
            <v>IPSPU</v>
          </cell>
          <cell r="AH331" t="str">
            <v>Aprobado</v>
          </cell>
          <cell r="AI331" t="str">
            <v>FVC19176</v>
          </cell>
          <cell r="AJ331">
            <v>98965</v>
          </cell>
          <cell r="AK331">
            <v>98965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98965</v>
          </cell>
          <cell r="AR331">
            <v>0</v>
          </cell>
          <cell r="AS331">
            <v>0</v>
          </cell>
          <cell r="AT331">
            <v>0</v>
          </cell>
          <cell r="AU331">
            <v>0</v>
          </cell>
          <cell r="AV331" t="str">
            <v>NA</v>
          </cell>
          <cell r="AW331" t="str">
            <v>16119583</v>
          </cell>
          <cell r="AX331" t="str">
            <v>0</v>
          </cell>
          <cell r="AY331" t="str">
            <v>0</v>
          </cell>
          <cell r="AZ331" t="str">
            <v>0</v>
          </cell>
        </row>
        <row r="332">
          <cell r="G332">
            <v>19281</v>
          </cell>
          <cell r="H332" t="str">
            <v>ADMINISTRADORA</v>
          </cell>
          <cell r="I332">
            <v>39</v>
          </cell>
          <cell r="J332" t="str">
            <v>SUBSIDIADO PLENO</v>
          </cell>
          <cell r="K332" t="str">
            <v>RC-1049900771</v>
          </cell>
          <cell r="L332" t="str">
            <v>P</v>
          </cell>
          <cell r="M332" t="str">
            <v>NINGUNO</v>
          </cell>
          <cell r="N332">
            <v>0</v>
          </cell>
          <cell r="O332">
            <v>13</v>
          </cell>
          <cell r="P332">
            <v>44946</v>
          </cell>
          <cell r="Q332">
            <v>44964</v>
          </cell>
          <cell r="R332">
            <v>44973</v>
          </cell>
          <cell r="S332">
            <v>6960</v>
          </cell>
          <cell r="T332">
            <v>0</v>
          </cell>
          <cell r="U332">
            <v>0</v>
          </cell>
          <cell r="V332">
            <v>6960</v>
          </cell>
          <cell r="W332">
            <v>6960</v>
          </cell>
          <cell r="X332">
            <v>0</v>
          </cell>
          <cell r="Y332">
            <v>0</v>
          </cell>
          <cell r="Z332" t="str">
            <v>NA</v>
          </cell>
          <cell r="AA332" t="str">
            <v>NA</v>
          </cell>
          <cell r="AB332">
            <v>0</v>
          </cell>
          <cell r="AC332">
            <v>0</v>
          </cell>
          <cell r="AD332">
            <v>0</v>
          </cell>
          <cell r="AE332">
            <v>45020</v>
          </cell>
          <cell r="AF332" t="str">
            <v>FACSS</v>
          </cell>
          <cell r="AG332" t="str">
            <v>IPSPU</v>
          </cell>
          <cell r="AH332" t="str">
            <v>Aprobado</v>
          </cell>
          <cell r="AI332" t="str">
            <v>FVC19281</v>
          </cell>
          <cell r="AJ332">
            <v>6960</v>
          </cell>
          <cell r="AK332">
            <v>6960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6960</v>
          </cell>
          <cell r="AR332">
            <v>0</v>
          </cell>
          <cell r="AS332">
            <v>0</v>
          </cell>
          <cell r="AT332">
            <v>0</v>
          </cell>
          <cell r="AU332">
            <v>0</v>
          </cell>
          <cell r="AV332" t="str">
            <v>NA</v>
          </cell>
          <cell r="AW332" t="str">
            <v>16119218</v>
          </cell>
          <cell r="AX332" t="str">
            <v>0</v>
          </cell>
          <cell r="AY332" t="str">
            <v>0</v>
          </cell>
          <cell r="AZ332" t="str">
            <v>0</v>
          </cell>
        </row>
        <row r="333">
          <cell r="G333">
            <v>19309</v>
          </cell>
          <cell r="H333" t="str">
            <v>ADMINISTRADORA</v>
          </cell>
          <cell r="I333">
            <v>39</v>
          </cell>
          <cell r="J333" t="str">
            <v>SUBSIDIADO PLENO</v>
          </cell>
          <cell r="K333" t="str">
            <v>RC-1063566440</v>
          </cell>
          <cell r="L333" t="str">
            <v>P</v>
          </cell>
          <cell r="M333" t="str">
            <v>NINGUNO</v>
          </cell>
          <cell r="N333">
            <v>0</v>
          </cell>
          <cell r="O333">
            <v>13</v>
          </cell>
          <cell r="P333">
            <v>44946</v>
          </cell>
          <cell r="Q333">
            <v>44964</v>
          </cell>
          <cell r="R333">
            <v>44973</v>
          </cell>
          <cell r="S333">
            <v>27880</v>
          </cell>
          <cell r="T333">
            <v>0</v>
          </cell>
          <cell r="U333">
            <v>0</v>
          </cell>
          <cell r="V333">
            <v>27880</v>
          </cell>
          <cell r="W333">
            <v>27880</v>
          </cell>
          <cell r="X333">
            <v>0</v>
          </cell>
          <cell r="Y333">
            <v>0</v>
          </cell>
          <cell r="Z333" t="str">
            <v>NA</v>
          </cell>
          <cell r="AA333" t="str">
            <v>NA</v>
          </cell>
          <cell r="AB333">
            <v>0</v>
          </cell>
          <cell r="AC333">
            <v>0</v>
          </cell>
          <cell r="AD333">
            <v>0</v>
          </cell>
          <cell r="AE333">
            <v>45020</v>
          </cell>
          <cell r="AF333" t="str">
            <v>FACSS</v>
          </cell>
          <cell r="AG333" t="str">
            <v>IPSPU</v>
          </cell>
          <cell r="AH333" t="str">
            <v>Aprobado</v>
          </cell>
          <cell r="AI333" t="str">
            <v>FVC19309</v>
          </cell>
          <cell r="AJ333">
            <v>27880</v>
          </cell>
          <cell r="AK333">
            <v>27880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27880</v>
          </cell>
          <cell r="AR333">
            <v>0</v>
          </cell>
          <cell r="AS333">
            <v>0</v>
          </cell>
          <cell r="AT333">
            <v>0</v>
          </cell>
          <cell r="AU333">
            <v>0</v>
          </cell>
          <cell r="AV333" t="str">
            <v>NA</v>
          </cell>
          <cell r="AW333" t="str">
            <v>16113617</v>
          </cell>
          <cell r="AX333" t="str">
            <v>0</v>
          </cell>
          <cell r="AY333" t="str">
            <v>0</v>
          </cell>
          <cell r="AZ333" t="str">
            <v>0</v>
          </cell>
        </row>
        <row r="334">
          <cell r="G334">
            <v>19311</v>
          </cell>
          <cell r="H334" t="str">
            <v>ADMINISTRADORA</v>
          </cell>
          <cell r="I334">
            <v>39</v>
          </cell>
          <cell r="J334" t="str">
            <v>SUBSIDIADO PLENO</v>
          </cell>
          <cell r="K334" t="str">
            <v>CC-1100893073</v>
          </cell>
          <cell r="L334" t="str">
            <v>P</v>
          </cell>
          <cell r="M334" t="str">
            <v>NINGUNO</v>
          </cell>
          <cell r="N334">
            <v>0</v>
          </cell>
          <cell r="O334">
            <v>13</v>
          </cell>
          <cell r="P334">
            <v>44946</v>
          </cell>
          <cell r="Q334">
            <v>44964</v>
          </cell>
          <cell r="R334">
            <v>44973</v>
          </cell>
          <cell r="S334">
            <v>13920</v>
          </cell>
          <cell r="T334">
            <v>0</v>
          </cell>
          <cell r="U334">
            <v>0</v>
          </cell>
          <cell r="V334">
            <v>13920</v>
          </cell>
          <cell r="W334">
            <v>13920</v>
          </cell>
          <cell r="X334">
            <v>0</v>
          </cell>
          <cell r="Y334">
            <v>0</v>
          </cell>
          <cell r="Z334" t="str">
            <v>NA</v>
          </cell>
          <cell r="AA334" t="str">
            <v>NA</v>
          </cell>
          <cell r="AB334">
            <v>0</v>
          </cell>
          <cell r="AC334">
            <v>0</v>
          </cell>
          <cell r="AD334">
            <v>0</v>
          </cell>
          <cell r="AE334">
            <v>45020</v>
          </cell>
          <cell r="AF334" t="str">
            <v>FACSS</v>
          </cell>
          <cell r="AG334" t="str">
            <v>IPSPU</v>
          </cell>
          <cell r="AH334" t="str">
            <v>Aprobado</v>
          </cell>
          <cell r="AI334" t="str">
            <v>FVC19311</v>
          </cell>
          <cell r="AJ334">
            <v>13920</v>
          </cell>
          <cell r="AK334">
            <v>13920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13920</v>
          </cell>
          <cell r="AR334">
            <v>0</v>
          </cell>
          <cell r="AS334">
            <v>0</v>
          </cell>
          <cell r="AT334">
            <v>0</v>
          </cell>
          <cell r="AU334">
            <v>0</v>
          </cell>
          <cell r="AV334" t="str">
            <v>NA</v>
          </cell>
          <cell r="AW334" t="str">
            <v>16114693</v>
          </cell>
          <cell r="AX334" t="str">
            <v>0</v>
          </cell>
          <cell r="AY334" t="str">
            <v>0</v>
          </cell>
          <cell r="AZ334" t="str">
            <v>0</v>
          </cell>
        </row>
        <row r="335">
          <cell r="G335">
            <v>16769</v>
          </cell>
          <cell r="H335" t="str">
            <v>ADMINISTRADORA</v>
          </cell>
          <cell r="I335">
            <v>39</v>
          </cell>
          <cell r="J335" t="str">
            <v>SUBSIDIADO PLENO</v>
          </cell>
          <cell r="K335" t="str">
            <v>-</v>
          </cell>
          <cell r="L335" t="str">
            <v>X</v>
          </cell>
          <cell r="M335" t="str">
            <v>USUARIO O SERVICIO CORRESPONDE A OTRO PL</v>
          </cell>
          <cell r="N335">
            <v>0</v>
          </cell>
          <cell r="O335">
            <v>0</v>
          </cell>
          <cell r="P335">
            <v>40625</v>
          </cell>
          <cell r="Q335">
            <v>40625</v>
          </cell>
          <cell r="R335">
            <v>40673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35700</v>
          </cell>
          <cell r="X335">
            <v>0</v>
          </cell>
          <cell r="Y335">
            <v>0</v>
          </cell>
          <cell r="Z335" t="str">
            <v>NA</v>
          </cell>
          <cell r="AA335" t="str">
            <v>FACTURA DEVUELTA PORQUE USUARIO NO CORRESPONDE A MUTUAL SER .</v>
          </cell>
          <cell r="AB335">
            <v>0</v>
          </cell>
          <cell r="AC335">
            <v>0</v>
          </cell>
          <cell r="AD335">
            <v>0</v>
          </cell>
          <cell r="AR335">
            <v>0</v>
          </cell>
          <cell r="AT335">
            <v>0</v>
          </cell>
          <cell r="AU335">
            <v>0</v>
          </cell>
          <cell r="AV335" t="str">
            <v>NA</v>
          </cell>
          <cell r="AX335" t="str">
            <v>0</v>
          </cell>
          <cell r="AY335" t="str">
            <v>0</v>
          </cell>
          <cell r="AZ335" t="str">
            <v>0</v>
          </cell>
        </row>
        <row r="336">
          <cell r="G336">
            <v>16960</v>
          </cell>
          <cell r="H336" t="str">
            <v>ADMINISTRADORA</v>
          </cell>
          <cell r="I336">
            <v>39</v>
          </cell>
          <cell r="J336" t="str">
            <v>SUBSIDIADO PLENO</v>
          </cell>
          <cell r="K336" t="str">
            <v>CC-1100684875</v>
          </cell>
          <cell r="L336" t="str">
            <v>X</v>
          </cell>
          <cell r="M336" t="str">
            <v>INFORME ATENCION INICIAL DE URGENCIAS</v>
          </cell>
          <cell r="N336">
            <v>0</v>
          </cell>
          <cell r="O336">
            <v>0</v>
          </cell>
          <cell r="P336">
            <v>40677</v>
          </cell>
          <cell r="Q336">
            <v>40677</v>
          </cell>
          <cell r="R336">
            <v>40717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284758</v>
          </cell>
          <cell r="X336">
            <v>0</v>
          </cell>
          <cell r="Y336">
            <v>0</v>
          </cell>
          <cell r="Z336" t="str">
            <v>NA</v>
          </cell>
          <cell r="AA336" t="str">
            <v>factura ernviada a auditoria</v>
          </cell>
          <cell r="AB336">
            <v>0</v>
          </cell>
          <cell r="AC336">
            <v>0</v>
          </cell>
          <cell r="AD336">
            <v>0</v>
          </cell>
          <cell r="AR336">
            <v>0</v>
          </cell>
          <cell r="AT336">
            <v>0</v>
          </cell>
          <cell r="AU336">
            <v>0</v>
          </cell>
          <cell r="AV336" t="str">
            <v>NA</v>
          </cell>
          <cell r="AX336" t="str">
            <v>0</v>
          </cell>
          <cell r="AY336" t="str">
            <v>0</v>
          </cell>
          <cell r="AZ336" t="str">
            <v>0</v>
          </cell>
        </row>
        <row r="337">
          <cell r="G337">
            <v>17027</v>
          </cell>
          <cell r="H337" t="str">
            <v>ADMINISTRADORA</v>
          </cell>
          <cell r="I337">
            <v>39</v>
          </cell>
          <cell r="J337" t="str">
            <v>SUBSIDIADO PLENO</v>
          </cell>
          <cell r="K337" t="str">
            <v>CC-5044082</v>
          </cell>
          <cell r="L337" t="str">
            <v>X</v>
          </cell>
          <cell r="M337" t="str">
            <v>INFORME ATENCION INICIAL DE URGENCIAS</v>
          </cell>
          <cell r="N337">
            <v>0</v>
          </cell>
          <cell r="O337">
            <v>0</v>
          </cell>
          <cell r="P337">
            <v>40675</v>
          </cell>
          <cell r="Q337">
            <v>40675</v>
          </cell>
          <cell r="R337">
            <v>40717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88236</v>
          </cell>
          <cell r="X337">
            <v>0</v>
          </cell>
          <cell r="Y337">
            <v>0</v>
          </cell>
          <cell r="Z337" t="str">
            <v>NA</v>
          </cell>
          <cell r="AA337" t="str">
            <v>NA</v>
          </cell>
          <cell r="AB337">
            <v>0</v>
          </cell>
          <cell r="AC337">
            <v>0</v>
          </cell>
          <cell r="AD337">
            <v>0</v>
          </cell>
          <cell r="AR337">
            <v>0</v>
          </cell>
          <cell r="AT337">
            <v>0</v>
          </cell>
          <cell r="AU337">
            <v>0</v>
          </cell>
          <cell r="AV337" t="str">
            <v>NA</v>
          </cell>
          <cell r="AX337" t="str">
            <v>0</v>
          </cell>
          <cell r="AY337" t="str">
            <v>0</v>
          </cell>
          <cell r="AZ337" t="str">
            <v>0</v>
          </cell>
        </row>
        <row r="338">
          <cell r="G338">
            <v>17028</v>
          </cell>
          <cell r="H338" t="str">
            <v>ADMINISTRADORA</v>
          </cell>
          <cell r="I338">
            <v>39</v>
          </cell>
          <cell r="J338" t="str">
            <v>SUBSIDIADO PLENO</v>
          </cell>
          <cell r="K338" t="str">
            <v>CC-5044082</v>
          </cell>
          <cell r="L338" t="str">
            <v>X</v>
          </cell>
          <cell r="M338" t="str">
            <v>INFORME ATENCION INICIAL DE URGENCIAS</v>
          </cell>
          <cell r="N338">
            <v>0</v>
          </cell>
          <cell r="O338">
            <v>0</v>
          </cell>
          <cell r="P338">
            <v>40677</v>
          </cell>
          <cell r="Q338">
            <v>40677</v>
          </cell>
          <cell r="R338">
            <v>40717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36064</v>
          </cell>
          <cell r="X338">
            <v>0</v>
          </cell>
          <cell r="Y338">
            <v>0</v>
          </cell>
          <cell r="Z338" t="str">
            <v>NA</v>
          </cell>
          <cell r="AA338" t="str">
            <v>NA</v>
          </cell>
          <cell r="AB338">
            <v>0</v>
          </cell>
          <cell r="AC338">
            <v>0</v>
          </cell>
          <cell r="AD338">
            <v>0</v>
          </cell>
          <cell r="AR338">
            <v>0</v>
          </cell>
          <cell r="AT338">
            <v>0</v>
          </cell>
          <cell r="AU338">
            <v>0</v>
          </cell>
          <cell r="AV338" t="str">
            <v>NA</v>
          </cell>
          <cell r="AX338" t="str">
            <v>0</v>
          </cell>
          <cell r="AY338" t="str">
            <v>0</v>
          </cell>
          <cell r="AZ338" t="str">
            <v>0</v>
          </cell>
        </row>
        <row r="339">
          <cell r="G339">
            <v>17060</v>
          </cell>
          <cell r="H339" t="str">
            <v>ADMINISTRADORA</v>
          </cell>
          <cell r="I339">
            <v>39</v>
          </cell>
          <cell r="J339" t="str">
            <v>SUBSIDIADO PLENO</v>
          </cell>
          <cell r="K339" t="str">
            <v>-</v>
          </cell>
          <cell r="L339" t="str">
            <v>X</v>
          </cell>
          <cell r="M339" t="str">
            <v>INFORME ATENCION INICIAL DE URGENCIAS</v>
          </cell>
          <cell r="N339">
            <v>0</v>
          </cell>
          <cell r="O339">
            <v>0</v>
          </cell>
          <cell r="P339">
            <v>40687</v>
          </cell>
          <cell r="Q339">
            <v>40687</v>
          </cell>
          <cell r="R339">
            <v>40717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264012</v>
          </cell>
          <cell r="X339">
            <v>0</v>
          </cell>
          <cell r="Y339">
            <v>0</v>
          </cell>
          <cell r="Z339" t="str">
            <v>NA</v>
          </cell>
          <cell r="AA339" t="str">
            <v>NA</v>
          </cell>
          <cell r="AB339">
            <v>0</v>
          </cell>
          <cell r="AC339">
            <v>0</v>
          </cell>
          <cell r="AD339">
            <v>0</v>
          </cell>
          <cell r="AR339">
            <v>0</v>
          </cell>
          <cell r="AT339">
            <v>0</v>
          </cell>
          <cell r="AU339">
            <v>0</v>
          </cell>
          <cell r="AV339" t="str">
            <v>NA</v>
          </cell>
          <cell r="AX339" t="str">
            <v>0</v>
          </cell>
          <cell r="AY339" t="str">
            <v>0</v>
          </cell>
          <cell r="AZ339" t="str">
            <v>0</v>
          </cell>
        </row>
        <row r="340">
          <cell r="G340">
            <v>21558</v>
          </cell>
          <cell r="H340" t="str">
            <v>ADMINISTRADORA</v>
          </cell>
          <cell r="I340">
            <v>39</v>
          </cell>
          <cell r="J340" t="str">
            <v>SUBSIDIADO PLENO</v>
          </cell>
          <cell r="K340" t="str">
            <v>CC-1052218997</v>
          </cell>
          <cell r="L340" t="str">
            <v>X</v>
          </cell>
          <cell r="M340" t="str">
            <v>NINGUNO</v>
          </cell>
          <cell r="N340">
            <v>0</v>
          </cell>
          <cell r="O340">
            <v>13</v>
          </cell>
          <cell r="P340">
            <v>41485</v>
          </cell>
          <cell r="Q340">
            <v>41486</v>
          </cell>
          <cell r="R340">
            <v>41554</v>
          </cell>
          <cell r="S340">
            <v>254500</v>
          </cell>
          <cell r="T340">
            <v>0</v>
          </cell>
          <cell r="U340">
            <v>0</v>
          </cell>
          <cell r="V340">
            <v>254500</v>
          </cell>
          <cell r="W340">
            <v>254500</v>
          </cell>
          <cell r="X340">
            <v>0</v>
          </cell>
          <cell r="Y340">
            <v>0</v>
          </cell>
          <cell r="Z340" t="str">
            <v>NA</v>
          </cell>
          <cell r="AA340" t="str">
            <v>FACTURA NO LLEGO EN LA REMISION. LLEGO DE MAS EN EL RIP. SE VERIFICA EN ALFANET Y SE CONSTATA QUE SOLO LLEGARON LAS FACTURAS QUE ESTAN PROCESADAS</v>
          </cell>
          <cell r="AB340">
            <v>0</v>
          </cell>
          <cell r="AC340">
            <v>0</v>
          </cell>
          <cell r="AD340">
            <v>0</v>
          </cell>
          <cell r="AR340">
            <v>0</v>
          </cell>
          <cell r="AT340">
            <v>0</v>
          </cell>
          <cell r="AU340">
            <v>0</v>
          </cell>
          <cell r="AV340" t="str">
            <v>NA</v>
          </cell>
          <cell r="AX340" t="str">
            <v>0</v>
          </cell>
          <cell r="AY340" t="str">
            <v>0</v>
          </cell>
          <cell r="AZ340" t="str">
            <v>0</v>
          </cell>
        </row>
        <row r="341">
          <cell r="G341">
            <v>25991</v>
          </cell>
          <cell r="H341" t="str">
            <v>ADMINISTRADORA</v>
          </cell>
          <cell r="I341">
            <v>39</v>
          </cell>
          <cell r="J341" t="str">
            <v>SUBSIDIADO PLENO</v>
          </cell>
          <cell r="K341" t="str">
            <v>CC-23108557</v>
          </cell>
          <cell r="L341" t="str">
            <v>X</v>
          </cell>
          <cell r="M341" t="str">
            <v>FACTURA NO CUMPLE REQUISITOS LEGALES</v>
          </cell>
          <cell r="N341">
            <v>0</v>
          </cell>
          <cell r="O341">
            <v>13</v>
          </cell>
          <cell r="P341">
            <v>42463</v>
          </cell>
          <cell r="Q341">
            <v>42463</v>
          </cell>
          <cell r="R341">
            <v>42494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338470</v>
          </cell>
          <cell r="X341">
            <v>0</v>
          </cell>
          <cell r="Y341">
            <v>0</v>
          </cell>
          <cell r="Z341" t="str">
            <v>NA</v>
          </cell>
          <cell r="AA341" t="str">
            <v>NUMERO DE FACTURA NO COINCIDE CON EL NUMERO EN FISICO</v>
          </cell>
          <cell r="AB341">
            <v>0</v>
          </cell>
          <cell r="AC341">
            <v>0</v>
          </cell>
          <cell r="AD341">
            <v>0</v>
          </cell>
          <cell r="AR341">
            <v>0</v>
          </cell>
          <cell r="AT341">
            <v>0</v>
          </cell>
          <cell r="AU341">
            <v>0</v>
          </cell>
          <cell r="AV341" t="str">
            <v>NA</v>
          </cell>
          <cell r="AX341" t="str">
            <v>0</v>
          </cell>
          <cell r="AY341" t="str">
            <v>0</v>
          </cell>
          <cell r="AZ341" t="str">
            <v>0</v>
          </cell>
        </row>
      </sheetData>
      <sheetData sheetId="1"/>
      <sheetData sheetId="2"/>
      <sheetData sheetId="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EA541A5-3116-4E38-843C-5B50FFF4F5A7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EA541A5-3116-4E38-843C-5B50FFF4F5A7}" id="{EFD6F61B-F39D-4122-8DE6-55403C551A60}">
    <text>SUAMTORIA DE GIRO DIRECTO Y ESFUERZO PROPIO</text>
  </threadedComment>
  <threadedComment ref="K8" dT="2020-08-04T16:00:44.11" personId="{9EA541A5-3116-4E38-843C-5B50FFF4F5A7}" id="{B713FC0A-1256-41C6-83BB-F2048AB1921B}">
    <text>SUMATORIA DE PAGOS (DESCUENTOS ,TESORERIA,EMBARGOS)</text>
  </threadedComment>
  <threadedComment ref="R8" dT="2020-08-04T15:59:07.94" personId="{9EA541A5-3116-4E38-843C-5B50FFF4F5A7}" id="{A5DA823D-EF9B-44AD-96C8-A7A73BB79896}">
    <text>SUMATORIA DE VALORES (PRESCRITAS SALDO DE FACTURAS DE CONTRATO LIQUIDADOS Y OTROS CONCEPTOS (N/A NO RADICADAS)</text>
  </threadedComment>
  <threadedComment ref="X8" dT="2020-08-04T15:55:33.73" personId="{9EA541A5-3116-4E38-843C-5B50FFF4F5A7}" id="{6E340529-F2DC-4A4F-BABA-E178A9F3F769}">
    <text>SUMATORIA DE LOS VALORES DE GLOSAS LEGALIZADAS Y GLOSAS POR CONCILIAR</text>
  </threadedComment>
  <threadedComment ref="AC8" dT="2020-08-04T15:56:24.52" personId="{9EA541A5-3116-4E38-843C-5B50FFF4F5A7}" id="{B0893C26-57FF-4D94-A913-5A625D3D4BA3}">
    <text>VALRO INDIVIDUAL DE LA GLOSAS LEGALIZADA</text>
  </threadedComment>
  <threadedComment ref="AE8" dT="2020-08-04T15:56:04.49" personId="{9EA541A5-3116-4E38-843C-5B50FFF4F5A7}" id="{6F1A2BDD-F4F0-4CC2-B8BE-5A3D1236CFD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E5E8C-00D3-455A-94A0-BD758DEDF31E}">
  <dimension ref="A1:AK285"/>
  <sheetViews>
    <sheetView topLeftCell="A50" zoomScale="85" zoomScaleNormal="85" workbookViewId="0">
      <selection activeCell="L50" sqref="L50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SAN JOSE DE LA GLORIA CESAR</v>
      </c>
    </row>
    <row r="4" spans="1:37">
      <c r="A4" s="1" t="s">
        <v>4</v>
      </c>
      <c r="E4" s="4">
        <f>+'[1]ACTA ANA'!F16</f>
        <v>44926</v>
      </c>
    </row>
    <row r="5" spans="1:37">
      <c r="A5" s="1" t="s">
        <v>5</v>
      </c>
      <c r="E5" s="4">
        <f>+'[1]ACTA ANA'!F335</f>
        <v>45029</v>
      </c>
    </row>
    <row r="6" spans="1:37" ht="15.75" thickBot="1"/>
    <row r="7" spans="1:37" ht="15.75" thickBot="1">
      <c r="A7" s="67" t="s">
        <v>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9"/>
      <c r="P7" s="70" t="s">
        <v>7</v>
      </c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25618</v>
      </c>
      <c r="D9" s="17">
        <f>+[1]DEPURADO!B3</f>
        <v>25618</v>
      </c>
      <c r="E9" s="19">
        <f>+[1]DEPURADO!C3</f>
        <v>42389</v>
      </c>
      <c r="F9" s="20">
        <f>+IF([1]DEPURADO!D3&gt;1,[1]DEPURADO!D3," ")</f>
        <v>42389</v>
      </c>
      <c r="G9" s="21">
        <f>[1]DEPURADO!F3</f>
        <v>115201</v>
      </c>
      <c r="H9" s="22">
        <v>0</v>
      </c>
      <c r="I9" s="22">
        <f>+[1]DEPURADO!M3+[1]DEPURADO!N3</f>
        <v>0</v>
      </c>
      <c r="J9" s="22">
        <f>+[1]DEPURADO!R3</f>
        <v>115201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115201</v>
      </c>
      <c r="O9" s="22">
        <f>+G9-I9-N9</f>
        <v>0</v>
      </c>
      <c r="P9" s="18">
        <f>IF([1]DEPURADO!H3&gt;1,0,[1]DEPURADO!B3)</f>
        <v>25618</v>
      </c>
      <c r="Q9" s="24">
        <f>+IF(P9&gt;0,G9,0)</f>
        <v>115201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CANCELADA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26181</v>
      </c>
      <c r="D10" s="17">
        <f>+[1]DEPURADO!B4</f>
        <v>26181</v>
      </c>
      <c r="E10" s="19">
        <f>+[1]DEPURADO!C4</f>
        <v>42488</v>
      </c>
      <c r="F10" s="20">
        <f>+IF([1]DEPURADO!D4&gt;1,[1]DEPURADO!D4," ")</f>
        <v>42510</v>
      </c>
      <c r="G10" s="21">
        <f>[1]DEPURADO!F4</f>
        <v>406059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406059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406059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NO RADICADA- TERMINOS VENCIDOS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26619</v>
      </c>
      <c r="D11" s="17">
        <f>+[1]DEPURADO!B5</f>
        <v>26619</v>
      </c>
      <c r="E11" s="19">
        <f>+[1]DEPURADO!C5</f>
        <v>42556</v>
      </c>
      <c r="F11" s="20">
        <f>+IF([1]DEPURADO!D5&gt;1,[1]DEPURADO!D5," ")</f>
        <v>42564</v>
      </c>
      <c r="G11" s="21">
        <f>[1]DEPURADO!F5</f>
        <v>120856</v>
      </c>
      <c r="H11" s="22">
        <v>0</v>
      </c>
      <c r="I11" s="22">
        <f>+[1]DEPURADO!M5+[1]DEPURADO!N5</f>
        <v>0</v>
      </c>
      <c r="J11" s="22">
        <f>+[1]DEPURADO!R5</f>
        <v>104606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104606</v>
      </c>
      <c r="O11" s="22">
        <f>+G11-I11-N11</f>
        <v>16250</v>
      </c>
      <c r="P11" s="18">
        <f>IF([1]DEPURADO!H5&gt;1,0,[1]DEPURADO!B5)</f>
        <v>26619</v>
      </c>
      <c r="Q11" s="24">
        <f>+IF(P11&gt;0,G11,0)</f>
        <v>120856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16250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16250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GLOSA POR CONCILIAR Y CANCELADA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26752</v>
      </c>
      <c r="D12" s="17">
        <f>+[1]DEPURADO!B6</f>
        <v>26752</v>
      </c>
      <c r="E12" s="19">
        <f>+[1]DEPURADO!C6</f>
        <v>42556</v>
      </c>
      <c r="F12" s="20">
        <f>+IF([1]DEPURADO!D6&gt;1,[1]DEPURADO!D6," ")</f>
        <v>42564</v>
      </c>
      <c r="G12" s="21">
        <f>[1]DEPURADO!F6</f>
        <v>191949</v>
      </c>
      <c r="H12" s="22">
        <v>0</v>
      </c>
      <c r="I12" s="22">
        <f>+[1]DEPURADO!M6+[1]DEPURADO!N6</f>
        <v>0</v>
      </c>
      <c r="J12" s="22">
        <f>+[1]DEPURADO!R6</f>
        <v>161449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161449</v>
      </c>
      <c r="O12" s="22">
        <f>+G12-I12-N12</f>
        <v>30500</v>
      </c>
      <c r="P12" s="18">
        <f>IF([1]DEPURADO!H6&gt;1,0,[1]DEPURADO!B6)</f>
        <v>26752</v>
      </c>
      <c r="Q12" s="24">
        <f>+IF(P12&gt;0,G12,0)</f>
        <v>191949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30500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30500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GLOSA POR CONCILIAR Y CANCELADA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26892</v>
      </c>
      <c r="D13" s="17">
        <f>+[1]DEPURADO!B7</f>
        <v>26892</v>
      </c>
      <c r="E13" s="19">
        <f>+[1]DEPURADO!C7</f>
        <v>42587</v>
      </c>
      <c r="F13" s="20">
        <f>+IF([1]DEPURADO!D7&gt;1,[1]DEPURADO!D7," ")</f>
        <v>42591</v>
      </c>
      <c r="G13" s="21">
        <f>[1]DEPURADO!F7</f>
        <v>164770</v>
      </c>
      <c r="H13" s="22">
        <v>0</v>
      </c>
      <c r="I13" s="22">
        <f>+[1]DEPURADO!M7+[1]DEPURADO!N7</f>
        <v>0</v>
      </c>
      <c r="J13" s="22">
        <f>+[1]DEPURADO!R7</f>
        <v>164770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164770</v>
      </c>
      <c r="O13" s="22">
        <f t="shared" ref="O13:O76" si="2">+G13-I13-N13</f>
        <v>0</v>
      </c>
      <c r="P13" s="18">
        <f>IF([1]DEPURADO!H7&gt;1,0,[1]DEPURADO!B7)</f>
        <v>26892</v>
      </c>
      <c r="Q13" s="24">
        <f t="shared" ref="Q13:Q76" si="3">+IF(P13&gt;0,G13,0)</f>
        <v>164770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CANCELADA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26807</v>
      </c>
      <c r="D14" s="17">
        <f>+[1]DEPURADO!B8</f>
        <v>26807</v>
      </c>
      <c r="E14" s="19">
        <f>+[1]DEPURADO!C8</f>
        <v>42587</v>
      </c>
      <c r="F14" s="20">
        <f>+IF([1]DEPURADO!D8&gt;1,[1]DEPURADO!D8," ")</f>
        <v>42591</v>
      </c>
      <c r="G14" s="21">
        <f>[1]DEPURADO!F8</f>
        <v>46308</v>
      </c>
      <c r="H14" s="22">
        <v>0</v>
      </c>
      <c r="I14" s="22">
        <f>+[1]DEPURADO!M8+[1]DEPURADO!N8</f>
        <v>0</v>
      </c>
      <c r="J14" s="22">
        <f>+[1]DEPURADO!R8</f>
        <v>46308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46308</v>
      </c>
      <c r="O14" s="22">
        <f t="shared" si="2"/>
        <v>0</v>
      </c>
      <c r="P14" s="18">
        <f>IF([1]DEPURADO!H8&gt;1,0,[1]DEPURADO!B8)</f>
        <v>26807</v>
      </c>
      <c r="Q14" s="24">
        <f t="shared" si="3"/>
        <v>46308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CANCELADA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26806</v>
      </c>
      <c r="D15" s="17">
        <f>+[1]DEPURADO!B9</f>
        <v>26806</v>
      </c>
      <c r="E15" s="19">
        <f>+[1]DEPURADO!C9</f>
        <v>42587</v>
      </c>
      <c r="F15" s="20">
        <f>+IF([1]DEPURADO!D9&gt;1,[1]DEPURADO!D9," ")</f>
        <v>42591</v>
      </c>
      <c r="G15" s="21">
        <f>[1]DEPURADO!F9</f>
        <v>48510</v>
      </c>
      <c r="H15" s="22">
        <v>0</v>
      </c>
      <c r="I15" s="22">
        <f>+[1]DEPURADO!M9+[1]DEPURADO!N9</f>
        <v>0</v>
      </c>
      <c r="J15" s="22">
        <f>+[1]DEPURADO!R9</f>
        <v>48510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48510</v>
      </c>
      <c r="O15" s="22">
        <f t="shared" si="2"/>
        <v>0</v>
      </c>
      <c r="P15" s="18">
        <f>IF([1]DEPURADO!H9&gt;1,0,[1]DEPURADO!B9)</f>
        <v>26806</v>
      </c>
      <c r="Q15" s="24">
        <f t="shared" si="3"/>
        <v>48510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CANCELADA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26776</v>
      </c>
      <c r="D16" s="17">
        <f>+[1]DEPURADO!B10</f>
        <v>26776</v>
      </c>
      <c r="E16" s="19">
        <f>+[1]DEPURADO!C10</f>
        <v>42587</v>
      </c>
      <c r="F16" s="20">
        <f>+IF([1]DEPURADO!D10&gt;1,[1]DEPURADO!D10," ")</f>
        <v>42591</v>
      </c>
      <c r="G16" s="21">
        <f>[1]DEPURADO!F10</f>
        <v>657913</v>
      </c>
      <c r="H16" s="22">
        <v>0</v>
      </c>
      <c r="I16" s="22">
        <f>+[1]DEPURADO!M10+[1]DEPURADO!N10</f>
        <v>0</v>
      </c>
      <c r="J16" s="22">
        <f>+[1]DEPURADO!R10</f>
        <v>385353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385353</v>
      </c>
      <c r="O16" s="22">
        <f t="shared" si="2"/>
        <v>272560</v>
      </c>
      <c r="P16" s="18">
        <f>IF([1]DEPURADO!H10&gt;1,0,[1]DEPURADO!B10)</f>
        <v>26776</v>
      </c>
      <c r="Q16" s="24">
        <f t="shared" si="3"/>
        <v>657913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272560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272560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GLOSA POR CONCILIAR Y CANCELADA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26058</v>
      </c>
      <c r="D17" s="17">
        <f>+[1]DEPURADO!B11</f>
        <v>26058</v>
      </c>
      <c r="E17" s="19">
        <f>+[1]DEPURADO!C11</f>
        <v>42742</v>
      </c>
      <c r="F17" s="20">
        <f>+IF([1]DEPURADO!D11&gt;1,[1]DEPURADO!D11," ")</f>
        <v>42747</v>
      </c>
      <c r="G17" s="21">
        <f>[1]DEPURADO!F11</f>
        <v>15181</v>
      </c>
      <c r="H17" s="22">
        <v>0</v>
      </c>
      <c r="I17" s="22">
        <f>+[1]DEPURADO!M11+[1]DEPURADO!N11</f>
        <v>0</v>
      </c>
      <c r="J17" s="22">
        <f>+[1]DEPURADO!R11</f>
        <v>15181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15181</v>
      </c>
      <c r="O17" s="22">
        <f t="shared" si="2"/>
        <v>0</v>
      </c>
      <c r="P17" s="18">
        <f>IF([1]DEPURADO!H11&gt;1,0,[1]DEPURADO!B11)</f>
        <v>26058</v>
      </c>
      <c r="Q17" s="24">
        <f t="shared" si="3"/>
        <v>15181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CANCELADA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26026</v>
      </c>
      <c r="D18" s="17">
        <f>+[1]DEPURADO!B12</f>
        <v>26026</v>
      </c>
      <c r="E18" s="19">
        <f>+[1]DEPURADO!C12</f>
        <v>42742</v>
      </c>
      <c r="F18" s="20">
        <f>+IF([1]DEPURADO!D12&gt;1,[1]DEPURADO!D12," ")</f>
        <v>42747</v>
      </c>
      <c r="G18" s="21">
        <f>[1]DEPURADO!F12</f>
        <v>16677</v>
      </c>
      <c r="H18" s="22">
        <v>0</v>
      </c>
      <c r="I18" s="22">
        <f>+[1]DEPURADO!M12+[1]DEPURADO!N12</f>
        <v>0</v>
      </c>
      <c r="J18" s="22">
        <f>+[1]DEPURADO!R12</f>
        <v>16677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16677</v>
      </c>
      <c r="O18" s="22">
        <f t="shared" si="2"/>
        <v>0</v>
      </c>
      <c r="P18" s="18">
        <f>IF([1]DEPURADO!H12&gt;1,0,[1]DEPURADO!B12)</f>
        <v>26026</v>
      </c>
      <c r="Q18" s="24">
        <f t="shared" si="3"/>
        <v>16677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CANCELADA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26085</v>
      </c>
      <c r="D19" s="17">
        <f>+[1]DEPURADO!B13</f>
        <v>26085</v>
      </c>
      <c r="E19" s="19">
        <f>+[1]DEPURADO!C13</f>
        <v>42802</v>
      </c>
      <c r="F19" s="20">
        <f>+IF([1]DEPURADO!D13&gt;1,[1]DEPURADO!D13," ")</f>
        <v>42800</v>
      </c>
      <c r="G19" s="21">
        <f>[1]DEPURADO!F13</f>
        <v>105750</v>
      </c>
      <c r="H19" s="22">
        <v>0</v>
      </c>
      <c r="I19" s="22">
        <f>+[1]DEPURADO!M13+[1]DEPURADO!N13</f>
        <v>0</v>
      </c>
      <c r="J19" s="22">
        <f>+[1]DEPURADO!R13</f>
        <v>84600</v>
      </c>
      <c r="K19" s="23">
        <f>+[1]DEPURADO!P13+[1]DEPURADO!Q13</f>
        <v>21150</v>
      </c>
      <c r="L19" s="22">
        <v>0</v>
      </c>
      <c r="M19" s="22">
        <v>0</v>
      </c>
      <c r="N19" s="22">
        <f t="shared" si="1"/>
        <v>105750</v>
      </c>
      <c r="O19" s="22">
        <f t="shared" si="2"/>
        <v>0</v>
      </c>
      <c r="P19" s="18">
        <f>IF([1]DEPURADO!H13&gt;1,0,[1]DEPURADO!B13)</f>
        <v>26085</v>
      </c>
      <c r="Q19" s="24">
        <f t="shared" si="3"/>
        <v>105750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CANCELADA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26128</v>
      </c>
      <c r="D20" s="17">
        <f>+[1]DEPURADO!B14</f>
        <v>26128</v>
      </c>
      <c r="E20" s="19">
        <f>+[1]DEPURADO!C14</f>
        <v>42824</v>
      </c>
      <c r="F20" s="20">
        <f>+IF([1]DEPURADO!D14&gt;1,[1]DEPURADO!D14," ")</f>
        <v>42800</v>
      </c>
      <c r="G20" s="21">
        <f>[1]DEPURADO!F14</f>
        <v>119263</v>
      </c>
      <c r="H20" s="22">
        <v>0</v>
      </c>
      <c r="I20" s="22">
        <f>+[1]DEPURADO!M14+[1]DEPURADO!N14</f>
        <v>0</v>
      </c>
      <c r="J20" s="22">
        <f>+[1]DEPURADO!R14</f>
        <v>95410</v>
      </c>
      <c r="K20" s="23">
        <f>+[1]DEPURADO!P14+[1]DEPURADO!Q14</f>
        <v>23853</v>
      </c>
      <c r="L20" s="22">
        <v>0</v>
      </c>
      <c r="M20" s="22">
        <v>0</v>
      </c>
      <c r="N20" s="22">
        <f t="shared" si="1"/>
        <v>119263</v>
      </c>
      <c r="O20" s="22">
        <f t="shared" si="2"/>
        <v>0</v>
      </c>
      <c r="P20" s="18">
        <f>IF([1]DEPURADO!H14&gt;1,0,[1]DEPURADO!B14)</f>
        <v>26128</v>
      </c>
      <c r="Q20" s="24">
        <f t="shared" si="3"/>
        <v>119263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CANCELADA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26268</v>
      </c>
      <c r="D21" s="17">
        <f>+[1]DEPURADO!B15</f>
        <v>26268</v>
      </c>
      <c r="E21" s="19">
        <f>+[1]DEPURADO!C15</f>
        <v>42830</v>
      </c>
      <c r="F21" s="20">
        <f>+IF([1]DEPURADO!D15&gt;1,[1]DEPURADO!D15," ")</f>
        <v>42885</v>
      </c>
      <c r="G21" s="21">
        <f>[1]DEPURADO!F15</f>
        <v>930000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930000</v>
      </c>
      <c r="P21" s="18">
        <f>IF([1]DEPURADO!H15&gt;1,0,[1]DEPURADO!B15)</f>
        <v>0</v>
      </c>
      <c r="Q21" s="24">
        <f t="shared" si="3"/>
        <v>0</v>
      </c>
      <c r="R21" s="25">
        <f t="shared" si="4"/>
        <v>930000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NO RADICADA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28440</v>
      </c>
      <c r="D22" s="17">
        <f>+[1]DEPURADO!B16</f>
        <v>28440</v>
      </c>
      <c r="E22" s="19">
        <f>+[1]DEPURADO!C16</f>
        <v>42900</v>
      </c>
      <c r="F22" s="20">
        <f>+IF([1]DEPURADO!D16&gt;1,[1]DEPURADO!D16," ")</f>
        <v>43081</v>
      </c>
      <c r="G22" s="21">
        <f>[1]DEPURADO!F16</f>
        <v>1523522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1523522</v>
      </c>
      <c r="P22" s="18">
        <f>IF([1]DEPURADO!H16&gt;1,0,[1]DEPURADO!B16)</f>
        <v>0</v>
      </c>
      <c r="Q22" s="24">
        <f t="shared" si="3"/>
        <v>0</v>
      </c>
      <c r="R22" s="25">
        <f t="shared" si="4"/>
        <v>1523522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NO RADICADA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26569</v>
      </c>
      <c r="D23" s="17">
        <f>+[1]DEPURADO!B17</f>
        <v>26569</v>
      </c>
      <c r="E23" s="19">
        <f>+[1]DEPURADO!C17</f>
        <v>42927</v>
      </c>
      <c r="F23" s="20">
        <f>+IF([1]DEPURADO!D17&gt;1,[1]DEPURADO!D17," ")</f>
        <v>42927</v>
      </c>
      <c r="G23" s="21">
        <f>[1]DEPURADO!F17</f>
        <v>1091485</v>
      </c>
      <c r="H23" s="22">
        <v>0</v>
      </c>
      <c r="I23" s="22">
        <f>+[1]DEPURADO!M17+[1]DEPURADO!N17</f>
        <v>0</v>
      </c>
      <c r="J23" s="22">
        <f>+[1]DEPURADO!R17</f>
        <v>574485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574485</v>
      </c>
      <c r="O23" s="22">
        <f t="shared" si="2"/>
        <v>517000</v>
      </c>
      <c r="P23" s="18">
        <f>IF([1]DEPURADO!H17&gt;1,0,[1]DEPURADO!B17)</f>
        <v>26569</v>
      </c>
      <c r="Q23" s="24">
        <f t="shared" si="3"/>
        <v>1091485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517000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517000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GLOSA POR CONCILIAR Y CANCELADA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26549</v>
      </c>
      <c r="D24" s="17">
        <f>+[1]DEPURADO!B18</f>
        <v>26549</v>
      </c>
      <c r="E24" s="19">
        <f>+[1]DEPURADO!C18</f>
        <v>42927</v>
      </c>
      <c r="F24" s="20">
        <f>+IF([1]DEPURADO!D18&gt;1,[1]DEPURADO!D18," ")</f>
        <v>42927</v>
      </c>
      <c r="G24" s="21">
        <f>[1]DEPURADO!F18</f>
        <v>144826</v>
      </c>
      <c r="H24" s="22">
        <v>0</v>
      </c>
      <c r="I24" s="22">
        <f>+[1]DEPURADO!M18+[1]DEPURADO!N18</f>
        <v>0</v>
      </c>
      <c r="J24" s="22">
        <f>+[1]DEPURADO!R18</f>
        <v>144826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144826</v>
      </c>
      <c r="O24" s="22">
        <f t="shared" si="2"/>
        <v>0</v>
      </c>
      <c r="P24" s="18">
        <f>IF([1]DEPURADO!H18&gt;1,0,[1]DEPURADO!B18)</f>
        <v>26549</v>
      </c>
      <c r="Q24" s="24">
        <f t="shared" si="3"/>
        <v>144826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CANCELADA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26550</v>
      </c>
      <c r="D25" s="17">
        <f>+[1]DEPURADO!B19</f>
        <v>26550</v>
      </c>
      <c r="E25" s="19">
        <f>+[1]DEPURADO!C19</f>
        <v>42927</v>
      </c>
      <c r="F25" s="20">
        <f>+IF([1]DEPURADO!D19&gt;1,[1]DEPURADO!D19," ")</f>
        <v>42927</v>
      </c>
      <c r="G25" s="21">
        <f>[1]DEPURADO!F19</f>
        <v>396564</v>
      </c>
      <c r="H25" s="22">
        <v>0</v>
      </c>
      <c r="I25" s="22">
        <f>+[1]DEPURADO!M19+[1]DEPURADO!N19</f>
        <v>0</v>
      </c>
      <c r="J25" s="22">
        <f>+[1]DEPURADO!R19</f>
        <v>396564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396564</v>
      </c>
      <c r="O25" s="22">
        <f t="shared" si="2"/>
        <v>0</v>
      </c>
      <c r="P25" s="18">
        <f>IF([1]DEPURADO!H19&gt;1,0,[1]DEPURADO!B19)</f>
        <v>26550</v>
      </c>
      <c r="Q25" s="24">
        <f t="shared" si="3"/>
        <v>396564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CANCELADA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26551</v>
      </c>
      <c r="D26" s="17">
        <f>+[1]DEPURADO!B20</f>
        <v>26551</v>
      </c>
      <c r="E26" s="19">
        <f>+[1]DEPURADO!C20</f>
        <v>42927</v>
      </c>
      <c r="F26" s="20">
        <f>+IF([1]DEPURADO!D20&gt;1,[1]DEPURADO!D20," ")</f>
        <v>42927</v>
      </c>
      <c r="G26" s="21">
        <f>[1]DEPURADO!F20</f>
        <v>44696</v>
      </c>
      <c r="H26" s="22">
        <v>0</v>
      </c>
      <c r="I26" s="22">
        <f>+[1]DEPURADO!M20+[1]DEPURADO!N20</f>
        <v>0</v>
      </c>
      <c r="J26" s="22">
        <f>+[1]DEPURADO!R20</f>
        <v>44696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44696</v>
      </c>
      <c r="O26" s="22">
        <f t="shared" si="2"/>
        <v>0</v>
      </c>
      <c r="P26" s="18">
        <f>IF([1]DEPURADO!H20&gt;1,0,[1]DEPURADO!B20)</f>
        <v>26551</v>
      </c>
      <c r="Q26" s="24">
        <f t="shared" si="3"/>
        <v>44696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CANCELADA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26564</v>
      </c>
      <c r="D27" s="17">
        <f>+[1]DEPURADO!B21</f>
        <v>26564</v>
      </c>
      <c r="E27" s="19">
        <f>+[1]DEPURADO!C21</f>
        <v>42927</v>
      </c>
      <c r="F27" s="20">
        <f>+IF([1]DEPURADO!D21&gt;1,[1]DEPURADO!D21," ")</f>
        <v>42927</v>
      </c>
      <c r="G27" s="21">
        <f>[1]DEPURADO!F21</f>
        <v>90800</v>
      </c>
      <c r="H27" s="22">
        <v>0</v>
      </c>
      <c r="I27" s="22">
        <f>+[1]DEPURADO!M21+[1]DEPURADO!N21</f>
        <v>0</v>
      </c>
      <c r="J27" s="22">
        <f>+[1]DEPURADO!R21</f>
        <v>90800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90800</v>
      </c>
      <c r="O27" s="22">
        <f t="shared" si="2"/>
        <v>0</v>
      </c>
      <c r="P27" s="18">
        <f>IF([1]DEPURADO!H21&gt;1,0,[1]DEPURADO!B21)</f>
        <v>26564</v>
      </c>
      <c r="Q27" s="24">
        <f t="shared" si="3"/>
        <v>90800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CANCELADA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26567</v>
      </c>
      <c r="D28" s="17">
        <f>+[1]DEPURADO!B22</f>
        <v>26567</v>
      </c>
      <c r="E28" s="19">
        <f>+[1]DEPURADO!C22</f>
        <v>42927</v>
      </c>
      <c r="F28" s="20">
        <f>+IF([1]DEPURADO!D22&gt;1,[1]DEPURADO!D22," ")</f>
        <v>42927</v>
      </c>
      <c r="G28" s="21">
        <f>[1]DEPURADO!F22</f>
        <v>96279</v>
      </c>
      <c r="H28" s="22">
        <v>0</v>
      </c>
      <c r="I28" s="22">
        <f>+[1]DEPURADO!M22+[1]DEPURADO!N22</f>
        <v>0</v>
      </c>
      <c r="J28" s="22">
        <f>+[1]DEPURADO!R22</f>
        <v>96279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96279</v>
      </c>
      <c r="O28" s="22">
        <f t="shared" si="2"/>
        <v>0</v>
      </c>
      <c r="P28" s="18">
        <f>IF([1]DEPURADO!H22&gt;1,0,[1]DEPURADO!B22)</f>
        <v>26567</v>
      </c>
      <c r="Q28" s="24">
        <f t="shared" si="3"/>
        <v>96279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CANCELADA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28770</v>
      </c>
      <c r="D29" s="17">
        <f>+[1]DEPURADO!B23</f>
        <v>28770</v>
      </c>
      <c r="E29" s="19">
        <f>+[1]DEPURADO!C23</f>
        <v>43005</v>
      </c>
      <c r="F29" s="20">
        <f>+IF([1]DEPURADO!D23&gt;1,[1]DEPURADO!D23," ")</f>
        <v>43020</v>
      </c>
      <c r="G29" s="21">
        <f>[1]DEPURADO!F23</f>
        <v>36036</v>
      </c>
      <c r="H29" s="22">
        <v>0</v>
      </c>
      <c r="I29" s="22">
        <f>+[1]DEPURADO!M23+[1]DEPURADO!N23</f>
        <v>0</v>
      </c>
      <c r="J29" s="22">
        <f>+[1]DEPURADO!R23</f>
        <v>36036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36036</v>
      </c>
      <c r="O29" s="22">
        <f t="shared" si="2"/>
        <v>0</v>
      </c>
      <c r="P29" s="18">
        <f>IF([1]DEPURADO!H23&gt;1,0,[1]DEPURADO!B23)</f>
        <v>28770</v>
      </c>
      <c r="Q29" s="24">
        <f t="shared" si="3"/>
        <v>36036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CANCELADA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28783</v>
      </c>
      <c r="D30" s="17">
        <f>+[1]DEPURADO!B24</f>
        <v>28783</v>
      </c>
      <c r="E30" s="19">
        <f>+[1]DEPURADO!C24</f>
        <v>43006</v>
      </c>
      <c r="F30" s="20">
        <f>+IF([1]DEPURADO!D24&gt;1,[1]DEPURADO!D24," ")</f>
        <v>43020</v>
      </c>
      <c r="G30" s="21">
        <f>[1]DEPURADO!F24</f>
        <v>91356</v>
      </c>
      <c r="H30" s="22">
        <v>0</v>
      </c>
      <c r="I30" s="22">
        <f>+[1]DEPURADO!M24+[1]DEPURADO!N24</f>
        <v>0</v>
      </c>
      <c r="J30" s="22">
        <f>+[1]DEPURADO!R24</f>
        <v>91356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91356</v>
      </c>
      <c r="O30" s="22">
        <f t="shared" si="2"/>
        <v>0</v>
      </c>
      <c r="P30" s="18">
        <f>IF([1]DEPURADO!H24&gt;1,0,[1]DEPURADO!B24)</f>
        <v>28783</v>
      </c>
      <c r="Q30" s="24">
        <f t="shared" si="3"/>
        <v>91356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CANCELADA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29191</v>
      </c>
      <c r="D31" s="17">
        <f>+[1]DEPURADO!B25</f>
        <v>29191</v>
      </c>
      <c r="E31" s="19">
        <f>+[1]DEPURADO!C25</f>
        <v>43038</v>
      </c>
      <c r="F31" s="20">
        <f>+IF([1]DEPURADO!D25&gt;1,[1]DEPURADO!D25," ")</f>
        <v>43081</v>
      </c>
      <c r="G31" s="21">
        <f>[1]DEPURADO!F25</f>
        <v>9009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9009</v>
      </c>
      <c r="L31" s="22">
        <v>0</v>
      </c>
      <c r="M31" s="22">
        <v>0</v>
      </c>
      <c r="N31" s="22">
        <f t="shared" si="1"/>
        <v>9009</v>
      </c>
      <c r="O31" s="22">
        <f t="shared" si="2"/>
        <v>0</v>
      </c>
      <c r="P31" s="18">
        <f>IF([1]DEPURADO!H25&gt;1,0,[1]DEPURADO!B25)</f>
        <v>29191</v>
      </c>
      <c r="Q31" s="24">
        <f t="shared" si="3"/>
        <v>9009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CANCELADA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29205</v>
      </c>
      <c r="D32" s="17">
        <f>+[1]DEPURADO!B26</f>
        <v>29205</v>
      </c>
      <c r="E32" s="19">
        <f>+[1]DEPURADO!C26</f>
        <v>43038</v>
      </c>
      <c r="F32" s="20">
        <f>+IF([1]DEPURADO!D26&gt;1,[1]DEPURADO!D26," ")</f>
        <v>43081</v>
      </c>
      <c r="G32" s="21">
        <f>[1]DEPURADO!F26</f>
        <v>9009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9009</v>
      </c>
      <c r="L32" s="22">
        <v>0</v>
      </c>
      <c r="M32" s="22">
        <v>0</v>
      </c>
      <c r="N32" s="22">
        <f t="shared" si="1"/>
        <v>9009</v>
      </c>
      <c r="O32" s="22">
        <f t="shared" si="2"/>
        <v>0</v>
      </c>
      <c r="P32" s="18">
        <f>IF([1]DEPURADO!H26&gt;1,0,[1]DEPURADO!B26)</f>
        <v>29205</v>
      </c>
      <c r="Q32" s="24">
        <f t="shared" si="3"/>
        <v>9009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CANCELADA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29278</v>
      </c>
      <c r="D33" s="17">
        <f>+[1]DEPURADO!B27</f>
        <v>29278</v>
      </c>
      <c r="E33" s="19">
        <f>+[1]DEPURADO!C27</f>
        <v>43046</v>
      </c>
      <c r="F33" s="20">
        <f>+IF([1]DEPURADO!D27&gt;1,[1]DEPURADO!D27," ")</f>
        <v>43081</v>
      </c>
      <c r="G33" s="21">
        <f>[1]DEPURADO!F27</f>
        <v>27027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27027</v>
      </c>
      <c r="L33" s="22">
        <v>0</v>
      </c>
      <c r="M33" s="22">
        <v>0</v>
      </c>
      <c r="N33" s="22">
        <f t="shared" si="1"/>
        <v>27027</v>
      </c>
      <c r="O33" s="22">
        <f t="shared" si="2"/>
        <v>0</v>
      </c>
      <c r="P33" s="18">
        <f>IF([1]DEPURADO!H27&gt;1,0,[1]DEPURADO!B27)</f>
        <v>29278</v>
      </c>
      <c r="Q33" s="24">
        <f t="shared" si="3"/>
        <v>27027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CANCELADA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30445</v>
      </c>
      <c r="D34" s="17">
        <f>+[1]DEPURADO!B28</f>
        <v>30445</v>
      </c>
      <c r="E34" s="19">
        <f>+[1]DEPURADO!C28</f>
        <v>43106</v>
      </c>
      <c r="F34" s="20">
        <f>+IF([1]DEPURADO!D28&gt;1,[1]DEPURADO!D28," ")</f>
        <v>43174</v>
      </c>
      <c r="G34" s="21">
        <f>[1]DEPURADO!F28</f>
        <v>526482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526482</v>
      </c>
      <c r="P34" s="18">
        <f>IF([1]DEPURADO!H28&gt;1,0,[1]DEPURADO!B28)</f>
        <v>0</v>
      </c>
      <c r="Q34" s="24">
        <f t="shared" si="3"/>
        <v>0</v>
      </c>
      <c r="R34" s="25">
        <f t="shared" si="4"/>
        <v>526482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NO RADICADA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30226</v>
      </c>
      <c r="D35" s="17">
        <f>+[1]DEPURADO!B29</f>
        <v>30226</v>
      </c>
      <c r="E35" s="19">
        <f>+[1]DEPURADO!C29</f>
        <v>43109</v>
      </c>
      <c r="F35" s="20">
        <f>+IF([1]DEPURADO!D29&gt;1,[1]DEPURADO!D29," ")</f>
        <v>43140</v>
      </c>
      <c r="G35" s="21">
        <f>[1]DEPURADO!F29</f>
        <v>102279</v>
      </c>
      <c r="H35" s="22">
        <v>0</v>
      </c>
      <c r="I35" s="22">
        <f>+[1]DEPURADO!M29+[1]DEPURADO!N29</f>
        <v>0</v>
      </c>
      <c r="J35" s="22">
        <f>+[1]DEPURADO!R29</f>
        <v>102279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102279</v>
      </c>
      <c r="O35" s="22">
        <f t="shared" si="2"/>
        <v>0</v>
      </c>
      <c r="P35" s="18">
        <f>IF([1]DEPURADO!H29&gt;1,0,[1]DEPURADO!B29)</f>
        <v>30226</v>
      </c>
      <c r="Q35" s="24">
        <f t="shared" si="3"/>
        <v>102279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CANCELADA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30225</v>
      </c>
      <c r="D36" s="17">
        <f>+[1]DEPURADO!B30</f>
        <v>30225</v>
      </c>
      <c r="E36" s="19">
        <f>+[1]DEPURADO!C30</f>
        <v>43109</v>
      </c>
      <c r="F36" s="20">
        <f>+IF([1]DEPURADO!D30&gt;1,[1]DEPURADO!D30," ")</f>
        <v>43140</v>
      </c>
      <c r="G36" s="21">
        <f>[1]DEPURADO!F30</f>
        <v>125123</v>
      </c>
      <c r="H36" s="22">
        <v>0</v>
      </c>
      <c r="I36" s="22">
        <f>+[1]DEPURADO!M30+[1]DEPURADO!N30</f>
        <v>0</v>
      </c>
      <c r="J36" s="22">
        <f>+[1]DEPURADO!R30</f>
        <v>125123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125123</v>
      </c>
      <c r="O36" s="22">
        <f t="shared" si="2"/>
        <v>0</v>
      </c>
      <c r="P36" s="18">
        <f>IF([1]DEPURADO!H30&gt;1,0,[1]DEPURADO!B30)</f>
        <v>30225</v>
      </c>
      <c r="Q36" s="24">
        <f t="shared" si="3"/>
        <v>125123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CANCELADA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30229</v>
      </c>
      <c r="D37" s="17">
        <f>+[1]DEPURADO!B31</f>
        <v>30229</v>
      </c>
      <c r="E37" s="19">
        <f>+[1]DEPURADO!C31</f>
        <v>43109</v>
      </c>
      <c r="F37" s="20">
        <f>+IF([1]DEPURADO!D31&gt;1,[1]DEPURADO!D31," ")</f>
        <v>43140</v>
      </c>
      <c r="G37" s="21">
        <f>[1]DEPURADO!F31</f>
        <v>126847</v>
      </c>
      <c r="H37" s="22">
        <v>0</v>
      </c>
      <c r="I37" s="22">
        <f>+[1]DEPURADO!M31+[1]DEPURADO!N31</f>
        <v>0</v>
      </c>
      <c r="J37" s="22">
        <f>+[1]DEPURADO!R31</f>
        <v>126847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126847</v>
      </c>
      <c r="O37" s="22">
        <f t="shared" si="2"/>
        <v>0</v>
      </c>
      <c r="P37" s="18">
        <f>IF([1]DEPURADO!H31&gt;1,0,[1]DEPURADO!B31)</f>
        <v>30229</v>
      </c>
      <c r="Q37" s="24">
        <f t="shared" si="3"/>
        <v>126847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CANCELADA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30220</v>
      </c>
      <c r="D38" s="17">
        <f>+[1]DEPURADO!B32</f>
        <v>30220</v>
      </c>
      <c r="E38" s="19">
        <f>+[1]DEPURADO!C32</f>
        <v>43109</v>
      </c>
      <c r="F38" s="20">
        <f>+IF([1]DEPURADO!D32&gt;1,[1]DEPURADO!D32," ")</f>
        <v>43140</v>
      </c>
      <c r="G38" s="21">
        <f>[1]DEPURADO!F32</f>
        <v>127428</v>
      </c>
      <c r="H38" s="22">
        <v>0</v>
      </c>
      <c r="I38" s="22">
        <f>+[1]DEPURADO!M32+[1]DEPURADO!N32</f>
        <v>0</v>
      </c>
      <c r="J38" s="22">
        <f>+[1]DEPURADO!R32</f>
        <v>127428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127428</v>
      </c>
      <c r="O38" s="22">
        <f t="shared" si="2"/>
        <v>0</v>
      </c>
      <c r="P38" s="18">
        <f>IF([1]DEPURADO!H32&gt;1,0,[1]DEPURADO!B32)</f>
        <v>30220</v>
      </c>
      <c r="Q38" s="24">
        <f t="shared" si="3"/>
        <v>127428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CANCELADA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30398</v>
      </c>
      <c r="D39" s="17">
        <f>+[1]DEPURADO!B33</f>
        <v>30398</v>
      </c>
      <c r="E39" s="19">
        <f>+[1]DEPURADO!C33</f>
        <v>43109</v>
      </c>
      <c r="F39" s="20">
        <f>+IF([1]DEPURADO!D33&gt;1,[1]DEPURADO!D33," ")</f>
        <v>43140</v>
      </c>
      <c r="G39" s="21">
        <f>[1]DEPURADO!F33</f>
        <v>1554641</v>
      </c>
      <c r="H39" s="22">
        <v>0</v>
      </c>
      <c r="I39" s="22">
        <f>+[1]DEPURADO!M33+[1]DEPURADO!N33</f>
        <v>0</v>
      </c>
      <c r="J39" s="22">
        <f>+[1]DEPURADO!R33</f>
        <v>976700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976700</v>
      </c>
      <c r="O39" s="22">
        <f t="shared" si="2"/>
        <v>577941</v>
      </c>
      <c r="P39" s="18">
        <f>IF([1]DEPURADO!H33&gt;1,0,[1]DEPURADO!B33)</f>
        <v>30398</v>
      </c>
      <c r="Q39" s="24">
        <f t="shared" si="3"/>
        <v>1554641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577941</v>
      </c>
      <c r="Y39" s="17" t="s">
        <v>45</v>
      </c>
      <c r="Z39" s="25">
        <f t="shared" si="5"/>
        <v>577941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GLOSA LEGALIZADA Y CANCELADA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30228</v>
      </c>
      <c r="D40" s="17">
        <f>+[1]DEPURADO!B34</f>
        <v>30228</v>
      </c>
      <c r="E40" s="19">
        <f>+[1]DEPURADO!C34</f>
        <v>43109</v>
      </c>
      <c r="F40" s="20">
        <f>+IF([1]DEPURADO!D34&gt;1,[1]DEPURADO!D34," ")</f>
        <v>43140</v>
      </c>
      <c r="G40" s="21">
        <f>[1]DEPURADO!F34</f>
        <v>198986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198986</v>
      </c>
      <c r="L40" s="22">
        <v>0</v>
      </c>
      <c r="M40" s="22">
        <v>0</v>
      </c>
      <c r="N40" s="22">
        <f t="shared" si="1"/>
        <v>198986</v>
      </c>
      <c r="O40" s="22">
        <f t="shared" si="2"/>
        <v>0</v>
      </c>
      <c r="P40" s="18">
        <f>IF([1]DEPURADO!H34&gt;1,0,[1]DEPURADO!B34)</f>
        <v>30228</v>
      </c>
      <c r="Q40" s="24">
        <f t="shared" si="3"/>
        <v>198986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CANCELADA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28475</v>
      </c>
      <c r="D41" s="17">
        <f>+[1]DEPURADO!B35</f>
        <v>28475</v>
      </c>
      <c r="E41" s="19">
        <f>+[1]DEPURADO!C35</f>
        <v>43109</v>
      </c>
      <c r="F41" s="20">
        <f>+IF([1]DEPURADO!D35&gt;1,[1]DEPURADO!D35," ")</f>
        <v>43140</v>
      </c>
      <c r="G41" s="21">
        <f>[1]DEPURADO!F35</f>
        <v>27027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27027</v>
      </c>
      <c r="P41" s="18">
        <f>IF([1]DEPURADO!H35&gt;1,0,[1]DEPURADO!B35)</f>
        <v>0</v>
      </c>
      <c r="Q41" s="24">
        <f t="shared" si="3"/>
        <v>0</v>
      </c>
      <c r="R41" s="25">
        <f t="shared" si="4"/>
        <v>27027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NO RADICADA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30230</v>
      </c>
      <c r="D42" s="17">
        <f>+[1]DEPURADO!B36</f>
        <v>30230</v>
      </c>
      <c r="E42" s="19">
        <f>+[1]DEPURADO!C36</f>
        <v>43109</v>
      </c>
      <c r="F42" s="20">
        <f>+IF([1]DEPURADO!D36&gt;1,[1]DEPURADO!D36," ")</f>
        <v>43140</v>
      </c>
      <c r="G42" s="21">
        <f>[1]DEPURADO!F36</f>
        <v>455411</v>
      </c>
      <c r="H42" s="22">
        <v>0</v>
      </c>
      <c r="I42" s="22">
        <f>+[1]DEPURADO!M36+[1]DEPURADO!N36</f>
        <v>0</v>
      </c>
      <c r="J42" s="22">
        <f>+[1]DEPURADO!R36</f>
        <v>455411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455411</v>
      </c>
      <c r="O42" s="22">
        <f t="shared" si="2"/>
        <v>0</v>
      </c>
      <c r="P42" s="18">
        <f>IF([1]DEPURADO!H36&gt;1,0,[1]DEPURADO!B36)</f>
        <v>30230</v>
      </c>
      <c r="Q42" s="24">
        <f t="shared" si="3"/>
        <v>455411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CANCELADA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29989</v>
      </c>
      <c r="D43" s="17">
        <f>+[1]DEPURADO!B37</f>
        <v>29989</v>
      </c>
      <c r="E43" s="19">
        <f>+[1]DEPURADO!C37</f>
        <v>43109</v>
      </c>
      <c r="F43" s="20">
        <f>+IF([1]DEPURADO!D37&gt;1,[1]DEPURADO!D37," ")</f>
        <v>43140</v>
      </c>
      <c r="G43" s="21">
        <f>[1]DEPURADO!F37</f>
        <v>53597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53597</v>
      </c>
      <c r="L43" s="22">
        <v>0</v>
      </c>
      <c r="M43" s="22">
        <v>0</v>
      </c>
      <c r="N43" s="22">
        <f t="shared" si="1"/>
        <v>53597</v>
      </c>
      <c r="O43" s="22">
        <f t="shared" si="2"/>
        <v>0</v>
      </c>
      <c r="P43" s="18">
        <f>IF([1]DEPURADO!H37&gt;1,0,[1]DEPURADO!B37)</f>
        <v>29989</v>
      </c>
      <c r="Q43" s="24">
        <f t="shared" si="3"/>
        <v>53597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CANCELADA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30046</v>
      </c>
      <c r="D44" s="17">
        <f>+[1]DEPURADO!B38</f>
        <v>30046</v>
      </c>
      <c r="E44" s="19">
        <f>+[1]DEPURADO!C38</f>
        <v>43109</v>
      </c>
      <c r="F44" s="20">
        <f>+IF([1]DEPURADO!D38&gt;1,[1]DEPURADO!D38," ")</f>
        <v>43140</v>
      </c>
      <c r="G44" s="21">
        <f>[1]DEPURADO!F38</f>
        <v>90934</v>
      </c>
      <c r="H44" s="22">
        <v>0</v>
      </c>
      <c r="I44" s="22">
        <f>+[1]DEPURADO!M38+[1]DEPURADO!N38</f>
        <v>0</v>
      </c>
      <c r="J44" s="22">
        <f>+[1]DEPURADO!R38</f>
        <v>90934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90934</v>
      </c>
      <c r="O44" s="22">
        <f t="shared" si="2"/>
        <v>0</v>
      </c>
      <c r="P44" s="18">
        <f>IF([1]DEPURADO!H38&gt;1,0,[1]DEPURADO!B38)</f>
        <v>30046</v>
      </c>
      <c r="Q44" s="24">
        <f t="shared" si="3"/>
        <v>90934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CANCELADA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30449</v>
      </c>
      <c r="D45" s="17">
        <f>+[1]DEPURADO!B39</f>
        <v>30449</v>
      </c>
      <c r="E45" s="19">
        <f>+[1]DEPURADO!C39</f>
        <v>43110</v>
      </c>
      <c r="F45" s="20">
        <f>+IF([1]DEPURADO!D39&gt;1,[1]DEPURADO!D39," ")</f>
        <v>43174</v>
      </c>
      <c r="G45" s="21">
        <f>[1]DEPURADO!F39</f>
        <v>31200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31200</v>
      </c>
      <c r="P45" s="18">
        <f>IF([1]DEPURADO!H39&gt;1,0,[1]DEPURADO!B39)</f>
        <v>0</v>
      </c>
      <c r="Q45" s="24">
        <f t="shared" si="3"/>
        <v>0</v>
      </c>
      <c r="R45" s="25">
        <f t="shared" si="4"/>
        <v>31200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NO RADICADA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30450</v>
      </c>
      <c r="D46" s="17">
        <f>+[1]DEPURADO!B40</f>
        <v>30450</v>
      </c>
      <c r="E46" s="19">
        <f>+[1]DEPURADO!C40</f>
        <v>43115</v>
      </c>
      <c r="F46" s="20">
        <f>+IF([1]DEPURADO!D40&gt;1,[1]DEPURADO!D40," ")</f>
        <v>43174</v>
      </c>
      <c r="G46" s="21">
        <f>[1]DEPURADO!F40</f>
        <v>60200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60200</v>
      </c>
      <c r="P46" s="18">
        <f>IF([1]DEPURADO!H40&gt;1,0,[1]DEPURADO!B40)</f>
        <v>0</v>
      </c>
      <c r="Q46" s="24">
        <f t="shared" si="3"/>
        <v>0</v>
      </c>
      <c r="R46" s="25">
        <f t="shared" si="4"/>
        <v>60200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NO RADICADA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30856</v>
      </c>
      <c r="D47" s="17">
        <f>+[1]DEPURADO!B41</f>
        <v>30856</v>
      </c>
      <c r="E47" s="19">
        <f>+[1]DEPURADO!C41</f>
        <v>43131</v>
      </c>
      <c r="F47" s="20">
        <f>+IF([1]DEPURADO!D41&gt;1,[1]DEPURADO!D41," ")</f>
        <v>43203</v>
      </c>
      <c r="G47" s="21">
        <f>[1]DEPURADO!F41</f>
        <v>132357</v>
      </c>
      <c r="H47" s="22">
        <v>0</v>
      </c>
      <c r="I47" s="22">
        <f>+[1]DEPURADO!M41+[1]DEPURADO!N41</f>
        <v>0</v>
      </c>
      <c r="J47" s="22">
        <f>+[1]DEPURADO!R41</f>
        <v>132357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132357</v>
      </c>
      <c r="O47" s="22">
        <f t="shared" si="2"/>
        <v>0</v>
      </c>
      <c r="P47" s="18">
        <f>IF([1]DEPURADO!H41&gt;1,0,[1]DEPURADO!B41)</f>
        <v>30856</v>
      </c>
      <c r="Q47" s="24">
        <f t="shared" si="3"/>
        <v>132357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CANCELADA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30801</v>
      </c>
      <c r="D48" s="17">
        <f>+[1]DEPURADO!B42</f>
        <v>30801</v>
      </c>
      <c r="E48" s="19">
        <f>+[1]DEPURADO!C42</f>
        <v>43133</v>
      </c>
      <c r="F48" s="20">
        <f>+IF([1]DEPURADO!D42&gt;1,[1]DEPURADO!D42," ")</f>
        <v>43174</v>
      </c>
      <c r="G48" s="21">
        <f>[1]DEPURADO!F42</f>
        <v>71965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71965</v>
      </c>
      <c r="L48" s="22">
        <v>0</v>
      </c>
      <c r="M48" s="22">
        <v>0</v>
      </c>
      <c r="N48" s="22">
        <f t="shared" si="1"/>
        <v>71965</v>
      </c>
      <c r="O48" s="22">
        <f t="shared" si="2"/>
        <v>0</v>
      </c>
      <c r="P48" s="18">
        <f>IF([1]DEPURADO!H42&gt;1,0,[1]DEPURADO!B42)</f>
        <v>30801</v>
      </c>
      <c r="Q48" s="24">
        <f t="shared" si="3"/>
        <v>71965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CANCELADA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30458</v>
      </c>
      <c r="D49" s="17">
        <f>+[1]DEPURADO!B43</f>
        <v>30458</v>
      </c>
      <c r="E49" s="19">
        <f>+[1]DEPURADO!C43</f>
        <v>43133</v>
      </c>
      <c r="F49" s="20">
        <f>+IF([1]DEPURADO!D43&gt;1,[1]DEPURADO!D43," ")</f>
        <v>43174</v>
      </c>
      <c r="G49" s="21">
        <f>[1]DEPURADO!F43</f>
        <v>87142</v>
      </c>
      <c r="H49" s="22">
        <v>0</v>
      </c>
      <c r="I49" s="22">
        <f>+[1]DEPURADO!M43+[1]DEPURADO!N43</f>
        <v>0</v>
      </c>
      <c r="J49" s="22">
        <f>+[1]DEPURADO!R43</f>
        <v>87142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87142</v>
      </c>
      <c r="O49" s="22">
        <f t="shared" si="2"/>
        <v>0</v>
      </c>
      <c r="P49" s="18">
        <f>IF([1]DEPURADO!H43&gt;1,0,[1]DEPURADO!B43)</f>
        <v>30458</v>
      </c>
      <c r="Q49" s="24">
        <f t="shared" si="3"/>
        <v>87142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CANCELADA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30749</v>
      </c>
      <c r="D50" s="17">
        <f>+[1]DEPURADO!B44</f>
        <v>30749</v>
      </c>
      <c r="E50" s="19">
        <f>+[1]DEPURADO!C44</f>
        <v>43136</v>
      </c>
      <c r="F50" s="20">
        <f>+IF([1]DEPURADO!D44&gt;1,[1]DEPURADO!D44," ")</f>
        <v>43174</v>
      </c>
      <c r="G50" s="21">
        <f>[1]DEPURADO!F44</f>
        <v>166686</v>
      </c>
      <c r="H50" s="22">
        <v>0</v>
      </c>
      <c r="I50" s="22">
        <f>+[1]DEPURADO!M44+[1]DEPURADO!N44</f>
        <v>0</v>
      </c>
      <c r="J50" s="22">
        <f>+[1]DEPURADO!R44</f>
        <v>166686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166686</v>
      </c>
      <c r="O50" s="22">
        <f t="shared" si="2"/>
        <v>0</v>
      </c>
      <c r="P50" s="18">
        <f>IF([1]DEPURADO!H44&gt;1,0,[1]DEPURADO!B44)</f>
        <v>30749</v>
      </c>
      <c r="Q50" s="24">
        <f t="shared" si="3"/>
        <v>166686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CANCELADA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30396</v>
      </c>
      <c r="D51" s="17">
        <f>+[1]DEPURADO!B45</f>
        <v>30396</v>
      </c>
      <c r="E51" s="19">
        <f>+[1]DEPURADO!C45</f>
        <v>43137</v>
      </c>
      <c r="F51" s="20">
        <f>+IF([1]DEPURADO!D45&gt;1,[1]DEPURADO!D45," ")</f>
        <v>43174</v>
      </c>
      <c r="G51" s="21">
        <f>[1]DEPURADO!F45</f>
        <v>31200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31200</v>
      </c>
      <c r="P51" s="18">
        <f>IF([1]DEPURADO!H45&gt;1,0,[1]DEPURADO!B45)</f>
        <v>0</v>
      </c>
      <c r="Q51" s="24">
        <f t="shared" si="3"/>
        <v>0</v>
      </c>
      <c r="R51" s="25">
        <f t="shared" si="4"/>
        <v>31200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NO RADICADA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30525</v>
      </c>
      <c r="D52" s="17">
        <f>+[1]DEPURADO!B46</f>
        <v>30525</v>
      </c>
      <c r="E52" s="19">
        <f>+[1]DEPURADO!C46</f>
        <v>43139</v>
      </c>
      <c r="F52" s="20">
        <f>+IF([1]DEPURADO!D46&gt;1,[1]DEPURADO!D46," ")</f>
        <v>43174</v>
      </c>
      <c r="G52" s="21">
        <f>[1]DEPURADO!F46</f>
        <v>4700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4700</v>
      </c>
      <c r="L52" s="22">
        <v>0</v>
      </c>
      <c r="M52" s="22">
        <v>0</v>
      </c>
      <c r="N52" s="22">
        <f t="shared" si="1"/>
        <v>4700</v>
      </c>
      <c r="O52" s="22">
        <f t="shared" si="2"/>
        <v>0</v>
      </c>
      <c r="P52" s="18">
        <f>IF([1]DEPURADO!H46&gt;1,0,[1]DEPURADO!B46)</f>
        <v>30525</v>
      </c>
      <c r="Q52" s="24">
        <f t="shared" si="3"/>
        <v>4700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CANCELADA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30526</v>
      </c>
      <c r="D53" s="17">
        <f>+[1]DEPURADO!B47</f>
        <v>30526</v>
      </c>
      <c r="E53" s="19">
        <f>+[1]DEPURADO!C47</f>
        <v>43139</v>
      </c>
      <c r="F53" s="20">
        <f>+IF([1]DEPURADO!D47&gt;1,[1]DEPURADO!D47," ")</f>
        <v>43174</v>
      </c>
      <c r="G53" s="21">
        <f>[1]DEPURADO!F47</f>
        <v>4700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4700</v>
      </c>
      <c r="L53" s="22">
        <v>0</v>
      </c>
      <c r="M53" s="22">
        <v>0</v>
      </c>
      <c r="N53" s="22">
        <f t="shared" si="1"/>
        <v>4700</v>
      </c>
      <c r="O53" s="22">
        <f t="shared" si="2"/>
        <v>0</v>
      </c>
      <c r="P53" s="18">
        <f>IF([1]DEPURADO!H47&gt;1,0,[1]DEPURADO!B47)</f>
        <v>30526</v>
      </c>
      <c r="Q53" s="24">
        <f t="shared" si="3"/>
        <v>4700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CANCELADA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30527</v>
      </c>
      <c r="D54" s="17">
        <f>+[1]DEPURADO!B48</f>
        <v>30527</v>
      </c>
      <c r="E54" s="19">
        <f>+[1]DEPURADO!C48</f>
        <v>43139</v>
      </c>
      <c r="F54" s="20">
        <f>+IF([1]DEPURADO!D48&gt;1,[1]DEPURADO!D48," ")</f>
        <v>43174</v>
      </c>
      <c r="G54" s="21">
        <f>[1]DEPURADO!F48</f>
        <v>4700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4700</v>
      </c>
      <c r="L54" s="22">
        <v>0</v>
      </c>
      <c r="M54" s="22">
        <v>0</v>
      </c>
      <c r="N54" s="22">
        <f t="shared" si="1"/>
        <v>4700</v>
      </c>
      <c r="O54" s="22">
        <f t="shared" si="2"/>
        <v>0</v>
      </c>
      <c r="P54" s="18">
        <f>IF([1]DEPURADO!H48&gt;1,0,[1]DEPURADO!B48)</f>
        <v>30527</v>
      </c>
      <c r="Q54" s="24">
        <f t="shared" si="3"/>
        <v>4700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CANCELADA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30608</v>
      </c>
      <c r="D55" s="17">
        <f>+[1]DEPURADO!B49</f>
        <v>30608</v>
      </c>
      <c r="E55" s="19">
        <f>+[1]DEPURADO!C49</f>
        <v>43145</v>
      </c>
      <c r="F55" s="20">
        <f>+IF([1]DEPURADO!D49&gt;1,[1]DEPURADO!D49," ")</f>
        <v>43174</v>
      </c>
      <c r="G55" s="21">
        <f>[1]DEPURADO!F49</f>
        <v>14100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14100</v>
      </c>
      <c r="L55" s="22">
        <v>0</v>
      </c>
      <c r="M55" s="22">
        <v>0</v>
      </c>
      <c r="N55" s="22">
        <f t="shared" si="1"/>
        <v>14100</v>
      </c>
      <c r="O55" s="22">
        <f t="shared" si="2"/>
        <v>0</v>
      </c>
      <c r="P55" s="18">
        <f>IF([1]DEPURADO!H49&gt;1,0,[1]DEPURADO!B49)</f>
        <v>30608</v>
      </c>
      <c r="Q55" s="24">
        <f t="shared" si="3"/>
        <v>14100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CANCELADA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30609</v>
      </c>
      <c r="D56" s="17">
        <f>+[1]DEPURADO!B50</f>
        <v>30609</v>
      </c>
      <c r="E56" s="19">
        <f>+[1]DEPURADO!C50</f>
        <v>43145</v>
      </c>
      <c r="F56" s="20">
        <f>+IF([1]DEPURADO!D50&gt;1,[1]DEPURADO!D50," ")</f>
        <v>43174</v>
      </c>
      <c r="G56" s="21">
        <f>[1]DEPURADO!F50</f>
        <v>14100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14100</v>
      </c>
      <c r="L56" s="22">
        <v>0</v>
      </c>
      <c r="M56" s="22">
        <v>0</v>
      </c>
      <c r="N56" s="22">
        <f t="shared" si="1"/>
        <v>14100</v>
      </c>
      <c r="O56" s="22">
        <f t="shared" si="2"/>
        <v>0</v>
      </c>
      <c r="P56" s="18">
        <f>IF([1]DEPURADO!H50&gt;1,0,[1]DEPURADO!B50)</f>
        <v>30609</v>
      </c>
      <c r="Q56" s="24">
        <f t="shared" si="3"/>
        <v>14100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CANCELADA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30751</v>
      </c>
      <c r="D57" s="17">
        <f>+[1]DEPURADO!B51</f>
        <v>30751</v>
      </c>
      <c r="E57" s="19">
        <f>+[1]DEPURADO!C51</f>
        <v>43145</v>
      </c>
      <c r="F57" s="20">
        <f>+IF([1]DEPURADO!D51&gt;1,[1]DEPURADO!D51," ")</f>
        <v>43174</v>
      </c>
      <c r="G57" s="21">
        <f>[1]DEPURADO!F51</f>
        <v>170612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170612</v>
      </c>
      <c r="L57" s="22">
        <v>0</v>
      </c>
      <c r="M57" s="22">
        <v>0</v>
      </c>
      <c r="N57" s="22">
        <f t="shared" si="1"/>
        <v>170612</v>
      </c>
      <c r="O57" s="22">
        <f t="shared" si="2"/>
        <v>0</v>
      </c>
      <c r="P57" s="18">
        <f>IF([1]DEPURADO!H51&gt;1,0,[1]DEPURADO!B51)</f>
        <v>30751</v>
      </c>
      <c r="Q57" s="24">
        <f t="shared" si="3"/>
        <v>170612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CANCELADA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30613</v>
      </c>
      <c r="D58" s="17">
        <f>+[1]DEPURADO!B52</f>
        <v>30613</v>
      </c>
      <c r="E58" s="19">
        <f>+[1]DEPURADO!C52</f>
        <v>43145</v>
      </c>
      <c r="F58" s="20">
        <f>+IF([1]DEPURADO!D52&gt;1,[1]DEPURADO!D52," ")</f>
        <v>43174</v>
      </c>
      <c r="G58" s="21">
        <f>[1]DEPURADO!F52</f>
        <v>4700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4700</v>
      </c>
      <c r="L58" s="22">
        <v>0</v>
      </c>
      <c r="M58" s="22">
        <v>0</v>
      </c>
      <c r="N58" s="22">
        <f t="shared" si="1"/>
        <v>4700</v>
      </c>
      <c r="O58" s="22">
        <f t="shared" si="2"/>
        <v>0</v>
      </c>
      <c r="P58" s="18">
        <f>IF([1]DEPURADO!H52&gt;1,0,[1]DEPURADO!B52)</f>
        <v>30613</v>
      </c>
      <c r="Q58" s="24">
        <f t="shared" si="3"/>
        <v>4700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CANCELADA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30756</v>
      </c>
      <c r="D59" s="17">
        <f>+[1]DEPURADO!B53</f>
        <v>30756</v>
      </c>
      <c r="E59" s="19">
        <f>+[1]DEPURADO!C53</f>
        <v>43152</v>
      </c>
      <c r="F59" s="20">
        <f>+IF([1]DEPURADO!D53&gt;1,[1]DEPURADO!D53," ")</f>
        <v>43174</v>
      </c>
      <c r="G59" s="21">
        <f>[1]DEPURADO!F53</f>
        <v>4700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4700</v>
      </c>
      <c r="L59" s="22">
        <v>0</v>
      </c>
      <c r="M59" s="22">
        <v>0</v>
      </c>
      <c r="N59" s="22">
        <f t="shared" si="1"/>
        <v>4700</v>
      </c>
      <c r="O59" s="22">
        <f t="shared" si="2"/>
        <v>0</v>
      </c>
      <c r="P59" s="18">
        <f>IF([1]DEPURADO!H53&gt;1,0,[1]DEPURADO!B53)</f>
        <v>30756</v>
      </c>
      <c r="Q59" s="24">
        <f t="shared" si="3"/>
        <v>4700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CANCELADA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30787</v>
      </c>
      <c r="D60" s="17">
        <f>+[1]DEPURADO!B54</f>
        <v>30787</v>
      </c>
      <c r="E60" s="19">
        <f>+[1]DEPURADO!C54</f>
        <v>43153</v>
      </c>
      <c r="F60" s="20">
        <f>+IF([1]DEPURADO!D54&gt;1,[1]DEPURADO!D54," ")</f>
        <v>43174</v>
      </c>
      <c r="G60" s="21">
        <f>[1]DEPURADO!F54</f>
        <v>4700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4700</v>
      </c>
      <c r="L60" s="22">
        <v>0</v>
      </c>
      <c r="M60" s="22">
        <v>0</v>
      </c>
      <c r="N60" s="22">
        <f t="shared" si="1"/>
        <v>4700</v>
      </c>
      <c r="O60" s="22">
        <f t="shared" si="2"/>
        <v>0</v>
      </c>
      <c r="P60" s="18">
        <f>IF([1]DEPURADO!H54&gt;1,0,[1]DEPURADO!B54)</f>
        <v>30787</v>
      </c>
      <c r="Q60" s="24">
        <f t="shared" si="3"/>
        <v>4700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CANCELADA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30984</v>
      </c>
      <c r="D61" s="17">
        <f>+[1]DEPURADO!B55</f>
        <v>30984</v>
      </c>
      <c r="E61" s="19">
        <f>+[1]DEPURADO!C55</f>
        <v>43163</v>
      </c>
      <c r="F61" s="20">
        <f>+IF([1]DEPURADO!D55&gt;1,[1]DEPURADO!D55," ")</f>
        <v>43174</v>
      </c>
      <c r="G61" s="21">
        <f>[1]DEPURADO!F55</f>
        <v>65519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65519</v>
      </c>
      <c r="L61" s="22">
        <v>0</v>
      </c>
      <c r="M61" s="22">
        <v>0</v>
      </c>
      <c r="N61" s="22">
        <f t="shared" si="1"/>
        <v>65519</v>
      </c>
      <c r="O61" s="22">
        <f t="shared" si="2"/>
        <v>0</v>
      </c>
      <c r="P61" s="18">
        <f>IF([1]DEPURADO!H55&gt;1,0,[1]DEPURADO!B55)</f>
        <v>30984</v>
      </c>
      <c r="Q61" s="24">
        <f t="shared" si="3"/>
        <v>65519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CANCELADA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31078</v>
      </c>
      <c r="D62" s="17">
        <f>+[1]DEPURADO!B56</f>
        <v>31078</v>
      </c>
      <c r="E62" s="19">
        <f>+[1]DEPURADO!C56</f>
        <v>43172</v>
      </c>
      <c r="F62" s="20">
        <f>+IF([1]DEPURADO!D56&gt;1,[1]DEPURADO!D56," ")</f>
        <v>43203</v>
      </c>
      <c r="G62" s="21">
        <f>[1]DEPURADO!F56</f>
        <v>203872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203872</v>
      </c>
      <c r="P62" s="18">
        <f>IF([1]DEPURADO!H56&gt;1,0,[1]DEPURADO!B56)</f>
        <v>0</v>
      </c>
      <c r="Q62" s="24">
        <f t="shared" si="3"/>
        <v>0</v>
      </c>
      <c r="R62" s="25">
        <f t="shared" si="4"/>
        <v>203872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NO RADICADA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31242</v>
      </c>
      <c r="D63" s="17">
        <f>+[1]DEPURADO!B57</f>
        <v>31242</v>
      </c>
      <c r="E63" s="19">
        <f>+[1]DEPURADO!C57</f>
        <v>43186</v>
      </c>
      <c r="F63" s="20">
        <f>+IF([1]DEPURADO!D57&gt;1,[1]DEPURADO!D57," ")</f>
        <v>43203</v>
      </c>
      <c r="G63" s="21">
        <f>[1]DEPURADO!F57</f>
        <v>115900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115900</v>
      </c>
      <c r="P63" s="18">
        <f>IF([1]DEPURADO!H57&gt;1,0,[1]DEPURADO!B57)</f>
        <v>0</v>
      </c>
      <c r="Q63" s="24">
        <f t="shared" si="3"/>
        <v>0</v>
      </c>
      <c r="R63" s="25">
        <f t="shared" si="4"/>
        <v>115900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NO RADICADA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31244</v>
      </c>
      <c r="D64" s="17">
        <f>+[1]DEPURADO!B58</f>
        <v>31244</v>
      </c>
      <c r="E64" s="19">
        <f>+[1]DEPURADO!C58</f>
        <v>43186</v>
      </c>
      <c r="F64" s="20">
        <f>+IF([1]DEPURADO!D58&gt;1,[1]DEPURADO!D58," ")</f>
        <v>43203</v>
      </c>
      <c r="G64" s="21">
        <f>[1]DEPURADO!F58</f>
        <v>21400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21400</v>
      </c>
      <c r="P64" s="18">
        <f>IF([1]DEPURADO!H58&gt;1,0,[1]DEPURADO!B58)</f>
        <v>0</v>
      </c>
      <c r="Q64" s="24">
        <f t="shared" si="3"/>
        <v>0</v>
      </c>
      <c r="R64" s="25">
        <f t="shared" si="4"/>
        <v>21400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NO RADICADA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31299</v>
      </c>
      <c r="D65" s="17">
        <f>+[1]DEPURADO!B59</f>
        <v>31299</v>
      </c>
      <c r="E65" s="19">
        <f>+[1]DEPURADO!C59</f>
        <v>43187</v>
      </c>
      <c r="F65" s="20">
        <f>+IF([1]DEPURADO!D59&gt;1,[1]DEPURADO!D59," ")</f>
        <v>43203</v>
      </c>
      <c r="G65" s="21">
        <f>[1]DEPURADO!F59</f>
        <v>164683</v>
      </c>
      <c r="H65" s="22">
        <v>0</v>
      </c>
      <c r="I65" s="22">
        <f>+[1]DEPURADO!M59+[1]DEPURADO!N59</f>
        <v>0</v>
      </c>
      <c r="J65" s="22">
        <f>+[1]DEPURADO!R59</f>
        <v>164683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164683</v>
      </c>
      <c r="O65" s="22">
        <f t="shared" si="2"/>
        <v>0</v>
      </c>
      <c r="P65" s="18">
        <f>IF([1]DEPURADO!H59&gt;1,0,[1]DEPURADO!B59)</f>
        <v>31299</v>
      </c>
      <c r="Q65" s="24">
        <f t="shared" si="3"/>
        <v>164683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CANCELADA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31452</v>
      </c>
      <c r="D66" s="17">
        <f>+[1]DEPURADO!B60</f>
        <v>31452</v>
      </c>
      <c r="E66" s="19">
        <f>+[1]DEPURADO!C60</f>
        <v>43207</v>
      </c>
      <c r="F66" s="20">
        <f>+IF([1]DEPURADO!D60&gt;1,[1]DEPURADO!D60," ")</f>
        <v>43565</v>
      </c>
      <c r="G66" s="21">
        <f>[1]DEPURADO!F60</f>
        <v>9400</v>
      </c>
      <c r="H66" s="22">
        <v>0</v>
      </c>
      <c r="I66" s="22">
        <f>+[1]DEPURADO!M60+[1]DEPURADO!N60</f>
        <v>0</v>
      </c>
      <c r="J66" s="22">
        <f>+[1]DEPURADO!R60</f>
        <v>9400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9400</v>
      </c>
      <c r="O66" s="22">
        <f t="shared" si="2"/>
        <v>0</v>
      </c>
      <c r="P66" s="18">
        <f>IF([1]DEPURADO!H60&gt;1,0,[1]DEPURADO!B60)</f>
        <v>31452</v>
      </c>
      <c r="Q66" s="24">
        <f t="shared" si="3"/>
        <v>9400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CANCELADA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34839</v>
      </c>
      <c r="D67" s="17">
        <f>+[1]DEPURADO!B61</f>
        <v>34839</v>
      </c>
      <c r="E67" s="19">
        <f>+[1]DEPURADO!C61</f>
        <v>43437</v>
      </c>
      <c r="F67" s="20">
        <f>+IF([1]DEPURADO!D61&gt;1,[1]DEPURADO!D61," ")</f>
        <v>43565</v>
      </c>
      <c r="G67" s="21">
        <f>[1]DEPURADO!F61</f>
        <v>94000</v>
      </c>
      <c r="H67" s="22">
        <v>0</v>
      </c>
      <c r="I67" s="22">
        <f>+[1]DEPURADO!M61+[1]DEPURADO!N61</f>
        <v>0</v>
      </c>
      <c r="J67" s="22">
        <f>+[1]DEPURADO!R61</f>
        <v>94000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94000</v>
      </c>
      <c r="O67" s="22">
        <f t="shared" si="2"/>
        <v>0</v>
      </c>
      <c r="P67" s="18">
        <f>IF([1]DEPURADO!H61&gt;1,0,[1]DEPURADO!B61)</f>
        <v>34839</v>
      </c>
      <c r="Q67" s="24">
        <f t="shared" si="3"/>
        <v>94000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CANCELADA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36330</v>
      </c>
      <c r="D68" s="17">
        <f>+[1]DEPURADO!B62</f>
        <v>36330</v>
      </c>
      <c r="E68" s="19">
        <f>+[1]DEPURADO!C62</f>
        <v>43462</v>
      </c>
      <c r="F68" s="20">
        <f>+IF([1]DEPURADO!D62&gt;1,[1]DEPURADO!D62," ")</f>
        <v>43565</v>
      </c>
      <c r="G68" s="21">
        <f>[1]DEPURADO!F62</f>
        <v>123085</v>
      </c>
      <c r="H68" s="22">
        <v>0</v>
      </c>
      <c r="I68" s="22">
        <f>+[1]DEPURADO!M62+[1]DEPURADO!N62</f>
        <v>0</v>
      </c>
      <c r="J68" s="22">
        <f>+[1]DEPURADO!R62</f>
        <v>123085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123085</v>
      </c>
      <c r="O68" s="22">
        <f t="shared" si="2"/>
        <v>0</v>
      </c>
      <c r="P68" s="18">
        <f>IF([1]DEPURADO!H62&gt;1,0,[1]DEPURADO!B62)</f>
        <v>36330</v>
      </c>
      <c r="Q68" s="24">
        <f t="shared" si="3"/>
        <v>123085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CANCELADA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36329</v>
      </c>
      <c r="D69" s="17">
        <f>+[1]DEPURADO!B63</f>
        <v>36329</v>
      </c>
      <c r="E69" s="19">
        <f>+[1]DEPURADO!C63</f>
        <v>43462</v>
      </c>
      <c r="F69" s="20">
        <f>+IF([1]DEPURADO!D63&gt;1,[1]DEPURADO!D63," ")</f>
        <v>43565</v>
      </c>
      <c r="G69" s="21">
        <f>[1]DEPURADO!F63</f>
        <v>629118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629118</v>
      </c>
      <c r="P69" s="18">
        <f>IF([1]DEPURADO!H63&gt;1,0,[1]DEPURADO!B63)</f>
        <v>0</v>
      </c>
      <c r="Q69" s="24">
        <f t="shared" si="3"/>
        <v>0</v>
      </c>
      <c r="R69" s="25">
        <f t="shared" si="4"/>
        <v>629118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NO RADICADA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35695</v>
      </c>
      <c r="D70" s="17">
        <f>+[1]DEPURADO!B64</f>
        <v>35695</v>
      </c>
      <c r="E70" s="19">
        <f>+[1]DEPURADO!C64</f>
        <v>43486</v>
      </c>
      <c r="F70" s="20">
        <f>+IF([1]DEPURADO!D64&gt;1,[1]DEPURADO!D64," ")</f>
        <v>43565</v>
      </c>
      <c r="G70" s="21">
        <f>[1]DEPURADO!F64</f>
        <v>180937</v>
      </c>
      <c r="H70" s="22">
        <v>0</v>
      </c>
      <c r="I70" s="22">
        <f>+[1]DEPURADO!M64+[1]DEPURADO!N64</f>
        <v>0</v>
      </c>
      <c r="J70" s="22">
        <f>+[1]DEPURADO!R64</f>
        <v>180937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180937</v>
      </c>
      <c r="O70" s="22">
        <f t="shared" si="2"/>
        <v>0</v>
      </c>
      <c r="P70" s="18">
        <f>IF([1]DEPURADO!H64&gt;1,0,[1]DEPURADO!B64)</f>
        <v>35695</v>
      </c>
      <c r="Q70" s="24">
        <f t="shared" si="3"/>
        <v>180937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CANCELADA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36082</v>
      </c>
      <c r="D71" s="17">
        <f>+[1]DEPURADO!B65</f>
        <v>36082</v>
      </c>
      <c r="E71" s="19">
        <f>+[1]DEPURADO!C65</f>
        <v>43511</v>
      </c>
      <c r="F71" s="20">
        <f>+IF([1]DEPURADO!D65&gt;1,[1]DEPURADO!D65," ")</f>
        <v>43565</v>
      </c>
      <c r="G71" s="21">
        <f>[1]DEPURADO!F65</f>
        <v>180152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180152</v>
      </c>
      <c r="L71" s="22">
        <v>0</v>
      </c>
      <c r="M71" s="22">
        <v>0</v>
      </c>
      <c r="N71" s="22">
        <f t="shared" si="1"/>
        <v>180152</v>
      </c>
      <c r="O71" s="22">
        <f t="shared" si="2"/>
        <v>0</v>
      </c>
      <c r="P71" s="18">
        <f>IF([1]DEPURADO!H65&gt;1,0,[1]DEPURADO!B65)</f>
        <v>36082</v>
      </c>
      <c r="Q71" s="24">
        <f t="shared" si="3"/>
        <v>180152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CANCELADA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36131</v>
      </c>
      <c r="D72" s="17">
        <f>+[1]DEPURADO!B66</f>
        <v>36131</v>
      </c>
      <c r="E72" s="19">
        <f>+[1]DEPURADO!C66</f>
        <v>43521</v>
      </c>
      <c r="F72" s="20">
        <f>+IF([1]DEPURADO!D66&gt;1,[1]DEPURADO!D66," ")</f>
        <v>43565</v>
      </c>
      <c r="G72" s="21">
        <f>[1]DEPURADO!F66</f>
        <v>348000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348000</v>
      </c>
      <c r="P72" s="18">
        <f>IF([1]DEPURADO!H66&gt;1,0,[1]DEPURADO!B66)</f>
        <v>0</v>
      </c>
      <c r="Q72" s="24">
        <f t="shared" si="3"/>
        <v>0</v>
      </c>
      <c r="R72" s="25">
        <f t="shared" si="4"/>
        <v>348000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NO RADICADA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36343</v>
      </c>
      <c r="D73" s="17">
        <f>+[1]DEPURADO!B67</f>
        <v>36343</v>
      </c>
      <c r="E73" s="19">
        <f>+[1]DEPURADO!C67</f>
        <v>43529</v>
      </c>
      <c r="F73" s="20">
        <f>+IF([1]DEPURADO!D67&gt;1,[1]DEPURADO!D67," ")</f>
        <v>43565</v>
      </c>
      <c r="G73" s="21">
        <f>[1]DEPURADO!F67</f>
        <v>95410</v>
      </c>
      <c r="H73" s="22">
        <v>0</v>
      </c>
      <c r="I73" s="22">
        <f>+[1]DEPURADO!M67+[1]DEPURADO!N67</f>
        <v>0</v>
      </c>
      <c r="J73" s="22">
        <f>+[1]DEPURADO!R67</f>
        <v>95410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95410</v>
      </c>
      <c r="O73" s="22">
        <f t="shared" si="2"/>
        <v>0</v>
      </c>
      <c r="P73" s="18">
        <f>IF([1]DEPURADO!H67&gt;1,0,[1]DEPURADO!B67)</f>
        <v>36343</v>
      </c>
      <c r="Q73" s="24">
        <f t="shared" si="3"/>
        <v>95410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CANCELADA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36414</v>
      </c>
      <c r="D74" s="17">
        <f>+[1]DEPURADO!B68</f>
        <v>36414</v>
      </c>
      <c r="E74" s="19">
        <f>+[1]DEPURADO!C68</f>
        <v>43540</v>
      </c>
      <c r="F74" s="20">
        <f>+IF([1]DEPURADO!D68&gt;1,[1]DEPURADO!D68," ")</f>
        <v>43565</v>
      </c>
      <c r="G74" s="21">
        <f>[1]DEPURADO!F68</f>
        <v>72600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72600</v>
      </c>
      <c r="P74" s="18">
        <f>IF([1]DEPURADO!H68&gt;1,0,[1]DEPURADO!B68)</f>
        <v>0</v>
      </c>
      <c r="Q74" s="24">
        <f t="shared" si="3"/>
        <v>0</v>
      </c>
      <c r="R74" s="25">
        <f t="shared" si="4"/>
        <v>72600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NO RADICADA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>
        <f>+[1]DEPURADO!A69</f>
        <v>36634</v>
      </c>
      <c r="D75" s="17">
        <f>+[1]DEPURADO!B69</f>
        <v>36634</v>
      </c>
      <c r="E75" s="19">
        <f>+[1]DEPURADO!C69</f>
        <v>43541</v>
      </c>
      <c r="F75" s="20">
        <f>+IF([1]DEPURADO!D69&gt;1,[1]DEPURADO!D69," ")</f>
        <v>43565</v>
      </c>
      <c r="G75" s="21">
        <f>[1]DEPURADO!F69</f>
        <v>130725</v>
      </c>
      <c r="H75" s="22">
        <v>0</v>
      </c>
      <c r="I75" s="22">
        <f>+[1]DEPURADO!M69+[1]DEPURADO!N69</f>
        <v>0</v>
      </c>
      <c r="J75" s="22">
        <f>+[1]DEPURADO!R69</f>
        <v>130725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130725</v>
      </c>
      <c r="O75" s="22">
        <f t="shared" si="2"/>
        <v>0</v>
      </c>
      <c r="P75" s="18">
        <f>IF([1]DEPURADO!H69&gt;1,0,[1]DEPURADO!B69)</f>
        <v>36634</v>
      </c>
      <c r="Q75" s="24">
        <f t="shared" si="3"/>
        <v>130725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CANCELADA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36428</v>
      </c>
      <c r="D76" s="17">
        <f>+[1]DEPURADO!B70</f>
        <v>36428</v>
      </c>
      <c r="E76" s="19">
        <f>+[1]DEPURADO!C70</f>
        <v>43542</v>
      </c>
      <c r="F76" s="20">
        <f>+IF([1]DEPURADO!D70&gt;1,[1]DEPURADO!D70," ")</f>
        <v>43565</v>
      </c>
      <c r="G76" s="21">
        <f>[1]DEPURADO!F70</f>
        <v>14946</v>
      </c>
      <c r="H76" s="22">
        <v>0</v>
      </c>
      <c r="I76" s="22">
        <f>+[1]DEPURADO!M70+[1]DEPURADO!N70</f>
        <v>0</v>
      </c>
      <c r="J76" s="22">
        <f>+[1]DEPURADO!R70</f>
        <v>14946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14946</v>
      </c>
      <c r="O76" s="22">
        <f t="shared" si="2"/>
        <v>0</v>
      </c>
      <c r="P76" s="18">
        <f>IF([1]DEPURADO!H70&gt;1,0,[1]DEPURADO!B70)</f>
        <v>36428</v>
      </c>
      <c r="Q76" s="24">
        <f t="shared" si="3"/>
        <v>14946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CANCELADA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36783</v>
      </c>
      <c r="D77" s="17">
        <f>+[1]DEPURADO!B71</f>
        <v>36783</v>
      </c>
      <c r="E77" s="19">
        <f>+[1]DEPURADO!C71</f>
        <v>43543</v>
      </c>
      <c r="F77" s="20">
        <f>+IF([1]DEPURADO!D71&gt;1,[1]DEPURADO!D71," ")</f>
        <v>43815</v>
      </c>
      <c r="G77" s="21">
        <f>[1]DEPURADO!F71</f>
        <v>243888</v>
      </c>
      <c r="H77" s="22">
        <v>0</v>
      </c>
      <c r="I77" s="22">
        <f>+[1]DEPURADO!M71+[1]DEPURADO!N71</f>
        <v>0</v>
      </c>
      <c r="J77" s="22">
        <f>+[1]DEPURADO!R71</f>
        <v>207305</v>
      </c>
      <c r="K77" s="23">
        <f>+[1]DEPURADO!P71+[1]DEPURADO!Q71</f>
        <v>36583</v>
      </c>
      <c r="L77" s="22">
        <v>0</v>
      </c>
      <c r="M77" s="22">
        <v>0</v>
      </c>
      <c r="N77" s="22">
        <f t="shared" ref="N77:N140" si="8">+SUM(J77:M77)</f>
        <v>243888</v>
      </c>
      <c r="O77" s="22">
        <f t="shared" ref="O77:O140" si="9">+G77-I77-N77</f>
        <v>0</v>
      </c>
      <c r="P77" s="18">
        <f>IF([1]DEPURADO!H71&gt;1,0,[1]DEPURADO!B71)</f>
        <v>36783</v>
      </c>
      <c r="Q77" s="24">
        <f t="shared" ref="Q77:Q140" si="10">+IF(P77&gt;0,G77,0)</f>
        <v>243888</v>
      </c>
      <c r="R77" s="25">
        <f t="shared" ref="R77:R140" si="11">IF(P77=0,G77,0)</f>
        <v>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CANCELADA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36440</v>
      </c>
      <c r="D78" s="17">
        <f>+[1]DEPURADO!B72</f>
        <v>36440</v>
      </c>
      <c r="E78" s="19">
        <f>+[1]DEPURADO!C72</f>
        <v>43543</v>
      </c>
      <c r="F78" s="20">
        <f>+IF([1]DEPURADO!D72&gt;1,[1]DEPURADO!D72," ")</f>
        <v>43565</v>
      </c>
      <c r="G78" s="21">
        <f>[1]DEPURADO!F72</f>
        <v>27348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27348</v>
      </c>
      <c r="P78" s="18">
        <f>IF([1]DEPURADO!H72&gt;1,0,[1]DEPURADO!B72)</f>
        <v>0</v>
      </c>
      <c r="Q78" s="24">
        <f t="shared" si="10"/>
        <v>0</v>
      </c>
      <c r="R78" s="25">
        <f t="shared" si="11"/>
        <v>27348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NO RADICADA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37480</v>
      </c>
      <c r="D79" s="17">
        <f>+[1]DEPURADO!B73</f>
        <v>37480</v>
      </c>
      <c r="E79" s="19">
        <f>+[1]DEPURADO!C73</f>
        <v>43574</v>
      </c>
      <c r="F79" s="20">
        <f>+IF([1]DEPURADO!D73&gt;1,[1]DEPURADO!D73," ")</f>
        <v>43690</v>
      </c>
      <c r="G79" s="21">
        <f>[1]DEPURADO!F73</f>
        <v>128981</v>
      </c>
      <c r="H79" s="22">
        <v>0</v>
      </c>
      <c r="I79" s="22">
        <f>+[1]DEPURADO!M73+[1]DEPURADO!N73</f>
        <v>0</v>
      </c>
      <c r="J79" s="22">
        <f>+[1]DEPURADO!R73</f>
        <v>109634</v>
      </c>
      <c r="K79" s="23">
        <f>+[1]DEPURADO!P73+[1]DEPURADO!Q73</f>
        <v>19347</v>
      </c>
      <c r="L79" s="22">
        <v>0</v>
      </c>
      <c r="M79" s="22">
        <v>0</v>
      </c>
      <c r="N79" s="22">
        <f t="shared" si="8"/>
        <v>128981</v>
      </c>
      <c r="O79" s="22">
        <f t="shared" si="9"/>
        <v>0</v>
      </c>
      <c r="P79" s="18">
        <f>IF([1]DEPURADO!H73&gt;1,0,[1]DEPURADO!B73)</f>
        <v>37480</v>
      </c>
      <c r="Q79" s="24">
        <f t="shared" si="10"/>
        <v>128981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CANCELADA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37470</v>
      </c>
      <c r="D80" s="17">
        <f>+[1]DEPURADO!B74</f>
        <v>37470</v>
      </c>
      <c r="E80" s="19">
        <f>+[1]DEPURADO!C74</f>
        <v>43578</v>
      </c>
      <c r="F80" s="20">
        <f>+IF([1]DEPURADO!D74&gt;1,[1]DEPURADO!D74," ")</f>
        <v>43815</v>
      </c>
      <c r="G80" s="21">
        <f>[1]DEPURADO!F74</f>
        <v>240075</v>
      </c>
      <c r="H80" s="22">
        <v>0</v>
      </c>
      <c r="I80" s="22">
        <f>+[1]DEPURADO!M74+[1]DEPURADO!N74</f>
        <v>0</v>
      </c>
      <c r="J80" s="22">
        <f>+[1]DEPURADO!R74</f>
        <v>204064</v>
      </c>
      <c r="K80" s="23">
        <f>+[1]DEPURADO!P74+[1]DEPURADO!Q74</f>
        <v>36011</v>
      </c>
      <c r="L80" s="22">
        <v>0</v>
      </c>
      <c r="M80" s="22">
        <v>0</v>
      </c>
      <c r="N80" s="22">
        <f t="shared" si="8"/>
        <v>240075</v>
      </c>
      <c r="O80" s="22">
        <f t="shared" si="9"/>
        <v>0</v>
      </c>
      <c r="P80" s="18">
        <f>IF([1]DEPURADO!H74&gt;1,0,[1]DEPURADO!B74)</f>
        <v>37470</v>
      </c>
      <c r="Q80" s="24">
        <f t="shared" si="10"/>
        <v>240075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CANCELADA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38849</v>
      </c>
      <c r="D81" s="17">
        <f>+[1]DEPURADO!B75</f>
        <v>38849</v>
      </c>
      <c r="E81" s="19">
        <f>+[1]DEPURADO!C75</f>
        <v>43612</v>
      </c>
      <c r="F81" s="20">
        <f>+IF([1]DEPURADO!D75&gt;1,[1]DEPURADO!D75," ")</f>
        <v>43690</v>
      </c>
      <c r="G81" s="21">
        <f>[1]DEPURADO!F75</f>
        <v>135004</v>
      </c>
      <c r="H81" s="22">
        <v>0</v>
      </c>
      <c r="I81" s="22">
        <f>+[1]DEPURADO!M75+[1]DEPURADO!N75</f>
        <v>0</v>
      </c>
      <c r="J81" s="22">
        <f>+[1]DEPURADO!R75</f>
        <v>114753</v>
      </c>
      <c r="K81" s="23">
        <f>+[1]DEPURADO!P75+[1]DEPURADO!Q75</f>
        <v>20251</v>
      </c>
      <c r="L81" s="22">
        <v>0</v>
      </c>
      <c r="M81" s="22">
        <v>0</v>
      </c>
      <c r="N81" s="22">
        <f t="shared" si="8"/>
        <v>135004</v>
      </c>
      <c r="O81" s="22">
        <f t="shared" si="9"/>
        <v>0</v>
      </c>
      <c r="P81" s="18">
        <f>IF([1]DEPURADO!H75&gt;1,0,[1]DEPURADO!B75)</f>
        <v>38849</v>
      </c>
      <c r="Q81" s="24">
        <f t="shared" si="10"/>
        <v>135004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CANCELADA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39655</v>
      </c>
      <c r="D82" s="17">
        <f>+[1]DEPURADO!B76</f>
        <v>39655</v>
      </c>
      <c r="E82" s="19">
        <f>+[1]DEPURADO!C76</f>
        <v>43612</v>
      </c>
      <c r="F82" s="20">
        <f>+IF([1]DEPURADO!D76&gt;1,[1]DEPURADO!D76," ")</f>
        <v>43815</v>
      </c>
      <c r="G82" s="21">
        <f>[1]DEPURADO!F76</f>
        <v>171380</v>
      </c>
      <c r="H82" s="22">
        <v>0</v>
      </c>
      <c r="I82" s="22">
        <f>+[1]DEPURADO!M76+[1]DEPURADO!N76</f>
        <v>0</v>
      </c>
      <c r="J82" s="22">
        <f>+[1]DEPURADO!R76</f>
        <v>154242</v>
      </c>
      <c r="K82" s="23">
        <f>+[1]DEPURADO!P76+[1]DEPURADO!Q76</f>
        <v>17138</v>
      </c>
      <c r="L82" s="22">
        <v>0</v>
      </c>
      <c r="M82" s="22">
        <v>0</v>
      </c>
      <c r="N82" s="22">
        <f t="shared" si="8"/>
        <v>171380</v>
      </c>
      <c r="O82" s="22">
        <f t="shared" si="9"/>
        <v>0</v>
      </c>
      <c r="P82" s="18">
        <f>IF([1]DEPURADO!H76&gt;1,0,[1]DEPURADO!B76)</f>
        <v>39655</v>
      </c>
      <c r="Q82" s="24">
        <f t="shared" si="10"/>
        <v>171380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CANCELADA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38829</v>
      </c>
      <c r="D83" s="17">
        <f>+[1]DEPURADO!B77</f>
        <v>38829</v>
      </c>
      <c r="E83" s="19">
        <f>+[1]DEPURADO!C77</f>
        <v>43622</v>
      </c>
      <c r="F83" s="20">
        <f>+IF([1]DEPURADO!D77&gt;1,[1]DEPURADO!D77," ")</f>
        <v>43690</v>
      </c>
      <c r="G83" s="21">
        <f>[1]DEPURADO!F77</f>
        <v>155104</v>
      </c>
      <c r="H83" s="22">
        <v>0</v>
      </c>
      <c r="I83" s="22">
        <f>+[1]DEPURADO!M77+[1]DEPURADO!N77</f>
        <v>0</v>
      </c>
      <c r="J83" s="22">
        <f>+[1]DEPURADO!R77</f>
        <v>131838</v>
      </c>
      <c r="K83" s="23">
        <f>+[1]DEPURADO!P77+[1]DEPURADO!Q77</f>
        <v>23266</v>
      </c>
      <c r="L83" s="22">
        <v>0</v>
      </c>
      <c r="M83" s="22">
        <v>0</v>
      </c>
      <c r="N83" s="22">
        <f t="shared" si="8"/>
        <v>155104</v>
      </c>
      <c r="O83" s="22">
        <f t="shared" si="9"/>
        <v>0</v>
      </c>
      <c r="P83" s="18">
        <f>IF([1]DEPURADO!H77&gt;1,0,[1]DEPURADO!B77)</f>
        <v>38829</v>
      </c>
      <c r="Q83" s="24">
        <f t="shared" si="10"/>
        <v>155104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CANCELADA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38927</v>
      </c>
      <c r="D84" s="17">
        <f>+[1]DEPURADO!B78</f>
        <v>38927</v>
      </c>
      <c r="E84" s="19">
        <f>+[1]DEPURADO!C78</f>
        <v>43636</v>
      </c>
      <c r="F84" s="20">
        <f>+IF([1]DEPURADO!D78&gt;1,[1]DEPURADO!D78," ")</f>
        <v>43690</v>
      </c>
      <c r="G84" s="21">
        <f>[1]DEPURADO!F78</f>
        <v>266491</v>
      </c>
      <c r="H84" s="22">
        <v>0</v>
      </c>
      <c r="I84" s="22">
        <f>+[1]DEPURADO!M78+[1]DEPURADO!N78</f>
        <v>0</v>
      </c>
      <c r="J84" s="22">
        <f>+[1]DEPURADO!R78</f>
        <v>121583</v>
      </c>
      <c r="K84" s="23">
        <f>+[1]DEPURADO!P78+[1]DEPURADO!Q78</f>
        <v>144908</v>
      </c>
      <c r="L84" s="22">
        <v>0</v>
      </c>
      <c r="M84" s="22">
        <v>0</v>
      </c>
      <c r="N84" s="22">
        <f t="shared" si="8"/>
        <v>266491</v>
      </c>
      <c r="O84" s="22">
        <f t="shared" si="9"/>
        <v>0</v>
      </c>
      <c r="P84" s="18">
        <f>IF([1]DEPURADO!H78&gt;1,0,[1]DEPURADO!B78)</f>
        <v>38927</v>
      </c>
      <c r="Q84" s="24">
        <f t="shared" si="10"/>
        <v>266491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CANCELADA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38787</v>
      </c>
      <c r="D85" s="17">
        <f>+[1]DEPURADO!B79</f>
        <v>38787</v>
      </c>
      <c r="E85" s="19">
        <f>+[1]DEPURADO!C79</f>
        <v>43640</v>
      </c>
      <c r="F85" s="20">
        <f>+IF([1]DEPURADO!D79&gt;1,[1]DEPURADO!D79," ")</f>
        <v>43690</v>
      </c>
      <c r="G85" s="21">
        <f>[1]DEPURADO!F79</f>
        <v>130380</v>
      </c>
      <c r="H85" s="22">
        <v>0</v>
      </c>
      <c r="I85" s="22">
        <f>+[1]DEPURADO!M79+[1]DEPURADO!N79</f>
        <v>0</v>
      </c>
      <c r="J85" s="22">
        <f>+[1]DEPURADO!R79</f>
        <v>110823</v>
      </c>
      <c r="K85" s="23">
        <f>+[1]DEPURADO!P79+[1]DEPURADO!Q79</f>
        <v>19557</v>
      </c>
      <c r="L85" s="22">
        <v>0</v>
      </c>
      <c r="M85" s="22">
        <v>0</v>
      </c>
      <c r="N85" s="22">
        <f t="shared" si="8"/>
        <v>130380</v>
      </c>
      <c r="O85" s="22">
        <f t="shared" si="9"/>
        <v>0</v>
      </c>
      <c r="P85" s="18">
        <f>IF([1]DEPURADO!H79&gt;1,0,[1]DEPURADO!B79)</f>
        <v>38787</v>
      </c>
      <c r="Q85" s="24">
        <f t="shared" si="10"/>
        <v>130380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CANCELADA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39001</v>
      </c>
      <c r="D86" s="17">
        <f>+[1]DEPURADO!B80</f>
        <v>39001</v>
      </c>
      <c r="E86" s="19">
        <f>+[1]DEPURADO!C80</f>
        <v>43647</v>
      </c>
      <c r="F86" s="20">
        <f>+IF([1]DEPURADO!D80&gt;1,[1]DEPURADO!D80," ")</f>
        <v>43725</v>
      </c>
      <c r="G86" s="21">
        <f>[1]DEPURADO!F80</f>
        <v>245582</v>
      </c>
      <c r="H86" s="22">
        <v>0</v>
      </c>
      <c r="I86" s="22">
        <f>+[1]DEPURADO!M80+[1]DEPURADO!N80</f>
        <v>0</v>
      </c>
      <c r="J86" s="22">
        <f>+[1]DEPURADO!R80</f>
        <v>221024</v>
      </c>
      <c r="K86" s="23">
        <f>+[1]DEPURADO!P80+[1]DEPURADO!Q80</f>
        <v>24558</v>
      </c>
      <c r="L86" s="22">
        <v>0</v>
      </c>
      <c r="M86" s="22">
        <v>0</v>
      </c>
      <c r="N86" s="22">
        <f t="shared" si="8"/>
        <v>245582</v>
      </c>
      <c r="O86" s="22">
        <f t="shared" si="9"/>
        <v>0</v>
      </c>
      <c r="P86" s="18">
        <f>IF([1]DEPURADO!H80&gt;1,0,[1]DEPURADO!B80)</f>
        <v>39001</v>
      </c>
      <c r="Q86" s="24">
        <f t="shared" si="10"/>
        <v>245582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CANCELADA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40120</v>
      </c>
      <c r="D87" s="17">
        <f>+[1]DEPURADO!B81</f>
        <v>40120</v>
      </c>
      <c r="E87" s="19">
        <f>+[1]DEPURADO!C81</f>
        <v>43673</v>
      </c>
      <c r="F87" s="20">
        <f>+IF([1]DEPURADO!D81&gt;1,[1]DEPURADO!D81," ")</f>
        <v>43815</v>
      </c>
      <c r="G87" s="21">
        <f>[1]DEPURADO!F81</f>
        <v>138854</v>
      </c>
      <c r="H87" s="22">
        <v>0</v>
      </c>
      <c r="I87" s="22">
        <f>+[1]DEPURADO!M81+[1]DEPURADO!N81</f>
        <v>0</v>
      </c>
      <c r="J87" s="22">
        <f>+[1]DEPURADO!R81</f>
        <v>124969</v>
      </c>
      <c r="K87" s="23">
        <f>+[1]DEPURADO!P81+[1]DEPURADO!Q81</f>
        <v>13885</v>
      </c>
      <c r="L87" s="22">
        <v>0</v>
      </c>
      <c r="M87" s="22">
        <v>0</v>
      </c>
      <c r="N87" s="22">
        <f t="shared" si="8"/>
        <v>138854</v>
      </c>
      <c r="O87" s="22">
        <f t="shared" si="9"/>
        <v>0</v>
      </c>
      <c r="P87" s="18">
        <f>IF([1]DEPURADO!H81&gt;1,0,[1]DEPURADO!B81)</f>
        <v>40120</v>
      </c>
      <c r="Q87" s="24">
        <f t="shared" si="10"/>
        <v>138854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CANCELADA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39709</v>
      </c>
      <c r="D88" s="17">
        <f>+[1]DEPURADO!B82</f>
        <v>39709</v>
      </c>
      <c r="E88" s="19">
        <f>+[1]DEPURADO!C82</f>
        <v>43678</v>
      </c>
      <c r="F88" s="20">
        <f>+IF([1]DEPURADO!D82&gt;1,[1]DEPURADO!D82," ")</f>
        <v>43815</v>
      </c>
      <c r="G88" s="21">
        <f>[1]DEPURADO!F82</f>
        <v>264911</v>
      </c>
      <c r="H88" s="22">
        <v>0</v>
      </c>
      <c r="I88" s="22">
        <f>+[1]DEPURADO!M82+[1]DEPURADO!N82</f>
        <v>0</v>
      </c>
      <c r="J88" s="22">
        <f>+[1]DEPURADO!R82</f>
        <v>238420</v>
      </c>
      <c r="K88" s="23">
        <f>+[1]DEPURADO!P82+[1]DEPURADO!Q82</f>
        <v>26491</v>
      </c>
      <c r="L88" s="22">
        <v>0</v>
      </c>
      <c r="M88" s="22">
        <v>0</v>
      </c>
      <c r="N88" s="22">
        <f t="shared" si="8"/>
        <v>264911</v>
      </c>
      <c r="O88" s="22">
        <f t="shared" si="9"/>
        <v>0</v>
      </c>
      <c r="P88" s="18">
        <f>IF([1]DEPURADO!H82&gt;1,0,[1]DEPURADO!B82)</f>
        <v>39709</v>
      </c>
      <c r="Q88" s="24">
        <f t="shared" si="10"/>
        <v>264911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CANCELADA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40096</v>
      </c>
      <c r="D89" s="17">
        <f>+[1]DEPURADO!B83</f>
        <v>40096</v>
      </c>
      <c r="E89" s="19">
        <f>+[1]DEPURADO!C83</f>
        <v>43696</v>
      </c>
      <c r="F89" s="20">
        <f>+IF([1]DEPURADO!D83&gt;1,[1]DEPURADO!D83," ")</f>
        <v>43871</v>
      </c>
      <c r="G89" s="21">
        <f>[1]DEPURADO!F83</f>
        <v>522884</v>
      </c>
      <c r="H89" s="22">
        <v>0</v>
      </c>
      <c r="I89" s="22">
        <f>+[1]DEPURADO!M83+[1]DEPURADO!N83</f>
        <v>0</v>
      </c>
      <c r="J89" s="22">
        <f>+[1]DEPURADO!R83</f>
        <v>22901</v>
      </c>
      <c r="K89" s="23">
        <f>+[1]DEPURADO!P83+[1]DEPURADO!Q83</f>
        <v>499983</v>
      </c>
      <c r="L89" s="22">
        <v>0</v>
      </c>
      <c r="M89" s="22">
        <v>0</v>
      </c>
      <c r="N89" s="22">
        <f t="shared" si="8"/>
        <v>522884</v>
      </c>
      <c r="O89" s="22">
        <f t="shared" si="9"/>
        <v>0</v>
      </c>
      <c r="P89" s="18">
        <f>IF([1]DEPURADO!H83&gt;1,0,[1]DEPURADO!B83)</f>
        <v>40096</v>
      </c>
      <c r="Q89" s="24">
        <f t="shared" si="10"/>
        <v>522884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CANCELADA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40096</v>
      </c>
      <c r="D90" s="17">
        <f>+[1]DEPURADO!B84</f>
        <v>40096</v>
      </c>
      <c r="E90" s="19">
        <f>+[1]DEPURADO!C84</f>
        <v>43696</v>
      </c>
      <c r="F90" s="20">
        <f>+IF([1]DEPURADO!D84&gt;1,[1]DEPURADO!D84," ")</f>
        <v>44532</v>
      </c>
      <c r="G90" s="21">
        <f>[1]DEPURADO!F84</f>
        <v>522884</v>
      </c>
      <c r="H90" s="22">
        <v>0</v>
      </c>
      <c r="I90" s="22">
        <f>+[1]DEPURADO!M84+[1]DEPURADO!N84</f>
        <v>0</v>
      </c>
      <c r="J90" s="22">
        <f>+[1]DEPURADO!R84</f>
        <v>22901</v>
      </c>
      <c r="K90" s="23">
        <f>+[1]DEPURADO!P84+[1]DEPURADO!Q84</f>
        <v>499983</v>
      </c>
      <c r="L90" s="22">
        <v>0</v>
      </c>
      <c r="M90" s="22">
        <v>0</v>
      </c>
      <c r="N90" s="22">
        <f t="shared" si="8"/>
        <v>522884</v>
      </c>
      <c r="O90" s="22">
        <f t="shared" si="9"/>
        <v>0</v>
      </c>
      <c r="P90" s="18">
        <f>IF([1]DEPURADO!H84&gt;1,0,[1]DEPURADO!B84)</f>
        <v>40096</v>
      </c>
      <c r="Q90" s="24">
        <f t="shared" si="10"/>
        <v>522884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CANCELADA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40099</v>
      </c>
      <c r="D91" s="17">
        <f>+[1]DEPURADO!B85</f>
        <v>40099</v>
      </c>
      <c r="E91" s="19">
        <f>+[1]DEPURADO!C85</f>
        <v>43700</v>
      </c>
      <c r="F91" s="20">
        <f>+IF([1]DEPURADO!D85&gt;1,[1]DEPURADO!D85," ")</f>
        <v>43815</v>
      </c>
      <c r="G91" s="21">
        <f>[1]DEPURADO!F85</f>
        <v>108651</v>
      </c>
      <c r="H91" s="22">
        <v>0</v>
      </c>
      <c r="I91" s="22">
        <f>+[1]DEPURADO!M85+[1]DEPURADO!N85</f>
        <v>0</v>
      </c>
      <c r="J91" s="22">
        <f>+[1]DEPURADO!R85</f>
        <v>97786</v>
      </c>
      <c r="K91" s="23">
        <f>+[1]DEPURADO!P85+[1]DEPURADO!Q85</f>
        <v>10865</v>
      </c>
      <c r="L91" s="22">
        <v>0</v>
      </c>
      <c r="M91" s="22">
        <v>0</v>
      </c>
      <c r="N91" s="22">
        <f t="shared" si="8"/>
        <v>108651</v>
      </c>
      <c r="O91" s="22">
        <f t="shared" si="9"/>
        <v>0</v>
      </c>
      <c r="P91" s="18">
        <f>IF([1]DEPURADO!H85&gt;1,0,[1]DEPURADO!B85)</f>
        <v>40099</v>
      </c>
      <c r="Q91" s="24">
        <f t="shared" si="10"/>
        <v>108651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CANCELADA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39821</v>
      </c>
      <c r="D92" s="17">
        <f>+[1]DEPURADO!B86</f>
        <v>39821</v>
      </c>
      <c r="E92" s="19">
        <f>+[1]DEPURADO!C86</f>
        <v>43703</v>
      </c>
      <c r="F92" s="20">
        <f>+IF([1]DEPURADO!D86&gt;1,[1]DEPURADO!D86," ")</f>
        <v>43815</v>
      </c>
      <c r="G92" s="21">
        <f>[1]DEPURADO!F86</f>
        <v>303495</v>
      </c>
      <c r="H92" s="22">
        <v>0</v>
      </c>
      <c r="I92" s="22">
        <f>+[1]DEPURADO!M86+[1]DEPURADO!N86</f>
        <v>0</v>
      </c>
      <c r="J92" s="22">
        <f>+[1]DEPURADO!R86</f>
        <v>273145</v>
      </c>
      <c r="K92" s="23">
        <f>+[1]DEPURADO!P86+[1]DEPURADO!Q86</f>
        <v>30350</v>
      </c>
      <c r="L92" s="22">
        <v>0</v>
      </c>
      <c r="M92" s="22">
        <v>0</v>
      </c>
      <c r="N92" s="22">
        <f t="shared" si="8"/>
        <v>303495</v>
      </c>
      <c r="O92" s="22">
        <f t="shared" si="9"/>
        <v>0</v>
      </c>
      <c r="P92" s="18">
        <f>IF([1]DEPURADO!H86&gt;1,0,[1]DEPURADO!B86)</f>
        <v>39821</v>
      </c>
      <c r="Q92" s="24">
        <f t="shared" si="10"/>
        <v>303495</v>
      </c>
      <c r="R92" s="25">
        <f t="shared" si="11"/>
        <v>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CANCELADA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40751</v>
      </c>
      <c r="D93" s="17">
        <f>+[1]DEPURADO!B87</f>
        <v>40751</v>
      </c>
      <c r="E93" s="19">
        <f>+[1]DEPURADO!C87</f>
        <v>43726</v>
      </c>
      <c r="F93" s="20">
        <f>+IF([1]DEPURADO!D87&gt;1,[1]DEPURADO!D87," ")</f>
        <v>43777</v>
      </c>
      <c r="G93" s="21">
        <f>[1]DEPURADO!F87</f>
        <v>120401</v>
      </c>
      <c r="H93" s="22">
        <v>0</v>
      </c>
      <c r="I93" s="22">
        <f>+[1]DEPURADO!M87+[1]DEPURADO!N87</f>
        <v>0</v>
      </c>
      <c r="J93" s="22">
        <f>+[1]DEPURADO!R87</f>
        <v>120401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120401</v>
      </c>
      <c r="O93" s="22">
        <f t="shared" si="9"/>
        <v>0</v>
      </c>
      <c r="P93" s="18">
        <f>IF([1]DEPURADO!H87&gt;1,0,[1]DEPURADO!B87)</f>
        <v>40751</v>
      </c>
      <c r="Q93" s="24">
        <f t="shared" si="10"/>
        <v>120401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CANCELADA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40325</v>
      </c>
      <c r="D94" s="17">
        <f>+[1]DEPURADO!B88</f>
        <v>40325</v>
      </c>
      <c r="E94" s="19">
        <f>+[1]DEPURADO!C88</f>
        <v>43732</v>
      </c>
      <c r="F94" s="20">
        <f>+IF([1]DEPURADO!D88&gt;1,[1]DEPURADO!D88," ")</f>
        <v>43777</v>
      </c>
      <c r="G94" s="21">
        <f>[1]DEPURADO!F88</f>
        <v>222659</v>
      </c>
      <c r="H94" s="22">
        <v>0</v>
      </c>
      <c r="I94" s="22">
        <f>+[1]DEPURADO!M88+[1]DEPURADO!N88</f>
        <v>0</v>
      </c>
      <c r="J94" s="22">
        <f>+[1]DEPURADO!R88</f>
        <v>222659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222659</v>
      </c>
      <c r="O94" s="22">
        <f t="shared" si="9"/>
        <v>0</v>
      </c>
      <c r="P94" s="18">
        <f>IF([1]DEPURADO!H88&gt;1,0,[1]DEPURADO!B88)</f>
        <v>40325</v>
      </c>
      <c r="Q94" s="24">
        <f t="shared" si="10"/>
        <v>222659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CANCELADA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40397</v>
      </c>
      <c r="D95" s="17">
        <f>+[1]DEPURADO!B89</f>
        <v>40397</v>
      </c>
      <c r="E95" s="19">
        <f>+[1]DEPURADO!C89</f>
        <v>43734</v>
      </c>
      <c r="F95" s="20">
        <f>+IF([1]DEPURADO!D89&gt;1,[1]DEPURADO!D89," ")</f>
        <v>43777</v>
      </c>
      <c r="G95" s="21">
        <f>[1]DEPURADO!F89</f>
        <v>132860</v>
      </c>
      <c r="H95" s="22">
        <v>0</v>
      </c>
      <c r="I95" s="22">
        <f>+[1]DEPURADO!M89+[1]DEPURADO!N89</f>
        <v>0</v>
      </c>
      <c r="J95" s="22">
        <f>+[1]DEPURADO!R89</f>
        <v>132860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132860</v>
      </c>
      <c r="O95" s="22">
        <f t="shared" si="9"/>
        <v>0</v>
      </c>
      <c r="P95" s="18">
        <f>IF([1]DEPURADO!H89&gt;1,0,[1]DEPURADO!B89)</f>
        <v>40397</v>
      </c>
      <c r="Q95" s="24">
        <f t="shared" si="10"/>
        <v>132860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CANCELADA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40858</v>
      </c>
      <c r="D96" s="17">
        <f>+[1]DEPURADO!B90</f>
        <v>40858</v>
      </c>
      <c r="E96" s="19">
        <f>+[1]DEPURADO!C90</f>
        <v>43763</v>
      </c>
      <c r="F96" s="20">
        <f>+IF([1]DEPURADO!D90&gt;1,[1]DEPURADO!D90," ")</f>
        <v>43777</v>
      </c>
      <c r="G96" s="21">
        <f>[1]DEPURADO!F90</f>
        <v>199029</v>
      </c>
      <c r="H96" s="22">
        <v>0</v>
      </c>
      <c r="I96" s="22">
        <f>+[1]DEPURADO!M90+[1]DEPURADO!N90</f>
        <v>0</v>
      </c>
      <c r="J96" s="22">
        <f>+[1]DEPURADO!R90</f>
        <v>199029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199029</v>
      </c>
      <c r="O96" s="22">
        <f t="shared" si="9"/>
        <v>0</v>
      </c>
      <c r="P96" s="18">
        <f>IF([1]DEPURADO!H90&gt;1,0,[1]DEPURADO!B90)</f>
        <v>40858</v>
      </c>
      <c r="Q96" s="24">
        <f t="shared" si="10"/>
        <v>199029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CANCELADA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41662</v>
      </c>
      <c r="D97" s="17">
        <f>+[1]DEPURADO!B91</f>
        <v>41662</v>
      </c>
      <c r="E97" s="19">
        <f>+[1]DEPURADO!C91</f>
        <v>43792</v>
      </c>
      <c r="F97" s="20">
        <f>+IF([1]DEPURADO!D91&gt;1,[1]DEPURADO!D91," ")</f>
        <v>43871</v>
      </c>
      <c r="G97" s="21">
        <f>[1]DEPURADO!F91</f>
        <v>234282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234282</v>
      </c>
      <c r="P97" s="18">
        <f>IF([1]DEPURADO!H91&gt;1,0,[1]DEPURADO!B91)</f>
        <v>41662</v>
      </c>
      <c r="Q97" s="24">
        <f t="shared" si="10"/>
        <v>234282</v>
      </c>
      <c r="R97" s="25">
        <f t="shared" si="11"/>
        <v>0</v>
      </c>
      <c r="S97" s="25">
        <f>+[1]DEPURADO!J91</f>
        <v>234282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DEVUELTA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41585</v>
      </c>
      <c r="D98" s="17">
        <f>+[1]DEPURADO!B92</f>
        <v>41585</v>
      </c>
      <c r="E98" s="19">
        <f>+[1]DEPURADO!C92</f>
        <v>43799</v>
      </c>
      <c r="F98" s="20">
        <f>+IF([1]DEPURADO!D92&gt;1,[1]DEPURADO!D92," ")</f>
        <v>43871</v>
      </c>
      <c r="G98" s="21">
        <f>[1]DEPURADO!F92</f>
        <v>160970</v>
      </c>
      <c r="H98" s="22">
        <v>0</v>
      </c>
      <c r="I98" s="22">
        <f>+[1]DEPURADO!M92+[1]DEPURADO!N92</f>
        <v>0</v>
      </c>
      <c r="J98" s="22">
        <f>+[1]DEPURADO!R92</f>
        <v>160970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160970</v>
      </c>
      <c r="O98" s="22">
        <f t="shared" si="9"/>
        <v>0</v>
      </c>
      <c r="P98" s="18">
        <f>IF([1]DEPURADO!H92&gt;1,0,[1]DEPURADO!B92)</f>
        <v>41585</v>
      </c>
      <c r="Q98" s="24">
        <f t="shared" si="10"/>
        <v>160970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CANCELADA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42143</v>
      </c>
      <c r="D99" s="17">
        <f>+[1]DEPURADO!B93</f>
        <v>42143</v>
      </c>
      <c r="E99" s="19">
        <f>+[1]DEPURADO!C93</f>
        <v>43801</v>
      </c>
      <c r="F99" s="20">
        <f>+IF([1]DEPURADO!D93&gt;1,[1]DEPURADO!D93," ")</f>
        <v>44532</v>
      </c>
      <c r="G99" s="21">
        <f>[1]DEPURADO!F93</f>
        <v>144468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144468</v>
      </c>
      <c r="P99" s="18">
        <f>IF([1]DEPURADO!H93&gt;1,0,[1]DEPURADO!B93)</f>
        <v>0</v>
      </c>
      <c r="Q99" s="24">
        <f t="shared" si="10"/>
        <v>0</v>
      </c>
      <c r="R99" s="25">
        <f t="shared" si="11"/>
        <v>144468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NO RADICADA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42143</v>
      </c>
      <c r="D100" s="17">
        <f>+[1]DEPURADO!B94</f>
        <v>42143</v>
      </c>
      <c r="E100" s="19">
        <f>+[1]DEPURADO!C94</f>
        <v>43801</v>
      </c>
      <c r="F100" s="20">
        <f>+IF([1]DEPURADO!D94&gt;1,[1]DEPURADO!D94," ")</f>
        <v>43871</v>
      </c>
      <c r="G100" s="21">
        <f>[1]DEPURADO!F94</f>
        <v>144468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144468</v>
      </c>
      <c r="P100" s="18">
        <f>IF([1]DEPURADO!H94&gt;1,0,[1]DEPURADO!B94)</f>
        <v>0</v>
      </c>
      <c r="Q100" s="24">
        <f t="shared" si="10"/>
        <v>0</v>
      </c>
      <c r="R100" s="25">
        <f t="shared" si="11"/>
        <v>144468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NO RADICADA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42587</v>
      </c>
      <c r="D101" s="17">
        <f>+[1]DEPURADO!B95</f>
        <v>42587</v>
      </c>
      <c r="E101" s="19">
        <f>+[1]DEPURADO!C95</f>
        <v>43802</v>
      </c>
      <c r="F101" s="20">
        <f>+IF([1]DEPURADO!D95&gt;1,[1]DEPURADO!D95," ")</f>
        <v>44532</v>
      </c>
      <c r="G101" s="21">
        <f>[1]DEPURADO!F95</f>
        <v>509213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509213</v>
      </c>
      <c r="P101" s="18">
        <f>IF([1]DEPURADO!H95&gt;1,0,[1]DEPURADO!B95)</f>
        <v>0</v>
      </c>
      <c r="Q101" s="24">
        <f t="shared" si="10"/>
        <v>0</v>
      </c>
      <c r="R101" s="25">
        <f t="shared" si="11"/>
        <v>509213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NO RADICADA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42540</v>
      </c>
      <c r="D102" s="17">
        <f>+[1]DEPURADO!B96</f>
        <v>42540</v>
      </c>
      <c r="E102" s="19">
        <f>+[1]DEPURADO!C96</f>
        <v>43808</v>
      </c>
      <c r="F102" s="20">
        <f>+IF([1]DEPURADO!D96&gt;1,[1]DEPURADO!D96," ")</f>
        <v>44532</v>
      </c>
      <c r="G102" s="21">
        <f>[1]DEPURADO!F96</f>
        <v>134729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134729</v>
      </c>
      <c r="P102" s="18">
        <f>IF([1]DEPURADO!H96&gt;1,0,[1]DEPURADO!B96)</f>
        <v>0</v>
      </c>
      <c r="Q102" s="24">
        <f t="shared" si="10"/>
        <v>0</v>
      </c>
      <c r="R102" s="25">
        <f t="shared" si="11"/>
        <v>134729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NO RADICADA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42620</v>
      </c>
      <c r="D103" s="17">
        <f>+[1]DEPURADO!B97</f>
        <v>42620</v>
      </c>
      <c r="E103" s="19">
        <f>+[1]DEPURADO!C97</f>
        <v>43840</v>
      </c>
      <c r="F103" s="20">
        <f>+IF([1]DEPURADO!D97&gt;1,[1]DEPURADO!D97," ")</f>
        <v>44532</v>
      </c>
      <c r="G103" s="21">
        <f>[1]DEPURADO!F97</f>
        <v>150516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150516</v>
      </c>
      <c r="P103" s="18">
        <f>IF([1]DEPURADO!H97&gt;1,0,[1]DEPURADO!B97)</f>
        <v>0</v>
      </c>
      <c r="Q103" s="24">
        <f t="shared" si="10"/>
        <v>0</v>
      </c>
      <c r="R103" s="25">
        <f t="shared" si="11"/>
        <v>150516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NO RADICADA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43627</v>
      </c>
      <c r="D104" s="17">
        <f>+[1]DEPURADO!B98</f>
        <v>43627</v>
      </c>
      <c r="E104" s="19">
        <f>+[1]DEPURADO!C98</f>
        <v>43840</v>
      </c>
      <c r="F104" s="20">
        <f>+IF([1]DEPURADO!D98&gt;1,[1]DEPURADO!D98," ")</f>
        <v>44532</v>
      </c>
      <c r="G104" s="21">
        <f>[1]DEPURADO!F98</f>
        <v>88378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88378</v>
      </c>
      <c r="P104" s="18">
        <f>IF([1]DEPURADO!H98&gt;1,0,[1]DEPURADO!B98)</f>
        <v>0</v>
      </c>
      <c r="Q104" s="24">
        <f t="shared" si="10"/>
        <v>0</v>
      </c>
      <c r="R104" s="25">
        <f t="shared" si="11"/>
        <v>88378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NO RADICADA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42545</v>
      </c>
      <c r="D105" s="17">
        <f>+[1]DEPURADO!B99</f>
        <v>42545</v>
      </c>
      <c r="E105" s="19">
        <f>+[1]DEPURADO!C99</f>
        <v>43841</v>
      </c>
      <c r="F105" s="20">
        <f>+IF([1]DEPURADO!D99&gt;1,[1]DEPURADO!D99," ")</f>
        <v>44532</v>
      </c>
      <c r="G105" s="21">
        <f>[1]DEPURADO!F99</f>
        <v>59718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59718</v>
      </c>
      <c r="P105" s="18">
        <f>IF([1]DEPURADO!H99&gt;1,0,[1]DEPURADO!B99)</f>
        <v>0</v>
      </c>
      <c r="Q105" s="24">
        <f t="shared" si="10"/>
        <v>0</v>
      </c>
      <c r="R105" s="25">
        <f t="shared" si="11"/>
        <v>59718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NO RADICADA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42417</v>
      </c>
      <c r="D106" s="17">
        <f>+[1]DEPURADO!B100</f>
        <v>42417</v>
      </c>
      <c r="E106" s="19">
        <f>+[1]DEPURADO!C100</f>
        <v>43847</v>
      </c>
      <c r="F106" s="20">
        <f>+IF([1]DEPURADO!D100&gt;1,[1]DEPURADO!D100," ")</f>
        <v>44532</v>
      </c>
      <c r="G106" s="21">
        <f>[1]DEPURADO!F100</f>
        <v>146345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146345</v>
      </c>
      <c r="P106" s="18">
        <f>IF([1]DEPURADO!H100&gt;1,0,[1]DEPURADO!B100)</f>
        <v>0</v>
      </c>
      <c r="Q106" s="24">
        <f t="shared" si="10"/>
        <v>0</v>
      </c>
      <c r="R106" s="25">
        <f t="shared" si="11"/>
        <v>146345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NO RADICADA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43023</v>
      </c>
      <c r="D107" s="17">
        <f>+[1]DEPURADO!B101</f>
        <v>43023</v>
      </c>
      <c r="E107" s="19">
        <f>+[1]DEPURADO!C101</f>
        <v>43848</v>
      </c>
      <c r="F107" s="20">
        <f>+IF([1]DEPURADO!D101&gt;1,[1]DEPURADO!D101," ")</f>
        <v>44532</v>
      </c>
      <c r="G107" s="21">
        <f>[1]DEPURADO!F101</f>
        <v>145393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145393</v>
      </c>
      <c r="P107" s="18">
        <f>IF([1]DEPURADO!H101&gt;1,0,[1]DEPURADO!B101)</f>
        <v>0</v>
      </c>
      <c r="Q107" s="24">
        <f t="shared" si="10"/>
        <v>0</v>
      </c>
      <c r="R107" s="25">
        <f t="shared" si="11"/>
        <v>145393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NO RADICADA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43221</v>
      </c>
      <c r="D108" s="17">
        <f>+[1]DEPURADO!B102</f>
        <v>43221</v>
      </c>
      <c r="E108" s="19">
        <f>+[1]DEPURADO!C102</f>
        <v>43858</v>
      </c>
      <c r="F108" s="20">
        <f>+IF([1]DEPURADO!D102&gt;1,[1]DEPURADO!D102," ")</f>
        <v>44532</v>
      </c>
      <c r="G108" s="21">
        <f>[1]DEPURADO!F102</f>
        <v>443838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443838</v>
      </c>
      <c r="P108" s="18">
        <f>IF([1]DEPURADO!H102&gt;1,0,[1]DEPURADO!B102)</f>
        <v>0</v>
      </c>
      <c r="Q108" s="24">
        <f t="shared" si="10"/>
        <v>0</v>
      </c>
      <c r="R108" s="25">
        <f t="shared" si="11"/>
        <v>443838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NO RADICADA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43222</v>
      </c>
      <c r="D109" s="17">
        <f>+[1]DEPURADO!B103</f>
        <v>43222</v>
      </c>
      <c r="E109" s="19">
        <f>+[1]DEPURADO!C103</f>
        <v>43859</v>
      </c>
      <c r="F109" s="20">
        <f>+IF([1]DEPURADO!D103&gt;1,[1]DEPURADO!D103," ")</f>
        <v>44532</v>
      </c>
      <c r="G109" s="21">
        <f>[1]DEPURADO!F103</f>
        <v>124349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124349</v>
      </c>
      <c r="P109" s="18">
        <f>IF([1]DEPURADO!H103&gt;1,0,[1]DEPURADO!B103)</f>
        <v>0</v>
      </c>
      <c r="Q109" s="24">
        <f t="shared" si="10"/>
        <v>0</v>
      </c>
      <c r="R109" s="25">
        <f t="shared" si="11"/>
        <v>124349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NO RADICADA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43065</v>
      </c>
      <c r="D110" s="17">
        <f>+[1]DEPURADO!B104</f>
        <v>43065</v>
      </c>
      <c r="E110" s="19">
        <f>+[1]DEPURADO!C104</f>
        <v>43859</v>
      </c>
      <c r="F110" s="20">
        <f>+IF([1]DEPURADO!D104&gt;1,[1]DEPURADO!D104," ")</f>
        <v>44532</v>
      </c>
      <c r="G110" s="21">
        <f>[1]DEPURADO!F104</f>
        <v>130212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130212</v>
      </c>
      <c r="P110" s="18">
        <f>IF([1]DEPURADO!H104&gt;1,0,[1]DEPURADO!B104)</f>
        <v>0</v>
      </c>
      <c r="Q110" s="24">
        <f t="shared" si="10"/>
        <v>0</v>
      </c>
      <c r="R110" s="25">
        <f t="shared" si="11"/>
        <v>130212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NO RADICADA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42874</v>
      </c>
      <c r="D111" s="17">
        <f>+[1]DEPURADO!B105</f>
        <v>42874</v>
      </c>
      <c r="E111" s="19">
        <f>+[1]DEPURADO!C105</f>
        <v>43873</v>
      </c>
      <c r="F111" s="20">
        <f>+IF([1]DEPURADO!D105&gt;1,[1]DEPURADO!D105," ")</f>
        <v>44532</v>
      </c>
      <c r="G111" s="21">
        <f>[1]DEPURADO!F105</f>
        <v>80097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80097</v>
      </c>
      <c r="P111" s="18">
        <f>IF([1]DEPURADO!H105&gt;1,0,[1]DEPURADO!B105)</f>
        <v>0</v>
      </c>
      <c r="Q111" s="24">
        <f t="shared" si="10"/>
        <v>0</v>
      </c>
      <c r="R111" s="25">
        <f t="shared" si="11"/>
        <v>80097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NO RADICADA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43168</v>
      </c>
      <c r="D112" s="17">
        <f>+[1]DEPURADO!B106</f>
        <v>43168</v>
      </c>
      <c r="E112" s="19">
        <f>+[1]DEPURADO!C106</f>
        <v>43896</v>
      </c>
      <c r="F112" s="20">
        <f>+IF([1]DEPURADO!D106&gt;1,[1]DEPURADO!D106," ")</f>
        <v>44532</v>
      </c>
      <c r="G112" s="21">
        <f>[1]DEPURADO!F106</f>
        <v>57838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57838</v>
      </c>
      <c r="P112" s="18">
        <f>IF([1]DEPURADO!H106&gt;1,0,[1]DEPURADO!B106)</f>
        <v>0</v>
      </c>
      <c r="Q112" s="24">
        <f t="shared" si="10"/>
        <v>0</v>
      </c>
      <c r="R112" s="25">
        <f t="shared" si="11"/>
        <v>57838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NO RADICADA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43093</v>
      </c>
      <c r="D113" s="17">
        <f>+[1]DEPURADO!B107</f>
        <v>43093</v>
      </c>
      <c r="E113" s="19">
        <f>+[1]DEPURADO!C107</f>
        <v>43898</v>
      </c>
      <c r="F113" s="20">
        <f>+IF([1]DEPURADO!D107&gt;1,[1]DEPURADO!D107," ")</f>
        <v>44532</v>
      </c>
      <c r="G113" s="21">
        <f>[1]DEPURADO!F107</f>
        <v>145415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145415</v>
      </c>
      <c r="P113" s="18">
        <f>IF([1]DEPURADO!H107&gt;1,0,[1]DEPURADO!B107)</f>
        <v>0</v>
      </c>
      <c r="Q113" s="24">
        <f t="shared" si="10"/>
        <v>0</v>
      </c>
      <c r="R113" s="25">
        <f t="shared" si="11"/>
        <v>145415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NO RADICADA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43988</v>
      </c>
      <c r="D114" s="17">
        <f>+[1]DEPURADO!B108</f>
        <v>43988</v>
      </c>
      <c r="E114" s="19">
        <f>+[1]DEPURADO!C108</f>
        <v>43902</v>
      </c>
      <c r="F114" s="20">
        <f>+IF([1]DEPURADO!D108&gt;1,[1]DEPURADO!D108," ")</f>
        <v>44532</v>
      </c>
      <c r="G114" s="21">
        <f>[1]DEPURADO!F108</f>
        <v>138665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138665</v>
      </c>
      <c r="P114" s="18">
        <f>IF([1]DEPURADO!H108&gt;1,0,[1]DEPURADO!B108)</f>
        <v>0</v>
      </c>
      <c r="Q114" s="24">
        <f t="shared" si="10"/>
        <v>0</v>
      </c>
      <c r="R114" s="25">
        <f t="shared" si="11"/>
        <v>138665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NO RADICADA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43390</v>
      </c>
      <c r="D115" s="17">
        <f>+[1]DEPURADO!B109</f>
        <v>43390</v>
      </c>
      <c r="E115" s="19">
        <f>+[1]DEPURADO!C109</f>
        <v>43902</v>
      </c>
      <c r="F115" s="20">
        <f>+IF([1]DEPURADO!D109&gt;1,[1]DEPURADO!D109," ")</f>
        <v>44532</v>
      </c>
      <c r="G115" s="21">
        <f>[1]DEPURADO!F109</f>
        <v>140412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140412</v>
      </c>
      <c r="P115" s="18">
        <f>IF([1]DEPURADO!H109&gt;1,0,[1]DEPURADO!B109)</f>
        <v>0</v>
      </c>
      <c r="Q115" s="24">
        <f t="shared" si="10"/>
        <v>0</v>
      </c>
      <c r="R115" s="25">
        <f t="shared" si="11"/>
        <v>140412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NO RADICADA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43167</v>
      </c>
      <c r="D116" s="17">
        <f>+[1]DEPURADO!B110</f>
        <v>43167</v>
      </c>
      <c r="E116" s="19">
        <f>+[1]DEPURADO!C110</f>
        <v>43910</v>
      </c>
      <c r="F116" s="20">
        <f>+IF([1]DEPURADO!D110&gt;1,[1]DEPURADO!D110," ")</f>
        <v>44532</v>
      </c>
      <c r="G116" s="21">
        <f>[1]DEPURADO!F110</f>
        <v>57600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57600</v>
      </c>
      <c r="P116" s="18">
        <f>IF([1]DEPURADO!H110&gt;1,0,[1]DEPURADO!B110)</f>
        <v>0</v>
      </c>
      <c r="Q116" s="24">
        <f t="shared" si="10"/>
        <v>0</v>
      </c>
      <c r="R116" s="25">
        <f t="shared" si="11"/>
        <v>57600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NO RADICADA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43651</v>
      </c>
      <c r="D117" s="17">
        <f>+[1]DEPURADO!B111</f>
        <v>43651</v>
      </c>
      <c r="E117" s="19">
        <f>+[1]DEPURADO!C111</f>
        <v>43946</v>
      </c>
      <c r="F117" s="20">
        <f>+IF([1]DEPURADO!D111&gt;1,[1]DEPURADO!D111," ")</f>
        <v>44532</v>
      </c>
      <c r="G117" s="21">
        <f>[1]DEPURADO!F111</f>
        <v>415234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415234</v>
      </c>
      <c r="P117" s="18">
        <f>IF([1]DEPURADO!H111&gt;1,0,[1]DEPURADO!B111)</f>
        <v>0</v>
      </c>
      <c r="Q117" s="24">
        <f t="shared" si="10"/>
        <v>0</v>
      </c>
      <c r="R117" s="25">
        <f t="shared" si="11"/>
        <v>415234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NO RADICADA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43859</v>
      </c>
      <c r="D118" s="17">
        <f>+[1]DEPURADO!B112</f>
        <v>43859</v>
      </c>
      <c r="E118" s="19">
        <f>+[1]DEPURADO!C112</f>
        <v>43955</v>
      </c>
      <c r="F118" s="20">
        <f>+IF([1]DEPURADO!D112&gt;1,[1]DEPURADO!D112," ")</f>
        <v>44532</v>
      </c>
      <c r="G118" s="21">
        <f>[1]DEPURADO!F112</f>
        <v>170494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170494</v>
      </c>
      <c r="P118" s="18">
        <f>IF([1]DEPURADO!H112&gt;1,0,[1]DEPURADO!B112)</f>
        <v>0</v>
      </c>
      <c r="Q118" s="24">
        <f t="shared" si="10"/>
        <v>0</v>
      </c>
      <c r="R118" s="25">
        <f t="shared" si="11"/>
        <v>170494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NO RADICADA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43989</v>
      </c>
      <c r="D119" s="17">
        <f>+[1]DEPURADO!B113</f>
        <v>43989</v>
      </c>
      <c r="E119" s="19">
        <f>+[1]DEPURADO!C113</f>
        <v>43959</v>
      </c>
      <c r="F119" s="20">
        <f>+IF([1]DEPURADO!D113&gt;1,[1]DEPURADO!D113," ")</f>
        <v>44532</v>
      </c>
      <c r="G119" s="21">
        <f>[1]DEPURADO!F113</f>
        <v>141333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141333</v>
      </c>
      <c r="P119" s="18">
        <f>IF([1]DEPURADO!H113&gt;1,0,[1]DEPURADO!B113)</f>
        <v>0</v>
      </c>
      <c r="Q119" s="24">
        <f t="shared" si="10"/>
        <v>0</v>
      </c>
      <c r="R119" s="25">
        <f t="shared" si="11"/>
        <v>141333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NO RADICADA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44072</v>
      </c>
      <c r="D120" s="17">
        <f>+[1]DEPURADO!B114</f>
        <v>44072</v>
      </c>
      <c r="E120" s="19">
        <f>+[1]DEPURADO!C114</f>
        <v>43977</v>
      </c>
      <c r="F120" s="20">
        <f>+IF([1]DEPURADO!D114&gt;1,[1]DEPURADO!D114," ")</f>
        <v>44532</v>
      </c>
      <c r="G120" s="21">
        <f>[1]DEPURADO!F114</f>
        <v>232447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232447</v>
      </c>
      <c r="P120" s="18">
        <f>IF([1]DEPURADO!H114&gt;1,0,[1]DEPURADO!B114)</f>
        <v>0</v>
      </c>
      <c r="Q120" s="24">
        <f t="shared" si="10"/>
        <v>0</v>
      </c>
      <c r="R120" s="25">
        <f t="shared" si="11"/>
        <v>232447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NO RADICADA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45315</v>
      </c>
      <c r="D121" s="17">
        <f>+[1]DEPURADO!B115</f>
        <v>45315</v>
      </c>
      <c r="E121" s="19">
        <f>+[1]DEPURADO!C115</f>
        <v>44011</v>
      </c>
      <c r="F121" s="20">
        <f>+IF([1]DEPURADO!D115&gt;1,[1]DEPURADO!D115," ")</f>
        <v>44532</v>
      </c>
      <c r="G121" s="21">
        <f>[1]DEPURADO!F115</f>
        <v>126844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126844</v>
      </c>
      <c r="P121" s="18">
        <f>IF([1]DEPURADO!H115&gt;1,0,[1]DEPURADO!B115)</f>
        <v>0</v>
      </c>
      <c r="Q121" s="24">
        <f t="shared" si="10"/>
        <v>0</v>
      </c>
      <c r="R121" s="25">
        <f t="shared" si="11"/>
        <v>126844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NO RADICADA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44908</v>
      </c>
      <c r="D122" s="17">
        <f>+[1]DEPURADO!B116</f>
        <v>44908</v>
      </c>
      <c r="E122" s="19">
        <f>+[1]DEPURADO!C116</f>
        <v>44015</v>
      </c>
      <c r="F122" s="20">
        <f>+IF([1]DEPURADO!D116&gt;1,[1]DEPURADO!D116," ")</f>
        <v>44532</v>
      </c>
      <c r="G122" s="21">
        <f>[1]DEPURADO!F116</f>
        <v>114238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114238</v>
      </c>
      <c r="P122" s="18">
        <f>IF([1]DEPURADO!H116&gt;1,0,[1]DEPURADO!B116)</f>
        <v>0</v>
      </c>
      <c r="Q122" s="24">
        <f t="shared" si="10"/>
        <v>0</v>
      </c>
      <c r="R122" s="25">
        <f t="shared" si="11"/>
        <v>114238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NO RADICADA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44681</v>
      </c>
      <c r="D123" s="17">
        <f>+[1]DEPURADO!B117</f>
        <v>44681</v>
      </c>
      <c r="E123" s="19">
        <f>+[1]DEPURADO!C117</f>
        <v>44018</v>
      </c>
      <c r="F123" s="20">
        <f>+IF([1]DEPURADO!D117&gt;1,[1]DEPURADO!D117," ")</f>
        <v>44532</v>
      </c>
      <c r="G123" s="21">
        <f>[1]DEPURADO!F117</f>
        <v>473585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473585</v>
      </c>
      <c r="P123" s="18">
        <f>IF([1]DEPURADO!H117&gt;1,0,[1]DEPURADO!B117)</f>
        <v>0</v>
      </c>
      <c r="Q123" s="24">
        <f t="shared" si="10"/>
        <v>0</v>
      </c>
      <c r="R123" s="25">
        <f t="shared" si="11"/>
        <v>473585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NO RADICADA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44858</v>
      </c>
      <c r="D124" s="17">
        <f>+[1]DEPURADO!B118</f>
        <v>44858</v>
      </c>
      <c r="E124" s="19">
        <f>+[1]DEPURADO!C118</f>
        <v>44047</v>
      </c>
      <c r="F124" s="20">
        <f>+IF([1]DEPURADO!D118&gt;1,[1]DEPURADO!D118," ")</f>
        <v>44532</v>
      </c>
      <c r="G124" s="21">
        <f>[1]DEPURADO!F118</f>
        <v>24000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24000</v>
      </c>
      <c r="P124" s="18">
        <f>IF([1]DEPURADO!H118&gt;1,0,[1]DEPURADO!B118)</f>
        <v>0</v>
      </c>
      <c r="Q124" s="24">
        <f t="shared" si="10"/>
        <v>0</v>
      </c>
      <c r="R124" s="25">
        <f t="shared" si="11"/>
        <v>24000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NO RADICADA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44851</v>
      </c>
      <c r="D125" s="17">
        <f>+[1]DEPURADO!B119</f>
        <v>44851</v>
      </c>
      <c r="E125" s="19">
        <f>+[1]DEPURADO!C119</f>
        <v>44047</v>
      </c>
      <c r="F125" s="20">
        <f>+IF([1]DEPURADO!D119&gt;1,[1]DEPURADO!D119," ")</f>
        <v>44532</v>
      </c>
      <c r="G125" s="21">
        <f>[1]DEPURADO!F119</f>
        <v>29800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29800</v>
      </c>
      <c r="P125" s="18">
        <f>IF([1]DEPURADO!H119&gt;1,0,[1]DEPURADO!B119)</f>
        <v>0</v>
      </c>
      <c r="Q125" s="24">
        <f t="shared" si="10"/>
        <v>0</v>
      </c>
      <c r="R125" s="25">
        <f t="shared" si="11"/>
        <v>29800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NO RADICADA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45158</v>
      </c>
      <c r="D126" s="17">
        <f>+[1]DEPURADO!B120</f>
        <v>45158</v>
      </c>
      <c r="E126" s="19">
        <f>+[1]DEPURADO!C120</f>
        <v>44052</v>
      </c>
      <c r="F126" s="20">
        <f>+IF([1]DEPURADO!D120&gt;1,[1]DEPURADO!D120," ")</f>
        <v>44532</v>
      </c>
      <c r="G126" s="21">
        <f>[1]DEPURADO!F120</f>
        <v>245945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245945</v>
      </c>
      <c r="P126" s="18">
        <f>IF([1]DEPURADO!H120&gt;1,0,[1]DEPURADO!B120)</f>
        <v>0</v>
      </c>
      <c r="Q126" s="24">
        <f t="shared" si="10"/>
        <v>0</v>
      </c>
      <c r="R126" s="25">
        <f t="shared" si="11"/>
        <v>245945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NO RADICADA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552</v>
      </c>
      <c r="D127" s="17">
        <f>+[1]DEPURADO!B121</f>
        <v>552</v>
      </c>
      <c r="E127" s="19">
        <f>+[1]DEPURADO!C121</f>
        <v>44058</v>
      </c>
      <c r="F127" s="20">
        <f>+IF([1]DEPURADO!D121&gt;1,[1]DEPURADO!D121," ")</f>
        <v>44532</v>
      </c>
      <c r="G127" s="21">
        <f>[1]DEPURADO!F121</f>
        <v>124204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124204</v>
      </c>
      <c r="P127" s="18">
        <f>IF([1]DEPURADO!H121&gt;1,0,[1]DEPURADO!B121)</f>
        <v>0</v>
      </c>
      <c r="Q127" s="24">
        <f t="shared" si="10"/>
        <v>0</v>
      </c>
      <c r="R127" s="25">
        <f t="shared" si="11"/>
        <v>124204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NO RADICADA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45489</v>
      </c>
      <c r="D128" s="17">
        <f>+[1]DEPURADO!B122</f>
        <v>45489</v>
      </c>
      <c r="E128" s="19">
        <f>+[1]DEPURADO!C122</f>
        <v>44090</v>
      </c>
      <c r="F128" s="20">
        <f>+IF([1]DEPURADO!D122&gt;1,[1]DEPURADO!D122," ")</f>
        <v>44532</v>
      </c>
      <c r="G128" s="21">
        <f>[1]DEPURADO!F122</f>
        <v>5300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5300</v>
      </c>
      <c r="P128" s="18">
        <f>IF([1]DEPURADO!H122&gt;1,0,[1]DEPURADO!B122)</f>
        <v>0</v>
      </c>
      <c r="Q128" s="24">
        <f t="shared" si="10"/>
        <v>0</v>
      </c>
      <c r="R128" s="25">
        <f t="shared" si="11"/>
        <v>5300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NO RADICADA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369</v>
      </c>
      <c r="D129" s="17">
        <f>+[1]DEPURADO!B123</f>
        <v>369</v>
      </c>
      <c r="E129" s="19">
        <f>+[1]DEPURADO!C123</f>
        <v>44118</v>
      </c>
      <c r="F129" s="20">
        <f>+IF([1]DEPURADO!D123&gt;1,[1]DEPURADO!D123," ")</f>
        <v>44532</v>
      </c>
      <c r="G129" s="21">
        <f>[1]DEPURADO!F123</f>
        <v>5300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5300</v>
      </c>
      <c r="P129" s="18">
        <f>IF([1]DEPURADO!H123&gt;1,0,[1]DEPURADO!B123)</f>
        <v>0</v>
      </c>
      <c r="Q129" s="24">
        <f t="shared" si="10"/>
        <v>0</v>
      </c>
      <c r="R129" s="25">
        <f t="shared" si="11"/>
        <v>5300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NO RADICADA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437</v>
      </c>
      <c r="D130" s="17">
        <f>+[1]DEPURADO!B124</f>
        <v>437</v>
      </c>
      <c r="E130" s="19">
        <f>+[1]DEPURADO!C124</f>
        <v>44130</v>
      </c>
      <c r="F130" s="20">
        <f>+IF([1]DEPURADO!D124&gt;1,[1]DEPURADO!D124," ")</f>
        <v>44532</v>
      </c>
      <c r="G130" s="21">
        <f>[1]DEPURADO!F124</f>
        <v>15900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15900</v>
      </c>
      <c r="P130" s="18">
        <f>IF([1]DEPURADO!H124&gt;1,0,[1]DEPURADO!B124)</f>
        <v>0</v>
      </c>
      <c r="Q130" s="24">
        <f t="shared" si="10"/>
        <v>0</v>
      </c>
      <c r="R130" s="25">
        <f t="shared" si="11"/>
        <v>15900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NO RADICADA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1065</v>
      </c>
      <c r="D131" s="17">
        <f>+[1]DEPURADO!B125</f>
        <v>1065</v>
      </c>
      <c r="E131" s="19">
        <f>+[1]DEPURADO!C125</f>
        <v>44136</v>
      </c>
      <c r="F131" s="20">
        <f>+IF([1]DEPURADO!D125&gt;1,[1]DEPURADO!D125," ")</f>
        <v>44532</v>
      </c>
      <c r="G131" s="21">
        <f>[1]DEPURADO!F125</f>
        <v>71086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71086</v>
      </c>
      <c r="P131" s="18">
        <f>IF([1]DEPURADO!H125&gt;1,0,[1]DEPURADO!B125)</f>
        <v>0</v>
      </c>
      <c r="Q131" s="24">
        <f t="shared" si="10"/>
        <v>0</v>
      </c>
      <c r="R131" s="25">
        <f t="shared" si="11"/>
        <v>71086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NO RADICADA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627</v>
      </c>
      <c r="D132" s="17">
        <f>+[1]DEPURADO!B126</f>
        <v>627</v>
      </c>
      <c r="E132" s="19">
        <f>+[1]DEPURADO!C126</f>
        <v>44139</v>
      </c>
      <c r="F132" s="20">
        <f>+IF([1]DEPURADO!D126&gt;1,[1]DEPURADO!D126," ")</f>
        <v>44532</v>
      </c>
      <c r="G132" s="21">
        <f>[1]DEPURADO!F126</f>
        <v>5300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5300</v>
      </c>
      <c r="P132" s="18">
        <f>IF([1]DEPURADO!H126&gt;1,0,[1]DEPURADO!B126)</f>
        <v>0</v>
      </c>
      <c r="Q132" s="24">
        <f t="shared" si="10"/>
        <v>0</v>
      </c>
      <c r="R132" s="25">
        <f t="shared" si="11"/>
        <v>5300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NO RADICADA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806</v>
      </c>
      <c r="D133" s="17">
        <f>+[1]DEPURADO!B127</f>
        <v>806</v>
      </c>
      <c r="E133" s="19">
        <f>+[1]DEPURADO!C127</f>
        <v>44147</v>
      </c>
      <c r="F133" s="20">
        <f>+IF([1]DEPURADO!D127&gt;1,[1]DEPURADO!D127," ")</f>
        <v>44532</v>
      </c>
      <c r="G133" s="21">
        <f>[1]DEPURADO!F127</f>
        <v>5300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5300</v>
      </c>
      <c r="P133" s="18">
        <f>IF([1]DEPURADO!H127&gt;1,0,[1]DEPURADO!B127)</f>
        <v>0</v>
      </c>
      <c r="Q133" s="24">
        <f t="shared" si="10"/>
        <v>0</v>
      </c>
      <c r="R133" s="25">
        <f t="shared" si="11"/>
        <v>5300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NO RADICADA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816</v>
      </c>
      <c r="D134" s="17">
        <f>+[1]DEPURADO!B128</f>
        <v>816</v>
      </c>
      <c r="E134" s="19">
        <f>+[1]DEPURADO!C128</f>
        <v>44155</v>
      </c>
      <c r="F134" s="20">
        <f>+IF([1]DEPURADO!D128&gt;1,[1]DEPURADO!D128," ")</f>
        <v>44532</v>
      </c>
      <c r="G134" s="21">
        <f>[1]DEPURADO!F128</f>
        <v>5300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5300</v>
      </c>
      <c r="P134" s="18">
        <f>IF([1]DEPURADO!H128&gt;1,0,[1]DEPURADO!B128)</f>
        <v>0</v>
      </c>
      <c r="Q134" s="24">
        <f t="shared" si="10"/>
        <v>0</v>
      </c>
      <c r="R134" s="25">
        <f t="shared" si="11"/>
        <v>5300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NO RADICADA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795</v>
      </c>
      <c r="D135" s="17">
        <f>+[1]DEPURADO!B129</f>
        <v>795</v>
      </c>
      <c r="E135" s="19">
        <f>+[1]DEPURADO!C129</f>
        <v>44158</v>
      </c>
      <c r="F135" s="20">
        <f>+IF([1]DEPURADO!D129&gt;1,[1]DEPURADO!D129," ")</f>
        <v>44532</v>
      </c>
      <c r="G135" s="21">
        <f>[1]DEPURADO!F129</f>
        <v>25500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25500</v>
      </c>
      <c r="P135" s="18">
        <f>IF([1]DEPURADO!H129&gt;1,0,[1]DEPURADO!B129)</f>
        <v>0</v>
      </c>
      <c r="Q135" s="24">
        <f t="shared" si="10"/>
        <v>0</v>
      </c>
      <c r="R135" s="25">
        <f t="shared" si="11"/>
        <v>25500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NO RADICADA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>
        <f>+[1]DEPURADO!A130</f>
        <v>1006</v>
      </c>
      <c r="D136" s="17">
        <f>+[1]DEPURADO!B130</f>
        <v>1006</v>
      </c>
      <c r="E136" s="19">
        <f>+[1]DEPURADO!C130</f>
        <v>44161</v>
      </c>
      <c r="F136" s="20">
        <f>+IF([1]DEPURADO!D130&gt;1,[1]DEPURADO!D130," ")</f>
        <v>44532</v>
      </c>
      <c r="G136" s="21">
        <f>[1]DEPURADO!F130</f>
        <v>5300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5300</v>
      </c>
      <c r="P136" s="18">
        <f>IF([1]DEPURADO!H130&gt;1,0,[1]DEPURADO!B130)</f>
        <v>0</v>
      </c>
      <c r="Q136" s="24">
        <f t="shared" si="10"/>
        <v>0</v>
      </c>
      <c r="R136" s="25">
        <f t="shared" si="11"/>
        <v>5300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NO RADICADA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>
        <f>+[1]DEPURADO!A131</f>
        <v>1091</v>
      </c>
      <c r="D137" s="17">
        <f>+[1]DEPURADO!B131</f>
        <v>1091</v>
      </c>
      <c r="E137" s="19">
        <f>+[1]DEPURADO!C131</f>
        <v>44172</v>
      </c>
      <c r="F137" s="20">
        <f>+IF([1]DEPURADO!D131&gt;1,[1]DEPURADO!D131," ")</f>
        <v>44532</v>
      </c>
      <c r="G137" s="21">
        <f>[1]DEPURADO!F131</f>
        <v>21200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21200</v>
      </c>
      <c r="P137" s="18">
        <f>IF([1]DEPURADO!H131&gt;1,0,[1]DEPURADO!B131)</f>
        <v>0</v>
      </c>
      <c r="Q137" s="24">
        <f t="shared" si="10"/>
        <v>0</v>
      </c>
      <c r="R137" s="25">
        <f t="shared" si="11"/>
        <v>21200</v>
      </c>
      <c r="S137" s="25">
        <f>+[1]DEPURADO!J131</f>
        <v>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NO RADICADA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>
        <f>+[1]DEPURADO!A132</f>
        <v>1027</v>
      </c>
      <c r="D138" s="17">
        <f>+[1]DEPURADO!B132</f>
        <v>1027</v>
      </c>
      <c r="E138" s="19">
        <f>+[1]DEPURADO!C132</f>
        <v>44172</v>
      </c>
      <c r="F138" s="20">
        <f>+IF([1]DEPURADO!D132&gt;1,[1]DEPURADO!D132," ")</f>
        <v>44532</v>
      </c>
      <c r="G138" s="21">
        <f>[1]DEPURADO!F132</f>
        <v>35100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35100</v>
      </c>
      <c r="P138" s="18">
        <f>IF([1]DEPURADO!H132&gt;1,0,[1]DEPURADO!B132)</f>
        <v>0</v>
      </c>
      <c r="Q138" s="24">
        <f t="shared" si="10"/>
        <v>0</v>
      </c>
      <c r="R138" s="25">
        <f t="shared" si="11"/>
        <v>35100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NO RADICADA</v>
      </c>
      <c r="AJ138" s="26"/>
      <c r="AK138" s="27"/>
    </row>
    <row r="139" spans="1:37" s="28" customFormat="1">
      <c r="A139" s="17">
        <f t="shared" ref="A139:A202" si="14">+A138+1</f>
        <v>131</v>
      </c>
      <c r="B139" s="18" t="s">
        <v>44</v>
      </c>
      <c r="C139" s="17">
        <f>+[1]DEPURADO!A133</f>
        <v>1271</v>
      </c>
      <c r="D139" s="17">
        <f>+[1]DEPURADO!B133</f>
        <v>1271</v>
      </c>
      <c r="E139" s="19">
        <f>+[1]DEPURADO!C133</f>
        <v>44176</v>
      </c>
      <c r="F139" s="20">
        <f>+IF([1]DEPURADO!D133&gt;1,[1]DEPURADO!D133," ")</f>
        <v>44532</v>
      </c>
      <c r="G139" s="21">
        <f>[1]DEPURADO!F133</f>
        <v>122000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122000</v>
      </c>
      <c r="P139" s="18">
        <f>IF([1]DEPURADO!H133&gt;1,0,[1]DEPURADO!B133)</f>
        <v>0</v>
      </c>
      <c r="Q139" s="24">
        <f t="shared" si="10"/>
        <v>0</v>
      </c>
      <c r="R139" s="25">
        <f t="shared" si="11"/>
        <v>122000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NO RADICADA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>
        <f>+[1]DEPURADO!A134</f>
        <v>1540</v>
      </c>
      <c r="D140" s="17">
        <f>+[1]DEPURADO!B134</f>
        <v>1540</v>
      </c>
      <c r="E140" s="19">
        <f>+[1]DEPURADO!C134</f>
        <v>44209</v>
      </c>
      <c r="F140" s="20">
        <f>+IF([1]DEPURADO!D134&gt;1,[1]DEPURADO!D134," ")</f>
        <v>44532</v>
      </c>
      <c r="G140" s="21">
        <f>[1]DEPURADO!F134</f>
        <v>24512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24512</v>
      </c>
      <c r="P140" s="18">
        <f>IF([1]DEPURADO!H134&gt;1,0,[1]DEPURADO!B134)</f>
        <v>0</v>
      </c>
      <c r="Q140" s="24">
        <f t="shared" si="10"/>
        <v>0</v>
      </c>
      <c r="R140" s="25">
        <f t="shared" si="11"/>
        <v>24512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NO RADICADA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>
        <f>+[1]DEPURADO!A135</f>
        <v>1805</v>
      </c>
      <c r="D141" s="17">
        <f>+[1]DEPURADO!B135</f>
        <v>1805</v>
      </c>
      <c r="E141" s="19">
        <f>+[1]DEPURADO!C135</f>
        <v>44211</v>
      </c>
      <c r="F141" s="20">
        <f>+IF([1]DEPURADO!D135&gt;1,[1]DEPURADO!D135," ")</f>
        <v>44532</v>
      </c>
      <c r="G141" s="21">
        <f>[1]DEPURADO!F135</f>
        <v>433574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204" si="15">+SUM(J141:M141)</f>
        <v>0</v>
      </c>
      <c r="O141" s="22">
        <f t="shared" ref="O141:O204" si="16">+G141-I141-N141</f>
        <v>433574</v>
      </c>
      <c r="P141" s="18">
        <f>IF([1]DEPURADO!H135&gt;1,0,[1]DEPURADO!B135)</f>
        <v>0</v>
      </c>
      <c r="Q141" s="24">
        <f t="shared" ref="Q141:Q204" si="17">+IF(P141&gt;0,G141,0)</f>
        <v>0</v>
      </c>
      <c r="R141" s="25">
        <f t="shared" ref="R141:R204" si="18">IF(P141=0,G141,0)</f>
        <v>433574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204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20">+G141-I141-N141-R141-Z141-AC141-AE141-S141-U141</f>
        <v>0</v>
      </c>
      <c r="AH141" s="24">
        <v>0</v>
      </c>
      <c r="AI141" s="24" t="str">
        <f>+[1]DEPURADO!G135</f>
        <v>NO RADICADA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>
        <f>+[1]DEPURADO!A136</f>
        <v>1582</v>
      </c>
      <c r="D142" s="17">
        <f>+[1]DEPURADO!B136</f>
        <v>1582</v>
      </c>
      <c r="E142" s="19">
        <f>+[1]DEPURADO!C136</f>
        <v>44215</v>
      </c>
      <c r="F142" s="20">
        <f>+IF([1]DEPURADO!D136&gt;1,[1]DEPURADO!D136," ")</f>
        <v>44532</v>
      </c>
      <c r="G142" s="21">
        <f>[1]DEPURADO!F136</f>
        <v>101934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101934</v>
      </c>
      <c r="P142" s="18">
        <f>IF([1]DEPURADO!H136&gt;1,0,[1]DEPURADO!B136)</f>
        <v>0</v>
      </c>
      <c r="Q142" s="24">
        <f t="shared" si="17"/>
        <v>0</v>
      </c>
      <c r="R142" s="25">
        <f t="shared" si="18"/>
        <v>101934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NO RADICADA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>
        <f>+[1]DEPURADO!A137</f>
        <v>1525</v>
      </c>
      <c r="D143" s="17">
        <f>+[1]DEPURADO!B137</f>
        <v>1525</v>
      </c>
      <c r="E143" s="19">
        <f>+[1]DEPURADO!C137</f>
        <v>44217</v>
      </c>
      <c r="F143" s="20">
        <f>+IF([1]DEPURADO!D137&gt;1,[1]DEPURADO!D137," ")</f>
        <v>44532</v>
      </c>
      <c r="G143" s="21">
        <f>[1]DEPURADO!F137</f>
        <v>36300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36300</v>
      </c>
      <c r="P143" s="18">
        <f>IF([1]DEPURADO!H137&gt;1,0,[1]DEPURADO!B137)</f>
        <v>0</v>
      </c>
      <c r="Q143" s="24">
        <f t="shared" si="17"/>
        <v>0</v>
      </c>
      <c r="R143" s="25">
        <f t="shared" si="18"/>
        <v>36300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NO RADICADA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>
        <f>+[1]DEPURADO!A138</f>
        <v>1889</v>
      </c>
      <c r="D144" s="17">
        <f>+[1]DEPURADO!B138</f>
        <v>1889</v>
      </c>
      <c r="E144" s="19">
        <f>+[1]DEPURADO!C138</f>
        <v>44229</v>
      </c>
      <c r="F144" s="20">
        <f>+IF([1]DEPURADO!D138&gt;1,[1]DEPURADO!D138," ")</f>
        <v>44532</v>
      </c>
      <c r="G144" s="21">
        <f>[1]DEPURADO!F138</f>
        <v>296421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296421</v>
      </c>
      <c r="P144" s="18">
        <f>IF([1]DEPURADO!H138&gt;1,0,[1]DEPURADO!B138)</f>
        <v>0</v>
      </c>
      <c r="Q144" s="24">
        <f t="shared" si="17"/>
        <v>0</v>
      </c>
      <c r="R144" s="25">
        <f t="shared" si="18"/>
        <v>296421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NO RADICADA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>
        <f>+[1]DEPURADO!A139</f>
        <v>42516</v>
      </c>
      <c r="D145" s="17">
        <f>+[1]DEPURADO!B139</f>
        <v>42516</v>
      </c>
      <c r="E145" s="19">
        <f>+[1]DEPURADO!C139</f>
        <v>44230</v>
      </c>
      <c r="F145" s="20">
        <f>+IF([1]DEPURADO!D139&gt;1,[1]DEPURADO!D139," ")</f>
        <v>44532</v>
      </c>
      <c r="G145" s="21">
        <f>[1]DEPURADO!F139</f>
        <v>530577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530577</v>
      </c>
      <c r="P145" s="18">
        <f>IF([1]DEPURADO!H139&gt;1,0,[1]DEPURADO!B139)</f>
        <v>0</v>
      </c>
      <c r="Q145" s="24">
        <f t="shared" si="17"/>
        <v>0</v>
      </c>
      <c r="R145" s="25">
        <f t="shared" si="18"/>
        <v>530577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NO RADICADA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>
        <f>+[1]DEPURADO!A140</f>
        <v>1749</v>
      </c>
      <c r="D146" s="17">
        <f>+[1]DEPURADO!B140</f>
        <v>1749</v>
      </c>
      <c r="E146" s="19">
        <f>+[1]DEPURADO!C140</f>
        <v>44236</v>
      </c>
      <c r="F146" s="20">
        <f>+IF([1]DEPURADO!D140&gt;1,[1]DEPURADO!D140," ")</f>
        <v>44532</v>
      </c>
      <c r="G146" s="21">
        <f>[1]DEPURADO!F140</f>
        <v>36300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36300</v>
      </c>
      <c r="P146" s="18">
        <f>IF([1]DEPURADO!H140&gt;1,0,[1]DEPURADO!B140)</f>
        <v>0</v>
      </c>
      <c r="Q146" s="24">
        <f t="shared" si="17"/>
        <v>0</v>
      </c>
      <c r="R146" s="25">
        <f t="shared" si="18"/>
        <v>36300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NO RADICADA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>
        <f>+[1]DEPURADO!A141</f>
        <v>2159</v>
      </c>
      <c r="D147" s="17">
        <f>+[1]DEPURADO!B141</f>
        <v>2159</v>
      </c>
      <c r="E147" s="19">
        <f>+[1]DEPURADO!C141</f>
        <v>44242</v>
      </c>
      <c r="F147" s="20">
        <f>+IF([1]DEPURADO!D141&gt;1,[1]DEPURADO!D141," ")</f>
        <v>44532</v>
      </c>
      <c r="G147" s="21">
        <f>[1]DEPURADO!F141</f>
        <v>608390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608390</v>
      </c>
      <c r="P147" s="18">
        <f>IF([1]DEPURADO!H141&gt;1,0,[1]DEPURADO!B141)</f>
        <v>0</v>
      </c>
      <c r="Q147" s="24">
        <f t="shared" si="17"/>
        <v>0</v>
      </c>
      <c r="R147" s="25">
        <f t="shared" si="18"/>
        <v>608390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NO RADICADA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>
        <f>+[1]DEPURADO!A142</f>
        <v>1992</v>
      </c>
      <c r="D148" s="17">
        <f>+[1]DEPURADO!B142</f>
        <v>1992</v>
      </c>
      <c r="E148" s="19">
        <f>+[1]DEPURADO!C142</f>
        <v>44242</v>
      </c>
      <c r="F148" s="20">
        <f>+IF([1]DEPURADO!D142&gt;1,[1]DEPURADO!D142," ")</f>
        <v>44532</v>
      </c>
      <c r="G148" s="21">
        <f>[1]DEPURADO!F142</f>
        <v>649405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649405</v>
      </c>
      <c r="P148" s="18">
        <f>IF([1]DEPURADO!H142&gt;1,0,[1]DEPURADO!B142)</f>
        <v>0</v>
      </c>
      <c r="Q148" s="24">
        <f t="shared" si="17"/>
        <v>0</v>
      </c>
      <c r="R148" s="25">
        <f t="shared" si="18"/>
        <v>649405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NO RADICADA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>
        <f>+[1]DEPURADO!A143</f>
        <v>1853</v>
      </c>
      <c r="D149" s="17">
        <f>+[1]DEPURADO!B143</f>
        <v>1853</v>
      </c>
      <c r="E149" s="19">
        <f>+[1]DEPURADO!C143</f>
        <v>44244</v>
      </c>
      <c r="F149" s="20">
        <f>+IF([1]DEPURADO!D143&gt;1,[1]DEPURADO!D143," ")</f>
        <v>44532</v>
      </c>
      <c r="G149" s="21">
        <f>[1]DEPURADO!F143</f>
        <v>34457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34457</v>
      </c>
      <c r="P149" s="18">
        <f>IF([1]DEPURADO!H143&gt;1,0,[1]DEPURADO!B143)</f>
        <v>0</v>
      </c>
      <c r="Q149" s="24">
        <f t="shared" si="17"/>
        <v>0</v>
      </c>
      <c r="R149" s="25">
        <f t="shared" si="18"/>
        <v>34457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NO RADICADA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>
        <f>+[1]DEPURADO!A144</f>
        <v>2103</v>
      </c>
      <c r="D150" s="17">
        <f>+[1]DEPURADO!B144</f>
        <v>2103</v>
      </c>
      <c r="E150" s="19">
        <f>+[1]DEPURADO!C144</f>
        <v>44250</v>
      </c>
      <c r="F150" s="20">
        <f>+IF([1]DEPURADO!D144&gt;1,[1]DEPURADO!D144," ")</f>
        <v>44532</v>
      </c>
      <c r="G150" s="21">
        <f>[1]DEPURADO!F144</f>
        <v>101176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101176</v>
      </c>
      <c r="P150" s="18">
        <f>IF([1]DEPURADO!H144&gt;1,0,[1]DEPURADO!B144)</f>
        <v>0</v>
      </c>
      <c r="Q150" s="24">
        <f t="shared" si="17"/>
        <v>0</v>
      </c>
      <c r="R150" s="25">
        <f t="shared" si="18"/>
        <v>101176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NO RADICADA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>
        <f>+[1]DEPURADO!A145</f>
        <v>1952</v>
      </c>
      <c r="D151" s="17">
        <f>+[1]DEPURADO!B145</f>
        <v>1952</v>
      </c>
      <c r="E151" s="19">
        <f>+[1]DEPURADO!C145</f>
        <v>44251</v>
      </c>
      <c r="F151" s="20">
        <f>+IF([1]DEPURADO!D145&gt;1,[1]DEPURADO!D145," ")</f>
        <v>44532</v>
      </c>
      <c r="G151" s="21">
        <f>[1]DEPURADO!F145</f>
        <v>34457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34457</v>
      </c>
      <c r="P151" s="18">
        <f>IF([1]DEPURADO!H145&gt;1,0,[1]DEPURADO!B145)</f>
        <v>0</v>
      </c>
      <c r="Q151" s="24">
        <f t="shared" si="17"/>
        <v>0</v>
      </c>
      <c r="R151" s="25">
        <f t="shared" si="18"/>
        <v>34457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NO RADICADA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>
        <f>+[1]DEPURADO!A146</f>
        <v>2448</v>
      </c>
      <c r="D152" s="17">
        <f>+[1]DEPURADO!B146</f>
        <v>2448</v>
      </c>
      <c r="E152" s="19">
        <f>+[1]DEPURADO!C146</f>
        <v>44273</v>
      </c>
      <c r="F152" s="20">
        <f>+IF([1]DEPURADO!D146&gt;1,[1]DEPURADO!D146," ")</f>
        <v>44532</v>
      </c>
      <c r="G152" s="21">
        <f>[1]DEPURADO!F146</f>
        <v>66889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66889</v>
      </c>
      <c r="P152" s="18">
        <f>IF([1]DEPURADO!H146&gt;1,0,[1]DEPURADO!B146)</f>
        <v>0</v>
      </c>
      <c r="Q152" s="24">
        <f t="shared" si="17"/>
        <v>0</v>
      </c>
      <c r="R152" s="25">
        <f t="shared" si="18"/>
        <v>66889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NO RADICADA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>
        <f>+[1]DEPURADO!A147</f>
        <v>2807</v>
      </c>
      <c r="D153" s="17">
        <f>+[1]DEPURADO!B147</f>
        <v>2807</v>
      </c>
      <c r="E153" s="19">
        <f>+[1]DEPURADO!C147</f>
        <v>44278</v>
      </c>
      <c r="F153" s="20">
        <f>+IF([1]DEPURADO!D147&gt;1,[1]DEPURADO!D147," ")</f>
        <v>44532</v>
      </c>
      <c r="G153" s="21">
        <f>[1]DEPURADO!F147</f>
        <v>19700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19700</v>
      </c>
      <c r="P153" s="18">
        <f>IF([1]DEPURADO!H147&gt;1,0,[1]DEPURADO!B147)</f>
        <v>0</v>
      </c>
      <c r="Q153" s="24">
        <f t="shared" si="17"/>
        <v>0</v>
      </c>
      <c r="R153" s="25">
        <f t="shared" si="18"/>
        <v>19700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NO RADICADA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>
        <f>+[1]DEPURADO!A148</f>
        <v>2905</v>
      </c>
      <c r="D154" s="17">
        <f>+[1]DEPURADO!B148</f>
        <v>2905</v>
      </c>
      <c r="E154" s="19">
        <f>+[1]DEPURADO!C148</f>
        <v>44280</v>
      </c>
      <c r="F154" s="20">
        <f>+IF([1]DEPURADO!D148&gt;1,[1]DEPURADO!D148," ")</f>
        <v>44532</v>
      </c>
      <c r="G154" s="21">
        <f>[1]DEPURADO!F148</f>
        <v>92630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92630</v>
      </c>
      <c r="P154" s="18">
        <f>IF([1]DEPURADO!H148&gt;1,0,[1]DEPURADO!B148)</f>
        <v>0</v>
      </c>
      <c r="Q154" s="24">
        <f t="shared" si="17"/>
        <v>0</v>
      </c>
      <c r="R154" s="25">
        <f t="shared" si="18"/>
        <v>92630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NO RADICADA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>
        <f>+[1]DEPURADO!A149</f>
        <v>2818</v>
      </c>
      <c r="D155" s="17">
        <f>+[1]DEPURADO!B149</f>
        <v>2818</v>
      </c>
      <c r="E155" s="19">
        <f>+[1]DEPURADO!C149</f>
        <v>44285</v>
      </c>
      <c r="F155" s="20">
        <f>+IF([1]DEPURADO!D149&gt;1,[1]DEPURADO!D149," ")</f>
        <v>44532</v>
      </c>
      <c r="G155" s="21">
        <f>[1]DEPURADO!F149</f>
        <v>30843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30843</v>
      </c>
      <c r="P155" s="18">
        <f>IF([1]DEPURADO!H149&gt;1,0,[1]DEPURADO!B149)</f>
        <v>0</v>
      </c>
      <c r="Q155" s="24">
        <f t="shared" si="17"/>
        <v>0</v>
      </c>
      <c r="R155" s="25">
        <f t="shared" si="18"/>
        <v>30843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NO RADICADA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>
        <f>+[1]DEPURADO!A150</f>
        <v>3019</v>
      </c>
      <c r="D156" s="17">
        <f>+[1]DEPURADO!B150</f>
        <v>3019</v>
      </c>
      <c r="E156" s="19">
        <f>+[1]DEPURADO!C150</f>
        <v>44286</v>
      </c>
      <c r="F156" s="20">
        <f>+IF([1]DEPURADO!D150&gt;1,[1]DEPURADO!D150," ")</f>
        <v>44532</v>
      </c>
      <c r="G156" s="21">
        <f>[1]DEPURADO!F150</f>
        <v>5485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5485</v>
      </c>
      <c r="P156" s="18">
        <f>IF([1]DEPURADO!H150&gt;1,0,[1]DEPURADO!B150)</f>
        <v>0</v>
      </c>
      <c r="Q156" s="24">
        <f t="shared" si="17"/>
        <v>0</v>
      </c>
      <c r="R156" s="25">
        <f t="shared" si="18"/>
        <v>5485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NO RADICADA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>
        <f>+[1]DEPURADO!A151</f>
        <v>3377</v>
      </c>
      <c r="D157" s="17">
        <f>+[1]DEPURADO!B151</f>
        <v>3377</v>
      </c>
      <c r="E157" s="19">
        <f>+[1]DEPURADO!C151</f>
        <v>44292</v>
      </c>
      <c r="F157" s="20">
        <f>+IF([1]DEPURADO!D151&gt;1,[1]DEPURADO!D151," ")</f>
        <v>44532</v>
      </c>
      <c r="G157" s="21">
        <f>[1]DEPURADO!F151</f>
        <v>138893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138893</v>
      </c>
      <c r="P157" s="18">
        <f>IF([1]DEPURADO!H151&gt;1,0,[1]DEPURADO!B151)</f>
        <v>0</v>
      </c>
      <c r="Q157" s="24">
        <f t="shared" si="17"/>
        <v>0</v>
      </c>
      <c r="R157" s="25">
        <f t="shared" si="18"/>
        <v>138893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NO RADICADA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>
        <f>+[1]DEPURADO!A152</f>
        <v>3064</v>
      </c>
      <c r="D158" s="17">
        <f>+[1]DEPURADO!B152</f>
        <v>3064</v>
      </c>
      <c r="E158" s="19">
        <f>+[1]DEPURADO!C152</f>
        <v>44292</v>
      </c>
      <c r="F158" s="20">
        <f>+IF([1]DEPURADO!D152&gt;1,[1]DEPURADO!D152," ")</f>
        <v>44532</v>
      </c>
      <c r="G158" s="21">
        <f>[1]DEPURADO!F152</f>
        <v>320748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320748</v>
      </c>
      <c r="P158" s="18">
        <f>IF([1]DEPURADO!H152&gt;1,0,[1]DEPURADO!B152)</f>
        <v>0</v>
      </c>
      <c r="Q158" s="24">
        <f t="shared" si="17"/>
        <v>0</v>
      </c>
      <c r="R158" s="25">
        <f t="shared" si="18"/>
        <v>320748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NO RADICADA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>
        <f>+[1]DEPURADO!A153</f>
        <v>3140</v>
      </c>
      <c r="D159" s="17">
        <f>+[1]DEPURADO!B153</f>
        <v>3140</v>
      </c>
      <c r="E159" s="19">
        <f>+[1]DEPURADO!C153</f>
        <v>44292</v>
      </c>
      <c r="F159" s="20">
        <f>+IF([1]DEPURADO!D153&gt;1,[1]DEPURADO!D153," ")</f>
        <v>44532</v>
      </c>
      <c r="G159" s="21">
        <f>[1]DEPURADO!F153</f>
        <v>5485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5485</v>
      </c>
      <c r="P159" s="18">
        <f>IF([1]DEPURADO!H153&gt;1,0,[1]DEPURADO!B153)</f>
        <v>0</v>
      </c>
      <c r="Q159" s="24">
        <f t="shared" si="17"/>
        <v>0</v>
      </c>
      <c r="R159" s="25">
        <f t="shared" si="18"/>
        <v>5485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NO RADICADA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>
        <f>+[1]DEPURADO!A154</f>
        <v>3839</v>
      </c>
      <c r="D160" s="17">
        <f>+[1]DEPURADO!B154</f>
        <v>3839</v>
      </c>
      <c r="E160" s="19">
        <f>+[1]DEPURADO!C154</f>
        <v>44293</v>
      </c>
      <c r="F160" s="20">
        <f>+IF([1]DEPURADO!D154&gt;1,[1]DEPURADO!D154," ")</f>
        <v>44532</v>
      </c>
      <c r="G160" s="21">
        <f>[1]DEPURADO!F154</f>
        <v>79600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79600</v>
      </c>
      <c r="P160" s="18">
        <f>IF([1]DEPURADO!H154&gt;1,0,[1]DEPURADO!B154)</f>
        <v>0</v>
      </c>
      <c r="Q160" s="24">
        <f t="shared" si="17"/>
        <v>0</v>
      </c>
      <c r="R160" s="25">
        <f t="shared" si="18"/>
        <v>79600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NO RADICADA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>
        <f>+[1]DEPURADO!A155</f>
        <v>3126</v>
      </c>
      <c r="D161" s="17">
        <f>+[1]DEPURADO!B155</f>
        <v>3126</v>
      </c>
      <c r="E161" s="19">
        <f>+[1]DEPURADO!C155</f>
        <v>44293</v>
      </c>
      <c r="F161" s="20">
        <f>+IF([1]DEPURADO!D155&gt;1,[1]DEPURADO!D155," ")</f>
        <v>44532</v>
      </c>
      <c r="G161" s="21">
        <f>[1]DEPURADO!F155</f>
        <v>79695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79695</v>
      </c>
      <c r="P161" s="18">
        <f>IF([1]DEPURADO!H155&gt;1,0,[1]DEPURADO!B155)</f>
        <v>0</v>
      </c>
      <c r="Q161" s="24">
        <f t="shared" si="17"/>
        <v>0</v>
      </c>
      <c r="R161" s="25">
        <f t="shared" si="18"/>
        <v>79695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NO RADICADA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>
        <f>+[1]DEPURADO!A156</f>
        <v>43954</v>
      </c>
      <c r="D162" s="17">
        <f>+[1]DEPURADO!B156</f>
        <v>43954</v>
      </c>
      <c r="E162" s="19">
        <f>+[1]DEPURADO!C156</f>
        <v>44297</v>
      </c>
      <c r="F162" s="20">
        <f>+IF([1]DEPURADO!D156&gt;1,[1]DEPURADO!D156," ")</f>
        <v>44532</v>
      </c>
      <c r="G162" s="21">
        <f>[1]DEPURADO!F156</f>
        <v>882352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882352</v>
      </c>
      <c r="P162" s="18">
        <f>IF([1]DEPURADO!H156&gt;1,0,[1]DEPURADO!B156)</f>
        <v>0</v>
      </c>
      <c r="Q162" s="24">
        <f t="shared" si="17"/>
        <v>0</v>
      </c>
      <c r="R162" s="25">
        <f t="shared" si="18"/>
        <v>882352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NO RADICADA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>
        <f>+[1]DEPURADO!A157</f>
        <v>43427</v>
      </c>
      <c r="D163" s="17">
        <f>+[1]DEPURADO!B157</f>
        <v>43427</v>
      </c>
      <c r="E163" s="19">
        <f>+[1]DEPURADO!C157</f>
        <v>44307</v>
      </c>
      <c r="F163" s="20">
        <f>+IF([1]DEPURADO!D157&gt;1,[1]DEPURADO!D157," ")</f>
        <v>44532</v>
      </c>
      <c r="G163" s="21">
        <f>[1]DEPURADO!F157</f>
        <v>19000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19000</v>
      </c>
      <c r="P163" s="18">
        <f>IF([1]DEPURADO!H157&gt;1,0,[1]DEPURADO!B157)</f>
        <v>0</v>
      </c>
      <c r="Q163" s="24">
        <f t="shared" si="17"/>
        <v>0</v>
      </c>
      <c r="R163" s="25">
        <f t="shared" si="18"/>
        <v>19000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NO RADICADA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>
        <f>+[1]DEPURADO!A158</f>
        <v>43437</v>
      </c>
      <c r="D164" s="17">
        <f>+[1]DEPURADO!B158</f>
        <v>43437</v>
      </c>
      <c r="E164" s="19">
        <f>+[1]DEPURADO!C158</f>
        <v>44309</v>
      </c>
      <c r="F164" s="20">
        <f>+IF([1]DEPURADO!D158&gt;1,[1]DEPURADO!D158," ")</f>
        <v>44532</v>
      </c>
      <c r="G164" s="21">
        <f>[1]DEPURADO!F158</f>
        <v>77000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77000</v>
      </c>
      <c r="P164" s="18">
        <f>IF([1]DEPURADO!H158&gt;1,0,[1]DEPURADO!B158)</f>
        <v>0</v>
      </c>
      <c r="Q164" s="24">
        <f t="shared" si="17"/>
        <v>0</v>
      </c>
      <c r="R164" s="25">
        <f t="shared" si="18"/>
        <v>77000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NO RADICADA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>
        <f>+[1]DEPURADO!A159</f>
        <v>4211</v>
      </c>
      <c r="D165" s="17">
        <f>+[1]DEPURADO!B159</f>
        <v>4211</v>
      </c>
      <c r="E165" s="19">
        <f>+[1]DEPURADO!C159</f>
        <v>44311</v>
      </c>
      <c r="F165" s="20">
        <f>+IF([1]DEPURADO!D159&gt;1,[1]DEPURADO!D159," ")</f>
        <v>44532</v>
      </c>
      <c r="G165" s="21">
        <f>[1]DEPURADO!F159</f>
        <v>559699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559699</v>
      </c>
      <c r="P165" s="18">
        <f>IF([1]DEPURADO!H159&gt;1,0,[1]DEPURADO!B159)</f>
        <v>0</v>
      </c>
      <c r="Q165" s="24">
        <f t="shared" si="17"/>
        <v>0</v>
      </c>
      <c r="R165" s="25">
        <f t="shared" si="18"/>
        <v>559699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NO RADICADA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>
        <f>+[1]DEPURADO!A160</f>
        <v>11679</v>
      </c>
      <c r="D166" s="17">
        <f>+[1]DEPURADO!B160</f>
        <v>11679</v>
      </c>
      <c r="E166" s="19">
        <f>+[1]DEPURADO!C160</f>
        <v>44312</v>
      </c>
      <c r="F166" s="20">
        <f>+IF([1]DEPURADO!D160&gt;1,[1]DEPURADO!D160," ")</f>
        <v>44532</v>
      </c>
      <c r="G166" s="21">
        <f>[1]DEPURADO!F160</f>
        <v>138569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138569</v>
      </c>
      <c r="P166" s="18">
        <f>IF([1]DEPURADO!H160&gt;1,0,[1]DEPURADO!B160)</f>
        <v>0</v>
      </c>
      <c r="Q166" s="24">
        <f t="shared" si="17"/>
        <v>0</v>
      </c>
      <c r="R166" s="25">
        <f t="shared" si="18"/>
        <v>138569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NO RADICADA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>
        <f>+[1]DEPURADO!A161</f>
        <v>3925</v>
      </c>
      <c r="D167" s="17">
        <f>+[1]DEPURADO!B161</f>
        <v>3925</v>
      </c>
      <c r="E167" s="19">
        <f>+[1]DEPURADO!C161</f>
        <v>44312</v>
      </c>
      <c r="F167" s="20">
        <f>+IF([1]DEPURADO!D161&gt;1,[1]DEPURADO!D161," ")</f>
        <v>44532</v>
      </c>
      <c r="G167" s="21">
        <f>[1]DEPURADO!F161</f>
        <v>5485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5485</v>
      </c>
      <c r="P167" s="18">
        <f>IF([1]DEPURADO!H161&gt;1,0,[1]DEPURADO!B161)</f>
        <v>0</v>
      </c>
      <c r="Q167" s="24">
        <f t="shared" si="17"/>
        <v>0</v>
      </c>
      <c r="R167" s="25">
        <f t="shared" si="18"/>
        <v>5485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NO RADICADA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>
        <f>+[1]DEPURADO!A162</f>
        <v>4245</v>
      </c>
      <c r="D168" s="17">
        <f>+[1]DEPURADO!B162</f>
        <v>4245</v>
      </c>
      <c r="E168" s="19">
        <f>+[1]DEPURADO!C162</f>
        <v>44313</v>
      </c>
      <c r="F168" s="20">
        <f>+IF([1]DEPURADO!D162&gt;1,[1]DEPURADO!D162," ")</f>
        <v>44532</v>
      </c>
      <c r="G168" s="21">
        <f>[1]DEPURADO!F162</f>
        <v>19700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19700</v>
      </c>
      <c r="P168" s="18">
        <f>IF([1]DEPURADO!H162&gt;1,0,[1]DEPURADO!B162)</f>
        <v>0</v>
      </c>
      <c r="Q168" s="24">
        <f t="shared" si="17"/>
        <v>0</v>
      </c>
      <c r="R168" s="25">
        <f t="shared" si="18"/>
        <v>19700</v>
      </c>
      <c r="S168" s="25">
        <f>+[1]DEPURADO!J162</f>
        <v>0</v>
      </c>
      <c r="T168" s="17" t="s">
        <v>45</v>
      </c>
      <c r="U168" s="25">
        <f>+[1]DEPURADO!I162</f>
        <v>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NO RADICADA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>
        <f>+[1]DEPURADO!A163</f>
        <v>3968</v>
      </c>
      <c r="D169" s="17">
        <f>+[1]DEPURADO!B163</f>
        <v>3968</v>
      </c>
      <c r="E169" s="19">
        <f>+[1]DEPURADO!C163</f>
        <v>44314</v>
      </c>
      <c r="F169" s="20">
        <f>+IF([1]DEPURADO!D163&gt;1,[1]DEPURADO!D163," ")</f>
        <v>44532</v>
      </c>
      <c r="G169" s="21">
        <f>[1]DEPURADO!F163</f>
        <v>5485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5485</v>
      </c>
      <c r="P169" s="18">
        <f>IF([1]DEPURADO!H163&gt;1,0,[1]DEPURADO!B163)</f>
        <v>0</v>
      </c>
      <c r="Q169" s="24">
        <f t="shared" si="17"/>
        <v>0</v>
      </c>
      <c r="R169" s="25">
        <f t="shared" si="18"/>
        <v>5485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NO RADICADA</v>
      </c>
      <c r="AJ169" s="26"/>
      <c r="AK169" s="27"/>
    </row>
    <row r="170" spans="1:37" s="28" customFormat="1">
      <c r="A170" s="17">
        <f t="shared" si="14"/>
        <v>162</v>
      </c>
      <c r="B170" s="18" t="s">
        <v>44</v>
      </c>
      <c r="C170" s="17">
        <f>+[1]DEPURADO!A164</f>
        <v>4306</v>
      </c>
      <c r="D170" s="17">
        <f>+[1]DEPURADO!B164</f>
        <v>4306</v>
      </c>
      <c r="E170" s="19">
        <f>+[1]DEPURADO!C164</f>
        <v>44319</v>
      </c>
      <c r="F170" s="20">
        <f>+IF([1]DEPURADO!D164&gt;1,[1]DEPURADO!D164," ")</f>
        <v>44532</v>
      </c>
      <c r="G170" s="21">
        <f>[1]DEPURADO!F164</f>
        <v>5485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5485</v>
      </c>
      <c r="P170" s="18">
        <f>IF([1]DEPURADO!H164&gt;1,0,[1]DEPURADO!B164)</f>
        <v>0</v>
      </c>
      <c r="Q170" s="24">
        <f t="shared" si="17"/>
        <v>0</v>
      </c>
      <c r="R170" s="25">
        <f t="shared" si="18"/>
        <v>5485</v>
      </c>
      <c r="S170" s="25">
        <f>+[1]DEPURADO!J164</f>
        <v>0</v>
      </c>
      <c r="T170" s="17" t="s">
        <v>45</v>
      </c>
      <c r="U170" s="25">
        <f>+[1]DEPURADO!I164</f>
        <v>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0</v>
      </c>
      <c r="AH170" s="24">
        <v>0</v>
      </c>
      <c r="AI170" s="24" t="str">
        <f>+[1]DEPURADO!G164</f>
        <v>NO RADICADA</v>
      </c>
      <c r="AJ170" s="26"/>
      <c r="AK170" s="27"/>
    </row>
    <row r="171" spans="1:37" s="28" customFormat="1">
      <c r="A171" s="17">
        <f t="shared" si="14"/>
        <v>163</v>
      </c>
      <c r="B171" s="18" t="s">
        <v>44</v>
      </c>
      <c r="C171" s="17">
        <f>+[1]DEPURADO!A165</f>
        <v>4307</v>
      </c>
      <c r="D171" s="17">
        <f>+[1]DEPURADO!B165</f>
        <v>4307</v>
      </c>
      <c r="E171" s="19">
        <f>+[1]DEPURADO!C165</f>
        <v>44319</v>
      </c>
      <c r="F171" s="20">
        <f>+IF([1]DEPURADO!D165&gt;1,[1]DEPURADO!D165," ")</f>
        <v>44532</v>
      </c>
      <c r="G171" s="21">
        <f>[1]DEPURADO!F165</f>
        <v>5485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5485</v>
      </c>
      <c r="P171" s="18">
        <f>IF([1]DEPURADO!H165&gt;1,0,[1]DEPURADO!B165)</f>
        <v>0</v>
      </c>
      <c r="Q171" s="24">
        <f t="shared" si="17"/>
        <v>0</v>
      </c>
      <c r="R171" s="25">
        <f t="shared" si="18"/>
        <v>5485</v>
      </c>
      <c r="S171" s="25">
        <f>+[1]DEPURADO!J165</f>
        <v>0</v>
      </c>
      <c r="T171" s="17" t="s">
        <v>45</v>
      </c>
      <c r="U171" s="25">
        <f>+[1]DEPURADO!I165</f>
        <v>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NO RADICADA</v>
      </c>
      <c r="AJ171" s="26"/>
      <c r="AK171" s="27"/>
    </row>
    <row r="172" spans="1:37" s="28" customFormat="1">
      <c r="A172" s="17">
        <f t="shared" si="14"/>
        <v>164</v>
      </c>
      <c r="B172" s="18" t="s">
        <v>44</v>
      </c>
      <c r="C172" s="17">
        <f>+[1]DEPURADO!A166</f>
        <v>4323</v>
      </c>
      <c r="D172" s="17">
        <f>+[1]DEPURADO!B166</f>
        <v>4323</v>
      </c>
      <c r="E172" s="19">
        <f>+[1]DEPURADO!C166</f>
        <v>44319</v>
      </c>
      <c r="F172" s="20">
        <f>+IF([1]DEPURADO!D166&gt;1,[1]DEPURADO!D166," ")</f>
        <v>44532</v>
      </c>
      <c r="G172" s="21">
        <f>[1]DEPURADO!F166</f>
        <v>5485</v>
      </c>
      <c r="H172" s="22">
        <v>0</v>
      </c>
      <c r="I172" s="22">
        <f>+[1]DEPURADO!M166+[1]DEPURADO!N166</f>
        <v>0</v>
      </c>
      <c r="J172" s="22">
        <f>+[1]DEPURADO!R166</f>
        <v>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5485</v>
      </c>
      <c r="P172" s="18">
        <f>IF([1]DEPURADO!H166&gt;1,0,[1]DEPURADO!B166)</f>
        <v>0</v>
      </c>
      <c r="Q172" s="24">
        <f t="shared" si="17"/>
        <v>0</v>
      </c>
      <c r="R172" s="25">
        <f t="shared" si="18"/>
        <v>5485</v>
      </c>
      <c r="S172" s="25">
        <f>+[1]DEPURADO!J166</f>
        <v>0</v>
      </c>
      <c r="T172" s="17" t="s">
        <v>45</v>
      </c>
      <c r="U172" s="25">
        <f>+[1]DEPURADO!I166</f>
        <v>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NO RADICADA</v>
      </c>
      <c r="AJ172" s="26"/>
      <c r="AK172" s="27"/>
    </row>
    <row r="173" spans="1:37" s="28" customFormat="1">
      <c r="A173" s="17">
        <f t="shared" si="14"/>
        <v>165</v>
      </c>
      <c r="B173" s="18" t="s">
        <v>44</v>
      </c>
      <c r="C173" s="17">
        <f>+[1]DEPURADO!A167</f>
        <v>4400</v>
      </c>
      <c r="D173" s="17">
        <f>+[1]DEPURADO!B167</f>
        <v>4400</v>
      </c>
      <c r="E173" s="19">
        <f>+[1]DEPURADO!C167</f>
        <v>44322</v>
      </c>
      <c r="F173" s="20">
        <f>+IF([1]DEPURADO!D167&gt;1,[1]DEPURADO!D167," ")</f>
        <v>44532</v>
      </c>
      <c r="G173" s="21">
        <f>[1]DEPURADO!F167</f>
        <v>5485</v>
      </c>
      <c r="H173" s="22">
        <v>0</v>
      </c>
      <c r="I173" s="22">
        <f>+[1]DEPURADO!M167+[1]DEPURADO!N167</f>
        <v>0</v>
      </c>
      <c r="J173" s="22">
        <f>+[1]DEPURADO!R167</f>
        <v>0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5485</v>
      </c>
      <c r="P173" s="18">
        <f>IF([1]DEPURADO!H167&gt;1,0,[1]DEPURADO!B167)</f>
        <v>0</v>
      </c>
      <c r="Q173" s="24">
        <f t="shared" si="17"/>
        <v>0</v>
      </c>
      <c r="R173" s="25">
        <f t="shared" si="18"/>
        <v>5485</v>
      </c>
      <c r="S173" s="25">
        <f>+[1]DEPURADO!J167</f>
        <v>0</v>
      </c>
      <c r="T173" s="17" t="s">
        <v>45</v>
      </c>
      <c r="U173" s="25">
        <f>+[1]DEPURADO!I167</f>
        <v>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NO RADICADA</v>
      </c>
      <c r="AJ173" s="26"/>
      <c r="AK173" s="27"/>
    </row>
    <row r="174" spans="1:37" s="28" customFormat="1">
      <c r="A174" s="17">
        <f t="shared" si="14"/>
        <v>166</v>
      </c>
      <c r="B174" s="18" t="s">
        <v>44</v>
      </c>
      <c r="C174" s="17">
        <f>+[1]DEPURADO!A168</f>
        <v>4543</v>
      </c>
      <c r="D174" s="17">
        <f>+[1]DEPURADO!B168</f>
        <v>4543</v>
      </c>
      <c r="E174" s="19">
        <f>+[1]DEPURADO!C168</f>
        <v>44330</v>
      </c>
      <c r="F174" s="20">
        <f>+IF([1]DEPURADO!D168&gt;1,[1]DEPURADO!D168," ")</f>
        <v>44532</v>
      </c>
      <c r="G174" s="21">
        <f>[1]DEPURADO!F168</f>
        <v>5485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5485</v>
      </c>
      <c r="P174" s="18">
        <f>IF([1]DEPURADO!H168&gt;1,0,[1]DEPURADO!B168)</f>
        <v>0</v>
      </c>
      <c r="Q174" s="24">
        <f t="shared" si="17"/>
        <v>0</v>
      </c>
      <c r="R174" s="25">
        <f t="shared" si="18"/>
        <v>5485</v>
      </c>
      <c r="S174" s="25">
        <f>+[1]DEPURADO!J168</f>
        <v>0</v>
      </c>
      <c r="T174" s="17" t="s">
        <v>45</v>
      </c>
      <c r="U174" s="25">
        <f>+[1]DEPURADO!I168</f>
        <v>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NO RADICADA</v>
      </c>
      <c r="AJ174" s="26"/>
      <c r="AK174" s="27"/>
    </row>
    <row r="175" spans="1:37" s="28" customFormat="1">
      <c r="A175" s="17">
        <f t="shared" si="14"/>
        <v>167</v>
      </c>
      <c r="B175" s="18" t="s">
        <v>44</v>
      </c>
      <c r="C175" s="17">
        <f>+[1]DEPURADO!A169</f>
        <v>4661</v>
      </c>
      <c r="D175" s="17">
        <f>+[1]DEPURADO!B169</f>
        <v>4661</v>
      </c>
      <c r="E175" s="19">
        <f>+[1]DEPURADO!C169</f>
        <v>44335</v>
      </c>
      <c r="F175" s="20">
        <f>+IF([1]DEPURADO!D169&gt;1,[1]DEPURADO!D169," ")</f>
        <v>44532</v>
      </c>
      <c r="G175" s="21">
        <f>[1]DEPURADO!F169</f>
        <v>59700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59700</v>
      </c>
      <c r="P175" s="18">
        <f>IF([1]DEPURADO!H169&gt;1,0,[1]DEPURADO!B169)</f>
        <v>0</v>
      </c>
      <c r="Q175" s="24">
        <f t="shared" si="17"/>
        <v>0</v>
      </c>
      <c r="R175" s="25">
        <f t="shared" si="18"/>
        <v>59700</v>
      </c>
      <c r="S175" s="25">
        <f>+[1]DEPURADO!J169</f>
        <v>0</v>
      </c>
      <c r="T175" s="17" t="s">
        <v>45</v>
      </c>
      <c r="U175" s="25">
        <f>+[1]DEPURADO!I169</f>
        <v>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0</v>
      </c>
      <c r="AH175" s="24">
        <v>0</v>
      </c>
      <c r="AI175" s="24" t="str">
        <f>+[1]DEPURADO!G169</f>
        <v>NO RADICADA</v>
      </c>
      <c r="AJ175" s="26"/>
      <c r="AK175" s="27"/>
    </row>
    <row r="176" spans="1:37" s="28" customFormat="1">
      <c r="A176" s="17">
        <f t="shared" si="14"/>
        <v>168</v>
      </c>
      <c r="B176" s="18" t="s">
        <v>44</v>
      </c>
      <c r="C176" s="17">
        <f>+[1]DEPURADO!A170</f>
        <v>4583</v>
      </c>
      <c r="D176" s="17">
        <f>+[1]DEPURADO!B170</f>
        <v>4583</v>
      </c>
      <c r="E176" s="19">
        <f>+[1]DEPURADO!C170</f>
        <v>44335</v>
      </c>
      <c r="F176" s="20">
        <f>+IF([1]DEPURADO!D170&gt;1,[1]DEPURADO!D170," ")</f>
        <v>44532</v>
      </c>
      <c r="G176" s="21">
        <f>[1]DEPURADO!F170</f>
        <v>99000</v>
      </c>
      <c r="H176" s="22">
        <v>0</v>
      </c>
      <c r="I176" s="22">
        <f>+[1]DEPURADO!M170+[1]DEPURADO!N170</f>
        <v>0</v>
      </c>
      <c r="J176" s="22">
        <f>+[1]DEPURADO!R170</f>
        <v>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99000</v>
      </c>
      <c r="P176" s="18">
        <f>IF([1]DEPURADO!H170&gt;1,0,[1]DEPURADO!B170)</f>
        <v>0</v>
      </c>
      <c r="Q176" s="24">
        <f t="shared" si="17"/>
        <v>0</v>
      </c>
      <c r="R176" s="25">
        <f t="shared" si="18"/>
        <v>99000</v>
      </c>
      <c r="S176" s="25">
        <f>+[1]DEPURADO!J170</f>
        <v>0</v>
      </c>
      <c r="T176" s="17" t="s">
        <v>45</v>
      </c>
      <c r="U176" s="25">
        <f>+[1]DEPURADO!I170</f>
        <v>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NO RADICADA</v>
      </c>
      <c r="AJ176" s="26"/>
      <c r="AK176" s="27"/>
    </row>
    <row r="177" spans="1:37" s="28" customFormat="1">
      <c r="A177" s="17">
        <f t="shared" si="14"/>
        <v>169</v>
      </c>
      <c r="B177" s="18" t="s">
        <v>44</v>
      </c>
      <c r="C177" s="17">
        <f>+[1]DEPURADO!A171</f>
        <v>43996</v>
      </c>
      <c r="D177" s="17">
        <f>+[1]DEPURADO!B171</f>
        <v>43996</v>
      </c>
      <c r="E177" s="19">
        <f>+[1]DEPURADO!C171</f>
        <v>44340</v>
      </c>
      <c r="F177" s="20">
        <f>+IF([1]DEPURADO!D171&gt;1,[1]DEPURADO!D171," ")</f>
        <v>44532</v>
      </c>
      <c r="G177" s="21">
        <f>[1]DEPURADO!F171</f>
        <v>105838</v>
      </c>
      <c r="H177" s="22">
        <v>0</v>
      </c>
      <c r="I177" s="22">
        <f>+[1]DEPURADO!M171+[1]DEPURADO!N171</f>
        <v>0</v>
      </c>
      <c r="J177" s="22">
        <f>+[1]DEPURADO!R171</f>
        <v>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105838</v>
      </c>
      <c r="P177" s="18">
        <f>IF([1]DEPURADO!H171&gt;1,0,[1]DEPURADO!B171)</f>
        <v>0</v>
      </c>
      <c r="Q177" s="24">
        <f t="shared" si="17"/>
        <v>0</v>
      </c>
      <c r="R177" s="25">
        <f t="shared" si="18"/>
        <v>105838</v>
      </c>
      <c r="S177" s="25">
        <f>+[1]DEPURADO!J171</f>
        <v>0</v>
      </c>
      <c r="T177" s="17" t="s">
        <v>45</v>
      </c>
      <c r="U177" s="25">
        <f>+[1]DEPURADO!I171</f>
        <v>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NO RADICADA</v>
      </c>
      <c r="AJ177" s="26"/>
      <c r="AK177" s="27"/>
    </row>
    <row r="178" spans="1:37" s="28" customFormat="1">
      <c r="A178" s="17">
        <f t="shared" si="14"/>
        <v>170</v>
      </c>
      <c r="B178" s="18" t="s">
        <v>44</v>
      </c>
      <c r="C178" s="17">
        <f>+[1]DEPURADO!A172</f>
        <v>6681</v>
      </c>
      <c r="D178" s="17">
        <f>+[1]DEPURADO!B172</f>
        <v>6681</v>
      </c>
      <c r="E178" s="19">
        <f>+[1]DEPURADO!C172</f>
        <v>44366</v>
      </c>
      <c r="F178" s="20">
        <f>+IF([1]DEPURADO!D172&gt;1,[1]DEPURADO!D172," ")</f>
        <v>44532</v>
      </c>
      <c r="G178" s="21">
        <f>[1]DEPURADO!F172</f>
        <v>128842</v>
      </c>
      <c r="H178" s="22">
        <v>0</v>
      </c>
      <c r="I178" s="22">
        <f>+[1]DEPURADO!M172+[1]DEPURADO!N172</f>
        <v>0</v>
      </c>
      <c r="J178" s="22">
        <f>+[1]DEPURADO!R172</f>
        <v>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128842</v>
      </c>
      <c r="P178" s="18">
        <f>IF([1]DEPURADO!H172&gt;1,0,[1]DEPURADO!B172)</f>
        <v>0</v>
      </c>
      <c r="Q178" s="24">
        <f t="shared" si="17"/>
        <v>0</v>
      </c>
      <c r="R178" s="25">
        <f t="shared" si="18"/>
        <v>128842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NO RADICADA</v>
      </c>
      <c r="AJ178" s="26"/>
      <c r="AK178" s="27"/>
    </row>
    <row r="179" spans="1:37" s="28" customFormat="1">
      <c r="A179" s="17">
        <f t="shared" si="14"/>
        <v>171</v>
      </c>
      <c r="B179" s="18" t="s">
        <v>44</v>
      </c>
      <c r="C179" s="17">
        <f>+[1]DEPURADO!A173</f>
        <v>6971</v>
      </c>
      <c r="D179" s="17">
        <f>+[1]DEPURADO!B173</f>
        <v>6971</v>
      </c>
      <c r="E179" s="19">
        <f>+[1]DEPURADO!C173</f>
        <v>44374</v>
      </c>
      <c r="F179" s="20">
        <f>+IF([1]DEPURADO!D173&gt;1,[1]DEPURADO!D173," ")</f>
        <v>44532</v>
      </c>
      <c r="G179" s="21">
        <f>[1]DEPURADO!F173</f>
        <v>73450</v>
      </c>
      <c r="H179" s="22">
        <v>0</v>
      </c>
      <c r="I179" s="22">
        <f>+[1]DEPURADO!M173+[1]DEPURADO!N173</f>
        <v>0</v>
      </c>
      <c r="J179" s="22">
        <f>+[1]DEPURADO!R173</f>
        <v>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73450</v>
      </c>
      <c r="P179" s="18">
        <f>IF([1]DEPURADO!H173&gt;1,0,[1]DEPURADO!B173)</f>
        <v>0</v>
      </c>
      <c r="Q179" s="24">
        <f t="shared" si="17"/>
        <v>0</v>
      </c>
      <c r="R179" s="25">
        <f t="shared" si="18"/>
        <v>73450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NO RADICADA</v>
      </c>
      <c r="AJ179" s="26"/>
      <c r="AK179" s="27"/>
    </row>
    <row r="180" spans="1:37" s="28" customFormat="1">
      <c r="A180" s="17">
        <f t="shared" si="14"/>
        <v>172</v>
      </c>
      <c r="B180" s="18" t="s">
        <v>44</v>
      </c>
      <c r="C180" s="17">
        <f>+[1]DEPURADO!A174</f>
        <v>7097</v>
      </c>
      <c r="D180" s="17">
        <f>+[1]DEPURADO!B174</f>
        <v>7097</v>
      </c>
      <c r="E180" s="19">
        <f>+[1]DEPURADO!C174</f>
        <v>44377</v>
      </c>
      <c r="F180" s="20">
        <f>+IF([1]DEPURADO!D174&gt;1,[1]DEPURADO!D174," ")</f>
        <v>44532</v>
      </c>
      <c r="G180" s="21">
        <f>[1]DEPURADO!F174</f>
        <v>74081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74081</v>
      </c>
      <c r="P180" s="18">
        <f>IF([1]DEPURADO!H174&gt;1,0,[1]DEPURADO!B174)</f>
        <v>0</v>
      </c>
      <c r="Q180" s="24">
        <f t="shared" si="17"/>
        <v>0</v>
      </c>
      <c r="R180" s="25">
        <f t="shared" si="18"/>
        <v>74081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NO RADICADA</v>
      </c>
      <c r="AJ180" s="26"/>
      <c r="AK180" s="27"/>
    </row>
    <row r="181" spans="1:37" s="28" customFormat="1">
      <c r="A181" s="17">
        <f t="shared" si="14"/>
        <v>173</v>
      </c>
      <c r="B181" s="18" t="s">
        <v>44</v>
      </c>
      <c r="C181" s="17">
        <f>+[1]DEPURADO!A175</f>
        <v>7219</v>
      </c>
      <c r="D181" s="17">
        <f>+[1]DEPURADO!B175</f>
        <v>7219</v>
      </c>
      <c r="E181" s="19">
        <f>+[1]DEPURADO!C175</f>
        <v>44384</v>
      </c>
      <c r="F181" s="20">
        <f>+IF([1]DEPURADO!D175&gt;1,[1]DEPURADO!D175," ")</f>
        <v>44532</v>
      </c>
      <c r="G181" s="21">
        <f>[1]DEPURADO!F175</f>
        <v>21940</v>
      </c>
      <c r="H181" s="22">
        <v>0</v>
      </c>
      <c r="I181" s="22">
        <f>+[1]DEPURADO!M175+[1]DEPURADO!N175</f>
        <v>0</v>
      </c>
      <c r="J181" s="22">
        <f>+[1]DEPURADO!R175</f>
        <v>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21940</v>
      </c>
      <c r="P181" s="18">
        <f>IF([1]DEPURADO!H175&gt;1,0,[1]DEPURADO!B175)</f>
        <v>0</v>
      </c>
      <c r="Q181" s="24">
        <f t="shared" si="17"/>
        <v>0</v>
      </c>
      <c r="R181" s="25">
        <f t="shared" si="18"/>
        <v>21940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NO RADICADA</v>
      </c>
      <c r="AJ181" s="26"/>
      <c r="AK181" s="27"/>
    </row>
    <row r="182" spans="1:37" s="28" customFormat="1">
      <c r="A182" s="17">
        <f t="shared" si="14"/>
        <v>174</v>
      </c>
      <c r="B182" s="18" t="s">
        <v>44</v>
      </c>
      <c r="C182" s="17">
        <f>+[1]DEPURADO!A176</f>
        <v>7693</v>
      </c>
      <c r="D182" s="17">
        <f>+[1]DEPURADO!B176</f>
        <v>7693</v>
      </c>
      <c r="E182" s="19">
        <f>+[1]DEPURADO!C176</f>
        <v>44390</v>
      </c>
      <c r="F182" s="20">
        <f>+IF([1]DEPURADO!D176&gt;1,[1]DEPURADO!D176," ")</f>
        <v>44532</v>
      </c>
      <c r="G182" s="21">
        <f>[1]DEPURADO!F176</f>
        <v>5485</v>
      </c>
      <c r="H182" s="22">
        <v>0</v>
      </c>
      <c r="I182" s="22">
        <f>+[1]DEPURADO!M176+[1]DEPURADO!N176</f>
        <v>0</v>
      </c>
      <c r="J182" s="22">
        <f>+[1]DEPURADO!R176</f>
        <v>0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5485</v>
      </c>
      <c r="P182" s="18">
        <f>IF([1]DEPURADO!H176&gt;1,0,[1]DEPURADO!B176)</f>
        <v>0</v>
      </c>
      <c r="Q182" s="24">
        <f t="shared" si="17"/>
        <v>0</v>
      </c>
      <c r="R182" s="25">
        <f t="shared" si="18"/>
        <v>5485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0</v>
      </c>
      <c r="AH182" s="24">
        <v>0</v>
      </c>
      <c r="AI182" s="24" t="str">
        <f>+[1]DEPURADO!G176</f>
        <v>NO RADICADA</v>
      </c>
      <c r="AJ182" s="26"/>
      <c r="AK182" s="27"/>
    </row>
    <row r="183" spans="1:37" s="28" customFormat="1">
      <c r="A183" s="17">
        <f t="shared" si="14"/>
        <v>175</v>
      </c>
      <c r="B183" s="18" t="s">
        <v>44</v>
      </c>
      <c r="C183" s="17">
        <f>+[1]DEPURADO!A177</f>
        <v>8370</v>
      </c>
      <c r="D183" s="17">
        <f>+[1]DEPURADO!B177</f>
        <v>8370</v>
      </c>
      <c r="E183" s="19">
        <f>+[1]DEPURADO!C177</f>
        <v>44391</v>
      </c>
      <c r="F183" s="20">
        <f>+IF([1]DEPURADO!D177&gt;1,[1]DEPURADO!D177," ")</f>
        <v>44532</v>
      </c>
      <c r="G183" s="21">
        <f>[1]DEPURADO!F177</f>
        <v>149700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149700</v>
      </c>
      <c r="P183" s="18">
        <f>IF([1]DEPURADO!H177&gt;1,0,[1]DEPURADO!B177)</f>
        <v>0</v>
      </c>
      <c r="Q183" s="24">
        <f t="shared" si="17"/>
        <v>0</v>
      </c>
      <c r="R183" s="25">
        <f t="shared" si="18"/>
        <v>149700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0</v>
      </c>
      <c r="AH183" s="24">
        <v>0</v>
      </c>
      <c r="AI183" s="24" t="str">
        <f>+[1]DEPURADO!G177</f>
        <v>NO RADICADA</v>
      </c>
      <c r="AJ183" s="26"/>
      <c r="AK183" s="27"/>
    </row>
    <row r="184" spans="1:37" s="28" customFormat="1">
      <c r="A184" s="17">
        <f t="shared" si="14"/>
        <v>176</v>
      </c>
      <c r="B184" s="18" t="s">
        <v>44</v>
      </c>
      <c r="C184" s="17">
        <f>+[1]DEPURADO!A178</f>
        <v>7268</v>
      </c>
      <c r="D184" s="17">
        <f>+[1]DEPURADO!B178</f>
        <v>7268</v>
      </c>
      <c r="E184" s="19">
        <f>+[1]DEPURADO!C178</f>
        <v>44391</v>
      </c>
      <c r="F184" s="20">
        <f>+IF([1]DEPURADO!D178&gt;1,[1]DEPURADO!D178," ")</f>
        <v>44532</v>
      </c>
      <c r="G184" s="21">
        <f>[1]DEPURADO!F178</f>
        <v>99000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99000</v>
      </c>
      <c r="P184" s="18">
        <f>IF([1]DEPURADO!H178&gt;1,0,[1]DEPURADO!B178)</f>
        <v>0</v>
      </c>
      <c r="Q184" s="24">
        <f t="shared" si="17"/>
        <v>0</v>
      </c>
      <c r="R184" s="25">
        <f t="shared" si="18"/>
        <v>99000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0</v>
      </c>
      <c r="AH184" s="24">
        <v>0</v>
      </c>
      <c r="AI184" s="24" t="str">
        <f>+[1]DEPURADO!G178</f>
        <v>NO RADICADA</v>
      </c>
      <c r="AJ184" s="26"/>
      <c r="AK184" s="27"/>
    </row>
    <row r="185" spans="1:37" s="28" customFormat="1">
      <c r="A185" s="17">
        <f t="shared" si="14"/>
        <v>177</v>
      </c>
      <c r="B185" s="18" t="s">
        <v>44</v>
      </c>
      <c r="C185" s="17">
        <f>+[1]DEPURADO!A179</f>
        <v>9668</v>
      </c>
      <c r="D185" s="17">
        <f>+[1]DEPURADO!B179</f>
        <v>9668</v>
      </c>
      <c r="E185" s="19">
        <f>+[1]DEPURADO!C179</f>
        <v>44393</v>
      </c>
      <c r="F185" s="20">
        <f>+IF([1]DEPURADO!D179&gt;1,[1]DEPURADO!D179," ")</f>
        <v>44532</v>
      </c>
      <c r="G185" s="21">
        <f>[1]DEPURADO!F179</f>
        <v>126400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126400</v>
      </c>
      <c r="P185" s="18">
        <f>IF([1]DEPURADO!H179&gt;1,0,[1]DEPURADO!B179)</f>
        <v>0</v>
      </c>
      <c r="Q185" s="24">
        <f t="shared" si="17"/>
        <v>0</v>
      </c>
      <c r="R185" s="25">
        <f t="shared" si="18"/>
        <v>126400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0</v>
      </c>
      <c r="AH185" s="24">
        <v>0</v>
      </c>
      <c r="AI185" s="24" t="str">
        <f>+[1]DEPURADO!G179</f>
        <v>NO RADICADA</v>
      </c>
      <c r="AJ185" s="26"/>
      <c r="AK185" s="27"/>
    </row>
    <row r="186" spans="1:37" s="28" customFormat="1">
      <c r="A186" s="17">
        <f t="shared" si="14"/>
        <v>178</v>
      </c>
      <c r="B186" s="18" t="s">
        <v>44</v>
      </c>
      <c r="C186" s="17">
        <f>+[1]DEPURADO!A180</f>
        <v>7932</v>
      </c>
      <c r="D186" s="17">
        <f>+[1]DEPURADO!B180</f>
        <v>7932</v>
      </c>
      <c r="E186" s="19">
        <f>+[1]DEPURADO!C180</f>
        <v>44395</v>
      </c>
      <c r="F186" s="20">
        <f>+IF([1]DEPURADO!D180&gt;1,[1]DEPURADO!D180," ")</f>
        <v>44532</v>
      </c>
      <c r="G186" s="21">
        <f>[1]DEPURADO!F180</f>
        <v>73389</v>
      </c>
      <c r="H186" s="22">
        <v>0</v>
      </c>
      <c r="I186" s="22">
        <f>+[1]DEPURADO!M180+[1]DEPURADO!N180</f>
        <v>0</v>
      </c>
      <c r="J186" s="22">
        <f>+[1]DEPURADO!R180</f>
        <v>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73389</v>
      </c>
      <c r="P186" s="18">
        <f>IF([1]DEPURADO!H180&gt;1,0,[1]DEPURADO!B180)</f>
        <v>0</v>
      </c>
      <c r="Q186" s="24">
        <f t="shared" si="17"/>
        <v>0</v>
      </c>
      <c r="R186" s="25">
        <f t="shared" si="18"/>
        <v>73389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0</v>
      </c>
      <c r="AH186" s="24">
        <v>0</v>
      </c>
      <c r="AI186" s="24" t="str">
        <f>+[1]DEPURADO!G180</f>
        <v>NO RADICADA</v>
      </c>
      <c r="AJ186" s="26"/>
      <c r="AK186" s="27"/>
    </row>
    <row r="187" spans="1:37" s="28" customFormat="1">
      <c r="A187" s="17">
        <f t="shared" si="14"/>
        <v>179</v>
      </c>
      <c r="B187" s="18" t="s">
        <v>44</v>
      </c>
      <c r="C187" s="17">
        <f>+[1]DEPURADO!A181</f>
        <v>8586</v>
      </c>
      <c r="D187" s="17">
        <f>+[1]DEPURADO!B181</f>
        <v>8586</v>
      </c>
      <c r="E187" s="19">
        <f>+[1]DEPURADO!C181</f>
        <v>44404</v>
      </c>
      <c r="F187" s="20">
        <f>+IF([1]DEPURADO!D181&gt;1,[1]DEPURADO!D181," ")</f>
        <v>44532</v>
      </c>
      <c r="G187" s="21">
        <f>[1]DEPURADO!F181</f>
        <v>5485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5485</v>
      </c>
      <c r="P187" s="18">
        <f>IF([1]DEPURADO!H181&gt;1,0,[1]DEPURADO!B181)</f>
        <v>0</v>
      </c>
      <c r="Q187" s="24">
        <f t="shared" si="17"/>
        <v>0</v>
      </c>
      <c r="R187" s="25">
        <f t="shared" si="18"/>
        <v>5485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0</v>
      </c>
      <c r="AH187" s="24">
        <v>0</v>
      </c>
      <c r="AI187" s="24" t="str">
        <f>+[1]DEPURADO!G181</f>
        <v>NO RADICADA</v>
      </c>
      <c r="AJ187" s="26"/>
      <c r="AK187" s="27"/>
    </row>
    <row r="188" spans="1:37" s="28" customFormat="1">
      <c r="A188" s="17">
        <f t="shared" si="14"/>
        <v>180</v>
      </c>
      <c r="B188" s="18" t="s">
        <v>44</v>
      </c>
      <c r="C188" s="17">
        <f>+[1]DEPURADO!A182</f>
        <v>8994</v>
      </c>
      <c r="D188" s="17">
        <f>+[1]DEPURADO!B182</f>
        <v>8994</v>
      </c>
      <c r="E188" s="19">
        <f>+[1]DEPURADO!C182</f>
        <v>44406</v>
      </c>
      <c r="F188" s="20">
        <f>+IF([1]DEPURADO!D182&gt;1,[1]DEPURADO!D182," ")</f>
        <v>44532</v>
      </c>
      <c r="G188" s="21">
        <f>[1]DEPURADO!F182</f>
        <v>139235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139235</v>
      </c>
      <c r="P188" s="18">
        <f>IF([1]DEPURADO!H182&gt;1,0,[1]DEPURADO!B182)</f>
        <v>0</v>
      </c>
      <c r="Q188" s="24">
        <f t="shared" si="17"/>
        <v>0</v>
      </c>
      <c r="R188" s="25">
        <f t="shared" si="18"/>
        <v>139235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0</v>
      </c>
      <c r="AH188" s="24">
        <v>0</v>
      </c>
      <c r="AI188" s="24" t="str">
        <f>+[1]DEPURADO!G182</f>
        <v>NO RADICADA</v>
      </c>
      <c r="AJ188" s="26"/>
      <c r="AK188" s="27"/>
    </row>
    <row r="189" spans="1:37" s="28" customFormat="1">
      <c r="A189" s="17">
        <f t="shared" si="14"/>
        <v>181</v>
      </c>
      <c r="B189" s="18" t="s">
        <v>44</v>
      </c>
      <c r="C189" s="17">
        <f>+[1]DEPURADO!A183</f>
        <v>9556</v>
      </c>
      <c r="D189" s="17">
        <f>+[1]DEPURADO!B183</f>
        <v>9556</v>
      </c>
      <c r="E189" s="19">
        <f>+[1]DEPURADO!C183</f>
        <v>44406</v>
      </c>
      <c r="F189" s="20">
        <f>+IF([1]DEPURADO!D183&gt;1,[1]DEPURADO!D183," ")</f>
        <v>44532</v>
      </c>
      <c r="G189" s="21">
        <f>[1]DEPURADO!F183</f>
        <v>5485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5485</v>
      </c>
      <c r="P189" s="18">
        <f>IF([1]DEPURADO!H183&gt;1,0,[1]DEPURADO!B183)</f>
        <v>0</v>
      </c>
      <c r="Q189" s="24">
        <f t="shared" si="17"/>
        <v>0</v>
      </c>
      <c r="R189" s="25">
        <f t="shared" si="18"/>
        <v>5485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0</v>
      </c>
      <c r="AH189" s="24">
        <v>0</v>
      </c>
      <c r="AI189" s="24" t="str">
        <f>+[1]DEPURADO!G183</f>
        <v>NO RADICADA</v>
      </c>
      <c r="AJ189" s="26"/>
      <c r="AK189" s="27"/>
    </row>
    <row r="190" spans="1:37" s="28" customFormat="1">
      <c r="A190" s="17">
        <f t="shared" si="14"/>
        <v>182</v>
      </c>
      <c r="B190" s="18" t="s">
        <v>44</v>
      </c>
      <c r="C190" s="17">
        <f>+[1]DEPURADO!A184</f>
        <v>9811</v>
      </c>
      <c r="D190" s="17">
        <f>+[1]DEPURADO!B184</f>
        <v>9811</v>
      </c>
      <c r="E190" s="19">
        <f>+[1]DEPURADO!C184</f>
        <v>44408</v>
      </c>
      <c r="F190" s="20">
        <f>+IF([1]DEPURADO!D184&gt;1,[1]DEPURADO!D184," ")</f>
        <v>44532</v>
      </c>
      <c r="G190" s="21">
        <f>[1]DEPURADO!F184</f>
        <v>610344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610344</v>
      </c>
      <c r="P190" s="18">
        <f>IF([1]DEPURADO!H184&gt;1,0,[1]DEPURADO!B184)</f>
        <v>0</v>
      </c>
      <c r="Q190" s="24">
        <f t="shared" si="17"/>
        <v>0</v>
      </c>
      <c r="R190" s="25">
        <f t="shared" si="18"/>
        <v>610344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0</v>
      </c>
      <c r="AH190" s="24">
        <v>0</v>
      </c>
      <c r="AI190" s="24" t="str">
        <f>+[1]DEPURADO!G184</f>
        <v>NO RADICADA</v>
      </c>
      <c r="AJ190" s="26"/>
      <c r="AK190" s="27"/>
    </row>
    <row r="191" spans="1:37" s="28" customFormat="1">
      <c r="A191" s="17">
        <f t="shared" si="14"/>
        <v>183</v>
      </c>
      <c r="B191" s="18" t="s">
        <v>44</v>
      </c>
      <c r="C191" s="17">
        <f>+[1]DEPURADO!A185</f>
        <v>44859</v>
      </c>
      <c r="D191" s="17">
        <f>+[1]DEPURADO!B185</f>
        <v>44859</v>
      </c>
      <c r="E191" s="19">
        <f>+[1]DEPURADO!C185</f>
        <v>44412</v>
      </c>
      <c r="F191" s="20">
        <f>+IF([1]DEPURADO!D185&gt;1,[1]DEPURADO!D185," ")</f>
        <v>44532</v>
      </c>
      <c r="G191" s="21">
        <f>[1]DEPURADO!F185</f>
        <v>32800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32800</v>
      </c>
      <c r="P191" s="18">
        <f>IF([1]DEPURADO!H185&gt;1,0,[1]DEPURADO!B185)</f>
        <v>0</v>
      </c>
      <c r="Q191" s="24">
        <f t="shared" si="17"/>
        <v>0</v>
      </c>
      <c r="R191" s="25">
        <f t="shared" si="18"/>
        <v>32800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NO RADICADA</v>
      </c>
      <c r="AJ191" s="26"/>
      <c r="AK191" s="27"/>
    </row>
    <row r="192" spans="1:37" s="28" customFormat="1">
      <c r="A192" s="17">
        <f t="shared" si="14"/>
        <v>184</v>
      </c>
      <c r="B192" s="18" t="s">
        <v>44</v>
      </c>
      <c r="C192" s="17">
        <f>+[1]DEPURADO!A186</f>
        <v>9793</v>
      </c>
      <c r="D192" s="17">
        <f>+[1]DEPURADO!B186</f>
        <v>9793</v>
      </c>
      <c r="E192" s="19">
        <f>+[1]DEPURADO!C186</f>
        <v>44417</v>
      </c>
      <c r="F192" s="20">
        <f>+IF([1]DEPURADO!D186&gt;1,[1]DEPURADO!D186," ")</f>
        <v>44532</v>
      </c>
      <c r="G192" s="21">
        <f>[1]DEPURADO!F186</f>
        <v>5485</v>
      </c>
      <c r="H192" s="22">
        <v>0</v>
      </c>
      <c r="I192" s="22">
        <f>+[1]DEPURADO!M186+[1]DEPURADO!N186</f>
        <v>0</v>
      </c>
      <c r="J192" s="22">
        <f>+[1]DEPURADO!R186</f>
        <v>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5"/>
        <v>0</v>
      </c>
      <c r="O192" s="22">
        <f t="shared" si="16"/>
        <v>5485</v>
      </c>
      <c r="P192" s="18">
        <f>IF([1]DEPURADO!H186&gt;1,0,[1]DEPURADO!B186)</f>
        <v>0</v>
      </c>
      <c r="Q192" s="24">
        <f t="shared" si="17"/>
        <v>0</v>
      </c>
      <c r="R192" s="25">
        <f t="shared" si="18"/>
        <v>5485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0</v>
      </c>
      <c r="AH192" s="24">
        <v>0</v>
      </c>
      <c r="AI192" s="24" t="str">
        <f>+[1]DEPURADO!G186</f>
        <v>NO RADICADA</v>
      </c>
      <c r="AJ192" s="26"/>
      <c r="AK192" s="27"/>
    </row>
    <row r="193" spans="1:37" s="28" customFormat="1">
      <c r="A193" s="17">
        <f t="shared" si="14"/>
        <v>185</v>
      </c>
      <c r="B193" s="18" t="s">
        <v>44</v>
      </c>
      <c r="C193" s="17">
        <f>+[1]DEPURADO!A187</f>
        <v>10817</v>
      </c>
      <c r="D193" s="17">
        <f>+[1]DEPURADO!B187</f>
        <v>10817</v>
      </c>
      <c r="E193" s="19">
        <f>+[1]DEPURADO!C187</f>
        <v>44418</v>
      </c>
      <c r="F193" s="20">
        <f>+IF([1]DEPURADO!D187&gt;1,[1]DEPURADO!D187," ")</f>
        <v>44532</v>
      </c>
      <c r="G193" s="21">
        <f>[1]DEPURADO!F187</f>
        <v>137168</v>
      </c>
      <c r="H193" s="22">
        <v>0</v>
      </c>
      <c r="I193" s="22">
        <f>+[1]DEPURADO!M187+[1]DEPURADO!N187</f>
        <v>0</v>
      </c>
      <c r="J193" s="22">
        <f>+[1]DEPURADO!R187</f>
        <v>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137168</v>
      </c>
      <c r="P193" s="18">
        <f>IF([1]DEPURADO!H187&gt;1,0,[1]DEPURADO!B187)</f>
        <v>0</v>
      </c>
      <c r="Q193" s="24">
        <f t="shared" si="17"/>
        <v>0</v>
      </c>
      <c r="R193" s="25">
        <f t="shared" si="18"/>
        <v>137168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0</v>
      </c>
      <c r="AH193" s="24">
        <v>0</v>
      </c>
      <c r="AI193" s="24" t="str">
        <f>+[1]DEPURADO!G187</f>
        <v>NO RADICADA</v>
      </c>
      <c r="AJ193" s="26"/>
      <c r="AK193" s="27"/>
    </row>
    <row r="194" spans="1:37" s="28" customFormat="1">
      <c r="A194" s="17">
        <f t="shared" si="14"/>
        <v>186</v>
      </c>
      <c r="B194" s="18" t="s">
        <v>44</v>
      </c>
      <c r="C194" s="17">
        <f>+[1]DEPURADO!A188</f>
        <v>10035</v>
      </c>
      <c r="D194" s="17">
        <f>+[1]DEPURADO!B188</f>
        <v>10035</v>
      </c>
      <c r="E194" s="19">
        <f>+[1]DEPURADO!C188</f>
        <v>44420</v>
      </c>
      <c r="F194" s="20">
        <f>+IF([1]DEPURADO!D188&gt;1,[1]DEPURADO!D188," ")</f>
        <v>44532</v>
      </c>
      <c r="G194" s="21">
        <f>[1]DEPURADO!F188</f>
        <v>486803</v>
      </c>
      <c r="H194" s="22">
        <v>0</v>
      </c>
      <c r="I194" s="22">
        <f>+[1]DEPURADO!M188+[1]DEPURADO!N188</f>
        <v>0</v>
      </c>
      <c r="J194" s="22">
        <f>+[1]DEPURADO!R188</f>
        <v>0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486803</v>
      </c>
      <c r="P194" s="18">
        <f>IF([1]DEPURADO!H188&gt;1,0,[1]DEPURADO!B188)</f>
        <v>0</v>
      </c>
      <c r="Q194" s="24">
        <f t="shared" si="17"/>
        <v>0</v>
      </c>
      <c r="R194" s="25">
        <f t="shared" si="18"/>
        <v>486803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0</v>
      </c>
      <c r="AH194" s="24">
        <v>0</v>
      </c>
      <c r="AI194" s="24" t="str">
        <f>+[1]DEPURADO!G188</f>
        <v>NO RADICADA</v>
      </c>
      <c r="AJ194" s="26"/>
      <c r="AK194" s="27"/>
    </row>
    <row r="195" spans="1:37" s="28" customFormat="1">
      <c r="A195" s="17">
        <f t="shared" si="14"/>
        <v>187</v>
      </c>
      <c r="B195" s="18" t="s">
        <v>44</v>
      </c>
      <c r="C195" s="17">
        <f>+[1]DEPURADO!A189</f>
        <v>10071</v>
      </c>
      <c r="D195" s="17">
        <f>+[1]DEPURADO!B189</f>
        <v>10071</v>
      </c>
      <c r="E195" s="19">
        <f>+[1]DEPURADO!C189</f>
        <v>44426</v>
      </c>
      <c r="F195" s="20">
        <f>+IF([1]DEPURADO!D189&gt;1,[1]DEPURADO!D189," ")</f>
        <v>44532</v>
      </c>
      <c r="G195" s="21">
        <f>[1]DEPURADO!F189</f>
        <v>21940</v>
      </c>
      <c r="H195" s="22">
        <v>0</v>
      </c>
      <c r="I195" s="22">
        <f>+[1]DEPURADO!M189+[1]DEPURADO!N189</f>
        <v>0</v>
      </c>
      <c r="J195" s="22">
        <f>+[1]DEPURADO!R189</f>
        <v>0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21940</v>
      </c>
      <c r="P195" s="18">
        <f>IF([1]DEPURADO!H189&gt;1,0,[1]DEPURADO!B189)</f>
        <v>0</v>
      </c>
      <c r="Q195" s="24">
        <f t="shared" si="17"/>
        <v>0</v>
      </c>
      <c r="R195" s="25">
        <f t="shared" si="18"/>
        <v>21940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0</v>
      </c>
      <c r="AH195" s="24">
        <v>0</v>
      </c>
      <c r="AI195" s="24" t="str">
        <f>+[1]DEPURADO!G189</f>
        <v>NO RADICADA</v>
      </c>
      <c r="AJ195" s="26"/>
      <c r="AK195" s="27"/>
    </row>
    <row r="196" spans="1:37" s="28" customFormat="1">
      <c r="A196" s="17">
        <f t="shared" si="14"/>
        <v>188</v>
      </c>
      <c r="B196" s="18" t="s">
        <v>44</v>
      </c>
      <c r="C196" s="17">
        <f>+[1]DEPURADO!A190</f>
        <v>10543</v>
      </c>
      <c r="D196" s="17">
        <f>+[1]DEPURADO!B190</f>
        <v>10543</v>
      </c>
      <c r="E196" s="19">
        <f>+[1]DEPURADO!C190</f>
        <v>44434</v>
      </c>
      <c r="F196" s="20">
        <f>+IF([1]DEPURADO!D190&gt;1,[1]DEPURADO!D190," ")</f>
        <v>44532</v>
      </c>
      <c r="G196" s="21">
        <f>[1]DEPURADO!F190</f>
        <v>21940</v>
      </c>
      <c r="H196" s="22">
        <v>0</v>
      </c>
      <c r="I196" s="22">
        <f>+[1]DEPURADO!M190+[1]DEPURADO!N190</f>
        <v>0</v>
      </c>
      <c r="J196" s="22">
        <f>+[1]DEPURADO!R190</f>
        <v>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21940</v>
      </c>
      <c r="P196" s="18">
        <f>IF([1]DEPURADO!H190&gt;1,0,[1]DEPURADO!B190)</f>
        <v>0</v>
      </c>
      <c r="Q196" s="24">
        <f t="shared" si="17"/>
        <v>0</v>
      </c>
      <c r="R196" s="25">
        <f t="shared" si="18"/>
        <v>21940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0</v>
      </c>
      <c r="AH196" s="24">
        <v>0</v>
      </c>
      <c r="AI196" s="24" t="str">
        <f>+[1]DEPURADO!G190</f>
        <v>NO RADICADA</v>
      </c>
      <c r="AJ196" s="26"/>
      <c r="AK196" s="27"/>
    </row>
    <row r="197" spans="1:37" s="28" customFormat="1">
      <c r="A197" s="17">
        <f t="shared" si="14"/>
        <v>189</v>
      </c>
      <c r="B197" s="18" t="s">
        <v>44</v>
      </c>
      <c r="C197" s="17">
        <f>+[1]DEPURADO!A191</f>
        <v>10623</v>
      </c>
      <c r="D197" s="17">
        <f>+[1]DEPURADO!B191</f>
        <v>10623</v>
      </c>
      <c r="E197" s="19">
        <f>+[1]DEPURADO!C191</f>
        <v>44434</v>
      </c>
      <c r="F197" s="20">
        <f>+IF([1]DEPURADO!D191&gt;1,[1]DEPURADO!D191," ")</f>
        <v>44532</v>
      </c>
      <c r="G197" s="21">
        <f>[1]DEPURADO!F191</f>
        <v>5485</v>
      </c>
      <c r="H197" s="22">
        <v>0</v>
      </c>
      <c r="I197" s="22">
        <f>+[1]DEPURADO!M191+[1]DEPURADO!N191</f>
        <v>0</v>
      </c>
      <c r="J197" s="22">
        <f>+[1]DEPURADO!R191</f>
        <v>0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5485</v>
      </c>
      <c r="P197" s="18">
        <f>IF([1]DEPURADO!H191&gt;1,0,[1]DEPURADO!B191)</f>
        <v>0</v>
      </c>
      <c r="Q197" s="24">
        <f t="shared" si="17"/>
        <v>0</v>
      </c>
      <c r="R197" s="25">
        <f t="shared" si="18"/>
        <v>5485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0</v>
      </c>
      <c r="AH197" s="24">
        <v>0</v>
      </c>
      <c r="AI197" s="24" t="str">
        <f>+[1]DEPURADO!G191</f>
        <v>NO RADICADA</v>
      </c>
      <c r="AJ197" s="26"/>
      <c r="AK197" s="27"/>
    </row>
    <row r="198" spans="1:37" s="28" customFormat="1">
      <c r="A198" s="17">
        <f t="shared" si="14"/>
        <v>190</v>
      </c>
      <c r="B198" s="18" t="s">
        <v>44</v>
      </c>
      <c r="C198" s="17">
        <f>+[1]DEPURADO!A192</f>
        <v>10624</v>
      </c>
      <c r="D198" s="17">
        <f>+[1]DEPURADO!B192</f>
        <v>10624</v>
      </c>
      <c r="E198" s="19">
        <f>+[1]DEPURADO!C192</f>
        <v>44434</v>
      </c>
      <c r="F198" s="20">
        <f>+IF([1]DEPURADO!D192&gt;1,[1]DEPURADO!D192," ")</f>
        <v>44532</v>
      </c>
      <c r="G198" s="21">
        <f>[1]DEPURADO!F192</f>
        <v>5485</v>
      </c>
      <c r="H198" s="22">
        <v>0</v>
      </c>
      <c r="I198" s="22">
        <f>+[1]DEPURADO!M192+[1]DEPURADO!N192</f>
        <v>0</v>
      </c>
      <c r="J198" s="22">
        <f>+[1]DEPURADO!R192</f>
        <v>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5485</v>
      </c>
      <c r="P198" s="18">
        <f>IF([1]DEPURADO!H192&gt;1,0,[1]DEPURADO!B192)</f>
        <v>0</v>
      </c>
      <c r="Q198" s="24">
        <f t="shared" si="17"/>
        <v>0</v>
      </c>
      <c r="R198" s="25">
        <f t="shared" si="18"/>
        <v>5485</v>
      </c>
      <c r="S198" s="25">
        <f>+[1]DEPURADO!J192</f>
        <v>0</v>
      </c>
      <c r="T198" s="17" t="s">
        <v>45</v>
      </c>
      <c r="U198" s="25">
        <f>+[1]DEPURADO!I192</f>
        <v>0</v>
      </c>
      <c r="V198" s="24"/>
      <c r="W198" s="17" t="s">
        <v>45</v>
      </c>
      <c r="X198" s="25">
        <f>+[1]DEPURADO!K192+[1]DEPURADO!L192</f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20"/>
        <v>0</v>
      </c>
      <c r="AH198" s="24">
        <v>0</v>
      </c>
      <c r="AI198" s="24" t="str">
        <f>+[1]DEPURADO!G192</f>
        <v>NO RADICADA</v>
      </c>
      <c r="AJ198" s="26"/>
      <c r="AK198" s="27"/>
    </row>
    <row r="199" spans="1:37" s="28" customFormat="1">
      <c r="A199" s="17">
        <f t="shared" si="14"/>
        <v>191</v>
      </c>
      <c r="B199" s="18" t="s">
        <v>44</v>
      </c>
      <c r="C199" s="17">
        <f>+[1]DEPURADO!A193</f>
        <v>11096</v>
      </c>
      <c r="D199" s="17">
        <f>+[1]DEPURADO!B193</f>
        <v>11096</v>
      </c>
      <c r="E199" s="19">
        <f>+[1]DEPURADO!C193</f>
        <v>44441</v>
      </c>
      <c r="F199" s="20">
        <f>+IF([1]DEPURADO!D193&gt;1,[1]DEPURADO!D193," ")</f>
        <v>44532</v>
      </c>
      <c r="G199" s="21">
        <f>[1]DEPURADO!F193</f>
        <v>507160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507160</v>
      </c>
      <c r="P199" s="18">
        <f>IF([1]DEPURADO!H193&gt;1,0,[1]DEPURADO!B193)</f>
        <v>0</v>
      </c>
      <c r="Q199" s="24">
        <f t="shared" si="17"/>
        <v>0</v>
      </c>
      <c r="R199" s="25">
        <f t="shared" si="18"/>
        <v>507160</v>
      </c>
      <c r="S199" s="25">
        <f>+[1]DEPURADO!J193</f>
        <v>0</v>
      </c>
      <c r="T199" s="17" t="s">
        <v>45</v>
      </c>
      <c r="U199" s="25">
        <f>+[1]DEPURADO!I193</f>
        <v>0</v>
      </c>
      <c r="V199" s="24"/>
      <c r="W199" s="17" t="s">
        <v>45</v>
      </c>
      <c r="X199" s="25">
        <f>+[1]DEPURADO!K193+[1]DEPURADO!L193</f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20"/>
        <v>0</v>
      </c>
      <c r="AH199" s="24">
        <v>0</v>
      </c>
      <c r="AI199" s="24" t="str">
        <f>+[1]DEPURADO!G193</f>
        <v>NO RADICADA</v>
      </c>
      <c r="AJ199" s="26"/>
      <c r="AK199" s="27"/>
    </row>
    <row r="200" spans="1:37" s="28" customFormat="1" ht="16.149999999999999" customHeight="1">
      <c r="A200" s="17">
        <f t="shared" si="14"/>
        <v>192</v>
      </c>
      <c r="B200" s="18" t="s">
        <v>44</v>
      </c>
      <c r="C200" s="17">
        <f>+[1]DEPURADO!A194</f>
        <v>45480</v>
      </c>
      <c r="D200" s="17">
        <f>+[1]DEPURADO!B194</f>
        <v>45480</v>
      </c>
      <c r="E200" s="19">
        <f>+[1]DEPURADO!C194</f>
        <v>44445</v>
      </c>
      <c r="F200" s="20">
        <f>+IF([1]DEPURADO!D194&gt;1,[1]DEPURADO!D194," ")</f>
        <v>44532</v>
      </c>
      <c r="G200" s="21">
        <f>[1]DEPURADO!F194</f>
        <v>5300</v>
      </c>
      <c r="H200" s="22">
        <v>0</v>
      </c>
      <c r="I200" s="22">
        <f>+[1]DEPURADO!M194+[1]DEPURADO!N194</f>
        <v>0</v>
      </c>
      <c r="J200" s="22">
        <f>+[1]DEPURADO!R194</f>
        <v>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5300</v>
      </c>
      <c r="P200" s="18">
        <f>IF([1]DEPURADO!H194&gt;1,0,[1]DEPURADO!B194)</f>
        <v>0</v>
      </c>
      <c r="Q200" s="24">
        <f t="shared" si="17"/>
        <v>0</v>
      </c>
      <c r="R200" s="25">
        <f t="shared" si="18"/>
        <v>5300</v>
      </c>
      <c r="S200" s="25">
        <f>+[1]DEPURADO!J194</f>
        <v>0</v>
      </c>
      <c r="T200" s="17" t="s">
        <v>45</v>
      </c>
      <c r="U200" s="25">
        <f>+[1]DEPURADO!I194</f>
        <v>0</v>
      </c>
      <c r="V200" s="24"/>
      <c r="W200" s="17" t="s">
        <v>45</v>
      </c>
      <c r="X200" s="25">
        <f>+[1]DEPURADO!K194+[1]DEPURADO!L194</f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20"/>
        <v>0</v>
      </c>
      <c r="AH200" s="24">
        <v>0</v>
      </c>
      <c r="AI200" s="24" t="str">
        <f>+[1]DEPURADO!G194</f>
        <v>NO RADICADA</v>
      </c>
      <c r="AJ200" s="26"/>
      <c r="AK200" s="27"/>
    </row>
    <row r="201" spans="1:37" s="28" customFormat="1" ht="16.149999999999999" customHeight="1">
      <c r="A201" s="17">
        <f t="shared" si="14"/>
        <v>193</v>
      </c>
      <c r="B201" s="18" t="s">
        <v>44</v>
      </c>
      <c r="C201" s="17">
        <f>+[1]DEPURADO!A195</f>
        <v>11154</v>
      </c>
      <c r="D201" s="17">
        <f>+[1]DEPURADO!B195</f>
        <v>11154</v>
      </c>
      <c r="E201" s="19">
        <f>+[1]DEPURADO!C195</f>
        <v>44447</v>
      </c>
      <c r="F201" s="20">
        <f>+IF([1]DEPURADO!D195&gt;1,[1]DEPURADO!D195," ")</f>
        <v>44532</v>
      </c>
      <c r="G201" s="21">
        <f>[1]DEPURADO!F195</f>
        <v>110412</v>
      </c>
      <c r="H201" s="22">
        <v>0</v>
      </c>
      <c r="I201" s="22">
        <f>+[1]DEPURADO!M195+[1]DEPURADO!N195</f>
        <v>0</v>
      </c>
      <c r="J201" s="22">
        <f>+[1]DEPURADO!R195</f>
        <v>0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110412</v>
      </c>
      <c r="P201" s="18">
        <f>IF([1]DEPURADO!H195&gt;1,0,[1]DEPURADO!B195)</f>
        <v>0</v>
      </c>
      <c r="Q201" s="24">
        <f t="shared" si="17"/>
        <v>0</v>
      </c>
      <c r="R201" s="25">
        <f t="shared" si="18"/>
        <v>110412</v>
      </c>
      <c r="S201" s="25">
        <f>+[1]DEPURADO!J195</f>
        <v>0</v>
      </c>
      <c r="T201" s="17" t="s">
        <v>45</v>
      </c>
      <c r="U201" s="25">
        <f>+[1]DEPURADO!I195</f>
        <v>0</v>
      </c>
      <c r="V201" s="24"/>
      <c r="W201" s="17" t="s">
        <v>45</v>
      </c>
      <c r="X201" s="25">
        <f>+[1]DEPURADO!K195+[1]DEPURADO!L195</f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20"/>
        <v>0</v>
      </c>
      <c r="AH201" s="24">
        <v>0</v>
      </c>
      <c r="AI201" s="24" t="str">
        <f>+[1]DEPURADO!G195</f>
        <v>NO RADICADA</v>
      </c>
      <c r="AJ201" s="26"/>
      <c r="AK201" s="27"/>
    </row>
    <row r="202" spans="1:37" s="28" customFormat="1" ht="16.149999999999999" customHeight="1">
      <c r="A202" s="17">
        <f t="shared" si="14"/>
        <v>194</v>
      </c>
      <c r="B202" s="18" t="s">
        <v>44</v>
      </c>
      <c r="C202" s="17">
        <f>+[1]DEPURADO!A196</f>
        <v>11150</v>
      </c>
      <c r="D202" s="17">
        <f>+[1]DEPURADO!B196</f>
        <v>11150</v>
      </c>
      <c r="E202" s="19">
        <f>+[1]DEPURADO!C196</f>
        <v>44459</v>
      </c>
      <c r="F202" s="20">
        <f>+IF([1]DEPURADO!D196&gt;1,[1]DEPURADO!D196," ")</f>
        <v>44532</v>
      </c>
      <c r="G202" s="21">
        <f>[1]DEPURADO!F196</f>
        <v>609778</v>
      </c>
      <c r="H202" s="22">
        <v>0</v>
      </c>
      <c r="I202" s="22">
        <f>+[1]DEPURADO!M196+[1]DEPURADO!N196</f>
        <v>0</v>
      </c>
      <c r="J202" s="22">
        <f>+[1]DEPURADO!R196</f>
        <v>0</v>
      </c>
      <c r="K202" s="23">
        <f>+[1]DEPURADO!P196+[1]DEPURADO!Q196</f>
        <v>0</v>
      </c>
      <c r="L202" s="22">
        <v>0</v>
      </c>
      <c r="M202" s="22">
        <v>0</v>
      </c>
      <c r="N202" s="22">
        <f t="shared" si="15"/>
        <v>0</v>
      </c>
      <c r="O202" s="22">
        <f t="shared" si="16"/>
        <v>609778</v>
      </c>
      <c r="P202" s="18">
        <f>IF([1]DEPURADO!H196&gt;1,0,[1]DEPURADO!B196)</f>
        <v>0</v>
      </c>
      <c r="Q202" s="24">
        <f t="shared" si="17"/>
        <v>0</v>
      </c>
      <c r="R202" s="25">
        <f t="shared" si="18"/>
        <v>609778</v>
      </c>
      <c r="S202" s="25">
        <f>+[1]DEPURADO!J196</f>
        <v>0</v>
      </c>
      <c r="T202" s="17" t="s">
        <v>45</v>
      </c>
      <c r="U202" s="25">
        <f>+[1]DEPURADO!I196</f>
        <v>0</v>
      </c>
      <c r="V202" s="24"/>
      <c r="W202" s="17" t="s">
        <v>45</v>
      </c>
      <c r="X202" s="25">
        <f>+[1]DEPURADO!K196+[1]DEPURADO!L196</f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20"/>
        <v>0</v>
      </c>
      <c r="AH202" s="24">
        <v>0</v>
      </c>
      <c r="AI202" s="24" t="str">
        <f>+[1]DEPURADO!G196</f>
        <v>NO RADICADA</v>
      </c>
      <c r="AJ202" s="26"/>
      <c r="AK202" s="27"/>
    </row>
    <row r="203" spans="1:37" s="28" customFormat="1" ht="16.149999999999999" customHeight="1">
      <c r="A203" s="17">
        <f t="shared" ref="A203:A266" si="21">+A202+1</f>
        <v>195</v>
      </c>
      <c r="B203" s="18" t="s">
        <v>44</v>
      </c>
      <c r="C203" s="17">
        <f>+[1]DEPURADO!A197</f>
        <v>11149</v>
      </c>
      <c r="D203" s="17">
        <f>+[1]DEPURADO!B197</f>
        <v>11149</v>
      </c>
      <c r="E203" s="19">
        <f>+[1]DEPURADO!C197</f>
        <v>44463</v>
      </c>
      <c r="F203" s="20">
        <f>+IF([1]DEPURADO!D197&gt;1,[1]DEPURADO!D197," ")</f>
        <v>44532</v>
      </c>
      <c r="G203" s="21">
        <f>[1]DEPURADO!F197</f>
        <v>10970</v>
      </c>
      <c r="H203" s="22">
        <v>0</v>
      </c>
      <c r="I203" s="22">
        <f>+[1]DEPURADO!M197+[1]DEPURADO!N197</f>
        <v>0</v>
      </c>
      <c r="J203" s="22">
        <f>+[1]DEPURADO!R197</f>
        <v>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5"/>
        <v>0</v>
      </c>
      <c r="O203" s="22">
        <f t="shared" si="16"/>
        <v>10970</v>
      </c>
      <c r="P203" s="18">
        <f>IF([1]DEPURADO!H197&gt;1,0,[1]DEPURADO!B197)</f>
        <v>0</v>
      </c>
      <c r="Q203" s="24">
        <f t="shared" si="17"/>
        <v>0</v>
      </c>
      <c r="R203" s="25">
        <f t="shared" si="18"/>
        <v>10970</v>
      </c>
      <c r="S203" s="25">
        <f>+[1]DEPURADO!J197</f>
        <v>0</v>
      </c>
      <c r="T203" s="17" t="s">
        <v>45</v>
      </c>
      <c r="U203" s="25">
        <f>+[1]DEPURADO!I197</f>
        <v>0</v>
      </c>
      <c r="V203" s="24"/>
      <c r="W203" s="17" t="s">
        <v>45</v>
      </c>
      <c r="X203" s="25">
        <f>+[1]DEPURADO!K197+[1]DEPURADO!L197</f>
        <v>0</v>
      </c>
      <c r="Y203" s="17" t="s">
        <v>45</v>
      </c>
      <c r="Z203" s="25">
        <f t="shared" si="19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0"/>
        <v>0</v>
      </c>
      <c r="AH203" s="24">
        <v>0</v>
      </c>
      <c r="AI203" s="24" t="str">
        <f>+[1]DEPURADO!G197</f>
        <v>NO RADICADA</v>
      </c>
      <c r="AJ203" s="26"/>
      <c r="AK203" s="27"/>
    </row>
    <row r="204" spans="1:37" s="28" customFormat="1" ht="16.149999999999999" customHeight="1">
      <c r="A204" s="17">
        <f t="shared" si="21"/>
        <v>196</v>
      </c>
      <c r="B204" s="18" t="s">
        <v>44</v>
      </c>
      <c r="C204" s="17">
        <f>+[1]DEPURADO!A198</f>
        <v>11623</v>
      </c>
      <c r="D204" s="17">
        <f>+[1]DEPURADO!B198</f>
        <v>11623</v>
      </c>
      <c r="E204" s="19">
        <f>+[1]DEPURADO!C198</f>
        <v>44464</v>
      </c>
      <c r="F204" s="20">
        <f>+IF([1]DEPURADO!D198&gt;1,[1]DEPURADO!D198," ")</f>
        <v>44532</v>
      </c>
      <c r="G204" s="21">
        <f>[1]DEPURADO!F198</f>
        <v>60475</v>
      </c>
      <c r="H204" s="22">
        <v>0</v>
      </c>
      <c r="I204" s="22">
        <f>+[1]DEPURADO!M198+[1]DEPURADO!N198</f>
        <v>0</v>
      </c>
      <c r="J204" s="22">
        <f>+[1]DEPURADO!R198</f>
        <v>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5"/>
        <v>0</v>
      </c>
      <c r="O204" s="22">
        <f t="shared" si="16"/>
        <v>60475</v>
      </c>
      <c r="P204" s="18">
        <f>IF([1]DEPURADO!H198&gt;1,0,[1]DEPURADO!B198)</f>
        <v>0</v>
      </c>
      <c r="Q204" s="24">
        <f t="shared" si="17"/>
        <v>0</v>
      </c>
      <c r="R204" s="25">
        <f t="shared" si="18"/>
        <v>60475</v>
      </c>
      <c r="S204" s="25">
        <f>+[1]DEPURADO!J198</f>
        <v>0</v>
      </c>
      <c r="T204" s="17" t="s">
        <v>45</v>
      </c>
      <c r="U204" s="25">
        <f>+[1]DEPURADO!I198</f>
        <v>0</v>
      </c>
      <c r="V204" s="24"/>
      <c r="W204" s="17" t="s">
        <v>45</v>
      </c>
      <c r="X204" s="25">
        <f>+[1]DEPURADO!K198+[1]DEPURADO!L198</f>
        <v>0</v>
      </c>
      <c r="Y204" s="17" t="s">
        <v>45</v>
      </c>
      <c r="Z204" s="25">
        <f t="shared" si="19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0"/>
        <v>0</v>
      </c>
      <c r="AH204" s="24">
        <v>0</v>
      </c>
      <c r="AI204" s="24" t="str">
        <f>+[1]DEPURADO!G198</f>
        <v>NO RADICADA</v>
      </c>
      <c r="AJ204" s="26"/>
      <c r="AK204" s="27"/>
    </row>
    <row r="205" spans="1:37" s="28" customFormat="1" ht="16.149999999999999" customHeight="1">
      <c r="A205" s="17">
        <f t="shared" si="21"/>
        <v>197</v>
      </c>
      <c r="B205" s="18" t="s">
        <v>44</v>
      </c>
      <c r="C205" s="17">
        <f>+[1]DEPURADO!A199</f>
        <v>11205</v>
      </c>
      <c r="D205" s="17">
        <f>+[1]DEPURADO!B199</f>
        <v>11205</v>
      </c>
      <c r="E205" s="19">
        <f>+[1]DEPURADO!C199</f>
        <v>44466</v>
      </c>
      <c r="F205" s="20">
        <f>+IF([1]DEPURADO!D199&gt;1,[1]DEPURADO!D199," ")</f>
        <v>44532</v>
      </c>
      <c r="G205" s="21">
        <f>[1]DEPURADO!F199</f>
        <v>112750</v>
      </c>
      <c r="H205" s="22">
        <v>0</v>
      </c>
      <c r="I205" s="22">
        <f>+[1]DEPURADO!M199+[1]DEPURADO!N199</f>
        <v>0</v>
      </c>
      <c r="J205" s="22">
        <f>+[1]DEPURADO!R199</f>
        <v>0</v>
      </c>
      <c r="K205" s="23">
        <f>+[1]DEPURADO!P199+[1]DEPURADO!Q199</f>
        <v>0</v>
      </c>
      <c r="L205" s="22">
        <v>0</v>
      </c>
      <c r="M205" s="22">
        <v>0</v>
      </c>
      <c r="N205" s="22">
        <f t="shared" ref="N205:N268" si="22">+SUM(J205:M205)</f>
        <v>0</v>
      </c>
      <c r="O205" s="22">
        <f t="shared" ref="O205:O268" si="23">+G205-I205-N205</f>
        <v>112750</v>
      </c>
      <c r="P205" s="18">
        <f>IF([1]DEPURADO!H199&gt;1,0,[1]DEPURADO!B199)</f>
        <v>0</v>
      </c>
      <c r="Q205" s="24">
        <f t="shared" ref="Q205:Q268" si="24">+IF(P205&gt;0,G205,0)</f>
        <v>0</v>
      </c>
      <c r="R205" s="25">
        <f t="shared" ref="R205:R268" si="25">IF(P205=0,G205,0)</f>
        <v>112750</v>
      </c>
      <c r="S205" s="25">
        <f>+[1]DEPURADO!J199</f>
        <v>0</v>
      </c>
      <c r="T205" s="17" t="s">
        <v>45</v>
      </c>
      <c r="U205" s="25">
        <f>+[1]DEPURADO!I199</f>
        <v>0</v>
      </c>
      <c r="V205" s="24"/>
      <c r="W205" s="17" t="s">
        <v>45</v>
      </c>
      <c r="X205" s="25">
        <f>+[1]DEPURADO!K199+[1]DEPURADO!L199</f>
        <v>0</v>
      </c>
      <c r="Y205" s="17" t="s">
        <v>45</v>
      </c>
      <c r="Z205" s="25">
        <f t="shared" ref="Z205:Z268" si="26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68" si="27">+G205-I205-N205-R205-Z205-AC205-AE205-S205-U205</f>
        <v>0</v>
      </c>
      <c r="AH205" s="24">
        <v>0</v>
      </c>
      <c r="AI205" s="24" t="str">
        <f>+[1]DEPURADO!G199</f>
        <v>NO RADICADA</v>
      </c>
      <c r="AJ205" s="26"/>
      <c r="AK205" s="27"/>
    </row>
    <row r="206" spans="1:37" s="28" customFormat="1" ht="16.149999999999999" customHeight="1">
      <c r="A206" s="17">
        <f t="shared" si="21"/>
        <v>198</v>
      </c>
      <c r="B206" s="18" t="s">
        <v>44</v>
      </c>
      <c r="C206" s="17">
        <f>+[1]DEPURADO!A200</f>
        <v>11236</v>
      </c>
      <c r="D206" s="17">
        <f>+[1]DEPURADO!B200</f>
        <v>11236</v>
      </c>
      <c r="E206" s="19">
        <f>+[1]DEPURADO!C200</f>
        <v>44469</v>
      </c>
      <c r="F206" s="20">
        <f>+IF([1]DEPURADO!D200&gt;1,[1]DEPURADO!D200," ")</f>
        <v>44532</v>
      </c>
      <c r="G206" s="21">
        <f>[1]DEPURADO!F200</f>
        <v>36300</v>
      </c>
      <c r="H206" s="22">
        <v>0</v>
      </c>
      <c r="I206" s="22">
        <f>+[1]DEPURADO!M200+[1]DEPURADO!N200</f>
        <v>0</v>
      </c>
      <c r="J206" s="22">
        <f>+[1]DEPURADO!R200</f>
        <v>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36300</v>
      </c>
      <c r="P206" s="18">
        <f>IF([1]DEPURADO!H200&gt;1,0,[1]DEPURADO!B200)</f>
        <v>0</v>
      </c>
      <c r="Q206" s="24">
        <f t="shared" si="24"/>
        <v>0</v>
      </c>
      <c r="R206" s="25">
        <f t="shared" si="25"/>
        <v>36300</v>
      </c>
      <c r="S206" s="25">
        <f>+[1]DEPURADO!J200</f>
        <v>0</v>
      </c>
      <c r="T206" s="17" t="s">
        <v>45</v>
      </c>
      <c r="U206" s="25">
        <f>+[1]DEPURADO!I200</f>
        <v>0</v>
      </c>
      <c r="V206" s="24"/>
      <c r="W206" s="17" t="s">
        <v>45</v>
      </c>
      <c r="X206" s="25">
        <f>+[1]DEPURADO!K200+[1]DEPURADO!L200</f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7"/>
        <v>0</v>
      </c>
      <c r="AH206" s="24">
        <v>0</v>
      </c>
      <c r="AI206" s="24" t="str">
        <f>+[1]DEPURADO!G200</f>
        <v>NO RADICADA</v>
      </c>
      <c r="AJ206" s="26"/>
      <c r="AK206" s="27"/>
    </row>
    <row r="207" spans="1:37" s="28" customFormat="1" ht="16.149999999999999" customHeight="1">
      <c r="A207" s="17">
        <f t="shared" si="21"/>
        <v>199</v>
      </c>
      <c r="B207" s="18" t="s">
        <v>44</v>
      </c>
      <c r="C207" s="17">
        <f>+[1]DEPURADO!A201</f>
        <v>11335</v>
      </c>
      <c r="D207" s="17">
        <f>+[1]DEPURADO!B201</f>
        <v>11335</v>
      </c>
      <c r="E207" s="19">
        <f>+[1]DEPURADO!C201</f>
        <v>44470</v>
      </c>
      <c r="F207" s="20">
        <f>+IF([1]DEPURADO!D201&gt;1,[1]DEPURADO!D201," ")</f>
        <v>44532</v>
      </c>
      <c r="G207" s="21">
        <f>[1]DEPURADO!F201</f>
        <v>72429</v>
      </c>
      <c r="H207" s="22">
        <v>0</v>
      </c>
      <c r="I207" s="22">
        <f>+[1]DEPURADO!M201+[1]DEPURADO!N201</f>
        <v>0</v>
      </c>
      <c r="J207" s="22">
        <f>+[1]DEPURADO!R201</f>
        <v>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72429</v>
      </c>
      <c r="P207" s="18">
        <f>IF([1]DEPURADO!H201&gt;1,0,[1]DEPURADO!B201)</f>
        <v>0</v>
      </c>
      <c r="Q207" s="24">
        <f t="shared" si="24"/>
        <v>0</v>
      </c>
      <c r="R207" s="25">
        <f t="shared" si="25"/>
        <v>72429</v>
      </c>
      <c r="S207" s="25">
        <f>+[1]DEPURADO!J201</f>
        <v>0</v>
      </c>
      <c r="T207" s="17" t="s">
        <v>45</v>
      </c>
      <c r="U207" s="25">
        <f>+[1]DEPURADO!I201</f>
        <v>0</v>
      </c>
      <c r="V207" s="24"/>
      <c r="W207" s="17" t="s">
        <v>45</v>
      </c>
      <c r="X207" s="25">
        <f>+[1]DEPURADO!K201+[1]DEPURADO!L201</f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7"/>
        <v>0</v>
      </c>
      <c r="AH207" s="24">
        <v>0</v>
      </c>
      <c r="AI207" s="24" t="str">
        <f>+[1]DEPURADO!G201</f>
        <v>NO RADICADA</v>
      </c>
      <c r="AJ207" s="26"/>
      <c r="AK207" s="27"/>
    </row>
    <row r="208" spans="1:37" s="28" customFormat="1" ht="16.149999999999999" customHeight="1">
      <c r="A208" s="17">
        <f t="shared" si="21"/>
        <v>200</v>
      </c>
      <c r="B208" s="18" t="s">
        <v>44</v>
      </c>
      <c r="C208" s="17">
        <f>+[1]DEPURADO!A202</f>
        <v>11389</v>
      </c>
      <c r="D208" s="17">
        <f>+[1]DEPURADO!B202</f>
        <v>11389</v>
      </c>
      <c r="E208" s="19">
        <f>+[1]DEPURADO!C202</f>
        <v>44473</v>
      </c>
      <c r="F208" s="20">
        <f>+IF([1]DEPURADO!D202&gt;1,[1]DEPURADO!D202," ")</f>
        <v>44532</v>
      </c>
      <c r="G208" s="21">
        <f>[1]DEPURADO!F202</f>
        <v>5485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5485</v>
      </c>
      <c r="P208" s="18">
        <f>IF([1]DEPURADO!H202&gt;1,0,[1]DEPURADO!B202)</f>
        <v>0</v>
      </c>
      <c r="Q208" s="24">
        <f t="shared" si="24"/>
        <v>0</v>
      </c>
      <c r="R208" s="25">
        <f t="shared" si="25"/>
        <v>5485</v>
      </c>
      <c r="S208" s="25">
        <f>+[1]DEPURADO!J202</f>
        <v>0</v>
      </c>
      <c r="T208" s="17" t="s">
        <v>45</v>
      </c>
      <c r="U208" s="25">
        <f>+[1]DEPURADO!I202</f>
        <v>0</v>
      </c>
      <c r="V208" s="24"/>
      <c r="W208" s="17" t="s">
        <v>45</v>
      </c>
      <c r="X208" s="25">
        <f>+[1]DEPURADO!K202+[1]DEPURADO!L202</f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7"/>
        <v>0</v>
      </c>
      <c r="AH208" s="24">
        <v>0</v>
      </c>
      <c r="AI208" s="24" t="str">
        <f>+[1]DEPURADO!G202</f>
        <v>NO RADICADA</v>
      </c>
      <c r="AJ208" s="26"/>
      <c r="AK208" s="27"/>
    </row>
    <row r="209" spans="1:37" s="28" customFormat="1" ht="16.149999999999999" customHeight="1">
      <c r="A209" s="17">
        <f t="shared" si="21"/>
        <v>201</v>
      </c>
      <c r="B209" s="18" t="s">
        <v>44</v>
      </c>
      <c r="C209" s="17">
        <f>+[1]DEPURADO!A203</f>
        <v>11390</v>
      </c>
      <c r="D209" s="17">
        <f>+[1]DEPURADO!B203</f>
        <v>11390</v>
      </c>
      <c r="E209" s="19">
        <f>+[1]DEPURADO!C203</f>
        <v>44473</v>
      </c>
      <c r="F209" s="20">
        <f>+IF([1]DEPURADO!D203&gt;1,[1]DEPURADO!D203," ")</f>
        <v>44532</v>
      </c>
      <c r="G209" s="21">
        <f>[1]DEPURADO!F203</f>
        <v>5485</v>
      </c>
      <c r="H209" s="22">
        <v>0</v>
      </c>
      <c r="I209" s="22">
        <f>+[1]DEPURADO!M203+[1]DEPURADO!N203</f>
        <v>0</v>
      </c>
      <c r="J209" s="22">
        <f>+[1]DEPURADO!R203</f>
        <v>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5485</v>
      </c>
      <c r="P209" s="18">
        <f>IF([1]DEPURADO!H203&gt;1,0,[1]DEPURADO!B203)</f>
        <v>0</v>
      </c>
      <c r="Q209" s="24">
        <f t="shared" si="24"/>
        <v>0</v>
      </c>
      <c r="R209" s="25">
        <f t="shared" si="25"/>
        <v>5485</v>
      </c>
      <c r="S209" s="25">
        <f>+[1]DEPURADO!J203</f>
        <v>0</v>
      </c>
      <c r="T209" s="17" t="s">
        <v>45</v>
      </c>
      <c r="U209" s="25">
        <f>+[1]DEPURADO!I203</f>
        <v>0</v>
      </c>
      <c r="V209" s="24"/>
      <c r="W209" s="17" t="s">
        <v>45</v>
      </c>
      <c r="X209" s="25">
        <f>+[1]DEPURADO!K203+[1]DEPURADO!L203</f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7"/>
        <v>0</v>
      </c>
      <c r="AH209" s="24">
        <v>0</v>
      </c>
      <c r="AI209" s="24" t="str">
        <f>+[1]DEPURADO!G203</f>
        <v>NO RADICADA</v>
      </c>
      <c r="AJ209" s="26"/>
      <c r="AK209" s="27"/>
    </row>
    <row r="210" spans="1:37" s="28" customFormat="1" ht="16.149999999999999" customHeight="1">
      <c r="A210" s="17">
        <f t="shared" si="21"/>
        <v>202</v>
      </c>
      <c r="B210" s="18" t="s">
        <v>44</v>
      </c>
      <c r="C210" s="17">
        <f>+[1]DEPURADO!A204</f>
        <v>11606</v>
      </c>
      <c r="D210" s="17">
        <f>+[1]DEPURADO!B204</f>
        <v>11606</v>
      </c>
      <c r="E210" s="19">
        <f>+[1]DEPURADO!C204</f>
        <v>44481</v>
      </c>
      <c r="F210" s="20">
        <f>+IF([1]DEPURADO!D204&gt;1,[1]DEPURADO!D204," ")</f>
        <v>44532</v>
      </c>
      <c r="G210" s="21">
        <f>[1]DEPURADO!F204</f>
        <v>5485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5485</v>
      </c>
      <c r="P210" s="18">
        <f>IF([1]DEPURADO!H204&gt;1,0,[1]DEPURADO!B204)</f>
        <v>0</v>
      </c>
      <c r="Q210" s="24">
        <f t="shared" si="24"/>
        <v>0</v>
      </c>
      <c r="R210" s="25">
        <f t="shared" si="25"/>
        <v>5485</v>
      </c>
      <c r="S210" s="25">
        <f>+[1]DEPURADO!J204</f>
        <v>0</v>
      </c>
      <c r="T210" s="17" t="s">
        <v>45</v>
      </c>
      <c r="U210" s="25">
        <f>+[1]DEPURADO!I204</f>
        <v>0</v>
      </c>
      <c r="V210" s="24"/>
      <c r="W210" s="17" t="s">
        <v>45</v>
      </c>
      <c r="X210" s="25">
        <f>+[1]DEPURADO!K204+[1]DEPURADO!L204</f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7"/>
        <v>0</v>
      </c>
      <c r="AH210" s="24">
        <v>0</v>
      </c>
      <c r="AI210" s="24" t="str">
        <f>+[1]DEPURADO!G204</f>
        <v>NO RADICADA</v>
      </c>
      <c r="AJ210" s="26"/>
      <c r="AK210" s="27"/>
    </row>
    <row r="211" spans="1:37" s="28" customFormat="1" ht="16.149999999999999" customHeight="1">
      <c r="A211" s="17">
        <f t="shared" si="21"/>
        <v>203</v>
      </c>
      <c r="B211" s="18" t="s">
        <v>44</v>
      </c>
      <c r="C211" s="17">
        <f>+[1]DEPURADO!A205</f>
        <v>11544</v>
      </c>
      <c r="D211" s="17">
        <f>+[1]DEPURADO!B205</f>
        <v>11544</v>
      </c>
      <c r="E211" s="19">
        <f>+[1]DEPURADO!C205</f>
        <v>44483</v>
      </c>
      <c r="F211" s="20">
        <f>+IF([1]DEPURADO!D205&gt;1,[1]DEPURADO!D205," ")</f>
        <v>44532</v>
      </c>
      <c r="G211" s="21">
        <f>[1]DEPURADO!F205</f>
        <v>101721</v>
      </c>
      <c r="H211" s="22">
        <v>0</v>
      </c>
      <c r="I211" s="22">
        <f>+[1]DEPURADO!M205+[1]DEPURADO!N205</f>
        <v>0</v>
      </c>
      <c r="J211" s="22">
        <f>+[1]DEPURADO!R205</f>
        <v>0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22"/>
        <v>0</v>
      </c>
      <c r="O211" s="22">
        <f t="shared" si="23"/>
        <v>101721</v>
      </c>
      <c r="P211" s="18">
        <f>IF([1]DEPURADO!H205&gt;1,0,[1]DEPURADO!B205)</f>
        <v>0</v>
      </c>
      <c r="Q211" s="24">
        <f t="shared" si="24"/>
        <v>0</v>
      </c>
      <c r="R211" s="25">
        <f t="shared" si="25"/>
        <v>101721</v>
      </c>
      <c r="S211" s="25">
        <f>+[1]DEPURADO!J205</f>
        <v>0</v>
      </c>
      <c r="T211" s="17" t="s">
        <v>45</v>
      </c>
      <c r="U211" s="25">
        <f>+[1]DEPURADO!I205</f>
        <v>0</v>
      </c>
      <c r="V211" s="24"/>
      <c r="W211" s="17" t="s">
        <v>45</v>
      </c>
      <c r="X211" s="25">
        <f>+[1]DEPURADO!K205+[1]DEPURADO!L205</f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7"/>
        <v>0</v>
      </c>
      <c r="AH211" s="24">
        <v>0</v>
      </c>
      <c r="AI211" s="24" t="str">
        <f>+[1]DEPURADO!G205</f>
        <v>NO RADICADA</v>
      </c>
      <c r="AJ211" s="26"/>
      <c r="AK211" s="27"/>
    </row>
    <row r="212" spans="1:37" s="28" customFormat="1" ht="16.149999999999999" customHeight="1">
      <c r="A212" s="17">
        <f t="shared" si="21"/>
        <v>204</v>
      </c>
      <c r="B212" s="18" t="s">
        <v>44</v>
      </c>
      <c r="C212" s="17">
        <f>+[1]DEPURADO!A206</f>
        <v>11783</v>
      </c>
      <c r="D212" s="17">
        <f>+[1]DEPURADO!B206</f>
        <v>11783</v>
      </c>
      <c r="E212" s="19">
        <f>+[1]DEPURADO!C206</f>
        <v>44488</v>
      </c>
      <c r="F212" s="20">
        <f>+IF([1]DEPURADO!D206&gt;1,[1]DEPURADO!D206," ")</f>
        <v>44532</v>
      </c>
      <c r="G212" s="21">
        <f>[1]DEPURADO!F206</f>
        <v>21940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21940</v>
      </c>
      <c r="P212" s="18">
        <f>IF([1]DEPURADO!H206&gt;1,0,[1]DEPURADO!B206)</f>
        <v>0</v>
      </c>
      <c r="Q212" s="24">
        <f t="shared" si="24"/>
        <v>0</v>
      </c>
      <c r="R212" s="25">
        <f t="shared" si="25"/>
        <v>21940</v>
      </c>
      <c r="S212" s="25">
        <f>+[1]DEPURADO!J206</f>
        <v>0</v>
      </c>
      <c r="T212" s="17" t="s">
        <v>45</v>
      </c>
      <c r="U212" s="25">
        <f>+[1]DEPURADO!I206</f>
        <v>0</v>
      </c>
      <c r="V212" s="24"/>
      <c r="W212" s="17" t="s">
        <v>45</v>
      </c>
      <c r="X212" s="25">
        <f>+[1]DEPURADO!K206+[1]DEPURADO!L206</f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7"/>
        <v>0</v>
      </c>
      <c r="AH212" s="24">
        <v>0</v>
      </c>
      <c r="AI212" s="24" t="str">
        <f>+[1]DEPURADO!G206</f>
        <v>NO RADICADA</v>
      </c>
      <c r="AJ212" s="26"/>
      <c r="AK212" s="27"/>
    </row>
    <row r="213" spans="1:37" s="28" customFormat="1" ht="16.149999999999999" customHeight="1">
      <c r="A213" s="17">
        <f t="shared" si="21"/>
        <v>205</v>
      </c>
      <c r="B213" s="18" t="s">
        <v>44</v>
      </c>
      <c r="C213" s="17">
        <f>+[1]DEPURADO!A207</f>
        <v>11658</v>
      </c>
      <c r="D213" s="17">
        <f>+[1]DEPURADO!B207</f>
        <v>11658</v>
      </c>
      <c r="E213" s="19">
        <f>+[1]DEPURADO!C207</f>
        <v>44489</v>
      </c>
      <c r="F213" s="20">
        <f>+IF([1]DEPURADO!D207&gt;1,[1]DEPURADO!D207," ")</f>
        <v>44532</v>
      </c>
      <c r="G213" s="21">
        <f>[1]DEPURADO!F207</f>
        <v>78408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78408</v>
      </c>
      <c r="P213" s="18">
        <f>IF([1]DEPURADO!H207&gt;1,0,[1]DEPURADO!B207)</f>
        <v>0</v>
      </c>
      <c r="Q213" s="24">
        <f t="shared" si="24"/>
        <v>0</v>
      </c>
      <c r="R213" s="25">
        <f t="shared" si="25"/>
        <v>78408</v>
      </c>
      <c r="S213" s="25">
        <f>+[1]DEPURADO!J207</f>
        <v>0</v>
      </c>
      <c r="T213" s="17" t="s">
        <v>45</v>
      </c>
      <c r="U213" s="25">
        <f>+[1]DEPURADO!I207</f>
        <v>0</v>
      </c>
      <c r="V213" s="24"/>
      <c r="W213" s="17" t="s">
        <v>45</v>
      </c>
      <c r="X213" s="25">
        <f>+[1]DEPURADO!K207+[1]DEPURADO!L207</f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7"/>
        <v>0</v>
      </c>
      <c r="AH213" s="24">
        <v>0</v>
      </c>
      <c r="AI213" s="24" t="str">
        <f>+[1]DEPURADO!G207</f>
        <v>NO RADICADA</v>
      </c>
      <c r="AJ213" s="26"/>
      <c r="AK213" s="27"/>
    </row>
    <row r="214" spans="1:37" s="28" customFormat="1" ht="16.149999999999999" customHeight="1">
      <c r="A214" s="17">
        <f t="shared" si="21"/>
        <v>206</v>
      </c>
      <c r="B214" s="18" t="s">
        <v>44</v>
      </c>
      <c r="C214" s="17">
        <f>+[1]DEPURADO!A208</f>
        <v>11754</v>
      </c>
      <c r="D214" s="17">
        <f>+[1]DEPURADO!B208</f>
        <v>11754</v>
      </c>
      <c r="E214" s="19">
        <f>+[1]DEPURADO!C208</f>
        <v>44492</v>
      </c>
      <c r="F214" s="20">
        <f>+IF([1]DEPURADO!D208&gt;1,[1]DEPURADO!D208," ")</f>
        <v>44532</v>
      </c>
      <c r="G214" s="21">
        <f>[1]DEPURADO!F208</f>
        <v>21940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21940</v>
      </c>
      <c r="P214" s="18">
        <f>IF([1]DEPURADO!H208&gt;1,0,[1]DEPURADO!B208)</f>
        <v>0</v>
      </c>
      <c r="Q214" s="24">
        <f t="shared" si="24"/>
        <v>0</v>
      </c>
      <c r="R214" s="25">
        <f t="shared" si="25"/>
        <v>21940</v>
      </c>
      <c r="S214" s="25">
        <f>+[1]DEPURADO!J208</f>
        <v>0</v>
      </c>
      <c r="T214" s="17" t="s">
        <v>45</v>
      </c>
      <c r="U214" s="25">
        <f>+[1]DEPURADO!I208</f>
        <v>0</v>
      </c>
      <c r="V214" s="24"/>
      <c r="W214" s="17" t="s">
        <v>45</v>
      </c>
      <c r="X214" s="25">
        <f>+[1]DEPURADO!K208+[1]DEPURADO!L208</f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7"/>
        <v>0</v>
      </c>
      <c r="AH214" s="24">
        <v>0</v>
      </c>
      <c r="AI214" s="24" t="str">
        <f>+[1]DEPURADO!G208</f>
        <v>NO RADICADA</v>
      </c>
      <c r="AJ214" s="26"/>
      <c r="AK214" s="27"/>
    </row>
    <row r="215" spans="1:37" s="28" customFormat="1" ht="16.149999999999999" customHeight="1">
      <c r="A215" s="17">
        <f t="shared" si="21"/>
        <v>207</v>
      </c>
      <c r="B215" s="18" t="s">
        <v>44</v>
      </c>
      <c r="C215" s="17">
        <f>+[1]DEPURADO!A209</f>
        <v>11823</v>
      </c>
      <c r="D215" s="17">
        <f>+[1]DEPURADO!B209</f>
        <v>11823</v>
      </c>
      <c r="E215" s="19">
        <f>+[1]DEPURADO!C209</f>
        <v>44497</v>
      </c>
      <c r="F215" s="20">
        <f>+IF([1]DEPURADO!D209&gt;1,[1]DEPURADO!D209," ")</f>
        <v>44532</v>
      </c>
      <c r="G215" s="21">
        <f>[1]DEPURADO!F209</f>
        <v>10970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10970</v>
      </c>
      <c r="P215" s="18">
        <f>IF([1]DEPURADO!H209&gt;1,0,[1]DEPURADO!B209)</f>
        <v>0</v>
      </c>
      <c r="Q215" s="24">
        <f t="shared" si="24"/>
        <v>0</v>
      </c>
      <c r="R215" s="25">
        <f t="shared" si="25"/>
        <v>10970</v>
      </c>
      <c r="S215" s="25">
        <f>+[1]DEPURADO!J209</f>
        <v>0</v>
      </c>
      <c r="T215" s="17" t="s">
        <v>45</v>
      </c>
      <c r="U215" s="25">
        <f>+[1]DEPURADO!I209</f>
        <v>0</v>
      </c>
      <c r="V215" s="24"/>
      <c r="W215" s="17" t="s">
        <v>45</v>
      </c>
      <c r="X215" s="25">
        <f>+[1]DEPURADO!K209+[1]DEPURADO!L209</f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7"/>
        <v>0</v>
      </c>
      <c r="AH215" s="24">
        <v>0</v>
      </c>
      <c r="AI215" s="24" t="str">
        <f>+[1]DEPURADO!G209</f>
        <v>NO RADICADA</v>
      </c>
      <c r="AJ215" s="26"/>
      <c r="AK215" s="27"/>
    </row>
    <row r="216" spans="1:37" s="28" customFormat="1" ht="16.149999999999999" customHeight="1">
      <c r="A216" s="17">
        <f t="shared" si="21"/>
        <v>208</v>
      </c>
      <c r="B216" s="18" t="s">
        <v>44</v>
      </c>
      <c r="C216" s="17">
        <f>+[1]DEPURADO!A210</f>
        <v>11847</v>
      </c>
      <c r="D216" s="17">
        <f>+[1]DEPURADO!B210</f>
        <v>11847</v>
      </c>
      <c r="E216" s="19">
        <f>+[1]DEPURADO!C210</f>
        <v>44497</v>
      </c>
      <c r="F216" s="20">
        <f>+IF([1]DEPURADO!D210&gt;1,[1]DEPURADO!D210," ")</f>
        <v>44532</v>
      </c>
      <c r="G216" s="21">
        <f>[1]DEPURADO!F210</f>
        <v>131529</v>
      </c>
      <c r="H216" s="22">
        <v>0</v>
      </c>
      <c r="I216" s="22">
        <f>+[1]DEPURADO!M210+[1]DEPURADO!N210</f>
        <v>0</v>
      </c>
      <c r="J216" s="22">
        <f>+[1]DEPURADO!R210</f>
        <v>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22"/>
        <v>0</v>
      </c>
      <c r="O216" s="22">
        <f t="shared" si="23"/>
        <v>131529</v>
      </c>
      <c r="P216" s="18">
        <f>IF([1]DEPURADO!H210&gt;1,0,[1]DEPURADO!B210)</f>
        <v>0</v>
      </c>
      <c r="Q216" s="24">
        <f t="shared" si="24"/>
        <v>0</v>
      </c>
      <c r="R216" s="25">
        <f t="shared" si="25"/>
        <v>131529</v>
      </c>
      <c r="S216" s="25">
        <f>+[1]DEPURADO!J210</f>
        <v>0</v>
      </c>
      <c r="T216" s="17" t="s">
        <v>45</v>
      </c>
      <c r="U216" s="25">
        <f>+[1]DEPURADO!I210</f>
        <v>0</v>
      </c>
      <c r="V216" s="24"/>
      <c r="W216" s="17" t="s">
        <v>45</v>
      </c>
      <c r="X216" s="25">
        <f>+[1]DEPURADO!K210+[1]DEPURADO!L210</f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7"/>
        <v>0</v>
      </c>
      <c r="AH216" s="24">
        <v>0</v>
      </c>
      <c r="AI216" s="24" t="str">
        <f>+[1]DEPURADO!G210</f>
        <v>NO RADICADA</v>
      </c>
      <c r="AJ216" s="26"/>
      <c r="AK216" s="27"/>
    </row>
    <row r="217" spans="1:37" s="28" customFormat="1" ht="16.149999999999999" customHeight="1">
      <c r="A217" s="17">
        <f t="shared" si="21"/>
        <v>209</v>
      </c>
      <c r="B217" s="18" t="s">
        <v>44</v>
      </c>
      <c r="C217" s="17">
        <f>+[1]DEPURADO!A211</f>
        <v>11818</v>
      </c>
      <c r="D217" s="17">
        <f>+[1]DEPURADO!B211</f>
        <v>11818</v>
      </c>
      <c r="E217" s="19">
        <f>+[1]DEPURADO!C211</f>
        <v>44497</v>
      </c>
      <c r="F217" s="20">
        <f>+IF([1]DEPURADO!D211&gt;1,[1]DEPURADO!D211," ")</f>
        <v>44532</v>
      </c>
      <c r="G217" s="21">
        <f>[1]DEPURADO!F211</f>
        <v>21940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21940</v>
      </c>
      <c r="P217" s="18">
        <f>IF([1]DEPURADO!H211&gt;1,0,[1]DEPURADO!B211)</f>
        <v>0</v>
      </c>
      <c r="Q217" s="24">
        <f t="shared" si="24"/>
        <v>0</v>
      </c>
      <c r="R217" s="25">
        <f t="shared" si="25"/>
        <v>21940</v>
      </c>
      <c r="S217" s="25">
        <f>+[1]DEPURADO!J211</f>
        <v>0</v>
      </c>
      <c r="T217" s="17" t="s">
        <v>45</v>
      </c>
      <c r="U217" s="25">
        <f>+[1]DEPURADO!I211</f>
        <v>0</v>
      </c>
      <c r="V217" s="24"/>
      <c r="W217" s="17" t="s">
        <v>45</v>
      </c>
      <c r="X217" s="25">
        <f>+[1]DEPURADO!K211+[1]DEPURADO!L211</f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7"/>
        <v>0</v>
      </c>
      <c r="AH217" s="24">
        <v>0</v>
      </c>
      <c r="AI217" s="24" t="str">
        <f>+[1]DEPURADO!G211</f>
        <v>NO RADICADA</v>
      </c>
      <c r="AJ217" s="26"/>
      <c r="AK217" s="27"/>
    </row>
    <row r="218" spans="1:37" s="28" customFormat="1" ht="16.149999999999999" customHeight="1">
      <c r="A218" s="17">
        <f t="shared" si="21"/>
        <v>210</v>
      </c>
      <c r="B218" s="18" t="s">
        <v>44</v>
      </c>
      <c r="C218" s="17">
        <f>+[1]DEPURADO!A212</f>
        <v>11821</v>
      </c>
      <c r="D218" s="17">
        <f>+[1]DEPURADO!B212</f>
        <v>11821</v>
      </c>
      <c r="E218" s="19">
        <f>+[1]DEPURADO!C212</f>
        <v>44497</v>
      </c>
      <c r="F218" s="20">
        <f>+IF([1]DEPURADO!D212&gt;1,[1]DEPURADO!D212," ")</f>
        <v>44532</v>
      </c>
      <c r="G218" s="21">
        <f>[1]DEPURADO!F212</f>
        <v>5485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5485</v>
      </c>
      <c r="P218" s="18">
        <f>IF([1]DEPURADO!H212&gt;1,0,[1]DEPURADO!B212)</f>
        <v>0</v>
      </c>
      <c r="Q218" s="24">
        <f t="shared" si="24"/>
        <v>0</v>
      </c>
      <c r="R218" s="25">
        <f t="shared" si="25"/>
        <v>5485</v>
      </c>
      <c r="S218" s="25">
        <f>+[1]DEPURADO!J212</f>
        <v>0</v>
      </c>
      <c r="T218" s="17" t="s">
        <v>45</v>
      </c>
      <c r="U218" s="25">
        <f>+[1]DEPURADO!I212</f>
        <v>0</v>
      </c>
      <c r="V218" s="24"/>
      <c r="W218" s="17" t="s">
        <v>45</v>
      </c>
      <c r="X218" s="25">
        <f>+[1]DEPURADO!K212+[1]DEPURADO!L212</f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7"/>
        <v>0</v>
      </c>
      <c r="AH218" s="24">
        <v>0</v>
      </c>
      <c r="AI218" s="24" t="str">
        <f>+[1]DEPURADO!G212</f>
        <v>NO RADICADA</v>
      </c>
      <c r="AJ218" s="26"/>
      <c r="AK218" s="27"/>
    </row>
    <row r="219" spans="1:37" s="28" customFormat="1" ht="16.149999999999999" customHeight="1">
      <c r="A219" s="17">
        <f t="shared" si="21"/>
        <v>211</v>
      </c>
      <c r="B219" s="18" t="s">
        <v>44</v>
      </c>
      <c r="C219" s="17">
        <f>+[1]DEPURADO!A213</f>
        <v>11822</v>
      </c>
      <c r="D219" s="17">
        <f>+[1]DEPURADO!B213</f>
        <v>11822</v>
      </c>
      <c r="E219" s="19">
        <f>+[1]DEPURADO!C213</f>
        <v>44497</v>
      </c>
      <c r="F219" s="20">
        <f>+IF([1]DEPURADO!D213&gt;1,[1]DEPURADO!D213," ")</f>
        <v>44532</v>
      </c>
      <c r="G219" s="21">
        <f>[1]DEPURADO!F213</f>
        <v>5485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5485</v>
      </c>
      <c r="P219" s="18">
        <f>IF([1]DEPURADO!H213&gt;1,0,[1]DEPURADO!B213)</f>
        <v>0</v>
      </c>
      <c r="Q219" s="24">
        <f t="shared" si="24"/>
        <v>0</v>
      </c>
      <c r="R219" s="25">
        <f t="shared" si="25"/>
        <v>5485</v>
      </c>
      <c r="S219" s="25">
        <f>+[1]DEPURADO!J213</f>
        <v>0</v>
      </c>
      <c r="T219" s="17" t="s">
        <v>45</v>
      </c>
      <c r="U219" s="25">
        <f>+[1]DEPURADO!I213</f>
        <v>0</v>
      </c>
      <c r="V219" s="24"/>
      <c r="W219" s="17" t="s">
        <v>45</v>
      </c>
      <c r="X219" s="25">
        <f>+[1]DEPURADO!K213+[1]DEPURADO!L213</f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7"/>
        <v>0</v>
      </c>
      <c r="AH219" s="24">
        <v>0</v>
      </c>
      <c r="AI219" s="24" t="str">
        <f>+[1]DEPURADO!G213</f>
        <v>NO RADICADA</v>
      </c>
      <c r="AJ219" s="26"/>
      <c r="AK219" s="27"/>
    </row>
    <row r="220" spans="1:37" s="28" customFormat="1" ht="16.149999999999999" customHeight="1">
      <c r="A220" s="17">
        <f t="shared" si="21"/>
        <v>212</v>
      </c>
      <c r="B220" s="18" t="s">
        <v>44</v>
      </c>
      <c r="C220" s="17">
        <f>+[1]DEPURADO!A214</f>
        <v>11875</v>
      </c>
      <c r="D220" s="17">
        <f>+[1]DEPURADO!B214</f>
        <v>11875</v>
      </c>
      <c r="E220" s="19">
        <f>+[1]DEPURADO!C214</f>
        <v>44497</v>
      </c>
      <c r="F220" s="20">
        <f>+IF([1]DEPURADO!D214&gt;1,[1]DEPURADO!D214," ")</f>
        <v>44532</v>
      </c>
      <c r="G220" s="21">
        <f>[1]DEPURADO!F214</f>
        <v>5485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5485</v>
      </c>
      <c r="P220" s="18">
        <f>IF([1]DEPURADO!H214&gt;1,0,[1]DEPURADO!B214)</f>
        <v>0</v>
      </c>
      <c r="Q220" s="24">
        <f t="shared" si="24"/>
        <v>0</v>
      </c>
      <c r="R220" s="25">
        <f t="shared" si="25"/>
        <v>5485</v>
      </c>
      <c r="S220" s="25">
        <f>+[1]DEPURADO!J214</f>
        <v>0</v>
      </c>
      <c r="T220" s="17" t="s">
        <v>45</v>
      </c>
      <c r="U220" s="25">
        <f>+[1]DEPURADO!I214</f>
        <v>0</v>
      </c>
      <c r="V220" s="24"/>
      <c r="W220" s="17" t="s">
        <v>45</v>
      </c>
      <c r="X220" s="25">
        <f>+[1]DEPURADO!K214+[1]DEPURADO!L214</f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7"/>
        <v>0</v>
      </c>
      <c r="AH220" s="24">
        <v>0</v>
      </c>
      <c r="AI220" s="24" t="str">
        <f>+[1]DEPURADO!G214</f>
        <v>NO RADICADA</v>
      </c>
      <c r="AJ220" s="26"/>
      <c r="AK220" s="27"/>
    </row>
    <row r="221" spans="1:37" s="28" customFormat="1" ht="16.149999999999999" customHeight="1">
      <c r="A221" s="17">
        <f t="shared" si="21"/>
        <v>213</v>
      </c>
      <c r="B221" s="18" t="s">
        <v>44</v>
      </c>
      <c r="C221" s="17">
        <f>+[1]DEPURADO!A215</f>
        <v>11964</v>
      </c>
      <c r="D221" s="17">
        <f>+[1]DEPURADO!B215</f>
        <v>11964</v>
      </c>
      <c r="E221" s="19">
        <f>+[1]DEPURADO!C215</f>
        <v>44504</v>
      </c>
      <c r="F221" s="20">
        <f>+IF([1]DEPURADO!D215&gt;1,[1]DEPURADO!D215," ")</f>
        <v>44532</v>
      </c>
      <c r="G221" s="21">
        <f>[1]DEPURADO!F215</f>
        <v>5485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5485</v>
      </c>
      <c r="P221" s="18">
        <f>IF([1]DEPURADO!H215&gt;1,0,[1]DEPURADO!B215)</f>
        <v>0</v>
      </c>
      <c r="Q221" s="24">
        <f t="shared" si="24"/>
        <v>0</v>
      </c>
      <c r="R221" s="25">
        <f t="shared" si="25"/>
        <v>5485</v>
      </c>
      <c r="S221" s="25">
        <f>+[1]DEPURADO!J215</f>
        <v>0</v>
      </c>
      <c r="T221" s="17" t="s">
        <v>45</v>
      </c>
      <c r="U221" s="25">
        <f>+[1]DEPURADO!I215</f>
        <v>0</v>
      </c>
      <c r="V221" s="24"/>
      <c r="W221" s="17" t="s">
        <v>45</v>
      </c>
      <c r="X221" s="25">
        <f>+[1]DEPURADO!K215+[1]DEPURADO!L215</f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7"/>
        <v>0</v>
      </c>
      <c r="AH221" s="24">
        <v>0</v>
      </c>
      <c r="AI221" s="24" t="str">
        <f>+[1]DEPURADO!G215</f>
        <v>NO RADICADA</v>
      </c>
      <c r="AJ221" s="26"/>
      <c r="AK221" s="27"/>
    </row>
    <row r="222" spans="1:37" s="28" customFormat="1" ht="16.149999999999999" customHeight="1">
      <c r="A222" s="17">
        <f t="shared" si="21"/>
        <v>214</v>
      </c>
      <c r="B222" s="18" t="s">
        <v>44</v>
      </c>
      <c r="C222" s="17">
        <f>+[1]DEPURADO!A216</f>
        <v>12759</v>
      </c>
      <c r="D222" s="17">
        <f>+[1]DEPURADO!B216</f>
        <v>12759</v>
      </c>
      <c r="E222" s="19">
        <f>+[1]DEPURADO!C216</f>
        <v>44517</v>
      </c>
      <c r="F222" s="20">
        <f>+IF([1]DEPURADO!D216&gt;1,[1]DEPURADO!D216," ")</f>
        <v>44707</v>
      </c>
      <c r="G222" s="21">
        <f>[1]DEPURADO!F216</f>
        <v>146519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146519</v>
      </c>
      <c r="P222" s="18">
        <f>IF([1]DEPURADO!H216&gt;1,0,[1]DEPURADO!B216)</f>
        <v>12759</v>
      </c>
      <c r="Q222" s="24">
        <f t="shared" si="24"/>
        <v>146519</v>
      </c>
      <c r="R222" s="25">
        <f t="shared" si="25"/>
        <v>0</v>
      </c>
      <c r="S222" s="25">
        <f>+[1]DEPURADO!J216</f>
        <v>0</v>
      </c>
      <c r="T222" s="17" t="s">
        <v>45</v>
      </c>
      <c r="U222" s="25">
        <f>+[1]DEPURADO!I216</f>
        <v>0</v>
      </c>
      <c r="V222" s="24"/>
      <c r="W222" s="17" t="s">
        <v>45</v>
      </c>
      <c r="X222" s="25">
        <f>+[1]DEPURADO!K216+[1]DEPURADO!L216</f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7"/>
        <v>146519</v>
      </c>
      <c r="AH222" s="24">
        <v>0</v>
      </c>
      <c r="AI222" s="24" t="str">
        <f>+[1]DEPURADO!G216</f>
        <v>SALDO A FAVOR DEL PRESTADOR</v>
      </c>
      <c r="AJ222" s="26"/>
      <c r="AK222" s="27"/>
    </row>
    <row r="223" spans="1:37" s="28" customFormat="1" ht="16.149999999999999" customHeight="1">
      <c r="A223" s="17">
        <f t="shared" si="21"/>
        <v>215</v>
      </c>
      <c r="B223" s="18" t="s">
        <v>44</v>
      </c>
      <c r="C223" s="17">
        <f>+[1]DEPURADO!A217</f>
        <v>12878</v>
      </c>
      <c r="D223" s="17">
        <f>+[1]DEPURADO!B217</f>
        <v>12878</v>
      </c>
      <c r="E223" s="19">
        <f>+[1]DEPURADO!C217</f>
        <v>44548</v>
      </c>
      <c r="F223" s="20">
        <f>+IF([1]DEPURADO!D217&gt;1,[1]DEPURADO!D217," ")</f>
        <v>44707</v>
      </c>
      <c r="G223" s="21">
        <f>[1]DEPURADO!F217</f>
        <v>6038</v>
      </c>
      <c r="H223" s="22">
        <v>0</v>
      </c>
      <c r="I223" s="22">
        <f>+[1]DEPURADO!M217+[1]DEPURADO!N217</f>
        <v>0</v>
      </c>
      <c r="J223" s="22">
        <f>+[1]DEPURADO!R217</f>
        <v>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6038</v>
      </c>
      <c r="P223" s="18">
        <f>IF([1]DEPURADO!H217&gt;1,0,[1]DEPURADO!B217)</f>
        <v>12878</v>
      </c>
      <c r="Q223" s="24">
        <f t="shared" si="24"/>
        <v>6038</v>
      </c>
      <c r="R223" s="25">
        <f t="shared" si="25"/>
        <v>0</v>
      </c>
      <c r="S223" s="25">
        <f>+[1]DEPURADO!J217</f>
        <v>0</v>
      </c>
      <c r="T223" s="17" t="s">
        <v>45</v>
      </c>
      <c r="U223" s="25">
        <f>+[1]DEPURADO!I217</f>
        <v>0</v>
      </c>
      <c r="V223" s="24"/>
      <c r="W223" s="17" t="s">
        <v>45</v>
      </c>
      <c r="X223" s="25">
        <f>+[1]DEPURADO!K217+[1]DEPURADO!L217</f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7"/>
        <v>6038</v>
      </c>
      <c r="AH223" s="24">
        <v>0</v>
      </c>
      <c r="AI223" s="24" t="str">
        <f>+[1]DEPURADO!G217</f>
        <v>SALDO A FAVOR DEL PRESTADOR</v>
      </c>
      <c r="AJ223" s="26"/>
      <c r="AK223" s="27"/>
    </row>
    <row r="224" spans="1:37" s="28" customFormat="1" ht="16.149999999999999" customHeight="1">
      <c r="A224" s="17">
        <f t="shared" si="21"/>
        <v>216</v>
      </c>
      <c r="B224" s="18" t="s">
        <v>44</v>
      </c>
      <c r="C224" s="17">
        <f>+[1]DEPURADO!A218</f>
        <v>12882</v>
      </c>
      <c r="D224" s="17">
        <f>+[1]DEPURADO!B218</f>
        <v>12882</v>
      </c>
      <c r="E224" s="19">
        <f>+[1]DEPURADO!C218</f>
        <v>44550</v>
      </c>
      <c r="F224" s="20">
        <f>+IF([1]DEPURADO!D218&gt;1,[1]DEPURADO!D218," ")</f>
        <v>44707</v>
      </c>
      <c r="G224" s="21">
        <f>[1]DEPURADO!F218</f>
        <v>24152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24152</v>
      </c>
      <c r="P224" s="18">
        <f>IF([1]DEPURADO!H218&gt;1,0,[1]DEPURADO!B218)</f>
        <v>12882</v>
      </c>
      <c r="Q224" s="24">
        <f t="shared" si="24"/>
        <v>24152</v>
      </c>
      <c r="R224" s="25">
        <f t="shared" si="25"/>
        <v>0</v>
      </c>
      <c r="S224" s="25">
        <f>+[1]DEPURADO!J218</f>
        <v>0</v>
      </c>
      <c r="T224" s="17" t="s">
        <v>45</v>
      </c>
      <c r="U224" s="25">
        <f>+[1]DEPURADO!I218</f>
        <v>24152</v>
      </c>
      <c r="V224" s="24"/>
      <c r="W224" s="17" t="s">
        <v>45</v>
      </c>
      <c r="X224" s="25">
        <f>+[1]DEPURADO!K218+[1]DEPURADO!L218</f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7"/>
        <v>0</v>
      </c>
      <c r="AH224" s="24">
        <v>0</v>
      </c>
      <c r="AI224" s="24" t="str">
        <f>+[1]DEPURADO!G218</f>
        <v>EN REVISION</v>
      </c>
      <c r="AJ224" s="26"/>
      <c r="AK224" s="27"/>
    </row>
    <row r="225" spans="1:37" s="28" customFormat="1" ht="16.149999999999999" customHeight="1">
      <c r="A225" s="17">
        <f t="shared" si="21"/>
        <v>217</v>
      </c>
      <c r="B225" s="18" t="s">
        <v>44</v>
      </c>
      <c r="C225" s="17">
        <f>+[1]DEPURADO!A219</f>
        <v>12867</v>
      </c>
      <c r="D225" s="17">
        <f>+[1]DEPURADO!B219</f>
        <v>12867</v>
      </c>
      <c r="E225" s="19">
        <f>+[1]DEPURADO!C219</f>
        <v>44551</v>
      </c>
      <c r="F225" s="20">
        <f>+IF([1]DEPURADO!D219&gt;1,[1]DEPURADO!D219," ")</f>
        <v>44707</v>
      </c>
      <c r="G225" s="21">
        <f>[1]DEPURADO!F219</f>
        <v>6038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6038</v>
      </c>
      <c r="P225" s="18">
        <f>IF([1]DEPURADO!H219&gt;1,0,[1]DEPURADO!B219)</f>
        <v>12867</v>
      </c>
      <c r="Q225" s="24">
        <f t="shared" si="24"/>
        <v>6038</v>
      </c>
      <c r="R225" s="25">
        <f t="shared" si="25"/>
        <v>0</v>
      </c>
      <c r="S225" s="25">
        <f>+[1]DEPURADO!J219</f>
        <v>0</v>
      </c>
      <c r="T225" s="17" t="s">
        <v>45</v>
      </c>
      <c r="U225" s="25">
        <f>+[1]DEPURADO!I219</f>
        <v>0</v>
      </c>
      <c r="V225" s="24"/>
      <c r="W225" s="17" t="s">
        <v>45</v>
      </c>
      <c r="X225" s="25">
        <f>+[1]DEPURADO!K219+[1]DEPURADO!L219</f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7"/>
        <v>6038</v>
      </c>
      <c r="AH225" s="24">
        <v>0</v>
      </c>
      <c r="AI225" s="24" t="str">
        <f>+[1]DEPURADO!G219</f>
        <v>SALDO A FAVOR DEL PRESTADOR</v>
      </c>
      <c r="AJ225" s="26"/>
      <c r="AK225" s="27"/>
    </row>
    <row r="226" spans="1:37" s="28" customFormat="1" ht="16.149999999999999" customHeight="1">
      <c r="A226" s="17">
        <f t="shared" si="21"/>
        <v>218</v>
      </c>
      <c r="B226" s="18" t="s">
        <v>44</v>
      </c>
      <c r="C226" s="17">
        <f>+[1]DEPURADO!A220</f>
        <v>12859</v>
      </c>
      <c r="D226" s="17">
        <f>+[1]DEPURADO!B220</f>
        <v>12859</v>
      </c>
      <c r="E226" s="19">
        <f>+[1]DEPURADO!C220</f>
        <v>44557</v>
      </c>
      <c r="F226" s="20">
        <f>+IF([1]DEPURADO!D220&gt;1,[1]DEPURADO!D220," ")</f>
        <v>44707</v>
      </c>
      <c r="G226" s="21">
        <f>[1]DEPURADO!F220</f>
        <v>24152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24152</v>
      </c>
      <c r="P226" s="18">
        <f>IF([1]DEPURADO!H220&gt;1,0,[1]DEPURADO!B220)</f>
        <v>12859</v>
      </c>
      <c r="Q226" s="24">
        <f t="shared" si="24"/>
        <v>24152</v>
      </c>
      <c r="R226" s="25">
        <f t="shared" si="25"/>
        <v>0</v>
      </c>
      <c r="S226" s="25">
        <f>+[1]DEPURADO!J220</f>
        <v>0</v>
      </c>
      <c r="T226" s="17" t="s">
        <v>45</v>
      </c>
      <c r="U226" s="25">
        <f>+[1]DEPURADO!I220</f>
        <v>0</v>
      </c>
      <c r="V226" s="24"/>
      <c r="W226" s="17" t="s">
        <v>45</v>
      </c>
      <c r="X226" s="25">
        <f>+[1]DEPURADO!K220+[1]DEPURADO!L220</f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7"/>
        <v>24152</v>
      </c>
      <c r="AH226" s="24">
        <v>0</v>
      </c>
      <c r="AI226" s="24" t="str">
        <f>+[1]DEPURADO!G220</f>
        <v>SALDO A FAVOR DEL PRESTADOR</v>
      </c>
      <c r="AJ226" s="26"/>
      <c r="AK226" s="27"/>
    </row>
    <row r="227" spans="1:37" s="28" customFormat="1" ht="16.149999999999999" customHeight="1">
      <c r="A227" s="17">
        <f t="shared" si="21"/>
        <v>219</v>
      </c>
      <c r="B227" s="18" t="s">
        <v>44</v>
      </c>
      <c r="C227" s="17">
        <f>+[1]DEPURADO!A221</f>
        <v>12994</v>
      </c>
      <c r="D227" s="17">
        <f>+[1]DEPURADO!B221</f>
        <v>12994</v>
      </c>
      <c r="E227" s="19">
        <f>+[1]DEPURADO!C221</f>
        <v>44558</v>
      </c>
      <c r="F227" s="20">
        <f>+IF([1]DEPURADO!D221&gt;1,[1]DEPURADO!D221," ")</f>
        <v>44707</v>
      </c>
      <c r="G227" s="21">
        <f>[1]DEPURADO!F221</f>
        <v>61725</v>
      </c>
      <c r="H227" s="22">
        <v>0</v>
      </c>
      <c r="I227" s="22">
        <f>+[1]DEPURADO!M221+[1]DEPURADO!N221</f>
        <v>0</v>
      </c>
      <c r="J227" s="22">
        <f>+[1]DEPURADO!R221</f>
        <v>0</v>
      </c>
      <c r="K227" s="23">
        <f>+[1]DEPURADO!P221+[1]DEPURADO!Q221</f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61725</v>
      </c>
      <c r="P227" s="18">
        <f>IF([1]DEPURADO!H221&gt;1,0,[1]DEPURADO!B221)</f>
        <v>12994</v>
      </c>
      <c r="Q227" s="24">
        <f t="shared" si="24"/>
        <v>61725</v>
      </c>
      <c r="R227" s="25">
        <f t="shared" si="25"/>
        <v>0</v>
      </c>
      <c r="S227" s="25">
        <f>+[1]DEPURADO!J221</f>
        <v>0</v>
      </c>
      <c r="T227" s="17" t="s">
        <v>45</v>
      </c>
      <c r="U227" s="25">
        <f>+[1]DEPURADO!I221</f>
        <v>0</v>
      </c>
      <c r="V227" s="24"/>
      <c r="W227" s="17" t="s">
        <v>45</v>
      </c>
      <c r="X227" s="25">
        <f>+[1]DEPURADO!K221+[1]DEPURADO!L221</f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7"/>
        <v>61725</v>
      </c>
      <c r="AH227" s="24">
        <v>0</v>
      </c>
      <c r="AI227" s="24" t="str">
        <f>+[1]DEPURADO!G221</f>
        <v>SALDO A FAVOR DEL PRESTADOR</v>
      </c>
      <c r="AJ227" s="26"/>
      <c r="AK227" s="27"/>
    </row>
    <row r="228" spans="1:37" s="28" customFormat="1" ht="16.149999999999999" customHeight="1">
      <c r="A228" s="17">
        <f t="shared" si="21"/>
        <v>220</v>
      </c>
      <c r="B228" s="18" t="s">
        <v>44</v>
      </c>
      <c r="C228" s="17">
        <f>+[1]DEPURADO!A222</f>
        <v>12929</v>
      </c>
      <c r="D228" s="17">
        <f>+[1]DEPURADO!B222</f>
        <v>12929</v>
      </c>
      <c r="E228" s="19">
        <f>+[1]DEPURADO!C222</f>
        <v>44564</v>
      </c>
      <c r="F228" s="20">
        <f>+IF([1]DEPURADO!D222&gt;1,[1]DEPURADO!D222," ")</f>
        <v>44707</v>
      </c>
      <c r="G228" s="21">
        <f>[1]DEPURADO!F222</f>
        <v>24152</v>
      </c>
      <c r="H228" s="22">
        <v>0</v>
      </c>
      <c r="I228" s="22">
        <f>+[1]DEPURADO!M222+[1]DEPURADO!N222</f>
        <v>0</v>
      </c>
      <c r="J228" s="22">
        <f>+[1]DEPURADO!R222</f>
        <v>0</v>
      </c>
      <c r="K228" s="23">
        <f>+[1]DEPURADO!P222+[1]DEPURADO!Q222</f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24152</v>
      </c>
      <c r="P228" s="18">
        <f>IF([1]DEPURADO!H222&gt;1,0,[1]DEPURADO!B222)</f>
        <v>12929</v>
      </c>
      <c r="Q228" s="24">
        <f t="shared" si="24"/>
        <v>24152</v>
      </c>
      <c r="R228" s="25">
        <f t="shared" si="25"/>
        <v>0</v>
      </c>
      <c r="S228" s="25">
        <f>+[1]DEPURADO!J222</f>
        <v>0</v>
      </c>
      <c r="T228" s="17" t="s">
        <v>45</v>
      </c>
      <c r="U228" s="25">
        <f>+[1]DEPURADO!I222</f>
        <v>0</v>
      </c>
      <c r="V228" s="24"/>
      <c r="W228" s="17" t="s">
        <v>45</v>
      </c>
      <c r="X228" s="25">
        <f>+[1]DEPURADO!K222+[1]DEPURADO!L222</f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7"/>
        <v>24152</v>
      </c>
      <c r="AH228" s="24">
        <v>0</v>
      </c>
      <c r="AI228" s="24" t="str">
        <f>+[1]DEPURADO!G222</f>
        <v>SALDO A FAVOR DEL PRESTADOR</v>
      </c>
      <c r="AJ228" s="26"/>
      <c r="AK228" s="27"/>
    </row>
    <row r="229" spans="1:37" s="28" customFormat="1" ht="16.149999999999999" customHeight="1">
      <c r="A229" s="17">
        <f t="shared" si="21"/>
        <v>221</v>
      </c>
      <c r="B229" s="18" t="s">
        <v>44</v>
      </c>
      <c r="C229" s="17">
        <f>+[1]DEPURADO!A223</f>
        <v>13082</v>
      </c>
      <c r="D229" s="17">
        <f>+[1]DEPURADO!B223</f>
        <v>13082</v>
      </c>
      <c r="E229" s="19">
        <f>+[1]DEPURADO!C223</f>
        <v>44566</v>
      </c>
      <c r="F229" s="20">
        <f>+IF([1]DEPURADO!D223&gt;1,[1]DEPURADO!D223," ")</f>
        <v>44707</v>
      </c>
      <c r="G229" s="21">
        <f>[1]DEPURADO!F223</f>
        <v>69332</v>
      </c>
      <c r="H229" s="22">
        <v>0</v>
      </c>
      <c r="I229" s="22">
        <f>+[1]DEPURADO!M223+[1]DEPURADO!N223</f>
        <v>0</v>
      </c>
      <c r="J229" s="22">
        <f>+[1]DEPURADO!R223</f>
        <v>0</v>
      </c>
      <c r="K229" s="23">
        <f>+[1]DEPURADO!P223+[1]DEPURADO!Q223</f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69332</v>
      </c>
      <c r="P229" s="18">
        <f>IF([1]DEPURADO!H223&gt;1,0,[1]DEPURADO!B223)</f>
        <v>13082</v>
      </c>
      <c r="Q229" s="24">
        <f t="shared" si="24"/>
        <v>69332</v>
      </c>
      <c r="R229" s="25">
        <f t="shared" si="25"/>
        <v>0</v>
      </c>
      <c r="S229" s="25">
        <f>+[1]DEPURADO!J223</f>
        <v>0</v>
      </c>
      <c r="T229" s="17" t="s">
        <v>45</v>
      </c>
      <c r="U229" s="25">
        <f>+[1]DEPURADO!I223</f>
        <v>0</v>
      </c>
      <c r="V229" s="24"/>
      <c r="W229" s="17" t="s">
        <v>45</v>
      </c>
      <c r="X229" s="25">
        <f>+[1]DEPURADO!K223+[1]DEPURADO!L223</f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7"/>
        <v>69332</v>
      </c>
      <c r="AH229" s="24">
        <v>0</v>
      </c>
      <c r="AI229" s="24" t="str">
        <f>+[1]DEPURADO!G223</f>
        <v>SALDO A FAVOR DEL PRESTADOR</v>
      </c>
      <c r="AJ229" s="26"/>
      <c r="AK229" s="27"/>
    </row>
    <row r="230" spans="1:37" s="28" customFormat="1" ht="16.149999999999999" customHeight="1">
      <c r="A230" s="17">
        <f t="shared" si="21"/>
        <v>222</v>
      </c>
      <c r="B230" s="18" t="s">
        <v>44</v>
      </c>
      <c r="C230" s="17">
        <f>+[1]DEPURADO!A224</f>
        <v>13275</v>
      </c>
      <c r="D230" s="17">
        <f>+[1]DEPURADO!B224</f>
        <v>13275</v>
      </c>
      <c r="E230" s="19">
        <f>+[1]DEPURADO!C224</f>
        <v>44573</v>
      </c>
      <c r="F230" s="20">
        <f>+IF([1]DEPURADO!D224&gt;1,[1]DEPURADO!D224," ")</f>
        <v>44707</v>
      </c>
      <c r="G230" s="21">
        <f>[1]DEPURADO!F224</f>
        <v>18000</v>
      </c>
      <c r="H230" s="22">
        <v>0</v>
      </c>
      <c r="I230" s="22">
        <f>+[1]DEPURADO!M224+[1]DEPURADO!N224</f>
        <v>0</v>
      </c>
      <c r="J230" s="22">
        <f>+[1]DEPURADO!R224</f>
        <v>0</v>
      </c>
      <c r="K230" s="23">
        <f>+[1]DEPURADO!P224+[1]DEPURADO!Q224</f>
        <v>0</v>
      </c>
      <c r="L230" s="22">
        <v>0</v>
      </c>
      <c r="M230" s="22">
        <v>0</v>
      </c>
      <c r="N230" s="22">
        <f t="shared" si="22"/>
        <v>0</v>
      </c>
      <c r="O230" s="22">
        <f t="shared" si="23"/>
        <v>18000</v>
      </c>
      <c r="P230" s="18">
        <f>IF([1]DEPURADO!H224&gt;1,0,[1]DEPURADO!B224)</f>
        <v>13275</v>
      </c>
      <c r="Q230" s="24">
        <f t="shared" si="24"/>
        <v>18000</v>
      </c>
      <c r="R230" s="25">
        <f t="shared" si="25"/>
        <v>0</v>
      </c>
      <c r="S230" s="25">
        <f>+[1]DEPURADO!J224</f>
        <v>0</v>
      </c>
      <c r="T230" s="17" t="s">
        <v>45</v>
      </c>
      <c r="U230" s="25">
        <f>+[1]DEPURADO!I224</f>
        <v>0</v>
      </c>
      <c r="V230" s="24"/>
      <c r="W230" s="17" t="s">
        <v>45</v>
      </c>
      <c r="X230" s="25">
        <f>+[1]DEPURADO!K224+[1]DEPURADO!L224</f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7"/>
        <v>18000</v>
      </c>
      <c r="AH230" s="24">
        <v>0</v>
      </c>
      <c r="AI230" s="24" t="str">
        <f>+[1]DEPURADO!G224</f>
        <v>SALDO A FAVOR DEL PRESTADOR</v>
      </c>
      <c r="AJ230" s="26"/>
      <c r="AK230" s="27"/>
    </row>
    <row r="231" spans="1:37" s="28" customFormat="1" ht="16.149999999999999" customHeight="1">
      <c r="A231" s="17">
        <f t="shared" si="21"/>
        <v>223</v>
      </c>
      <c r="B231" s="18" t="s">
        <v>44</v>
      </c>
      <c r="C231" s="17">
        <f>+[1]DEPURADO!A225</f>
        <v>13092</v>
      </c>
      <c r="D231" s="17">
        <f>+[1]DEPURADO!B225</f>
        <v>13092</v>
      </c>
      <c r="E231" s="19">
        <f>+[1]DEPURADO!C225</f>
        <v>44574</v>
      </c>
      <c r="F231" s="20">
        <f>+IF([1]DEPURADO!D225&gt;1,[1]DEPURADO!D225," ")</f>
        <v>44707</v>
      </c>
      <c r="G231" s="21">
        <f>[1]DEPURADO!F225</f>
        <v>12076</v>
      </c>
      <c r="H231" s="22">
        <v>0</v>
      </c>
      <c r="I231" s="22">
        <f>+[1]DEPURADO!M225+[1]DEPURADO!N225</f>
        <v>0</v>
      </c>
      <c r="J231" s="22">
        <f>+[1]DEPURADO!R225</f>
        <v>0</v>
      </c>
      <c r="K231" s="23">
        <f>+[1]DEPURADO!P225+[1]DEPURADO!Q225</f>
        <v>0</v>
      </c>
      <c r="L231" s="22">
        <v>0</v>
      </c>
      <c r="M231" s="22">
        <v>0</v>
      </c>
      <c r="N231" s="22">
        <f t="shared" si="22"/>
        <v>0</v>
      </c>
      <c r="O231" s="22">
        <f t="shared" si="23"/>
        <v>12076</v>
      </c>
      <c r="P231" s="18">
        <f>IF([1]DEPURADO!H225&gt;1,0,[1]DEPURADO!B225)</f>
        <v>13092</v>
      </c>
      <c r="Q231" s="24">
        <f t="shared" si="24"/>
        <v>12076</v>
      </c>
      <c r="R231" s="25">
        <f t="shared" si="25"/>
        <v>0</v>
      </c>
      <c r="S231" s="25">
        <f>+[1]DEPURADO!J225</f>
        <v>0</v>
      </c>
      <c r="T231" s="17" t="s">
        <v>45</v>
      </c>
      <c r="U231" s="25">
        <f>+[1]DEPURADO!I225</f>
        <v>0</v>
      </c>
      <c r="V231" s="24"/>
      <c r="W231" s="17" t="s">
        <v>45</v>
      </c>
      <c r="X231" s="25">
        <f>+[1]DEPURADO!K225+[1]DEPURADO!L225</f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7"/>
        <v>12076</v>
      </c>
      <c r="AH231" s="24">
        <v>0</v>
      </c>
      <c r="AI231" s="24" t="str">
        <f>+[1]DEPURADO!G225</f>
        <v>SALDO A FAVOR DEL PRESTADOR</v>
      </c>
      <c r="AJ231" s="26"/>
      <c r="AK231" s="27"/>
    </row>
    <row r="232" spans="1:37" s="28" customFormat="1" ht="16.149999999999999" customHeight="1">
      <c r="A232" s="17">
        <f t="shared" si="21"/>
        <v>224</v>
      </c>
      <c r="B232" s="18" t="s">
        <v>44</v>
      </c>
      <c r="C232" s="17">
        <f>+[1]DEPURADO!A226</f>
        <v>13111</v>
      </c>
      <c r="D232" s="17">
        <f>+[1]DEPURADO!B226</f>
        <v>13111</v>
      </c>
      <c r="E232" s="19">
        <f>+[1]DEPURADO!C226</f>
        <v>44574</v>
      </c>
      <c r="F232" s="20">
        <f>+IF([1]DEPURADO!D226&gt;1,[1]DEPURADO!D226," ")</f>
        <v>44707</v>
      </c>
      <c r="G232" s="21">
        <f>[1]DEPURADO!F226</f>
        <v>139100</v>
      </c>
      <c r="H232" s="22">
        <v>0</v>
      </c>
      <c r="I232" s="22">
        <f>+[1]DEPURADO!M226+[1]DEPURADO!N226</f>
        <v>0</v>
      </c>
      <c r="J232" s="22">
        <f>+[1]DEPURADO!R226</f>
        <v>0</v>
      </c>
      <c r="K232" s="23">
        <f>+[1]DEPURADO!P226+[1]DEPURADO!Q226</f>
        <v>0</v>
      </c>
      <c r="L232" s="22">
        <v>0</v>
      </c>
      <c r="M232" s="22">
        <v>0</v>
      </c>
      <c r="N232" s="22">
        <f t="shared" si="22"/>
        <v>0</v>
      </c>
      <c r="O232" s="22">
        <f t="shared" si="23"/>
        <v>139100</v>
      </c>
      <c r="P232" s="18">
        <f>IF([1]DEPURADO!H226&gt;1,0,[1]DEPURADO!B226)</f>
        <v>13111</v>
      </c>
      <c r="Q232" s="24">
        <f t="shared" si="24"/>
        <v>139100</v>
      </c>
      <c r="R232" s="25">
        <f t="shared" si="25"/>
        <v>0</v>
      </c>
      <c r="S232" s="25">
        <f>+[1]DEPURADO!J226</f>
        <v>0</v>
      </c>
      <c r="T232" s="17" t="s">
        <v>45</v>
      </c>
      <c r="U232" s="25">
        <f>+[1]DEPURADO!I226</f>
        <v>139100</v>
      </c>
      <c r="V232" s="24"/>
      <c r="W232" s="17" t="s">
        <v>45</v>
      </c>
      <c r="X232" s="25">
        <f>+[1]DEPURADO!K226+[1]DEPURADO!L226</f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7"/>
        <v>0</v>
      </c>
      <c r="AH232" s="24">
        <v>0</v>
      </c>
      <c r="AI232" s="24" t="str">
        <f>+[1]DEPURADO!G226</f>
        <v>EN REVISION</v>
      </c>
      <c r="AJ232" s="26"/>
      <c r="AK232" s="27"/>
    </row>
    <row r="233" spans="1:37" s="28" customFormat="1" ht="16.149999999999999" customHeight="1">
      <c r="A233" s="17">
        <f t="shared" si="21"/>
        <v>225</v>
      </c>
      <c r="B233" s="18" t="s">
        <v>44</v>
      </c>
      <c r="C233" s="17">
        <f>+[1]DEPURADO!A227</f>
        <v>13460</v>
      </c>
      <c r="D233" s="17">
        <f>+[1]DEPURADO!B227</f>
        <v>13460</v>
      </c>
      <c r="E233" s="19">
        <f>+[1]DEPURADO!C227</f>
        <v>44587</v>
      </c>
      <c r="F233" s="20">
        <f>+IF([1]DEPURADO!D227&gt;1,[1]DEPURADO!D227," ")</f>
        <v>44707</v>
      </c>
      <c r="G233" s="21">
        <f>[1]DEPURADO!F227</f>
        <v>158238</v>
      </c>
      <c r="H233" s="22">
        <v>0</v>
      </c>
      <c r="I233" s="22">
        <f>+[1]DEPURADO!M227+[1]DEPURADO!N227</f>
        <v>0</v>
      </c>
      <c r="J233" s="22">
        <f>+[1]DEPURADO!R227</f>
        <v>0</v>
      </c>
      <c r="K233" s="23">
        <f>+[1]DEPURADO!P227+[1]DEPURADO!Q227</f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158238</v>
      </c>
      <c r="P233" s="18">
        <f>IF([1]DEPURADO!H227&gt;1,0,[1]DEPURADO!B227)</f>
        <v>13460</v>
      </c>
      <c r="Q233" s="24">
        <f t="shared" si="24"/>
        <v>158238</v>
      </c>
      <c r="R233" s="25">
        <f t="shared" si="25"/>
        <v>0</v>
      </c>
      <c r="S233" s="25">
        <f>+[1]DEPURADO!J227</f>
        <v>0</v>
      </c>
      <c r="T233" s="17" t="s">
        <v>45</v>
      </c>
      <c r="U233" s="25">
        <f>+[1]DEPURADO!I227</f>
        <v>0</v>
      </c>
      <c r="V233" s="24"/>
      <c r="W233" s="17" t="s">
        <v>45</v>
      </c>
      <c r="X233" s="25">
        <f>+[1]DEPURADO!K227+[1]DEPURADO!L227</f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7"/>
        <v>158238</v>
      </c>
      <c r="AH233" s="24">
        <v>0</v>
      </c>
      <c r="AI233" s="24" t="str">
        <f>+[1]DEPURADO!G227</f>
        <v>SALDO A FAVOR DEL PRESTADOR</v>
      </c>
      <c r="AJ233" s="26"/>
      <c r="AK233" s="27"/>
    </row>
    <row r="234" spans="1:37" s="28" customFormat="1" ht="16.149999999999999" customHeight="1">
      <c r="A234" s="17">
        <f t="shared" si="21"/>
        <v>226</v>
      </c>
      <c r="B234" s="18" t="s">
        <v>44</v>
      </c>
      <c r="C234" s="17">
        <f>+[1]DEPURADO!A228</f>
        <v>13462</v>
      </c>
      <c r="D234" s="17">
        <f>+[1]DEPURADO!B228</f>
        <v>13462</v>
      </c>
      <c r="E234" s="19">
        <f>+[1]DEPURADO!C228</f>
        <v>44588</v>
      </c>
      <c r="F234" s="20">
        <f>+IF([1]DEPURADO!D228&gt;1,[1]DEPURADO!D228," ")</f>
        <v>44707</v>
      </c>
      <c r="G234" s="21">
        <f>[1]DEPURADO!F228</f>
        <v>163534</v>
      </c>
      <c r="H234" s="22">
        <v>0</v>
      </c>
      <c r="I234" s="22">
        <f>+[1]DEPURADO!M228+[1]DEPURADO!N228</f>
        <v>0</v>
      </c>
      <c r="J234" s="22">
        <f>+[1]DEPURADO!R228</f>
        <v>0</v>
      </c>
      <c r="K234" s="23">
        <f>+[1]DEPURADO!P228+[1]DEPURADO!Q228</f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163534</v>
      </c>
      <c r="P234" s="18">
        <f>IF([1]DEPURADO!H228&gt;1,0,[1]DEPURADO!B228)</f>
        <v>13462</v>
      </c>
      <c r="Q234" s="24">
        <f t="shared" si="24"/>
        <v>163534</v>
      </c>
      <c r="R234" s="25">
        <f t="shared" si="25"/>
        <v>0</v>
      </c>
      <c r="S234" s="25">
        <f>+[1]DEPURADO!J228</f>
        <v>0</v>
      </c>
      <c r="T234" s="17" t="s">
        <v>45</v>
      </c>
      <c r="U234" s="25">
        <f>+[1]DEPURADO!I228</f>
        <v>0</v>
      </c>
      <c r="V234" s="24"/>
      <c r="W234" s="17" t="s">
        <v>45</v>
      </c>
      <c r="X234" s="25">
        <f>+[1]DEPURADO!K228+[1]DEPURADO!L228</f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7"/>
        <v>163534</v>
      </c>
      <c r="AH234" s="24">
        <v>0</v>
      </c>
      <c r="AI234" s="24" t="str">
        <f>+[1]DEPURADO!G228</f>
        <v>SALDO A FAVOR DEL PRESTADOR</v>
      </c>
      <c r="AJ234" s="26"/>
      <c r="AK234" s="27"/>
    </row>
    <row r="235" spans="1:37" s="28" customFormat="1" ht="16.149999999999999" customHeight="1">
      <c r="A235" s="17">
        <f t="shared" si="21"/>
        <v>227</v>
      </c>
      <c r="B235" s="18" t="s">
        <v>44</v>
      </c>
      <c r="C235" s="17">
        <f>+[1]DEPURADO!A229</f>
        <v>13546</v>
      </c>
      <c r="D235" s="17">
        <f>+[1]DEPURADO!B229</f>
        <v>13546</v>
      </c>
      <c r="E235" s="19">
        <f>+[1]DEPURADO!C229</f>
        <v>44594</v>
      </c>
      <c r="F235" s="20">
        <f>+IF([1]DEPURADO!D229&gt;1,[1]DEPURADO!D229," ")</f>
        <v>44707</v>
      </c>
      <c r="G235" s="21">
        <f>[1]DEPURADO!F229</f>
        <v>6038</v>
      </c>
      <c r="H235" s="22">
        <v>0</v>
      </c>
      <c r="I235" s="22">
        <f>+[1]DEPURADO!M229+[1]DEPURADO!N229</f>
        <v>0</v>
      </c>
      <c r="J235" s="22">
        <f>+[1]DEPURADO!R229</f>
        <v>0</v>
      </c>
      <c r="K235" s="23">
        <f>+[1]DEPURADO!P229+[1]DEPURADO!Q229</f>
        <v>0</v>
      </c>
      <c r="L235" s="22">
        <v>0</v>
      </c>
      <c r="M235" s="22">
        <v>0</v>
      </c>
      <c r="N235" s="22">
        <f t="shared" si="22"/>
        <v>0</v>
      </c>
      <c r="O235" s="22">
        <f t="shared" si="23"/>
        <v>6038</v>
      </c>
      <c r="P235" s="18">
        <f>IF([1]DEPURADO!H229&gt;1,0,[1]DEPURADO!B229)</f>
        <v>13546</v>
      </c>
      <c r="Q235" s="24">
        <f t="shared" si="24"/>
        <v>6038</v>
      </c>
      <c r="R235" s="25">
        <f t="shared" si="25"/>
        <v>0</v>
      </c>
      <c r="S235" s="25">
        <f>+[1]DEPURADO!J229</f>
        <v>0</v>
      </c>
      <c r="T235" s="17" t="s">
        <v>45</v>
      </c>
      <c r="U235" s="25">
        <f>+[1]DEPURADO!I229</f>
        <v>0</v>
      </c>
      <c r="V235" s="24"/>
      <c r="W235" s="17" t="s">
        <v>45</v>
      </c>
      <c r="X235" s="25">
        <f>+[1]DEPURADO!K229+[1]DEPURADO!L229</f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7"/>
        <v>6038</v>
      </c>
      <c r="AH235" s="24">
        <v>0</v>
      </c>
      <c r="AI235" s="24" t="str">
        <f>+[1]DEPURADO!G229</f>
        <v>SALDO A FAVOR DEL PRESTADOR</v>
      </c>
      <c r="AJ235" s="26"/>
      <c r="AK235" s="27"/>
    </row>
    <row r="236" spans="1:37" s="28" customFormat="1" ht="16.149999999999999" customHeight="1">
      <c r="A236" s="17">
        <f t="shared" si="21"/>
        <v>228</v>
      </c>
      <c r="B236" s="18" t="s">
        <v>44</v>
      </c>
      <c r="C236" s="17">
        <f>+[1]DEPURADO!A230</f>
        <v>13736</v>
      </c>
      <c r="D236" s="17">
        <f>+[1]DEPURADO!B230</f>
        <v>13736</v>
      </c>
      <c r="E236" s="19">
        <f>+[1]DEPURADO!C230</f>
        <v>44594</v>
      </c>
      <c r="F236" s="20">
        <f>+IF([1]DEPURADO!D230&gt;1,[1]DEPURADO!D230," ")</f>
        <v>44707</v>
      </c>
      <c r="G236" s="21">
        <f>[1]DEPURADO!F230</f>
        <v>6038</v>
      </c>
      <c r="H236" s="22">
        <v>0</v>
      </c>
      <c r="I236" s="22">
        <f>+[1]DEPURADO!M230+[1]DEPURADO!N230</f>
        <v>0</v>
      </c>
      <c r="J236" s="22">
        <f>+[1]DEPURADO!R230</f>
        <v>0</v>
      </c>
      <c r="K236" s="23">
        <f>+[1]DEPURADO!P230+[1]DEPURADO!Q230</f>
        <v>0</v>
      </c>
      <c r="L236" s="22">
        <v>0</v>
      </c>
      <c r="M236" s="22">
        <v>0</v>
      </c>
      <c r="N236" s="22">
        <f t="shared" si="22"/>
        <v>0</v>
      </c>
      <c r="O236" s="22">
        <f t="shared" si="23"/>
        <v>6038</v>
      </c>
      <c r="P236" s="18">
        <f>IF([1]DEPURADO!H230&gt;1,0,[1]DEPURADO!B230)</f>
        <v>13736</v>
      </c>
      <c r="Q236" s="24">
        <f t="shared" si="24"/>
        <v>6038</v>
      </c>
      <c r="R236" s="25">
        <f t="shared" si="25"/>
        <v>0</v>
      </c>
      <c r="S236" s="25">
        <f>+[1]DEPURADO!J230</f>
        <v>0</v>
      </c>
      <c r="T236" s="17" t="s">
        <v>45</v>
      </c>
      <c r="U236" s="25">
        <f>+[1]DEPURADO!I230</f>
        <v>0</v>
      </c>
      <c r="V236" s="24"/>
      <c r="W236" s="17" t="s">
        <v>45</v>
      </c>
      <c r="X236" s="25">
        <f>+[1]DEPURADO!K230+[1]DEPURADO!L230</f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7"/>
        <v>6038</v>
      </c>
      <c r="AH236" s="24">
        <v>0</v>
      </c>
      <c r="AI236" s="24" t="str">
        <f>+[1]DEPURADO!G230</f>
        <v>SALDO A FAVOR DEL PRESTADOR</v>
      </c>
      <c r="AJ236" s="26"/>
      <c r="AK236" s="27"/>
    </row>
    <row r="237" spans="1:37" s="28" customFormat="1" ht="16.149999999999999" customHeight="1">
      <c r="A237" s="17">
        <f t="shared" si="21"/>
        <v>229</v>
      </c>
      <c r="B237" s="18" t="s">
        <v>44</v>
      </c>
      <c r="C237" s="17">
        <f>+[1]DEPURADO!A231</f>
        <v>14126</v>
      </c>
      <c r="D237" s="17">
        <f>+[1]DEPURADO!B231</f>
        <v>14126</v>
      </c>
      <c r="E237" s="19">
        <f>+[1]DEPURADO!C231</f>
        <v>44609</v>
      </c>
      <c r="F237" s="20">
        <f>+IF([1]DEPURADO!D231&gt;1,[1]DEPURADO!D231," ")</f>
        <v>44707</v>
      </c>
      <c r="G237" s="21">
        <f>[1]DEPURADO!F231</f>
        <v>170061</v>
      </c>
      <c r="H237" s="22">
        <v>0</v>
      </c>
      <c r="I237" s="22">
        <f>+[1]DEPURADO!M231+[1]DEPURADO!N231</f>
        <v>0</v>
      </c>
      <c r="J237" s="22">
        <f>+[1]DEPURADO!R231</f>
        <v>0</v>
      </c>
      <c r="K237" s="23">
        <f>+[1]DEPURADO!P231+[1]DEPURADO!Q231</f>
        <v>0</v>
      </c>
      <c r="L237" s="22">
        <v>0</v>
      </c>
      <c r="M237" s="22">
        <v>0</v>
      </c>
      <c r="N237" s="22">
        <f t="shared" si="22"/>
        <v>0</v>
      </c>
      <c r="O237" s="22">
        <f t="shared" si="23"/>
        <v>170061</v>
      </c>
      <c r="P237" s="18">
        <f>IF([1]DEPURADO!H231&gt;1,0,[1]DEPURADO!B231)</f>
        <v>14126</v>
      </c>
      <c r="Q237" s="24">
        <f t="shared" si="24"/>
        <v>170061</v>
      </c>
      <c r="R237" s="25">
        <f t="shared" si="25"/>
        <v>0</v>
      </c>
      <c r="S237" s="25">
        <f>+[1]DEPURADO!J231</f>
        <v>0</v>
      </c>
      <c r="T237" s="17" t="s">
        <v>45</v>
      </c>
      <c r="U237" s="25">
        <f>+[1]DEPURADO!I231</f>
        <v>0</v>
      </c>
      <c r="V237" s="24"/>
      <c r="W237" s="17" t="s">
        <v>45</v>
      </c>
      <c r="X237" s="25">
        <f>+[1]DEPURADO!K231+[1]DEPURADO!L231</f>
        <v>0</v>
      </c>
      <c r="Y237" s="17" t="s">
        <v>45</v>
      </c>
      <c r="Z237" s="25">
        <f t="shared" si="26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7"/>
        <v>170061</v>
      </c>
      <c r="AH237" s="24">
        <v>0</v>
      </c>
      <c r="AI237" s="24" t="str">
        <f>+[1]DEPURADO!G231</f>
        <v>SALDO A FAVOR DEL PRESTADOR</v>
      </c>
      <c r="AJ237" s="26"/>
      <c r="AK237" s="27"/>
    </row>
    <row r="238" spans="1:37" s="28" customFormat="1" ht="16.149999999999999" customHeight="1">
      <c r="A238" s="17">
        <f t="shared" si="21"/>
        <v>230</v>
      </c>
      <c r="B238" s="18" t="s">
        <v>44</v>
      </c>
      <c r="C238" s="17">
        <f>+[1]DEPURADO!A232</f>
        <v>14108</v>
      </c>
      <c r="D238" s="17">
        <f>+[1]DEPURADO!B232</f>
        <v>14108</v>
      </c>
      <c r="E238" s="19">
        <f>+[1]DEPURADO!C232</f>
        <v>44613</v>
      </c>
      <c r="F238" s="20">
        <f>+IF([1]DEPURADO!D232&gt;1,[1]DEPURADO!D232," ")</f>
        <v>44707</v>
      </c>
      <c r="G238" s="21">
        <f>[1]DEPURADO!F232</f>
        <v>24152</v>
      </c>
      <c r="H238" s="22">
        <v>0</v>
      </c>
      <c r="I238" s="22">
        <f>+[1]DEPURADO!M232+[1]DEPURADO!N232</f>
        <v>0</v>
      </c>
      <c r="J238" s="22">
        <f>+[1]DEPURADO!R232</f>
        <v>0</v>
      </c>
      <c r="K238" s="23">
        <f>+[1]DEPURADO!P232+[1]DEPURADO!Q232</f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24152</v>
      </c>
      <c r="P238" s="18">
        <f>IF([1]DEPURADO!H232&gt;1,0,[1]DEPURADO!B232)</f>
        <v>14108</v>
      </c>
      <c r="Q238" s="24">
        <f t="shared" si="24"/>
        <v>24152</v>
      </c>
      <c r="R238" s="25">
        <f t="shared" si="25"/>
        <v>0</v>
      </c>
      <c r="S238" s="25">
        <f>+[1]DEPURADO!J232</f>
        <v>24152</v>
      </c>
      <c r="T238" s="17" t="s">
        <v>45</v>
      </c>
      <c r="U238" s="25">
        <f>+[1]DEPURADO!I232</f>
        <v>0</v>
      </c>
      <c r="V238" s="24"/>
      <c r="W238" s="17" t="s">
        <v>45</v>
      </c>
      <c r="X238" s="25">
        <f>+[1]DEPURADO!K232+[1]DEPURADO!L232</f>
        <v>0</v>
      </c>
      <c r="Y238" s="17" t="s">
        <v>45</v>
      </c>
      <c r="Z238" s="25">
        <f t="shared" si="26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7"/>
        <v>0</v>
      </c>
      <c r="AH238" s="24">
        <v>0</v>
      </c>
      <c r="AI238" s="24" t="str">
        <f>+[1]DEPURADO!G232</f>
        <v>DEVUELTA</v>
      </c>
      <c r="AJ238" s="26"/>
      <c r="AK238" s="27"/>
    </row>
    <row r="239" spans="1:37" s="28" customFormat="1" ht="16.149999999999999" customHeight="1">
      <c r="A239" s="17">
        <f t="shared" si="21"/>
        <v>231</v>
      </c>
      <c r="B239" s="18" t="s">
        <v>44</v>
      </c>
      <c r="C239" s="17">
        <f>+[1]DEPURADO!A233</f>
        <v>14247</v>
      </c>
      <c r="D239" s="17">
        <f>+[1]DEPURADO!B233</f>
        <v>14247</v>
      </c>
      <c r="E239" s="19">
        <f>+[1]DEPURADO!C233</f>
        <v>44617</v>
      </c>
      <c r="F239" s="20">
        <f>+IF([1]DEPURADO!D233&gt;1,[1]DEPURADO!D233," ")</f>
        <v>44707</v>
      </c>
      <c r="G239" s="21">
        <f>[1]DEPURADO!F233</f>
        <v>276680</v>
      </c>
      <c r="H239" s="22">
        <v>0</v>
      </c>
      <c r="I239" s="22">
        <f>+[1]DEPURADO!M233+[1]DEPURADO!N233</f>
        <v>0</v>
      </c>
      <c r="J239" s="22">
        <f>+[1]DEPURADO!R233</f>
        <v>0</v>
      </c>
      <c r="K239" s="23">
        <f>+[1]DEPURADO!P233+[1]DEPURADO!Q233</f>
        <v>0</v>
      </c>
      <c r="L239" s="22">
        <v>0</v>
      </c>
      <c r="M239" s="22">
        <v>0</v>
      </c>
      <c r="N239" s="22">
        <f t="shared" si="22"/>
        <v>0</v>
      </c>
      <c r="O239" s="22">
        <f t="shared" si="23"/>
        <v>276680</v>
      </c>
      <c r="P239" s="18">
        <f>IF([1]DEPURADO!H233&gt;1,0,[1]DEPURADO!B233)</f>
        <v>14247</v>
      </c>
      <c r="Q239" s="24">
        <f t="shared" si="24"/>
        <v>276680</v>
      </c>
      <c r="R239" s="25">
        <f t="shared" si="25"/>
        <v>0</v>
      </c>
      <c r="S239" s="25">
        <f>+[1]DEPURADO!J233</f>
        <v>0</v>
      </c>
      <c r="T239" s="17" t="s">
        <v>45</v>
      </c>
      <c r="U239" s="25">
        <f>+[1]DEPURADO!I233</f>
        <v>276680</v>
      </c>
      <c r="V239" s="24"/>
      <c r="W239" s="17" t="s">
        <v>45</v>
      </c>
      <c r="X239" s="25">
        <f>+[1]DEPURADO!K233+[1]DEPURADO!L233</f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7"/>
        <v>0</v>
      </c>
      <c r="AH239" s="24">
        <v>0</v>
      </c>
      <c r="AI239" s="24" t="str">
        <f>+[1]DEPURADO!G233</f>
        <v>EN REVISION</v>
      </c>
      <c r="AJ239" s="26"/>
      <c r="AK239" s="27"/>
    </row>
    <row r="240" spans="1:37" s="28" customFormat="1" ht="16.149999999999999" customHeight="1">
      <c r="A240" s="17">
        <f t="shared" si="21"/>
        <v>232</v>
      </c>
      <c r="B240" s="18" t="s">
        <v>46</v>
      </c>
      <c r="C240" s="17">
        <f>+[1]DEPURADO!A234</f>
        <v>14321</v>
      </c>
      <c r="D240" s="17">
        <f>+[1]DEPURADO!B234</f>
        <v>14321</v>
      </c>
      <c r="E240" s="19">
        <f>+[1]DEPURADO!C234</f>
        <v>44622</v>
      </c>
      <c r="F240" s="20">
        <f>+IF([1]DEPURADO!D234&gt;1,[1]DEPURADO!D234," ")</f>
        <v>44707</v>
      </c>
      <c r="G240" s="21">
        <f>[1]DEPURADO!F234</f>
        <v>12076</v>
      </c>
      <c r="H240" s="22">
        <v>0</v>
      </c>
      <c r="I240" s="22">
        <f>+[1]DEPURADO!M234+[1]DEPURADO!N234</f>
        <v>0</v>
      </c>
      <c r="J240" s="22">
        <f>+[1]DEPURADO!R234</f>
        <v>0</v>
      </c>
      <c r="K240" s="23">
        <f>+[1]DEPURADO!P234+[1]DEPURADO!Q234</f>
        <v>0</v>
      </c>
      <c r="L240" s="22">
        <v>0</v>
      </c>
      <c r="M240" s="22">
        <v>0</v>
      </c>
      <c r="N240" s="22">
        <f t="shared" si="22"/>
        <v>0</v>
      </c>
      <c r="O240" s="22">
        <f t="shared" si="23"/>
        <v>12076</v>
      </c>
      <c r="P240" s="18">
        <f>IF([1]DEPURADO!H234&gt;1,0,[1]DEPURADO!B234)</f>
        <v>14321</v>
      </c>
      <c r="Q240" s="24">
        <f t="shared" si="24"/>
        <v>12076</v>
      </c>
      <c r="R240" s="25">
        <f t="shared" si="25"/>
        <v>0</v>
      </c>
      <c r="S240" s="25">
        <f>+[1]DEPURADO!J234</f>
        <v>0</v>
      </c>
      <c r="T240" s="17" t="s">
        <v>45</v>
      </c>
      <c r="U240" s="25">
        <f>+[1]DEPURADO!I234</f>
        <v>0</v>
      </c>
      <c r="V240" s="24"/>
      <c r="W240" s="17" t="s">
        <v>45</v>
      </c>
      <c r="X240" s="25">
        <f>+[1]DEPURADO!K234+[1]DEPURADO!L234</f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7"/>
        <v>12076</v>
      </c>
      <c r="AH240" s="24">
        <v>0</v>
      </c>
      <c r="AI240" s="24" t="str">
        <f>+[1]DEPURADO!G234</f>
        <v>SALDO A FAVOR DEL PRESTADOR</v>
      </c>
      <c r="AJ240" s="26"/>
      <c r="AK240" s="27"/>
    </row>
    <row r="241" spans="1:37" s="28" customFormat="1" ht="16.149999999999999" customHeight="1">
      <c r="A241" s="17">
        <f t="shared" si="21"/>
        <v>233</v>
      </c>
      <c r="B241" s="18" t="s">
        <v>44</v>
      </c>
      <c r="C241" s="17">
        <f>+[1]DEPURADO!A235</f>
        <v>14467</v>
      </c>
      <c r="D241" s="17">
        <f>+[1]DEPURADO!B235</f>
        <v>14467</v>
      </c>
      <c r="E241" s="19">
        <f>+[1]DEPURADO!C235</f>
        <v>44625</v>
      </c>
      <c r="F241" s="20">
        <f>+IF([1]DEPURADO!D235&gt;1,[1]DEPURADO!D235," ")</f>
        <v>44707</v>
      </c>
      <c r="G241" s="21">
        <f>[1]DEPURADO!F235</f>
        <v>120693</v>
      </c>
      <c r="H241" s="22">
        <v>0</v>
      </c>
      <c r="I241" s="22">
        <f>+[1]DEPURADO!M235+[1]DEPURADO!N235</f>
        <v>0</v>
      </c>
      <c r="J241" s="22">
        <f>+[1]DEPURADO!R235</f>
        <v>0</v>
      </c>
      <c r="K241" s="23">
        <f>+[1]DEPURADO!P235+[1]DEPURADO!Q235</f>
        <v>0</v>
      </c>
      <c r="L241" s="22">
        <v>0</v>
      </c>
      <c r="M241" s="22">
        <v>0</v>
      </c>
      <c r="N241" s="22">
        <f t="shared" si="22"/>
        <v>0</v>
      </c>
      <c r="O241" s="22">
        <f t="shared" si="23"/>
        <v>120693</v>
      </c>
      <c r="P241" s="18">
        <f>IF([1]DEPURADO!H235&gt;1,0,[1]DEPURADO!B235)</f>
        <v>14467</v>
      </c>
      <c r="Q241" s="24">
        <f t="shared" si="24"/>
        <v>120693</v>
      </c>
      <c r="R241" s="25">
        <f t="shared" si="25"/>
        <v>0</v>
      </c>
      <c r="S241" s="25">
        <f>+[1]DEPURADO!J235</f>
        <v>0</v>
      </c>
      <c r="T241" s="17" t="s">
        <v>45</v>
      </c>
      <c r="U241" s="25">
        <f>+[1]DEPURADO!I235</f>
        <v>120693</v>
      </c>
      <c r="V241" s="24"/>
      <c r="W241" s="17" t="s">
        <v>45</v>
      </c>
      <c r="X241" s="25">
        <f>+[1]DEPURADO!K235+[1]DEPURADO!L235</f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7"/>
        <v>0</v>
      </c>
      <c r="AH241" s="24">
        <v>0</v>
      </c>
      <c r="AI241" s="24" t="str">
        <f>+[1]DEPURADO!G235</f>
        <v>EN REVISION</v>
      </c>
      <c r="AJ241" s="26"/>
      <c r="AK241" s="27"/>
    </row>
    <row r="242" spans="1:37" s="28" customFormat="1" ht="16.149999999999999" customHeight="1">
      <c r="A242" s="17">
        <f t="shared" si="21"/>
        <v>234</v>
      </c>
      <c r="B242" s="18" t="s">
        <v>44</v>
      </c>
      <c r="C242" s="17">
        <f>+[1]DEPURADO!A236</f>
        <v>14624</v>
      </c>
      <c r="D242" s="17">
        <f>+[1]DEPURADO!B236</f>
        <v>14624</v>
      </c>
      <c r="E242" s="19">
        <f>+[1]DEPURADO!C236</f>
        <v>44642</v>
      </c>
      <c r="F242" s="20">
        <f>+IF([1]DEPURADO!D236&gt;1,[1]DEPURADO!D236," ")</f>
        <v>44707</v>
      </c>
      <c r="G242" s="21">
        <f>[1]DEPURADO!F236</f>
        <v>6038</v>
      </c>
      <c r="H242" s="22">
        <v>0</v>
      </c>
      <c r="I242" s="22">
        <f>+[1]DEPURADO!M236+[1]DEPURADO!N236</f>
        <v>0</v>
      </c>
      <c r="J242" s="22">
        <f>+[1]DEPURADO!R236</f>
        <v>0</v>
      </c>
      <c r="K242" s="23">
        <f>+[1]DEPURADO!P236+[1]DEPURADO!Q236</f>
        <v>0</v>
      </c>
      <c r="L242" s="22">
        <v>0</v>
      </c>
      <c r="M242" s="22">
        <v>0</v>
      </c>
      <c r="N242" s="22">
        <f t="shared" si="22"/>
        <v>0</v>
      </c>
      <c r="O242" s="22">
        <f t="shared" si="23"/>
        <v>6038</v>
      </c>
      <c r="P242" s="18">
        <f>IF([1]DEPURADO!H236&gt;1,0,[1]DEPURADO!B236)</f>
        <v>14624</v>
      </c>
      <c r="Q242" s="24">
        <f t="shared" si="24"/>
        <v>6038</v>
      </c>
      <c r="R242" s="25">
        <f t="shared" si="25"/>
        <v>0</v>
      </c>
      <c r="S242" s="25">
        <f>+[1]DEPURADO!J236</f>
        <v>0</v>
      </c>
      <c r="T242" s="17" t="s">
        <v>45</v>
      </c>
      <c r="U242" s="25">
        <f>+[1]DEPURADO!I236</f>
        <v>0</v>
      </c>
      <c r="V242" s="24"/>
      <c r="W242" s="17" t="s">
        <v>45</v>
      </c>
      <c r="X242" s="25">
        <f>+[1]DEPURADO!K236+[1]DEPURADO!L236</f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7"/>
        <v>6038</v>
      </c>
      <c r="AH242" s="24">
        <v>0</v>
      </c>
      <c r="AI242" s="24" t="str">
        <f>+[1]DEPURADO!G236</f>
        <v>SALDO A FAVOR DEL PRESTADOR</v>
      </c>
      <c r="AJ242" s="26"/>
      <c r="AK242" s="27"/>
    </row>
    <row r="243" spans="1:37" s="28" customFormat="1" ht="16.149999999999999" customHeight="1">
      <c r="A243" s="17">
        <f t="shared" si="21"/>
        <v>235</v>
      </c>
      <c r="B243" s="18" t="s">
        <v>44</v>
      </c>
      <c r="C243" s="17">
        <f>+[1]DEPURADO!A237</f>
        <v>14625</v>
      </c>
      <c r="D243" s="17">
        <f>+[1]DEPURADO!B237</f>
        <v>14625</v>
      </c>
      <c r="E243" s="19">
        <f>+[1]DEPURADO!C237</f>
        <v>44642</v>
      </c>
      <c r="F243" s="20">
        <f>+IF([1]DEPURADO!D237&gt;1,[1]DEPURADO!D237," ")</f>
        <v>44707</v>
      </c>
      <c r="G243" s="21">
        <f>[1]DEPURADO!F237</f>
        <v>6038</v>
      </c>
      <c r="H243" s="22">
        <v>0</v>
      </c>
      <c r="I243" s="22">
        <f>+[1]DEPURADO!M237+[1]DEPURADO!N237</f>
        <v>0</v>
      </c>
      <c r="J243" s="22">
        <f>+[1]DEPURADO!R237</f>
        <v>0</v>
      </c>
      <c r="K243" s="23">
        <f>+[1]DEPURADO!P237+[1]DEPURADO!Q237</f>
        <v>0</v>
      </c>
      <c r="L243" s="22">
        <v>0</v>
      </c>
      <c r="M243" s="22">
        <v>0</v>
      </c>
      <c r="N243" s="22">
        <f t="shared" si="22"/>
        <v>0</v>
      </c>
      <c r="O243" s="22">
        <f t="shared" si="23"/>
        <v>6038</v>
      </c>
      <c r="P243" s="18">
        <f>IF([1]DEPURADO!H237&gt;1,0,[1]DEPURADO!B237)</f>
        <v>14625</v>
      </c>
      <c r="Q243" s="24">
        <f t="shared" si="24"/>
        <v>6038</v>
      </c>
      <c r="R243" s="25">
        <f t="shared" si="25"/>
        <v>0</v>
      </c>
      <c r="S243" s="25">
        <f>+[1]DEPURADO!J237</f>
        <v>0</v>
      </c>
      <c r="T243" s="17" t="s">
        <v>45</v>
      </c>
      <c r="U243" s="25">
        <f>+[1]DEPURADO!I237</f>
        <v>0</v>
      </c>
      <c r="V243" s="24"/>
      <c r="W243" s="17" t="s">
        <v>45</v>
      </c>
      <c r="X243" s="25">
        <f>+[1]DEPURADO!K237+[1]DEPURADO!L237</f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7"/>
        <v>6038</v>
      </c>
      <c r="AH243" s="24">
        <v>0</v>
      </c>
      <c r="AI243" s="24" t="str">
        <f>+[1]DEPURADO!G237</f>
        <v>SALDO A FAVOR DEL PRESTADOR</v>
      </c>
      <c r="AJ243" s="26"/>
      <c r="AK243" s="27"/>
    </row>
    <row r="244" spans="1:37" s="28" customFormat="1" ht="16.149999999999999" customHeight="1">
      <c r="A244" s="17">
        <f t="shared" si="21"/>
        <v>236</v>
      </c>
      <c r="B244" s="18" t="s">
        <v>46</v>
      </c>
      <c r="C244" s="17">
        <f>+[1]DEPURADO!A238</f>
        <v>14244</v>
      </c>
      <c r="D244" s="17">
        <f>+[1]DEPURADO!B238</f>
        <v>14244</v>
      </c>
      <c r="E244" s="19">
        <f>+[1]DEPURADO!C238</f>
        <v>44643</v>
      </c>
      <c r="F244" s="20">
        <f>+IF([1]DEPURADO!D238&gt;1,[1]DEPURADO!D238," ")</f>
        <v>44707</v>
      </c>
      <c r="G244" s="21">
        <f>[1]DEPURADO!F238</f>
        <v>171290</v>
      </c>
      <c r="H244" s="22">
        <v>0</v>
      </c>
      <c r="I244" s="22">
        <f>+[1]DEPURADO!M238+[1]DEPURADO!N238</f>
        <v>0</v>
      </c>
      <c r="J244" s="22">
        <f>+[1]DEPURADO!R238</f>
        <v>0</v>
      </c>
      <c r="K244" s="23">
        <f>+[1]DEPURADO!P238+[1]DEPURADO!Q238</f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171290</v>
      </c>
      <c r="P244" s="18">
        <f>IF([1]DEPURADO!H238&gt;1,0,[1]DEPURADO!B238)</f>
        <v>14244</v>
      </c>
      <c r="Q244" s="24">
        <f t="shared" si="24"/>
        <v>171290</v>
      </c>
      <c r="R244" s="25">
        <f t="shared" si="25"/>
        <v>0</v>
      </c>
      <c r="S244" s="25">
        <f>+[1]DEPURADO!J238</f>
        <v>0</v>
      </c>
      <c r="T244" s="17" t="s">
        <v>45</v>
      </c>
      <c r="U244" s="25">
        <f>+[1]DEPURADO!I238</f>
        <v>0</v>
      </c>
      <c r="V244" s="24"/>
      <c r="W244" s="17" t="s">
        <v>45</v>
      </c>
      <c r="X244" s="25">
        <f>+[1]DEPURADO!K238+[1]DEPURADO!L238</f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7"/>
        <v>171290</v>
      </c>
      <c r="AH244" s="24">
        <v>0</v>
      </c>
      <c r="AI244" s="24" t="str">
        <f>+[1]DEPURADO!G238</f>
        <v>SALDO A FAVOR DEL PRESTADOR</v>
      </c>
      <c r="AJ244" s="26"/>
      <c r="AK244" s="27"/>
    </row>
    <row r="245" spans="1:37" s="28" customFormat="1" ht="16.149999999999999" customHeight="1">
      <c r="A245" s="17">
        <f t="shared" si="21"/>
        <v>237</v>
      </c>
      <c r="B245" s="18" t="s">
        <v>44</v>
      </c>
      <c r="C245" s="17">
        <f>+[1]DEPURADO!A239</f>
        <v>14675</v>
      </c>
      <c r="D245" s="17">
        <f>+[1]DEPURADO!B239</f>
        <v>14675</v>
      </c>
      <c r="E245" s="19">
        <f>+[1]DEPURADO!C239</f>
        <v>44644</v>
      </c>
      <c r="F245" s="20">
        <f>+IF([1]DEPURADO!D239&gt;1,[1]DEPURADO!D239," ")</f>
        <v>44707</v>
      </c>
      <c r="G245" s="21">
        <f>[1]DEPURADO!F239</f>
        <v>24152</v>
      </c>
      <c r="H245" s="22">
        <v>0</v>
      </c>
      <c r="I245" s="22">
        <f>+[1]DEPURADO!M239+[1]DEPURADO!N239</f>
        <v>0</v>
      </c>
      <c r="J245" s="22">
        <f>+[1]DEPURADO!R239</f>
        <v>0</v>
      </c>
      <c r="K245" s="23">
        <f>+[1]DEPURADO!P239+[1]DEPURADO!Q239</f>
        <v>0</v>
      </c>
      <c r="L245" s="22">
        <v>0</v>
      </c>
      <c r="M245" s="22">
        <v>0</v>
      </c>
      <c r="N245" s="22">
        <f t="shared" si="22"/>
        <v>0</v>
      </c>
      <c r="O245" s="22">
        <f t="shared" si="23"/>
        <v>24152</v>
      </c>
      <c r="P245" s="18">
        <f>IF([1]DEPURADO!H239&gt;1,0,[1]DEPURADO!B239)</f>
        <v>14675</v>
      </c>
      <c r="Q245" s="24">
        <f t="shared" si="24"/>
        <v>24152</v>
      </c>
      <c r="R245" s="25">
        <f t="shared" si="25"/>
        <v>0</v>
      </c>
      <c r="S245" s="25">
        <f>+[1]DEPURADO!J239</f>
        <v>0</v>
      </c>
      <c r="T245" s="17" t="s">
        <v>45</v>
      </c>
      <c r="U245" s="25">
        <f>+[1]DEPURADO!I239</f>
        <v>0</v>
      </c>
      <c r="V245" s="24"/>
      <c r="W245" s="17" t="s">
        <v>45</v>
      </c>
      <c r="X245" s="25">
        <f>+[1]DEPURADO!K239+[1]DEPURADO!L239</f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7"/>
        <v>24152</v>
      </c>
      <c r="AH245" s="24">
        <v>0</v>
      </c>
      <c r="AI245" s="24" t="str">
        <f>+[1]DEPURADO!G239</f>
        <v>SALDO A FAVOR DEL PRESTADOR</v>
      </c>
      <c r="AJ245" s="26"/>
      <c r="AK245" s="27"/>
    </row>
    <row r="246" spans="1:37" s="28" customFormat="1" ht="16.149999999999999" customHeight="1">
      <c r="A246" s="17">
        <f t="shared" si="21"/>
        <v>238</v>
      </c>
      <c r="B246" s="18" t="s">
        <v>44</v>
      </c>
      <c r="C246" s="17">
        <f>+[1]DEPURADO!A240</f>
        <v>14684</v>
      </c>
      <c r="D246" s="17">
        <f>+[1]DEPURADO!B240</f>
        <v>14684</v>
      </c>
      <c r="E246" s="19">
        <f>+[1]DEPURADO!C240</f>
        <v>44646</v>
      </c>
      <c r="F246" s="20">
        <f>+IF([1]DEPURADO!D240&gt;1,[1]DEPURADO!D240," ")</f>
        <v>44707</v>
      </c>
      <c r="G246" s="21">
        <f>[1]DEPURADO!F240</f>
        <v>6038</v>
      </c>
      <c r="H246" s="22">
        <v>0</v>
      </c>
      <c r="I246" s="22">
        <f>+[1]DEPURADO!M240+[1]DEPURADO!N240</f>
        <v>0</v>
      </c>
      <c r="J246" s="22">
        <f>+[1]DEPURADO!R240</f>
        <v>0</v>
      </c>
      <c r="K246" s="23">
        <f>+[1]DEPURADO!P240+[1]DEPURADO!Q240</f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6038</v>
      </c>
      <c r="P246" s="18">
        <f>IF([1]DEPURADO!H240&gt;1,0,[1]DEPURADO!B240)</f>
        <v>14684</v>
      </c>
      <c r="Q246" s="24">
        <f t="shared" si="24"/>
        <v>6038</v>
      </c>
      <c r="R246" s="25">
        <f t="shared" si="25"/>
        <v>0</v>
      </c>
      <c r="S246" s="25">
        <f>+[1]DEPURADO!J240</f>
        <v>0</v>
      </c>
      <c r="T246" s="17" t="s">
        <v>45</v>
      </c>
      <c r="U246" s="25">
        <f>+[1]DEPURADO!I240</f>
        <v>6038</v>
      </c>
      <c r="V246" s="24"/>
      <c r="W246" s="17" t="s">
        <v>45</v>
      </c>
      <c r="X246" s="25">
        <f>+[1]DEPURADO!K240+[1]DEPURADO!L240</f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7"/>
        <v>0</v>
      </c>
      <c r="AH246" s="24">
        <v>0</v>
      </c>
      <c r="AI246" s="24" t="str">
        <f>+[1]DEPURADO!G240</f>
        <v>EN REVISION</v>
      </c>
      <c r="AJ246" s="26"/>
      <c r="AK246" s="27"/>
    </row>
    <row r="247" spans="1:37" s="28" customFormat="1" ht="16.149999999999999" customHeight="1">
      <c r="A247" s="17">
        <f t="shared" si="21"/>
        <v>239</v>
      </c>
      <c r="B247" s="18" t="s">
        <v>44</v>
      </c>
      <c r="C247" s="17">
        <f>+[1]DEPURADO!A241</f>
        <v>14706</v>
      </c>
      <c r="D247" s="17">
        <f>+[1]DEPURADO!B241</f>
        <v>14706</v>
      </c>
      <c r="E247" s="19">
        <f>+[1]DEPURADO!C241</f>
        <v>44648</v>
      </c>
      <c r="F247" s="20">
        <f>+IF([1]DEPURADO!D241&gt;1,[1]DEPURADO!D241," ")</f>
        <v>44707</v>
      </c>
      <c r="G247" s="21">
        <f>[1]DEPURADO!F241</f>
        <v>24152</v>
      </c>
      <c r="H247" s="22">
        <v>0</v>
      </c>
      <c r="I247" s="22">
        <f>+[1]DEPURADO!M241+[1]DEPURADO!N241</f>
        <v>0</v>
      </c>
      <c r="J247" s="22">
        <f>+[1]DEPURADO!R241</f>
        <v>0</v>
      </c>
      <c r="K247" s="23">
        <f>+[1]DEPURADO!P241+[1]DEPURADO!Q241</f>
        <v>0</v>
      </c>
      <c r="L247" s="22">
        <v>0</v>
      </c>
      <c r="M247" s="22">
        <v>0</v>
      </c>
      <c r="N247" s="22">
        <f t="shared" si="22"/>
        <v>0</v>
      </c>
      <c r="O247" s="22">
        <f t="shared" si="23"/>
        <v>24152</v>
      </c>
      <c r="P247" s="18">
        <f>IF([1]DEPURADO!H241&gt;1,0,[1]DEPURADO!B241)</f>
        <v>14706</v>
      </c>
      <c r="Q247" s="24">
        <f t="shared" si="24"/>
        <v>24152</v>
      </c>
      <c r="R247" s="25">
        <f t="shared" si="25"/>
        <v>0</v>
      </c>
      <c r="S247" s="25">
        <f>+[1]DEPURADO!J241</f>
        <v>0</v>
      </c>
      <c r="T247" s="17" t="s">
        <v>45</v>
      </c>
      <c r="U247" s="25">
        <f>+[1]DEPURADO!I241</f>
        <v>24152</v>
      </c>
      <c r="V247" s="24"/>
      <c r="W247" s="17" t="s">
        <v>45</v>
      </c>
      <c r="X247" s="25">
        <f>+[1]DEPURADO!K241+[1]DEPURADO!L241</f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7"/>
        <v>0</v>
      </c>
      <c r="AH247" s="24">
        <v>0</v>
      </c>
      <c r="AI247" s="24" t="str">
        <f>+[1]DEPURADO!G241</f>
        <v>EN REVISION</v>
      </c>
      <c r="AJ247" s="26"/>
      <c r="AK247" s="27"/>
    </row>
    <row r="248" spans="1:37" s="28" customFormat="1" ht="16.149999999999999" customHeight="1">
      <c r="A248" s="17">
        <f t="shared" si="21"/>
        <v>240</v>
      </c>
      <c r="B248" s="18" t="s">
        <v>44</v>
      </c>
      <c r="C248" s="17">
        <f>+[1]DEPURADO!A242</f>
        <v>14705</v>
      </c>
      <c r="D248" s="17">
        <f>+[1]DEPURADO!B242</f>
        <v>14705</v>
      </c>
      <c r="E248" s="19">
        <f>+[1]DEPURADO!C242</f>
        <v>44648</v>
      </c>
      <c r="F248" s="20">
        <f>+IF([1]DEPURADO!D242&gt;1,[1]DEPURADO!D242," ")</f>
        <v>44707</v>
      </c>
      <c r="G248" s="21">
        <f>[1]DEPURADO!F242</f>
        <v>6038</v>
      </c>
      <c r="H248" s="22">
        <v>0</v>
      </c>
      <c r="I248" s="22">
        <f>+[1]DEPURADO!M242+[1]DEPURADO!N242</f>
        <v>0</v>
      </c>
      <c r="J248" s="22">
        <f>+[1]DEPURADO!R242</f>
        <v>0</v>
      </c>
      <c r="K248" s="23">
        <f>+[1]DEPURADO!P242+[1]DEPURADO!Q242</f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6038</v>
      </c>
      <c r="P248" s="18">
        <f>IF([1]DEPURADO!H242&gt;1,0,[1]DEPURADO!B242)</f>
        <v>14705</v>
      </c>
      <c r="Q248" s="24">
        <f t="shared" si="24"/>
        <v>6038</v>
      </c>
      <c r="R248" s="25">
        <f t="shared" si="25"/>
        <v>0</v>
      </c>
      <c r="S248" s="25">
        <f>+[1]DEPURADO!J242</f>
        <v>0</v>
      </c>
      <c r="T248" s="17" t="s">
        <v>45</v>
      </c>
      <c r="U248" s="25">
        <f>+[1]DEPURADO!I242</f>
        <v>0</v>
      </c>
      <c r="V248" s="24"/>
      <c r="W248" s="17" t="s">
        <v>45</v>
      </c>
      <c r="X248" s="25">
        <f>+[1]DEPURADO!K242+[1]DEPURADO!L242</f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7"/>
        <v>6038</v>
      </c>
      <c r="AH248" s="24">
        <v>0</v>
      </c>
      <c r="AI248" s="24" t="str">
        <f>+[1]DEPURADO!G242</f>
        <v>SALDO A FAVOR DEL PRESTADOR</v>
      </c>
      <c r="AJ248" s="26"/>
      <c r="AK248" s="27"/>
    </row>
    <row r="249" spans="1:37" s="28" customFormat="1" ht="16.149999999999999" customHeight="1">
      <c r="A249" s="17">
        <f t="shared" si="21"/>
        <v>241</v>
      </c>
      <c r="B249" s="18" t="s">
        <v>44</v>
      </c>
      <c r="C249" s="17">
        <f>+[1]DEPURADO!A243</f>
        <v>14756</v>
      </c>
      <c r="D249" s="17">
        <f>+[1]DEPURADO!B243</f>
        <v>14756</v>
      </c>
      <c r="E249" s="19">
        <f>+[1]DEPURADO!C243</f>
        <v>44649</v>
      </c>
      <c r="F249" s="20">
        <f>+IF([1]DEPURADO!D243&gt;1,[1]DEPURADO!D243," ")</f>
        <v>44707</v>
      </c>
      <c r="G249" s="21">
        <f>[1]DEPURADO!F243</f>
        <v>6000</v>
      </c>
      <c r="H249" s="22">
        <v>0</v>
      </c>
      <c r="I249" s="22">
        <f>+[1]DEPURADO!M243+[1]DEPURADO!N243</f>
        <v>0</v>
      </c>
      <c r="J249" s="22">
        <f>+[1]DEPURADO!R243</f>
        <v>0</v>
      </c>
      <c r="K249" s="23">
        <f>+[1]DEPURADO!P243+[1]DEPURADO!Q243</f>
        <v>0</v>
      </c>
      <c r="L249" s="22">
        <v>0</v>
      </c>
      <c r="M249" s="22">
        <v>0</v>
      </c>
      <c r="N249" s="22">
        <f t="shared" si="22"/>
        <v>0</v>
      </c>
      <c r="O249" s="22">
        <f t="shared" si="23"/>
        <v>6000</v>
      </c>
      <c r="P249" s="18">
        <f>IF([1]DEPURADO!H243&gt;1,0,[1]DEPURADO!B243)</f>
        <v>14756</v>
      </c>
      <c r="Q249" s="24">
        <f t="shared" si="24"/>
        <v>6000</v>
      </c>
      <c r="R249" s="25">
        <f t="shared" si="25"/>
        <v>0</v>
      </c>
      <c r="S249" s="25">
        <f>+[1]DEPURADO!J243</f>
        <v>0</v>
      </c>
      <c r="T249" s="17" t="s">
        <v>45</v>
      </c>
      <c r="U249" s="25">
        <f>+[1]DEPURADO!I243</f>
        <v>0</v>
      </c>
      <c r="V249" s="24"/>
      <c r="W249" s="17" t="s">
        <v>45</v>
      </c>
      <c r="X249" s="25">
        <f>+[1]DEPURADO!K243+[1]DEPURADO!L243</f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7"/>
        <v>6000</v>
      </c>
      <c r="AH249" s="24">
        <v>0</v>
      </c>
      <c r="AI249" s="24" t="str">
        <f>+[1]DEPURADO!G243</f>
        <v>SALDO A FAVOR DEL PRESTADOR</v>
      </c>
      <c r="AJ249" s="26"/>
      <c r="AK249" s="27"/>
    </row>
    <row r="250" spans="1:37" s="28" customFormat="1" ht="16.149999999999999" customHeight="1">
      <c r="A250" s="17">
        <f t="shared" si="21"/>
        <v>242</v>
      </c>
      <c r="B250" s="18" t="s">
        <v>44</v>
      </c>
      <c r="C250" s="17">
        <f>+[1]DEPURADO!A244</f>
        <v>14762</v>
      </c>
      <c r="D250" s="17">
        <f>+[1]DEPURADO!B244</f>
        <v>14762</v>
      </c>
      <c r="E250" s="19">
        <f>+[1]DEPURADO!C244</f>
        <v>44650</v>
      </c>
      <c r="F250" s="20">
        <f>+IF([1]DEPURADO!D244&gt;1,[1]DEPURADO!D244," ")</f>
        <v>44707</v>
      </c>
      <c r="G250" s="21">
        <f>[1]DEPURADO!F244</f>
        <v>18000</v>
      </c>
      <c r="H250" s="22">
        <v>0</v>
      </c>
      <c r="I250" s="22">
        <f>+[1]DEPURADO!M244+[1]DEPURADO!N244</f>
        <v>0</v>
      </c>
      <c r="J250" s="22">
        <f>+[1]DEPURADO!R244</f>
        <v>0</v>
      </c>
      <c r="K250" s="23">
        <f>+[1]DEPURADO!P244+[1]DEPURADO!Q244</f>
        <v>0</v>
      </c>
      <c r="L250" s="22">
        <v>0</v>
      </c>
      <c r="M250" s="22">
        <v>0</v>
      </c>
      <c r="N250" s="22">
        <f t="shared" si="22"/>
        <v>0</v>
      </c>
      <c r="O250" s="22">
        <f t="shared" si="23"/>
        <v>18000</v>
      </c>
      <c r="P250" s="18">
        <f>IF([1]DEPURADO!H244&gt;1,0,[1]DEPURADO!B244)</f>
        <v>14762</v>
      </c>
      <c r="Q250" s="24">
        <f t="shared" si="24"/>
        <v>18000</v>
      </c>
      <c r="R250" s="25">
        <f t="shared" si="25"/>
        <v>0</v>
      </c>
      <c r="S250" s="25">
        <f>+[1]DEPURADO!J244</f>
        <v>0</v>
      </c>
      <c r="T250" s="17" t="s">
        <v>45</v>
      </c>
      <c r="U250" s="25">
        <f>+[1]DEPURADO!I244</f>
        <v>0</v>
      </c>
      <c r="V250" s="24"/>
      <c r="W250" s="17" t="s">
        <v>45</v>
      </c>
      <c r="X250" s="25">
        <f>+[1]DEPURADO!K244+[1]DEPURADO!L244</f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7"/>
        <v>18000</v>
      </c>
      <c r="AH250" s="24">
        <v>0</v>
      </c>
      <c r="AI250" s="24" t="str">
        <f>+[1]DEPURADO!G244</f>
        <v>SALDO A FAVOR DEL PRESTADOR</v>
      </c>
      <c r="AJ250" s="26"/>
      <c r="AK250" s="27"/>
    </row>
    <row r="251" spans="1:37" s="28" customFormat="1" ht="16.149999999999999" customHeight="1">
      <c r="A251" s="17">
        <f t="shared" si="21"/>
        <v>243</v>
      </c>
      <c r="B251" s="18" t="s">
        <v>44</v>
      </c>
      <c r="C251" s="17">
        <f>+[1]DEPURADO!A245</f>
        <v>14805</v>
      </c>
      <c r="D251" s="17">
        <f>+[1]DEPURADO!B245</f>
        <v>14805</v>
      </c>
      <c r="E251" s="19">
        <f>+[1]DEPURADO!C245</f>
        <v>44652</v>
      </c>
      <c r="F251" s="20">
        <f>+IF([1]DEPURADO!D245&gt;1,[1]DEPURADO!D245," ")</f>
        <v>44707</v>
      </c>
      <c r="G251" s="21">
        <f>[1]DEPURADO!F245</f>
        <v>265599</v>
      </c>
      <c r="H251" s="22">
        <v>0</v>
      </c>
      <c r="I251" s="22">
        <f>+[1]DEPURADO!M245+[1]DEPURADO!N245</f>
        <v>0</v>
      </c>
      <c r="J251" s="22">
        <f>+[1]DEPURADO!R245</f>
        <v>0</v>
      </c>
      <c r="K251" s="23">
        <f>+[1]DEPURADO!P245+[1]DEPURADO!Q245</f>
        <v>0</v>
      </c>
      <c r="L251" s="22">
        <v>0</v>
      </c>
      <c r="M251" s="22">
        <v>0</v>
      </c>
      <c r="N251" s="22">
        <f t="shared" si="22"/>
        <v>0</v>
      </c>
      <c r="O251" s="22">
        <f t="shared" si="23"/>
        <v>265599</v>
      </c>
      <c r="P251" s="18">
        <f>IF([1]DEPURADO!H245&gt;1,0,[1]DEPURADO!B245)</f>
        <v>14805</v>
      </c>
      <c r="Q251" s="24">
        <f t="shared" si="24"/>
        <v>265599</v>
      </c>
      <c r="R251" s="25">
        <f t="shared" si="25"/>
        <v>0</v>
      </c>
      <c r="S251" s="25">
        <f>+[1]DEPURADO!J245</f>
        <v>0</v>
      </c>
      <c r="T251" s="17" t="s">
        <v>45</v>
      </c>
      <c r="U251" s="25">
        <f>+[1]DEPURADO!I245</f>
        <v>0</v>
      </c>
      <c r="V251" s="24"/>
      <c r="W251" s="17" t="s">
        <v>45</v>
      </c>
      <c r="X251" s="25">
        <f>+[1]DEPURADO!K245+[1]DEPURADO!L245</f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7"/>
        <v>265599</v>
      </c>
      <c r="AH251" s="24">
        <v>0</v>
      </c>
      <c r="AI251" s="24" t="str">
        <f>+[1]DEPURADO!G245</f>
        <v>SALDO A FAVOR DEL PRESTADOR</v>
      </c>
      <c r="AJ251" s="26"/>
      <c r="AK251" s="27"/>
    </row>
    <row r="252" spans="1:37" s="28" customFormat="1" ht="16.149999999999999" customHeight="1">
      <c r="A252" s="17">
        <f t="shared" si="21"/>
        <v>244</v>
      </c>
      <c r="B252" s="18" t="s">
        <v>44</v>
      </c>
      <c r="C252" s="17">
        <f>+[1]DEPURADO!A246</f>
        <v>14880</v>
      </c>
      <c r="D252" s="17">
        <f>+[1]DEPURADO!B246</f>
        <v>14880</v>
      </c>
      <c r="E252" s="19">
        <f>+[1]DEPURADO!C246</f>
        <v>44654</v>
      </c>
      <c r="F252" s="20">
        <f>+IF([1]DEPURADO!D246&gt;1,[1]DEPURADO!D246," ")</f>
        <v>44707</v>
      </c>
      <c r="G252" s="21">
        <f>[1]DEPURADO!F246</f>
        <v>161777</v>
      </c>
      <c r="H252" s="22">
        <v>0</v>
      </c>
      <c r="I252" s="22">
        <f>+[1]DEPURADO!M246+[1]DEPURADO!N246</f>
        <v>0</v>
      </c>
      <c r="J252" s="22">
        <f>+[1]DEPURADO!R246</f>
        <v>0</v>
      </c>
      <c r="K252" s="23">
        <f>+[1]DEPURADO!P246+[1]DEPURADO!Q246</f>
        <v>0</v>
      </c>
      <c r="L252" s="22">
        <v>0</v>
      </c>
      <c r="M252" s="22">
        <v>0</v>
      </c>
      <c r="N252" s="22">
        <f t="shared" si="22"/>
        <v>0</v>
      </c>
      <c r="O252" s="22">
        <f t="shared" si="23"/>
        <v>161777</v>
      </c>
      <c r="P252" s="18">
        <f>IF([1]DEPURADO!H246&gt;1,0,[1]DEPURADO!B246)</f>
        <v>14880</v>
      </c>
      <c r="Q252" s="24">
        <f t="shared" si="24"/>
        <v>161777</v>
      </c>
      <c r="R252" s="25">
        <f t="shared" si="25"/>
        <v>0</v>
      </c>
      <c r="S252" s="25">
        <f>+[1]DEPURADO!J246</f>
        <v>0</v>
      </c>
      <c r="T252" s="17" t="s">
        <v>45</v>
      </c>
      <c r="U252" s="25">
        <f>+[1]DEPURADO!I246</f>
        <v>0</v>
      </c>
      <c r="V252" s="24"/>
      <c r="W252" s="17" t="s">
        <v>45</v>
      </c>
      <c r="X252" s="25">
        <f>+[1]DEPURADO!K246+[1]DEPURADO!L246</f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7"/>
        <v>161777</v>
      </c>
      <c r="AH252" s="24">
        <v>0</v>
      </c>
      <c r="AI252" s="24" t="str">
        <f>+[1]DEPURADO!G246</f>
        <v>SALDO A FAVOR DEL PRESTADOR</v>
      </c>
      <c r="AJ252" s="26"/>
      <c r="AK252" s="27"/>
    </row>
    <row r="253" spans="1:37" s="28" customFormat="1" ht="16.149999999999999" customHeight="1">
      <c r="A253" s="17">
        <f t="shared" si="21"/>
        <v>245</v>
      </c>
      <c r="B253" s="18" t="s">
        <v>46</v>
      </c>
      <c r="C253" s="17">
        <f>+[1]DEPURADO!A247</f>
        <v>14915</v>
      </c>
      <c r="D253" s="17">
        <f>+[1]DEPURADO!B247</f>
        <v>14915</v>
      </c>
      <c r="E253" s="19">
        <f>+[1]DEPURADO!C247</f>
        <v>44657</v>
      </c>
      <c r="F253" s="20">
        <f>+IF([1]DEPURADO!D247&gt;1,[1]DEPURADO!D247," ")</f>
        <v>44707</v>
      </c>
      <c r="G253" s="21">
        <f>[1]DEPURADO!F247</f>
        <v>6000</v>
      </c>
      <c r="H253" s="22">
        <v>0</v>
      </c>
      <c r="I253" s="22">
        <f>+[1]DEPURADO!M247+[1]DEPURADO!N247</f>
        <v>0</v>
      </c>
      <c r="J253" s="22">
        <f>+[1]DEPURADO!R247</f>
        <v>0</v>
      </c>
      <c r="K253" s="23">
        <f>+[1]DEPURADO!P247+[1]DEPURADO!Q247</f>
        <v>0</v>
      </c>
      <c r="L253" s="22">
        <v>0</v>
      </c>
      <c r="M253" s="22">
        <v>0</v>
      </c>
      <c r="N253" s="22">
        <f t="shared" si="22"/>
        <v>0</v>
      </c>
      <c r="O253" s="22">
        <f t="shared" si="23"/>
        <v>6000</v>
      </c>
      <c r="P253" s="18">
        <f>IF([1]DEPURADO!H247&gt;1,0,[1]DEPURADO!B247)</f>
        <v>14915</v>
      </c>
      <c r="Q253" s="24">
        <f t="shared" si="24"/>
        <v>6000</v>
      </c>
      <c r="R253" s="25">
        <f t="shared" si="25"/>
        <v>0</v>
      </c>
      <c r="S253" s="25">
        <f>+[1]DEPURADO!J247</f>
        <v>0</v>
      </c>
      <c r="T253" s="17" t="s">
        <v>45</v>
      </c>
      <c r="U253" s="25">
        <f>+[1]DEPURADO!I247</f>
        <v>0</v>
      </c>
      <c r="V253" s="24"/>
      <c r="W253" s="17" t="s">
        <v>45</v>
      </c>
      <c r="X253" s="25">
        <f>+[1]DEPURADO!K247+[1]DEPURADO!L247</f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7"/>
        <v>6000</v>
      </c>
      <c r="AH253" s="24">
        <v>0</v>
      </c>
      <c r="AI253" s="24" t="str">
        <f>+[1]DEPURADO!G247</f>
        <v>SALDO A FAVOR DEL PRESTADOR</v>
      </c>
      <c r="AJ253" s="26"/>
      <c r="AK253" s="27"/>
    </row>
    <row r="254" spans="1:37" s="28" customFormat="1" ht="16.149999999999999" customHeight="1">
      <c r="A254" s="17">
        <f t="shared" si="21"/>
        <v>246</v>
      </c>
      <c r="B254" s="18" t="s">
        <v>44</v>
      </c>
      <c r="C254" s="17">
        <f>+[1]DEPURADO!A248</f>
        <v>14913</v>
      </c>
      <c r="D254" s="17">
        <f>+[1]DEPURADO!B248</f>
        <v>14913</v>
      </c>
      <c r="E254" s="19">
        <f>+[1]DEPURADO!C248</f>
        <v>44658</v>
      </c>
      <c r="F254" s="20">
        <f>+IF([1]DEPURADO!D248&gt;1,[1]DEPURADO!D248," ")</f>
        <v>44707</v>
      </c>
      <c r="G254" s="21">
        <f>[1]DEPURADO!F248</f>
        <v>12000</v>
      </c>
      <c r="H254" s="22">
        <v>0</v>
      </c>
      <c r="I254" s="22">
        <f>+[1]DEPURADO!M248+[1]DEPURADO!N248</f>
        <v>0</v>
      </c>
      <c r="J254" s="22">
        <f>+[1]DEPURADO!R248</f>
        <v>0</v>
      </c>
      <c r="K254" s="23">
        <f>+[1]DEPURADO!P248+[1]DEPURADO!Q248</f>
        <v>0</v>
      </c>
      <c r="L254" s="22">
        <v>0</v>
      </c>
      <c r="M254" s="22">
        <v>0</v>
      </c>
      <c r="N254" s="22">
        <f t="shared" si="22"/>
        <v>0</v>
      </c>
      <c r="O254" s="22">
        <f t="shared" si="23"/>
        <v>12000</v>
      </c>
      <c r="P254" s="18">
        <f>IF([1]DEPURADO!H248&gt;1,0,[1]DEPURADO!B248)</f>
        <v>14913</v>
      </c>
      <c r="Q254" s="24">
        <f t="shared" si="24"/>
        <v>12000</v>
      </c>
      <c r="R254" s="25">
        <f t="shared" si="25"/>
        <v>0</v>
      </c>
      <c r="S254" s="25">
        <f>+[1]DEPURADO!J248</f>
        <v>0</v>
      </c>
      <c r="T254" s="17" t="s">
        <v>45</v>
      </c>
      <c r="U254" s="25">
        <f>+[1]DEPURADO!I248</f>
        <v>0</v>
      </c>
      <c r="V254" s="24"/>
      <c r="W254" s="17" t="s">
        <v>45</v>
      </c>
      <c r="X254" s="25">
        <f>+[1]DEPURADO!K248+[1]DEPURADO!L248</f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7"/>
        <v>12000</v>
      </c>
      <c r="AH254" s="24">
        <v>0</v>
      </c>
      <c r="AI254" s="24" t="str">
        <f>+[1]DEPURADO!G248</f>
        <v>SALDO A FAVOR DEL PRESTADOR</v>
      </c>
      <c r="AJ254" s="26"/>
      <c r="AK254" s="27"/>
    </row>
    <row r="255" spans="1:37" s="28" customFormat="1" ht="16.149999999999999" customHeight="1">
      <c r="A255" s="17">
        <f t="shared" si="21"/>
        <v>247</v>
      </c>
      <c r="B255" s="18" t="s">
        <v>44</v>
      </c>
      <c r="C255" s="17">
        <f>+[1]DEPURADO!A249</f>
        <v>15106</v>
      </c>
      <c r="D255" s="17">
        <f>+[1]DEPURADO!B249</f>
        <v>15106</v>
      </c>
      <c r="E255" s="19">
        <f>+[1]DEPURADO!C249</f>
        <v>44677</v>
      </c>
      <c r="F255" s="20">
        <f>+IF([1]DEPURADO!D249&gt;1,[1]DEPURADO!D249," ")</f>
        <v>44707</v>
      </c>
      <c r="G255" s="21">
        <f>[1]DEPURADO!F249</f>
        <v>209764</v>
      </c>
      <c r="H255" s="22">
        <v>0</v>
      </c>
      <c r="I255" s="22">
        <f>+[1]DEPURADO!M249+[1]DEPURADO!N249</f>
        <v>0</v>
      </c>
      <c r="J255" s="22">
        <f>+[1]DEPURADO!R249</f>
        <v>0</v>
      </c>
      <c r="K255" s="23">
        <f>+[1]DEPURADO!P249+[1]DEPURADO!Q249</f>
        <v>0</v>
      </c>
      <c r="L255" s="22">
        <v>0</v>
      </c>
      <c r="M255" s="22">
        <v>0</v>
      </c>
      <c r="N255" s="22">
        <f t="shared" si="22"/>
        <v>0</v>
      </c>
      <c r="O255" s="22">
        <f t="shared" si="23"/>
        <v>209764</v>
      </c>
      <c r="P255" s="18">
        <f>IF([1]DEPURADO!H249&gt;1,0,[1]DEPURADO!B249)</f>
        <v>15106</v>
      </c>
      <c r="Q255" s="24">
        <f t="shared" si="24"/>
        <v>209764</v>
      </c>
      <c r="R255" s="25">
        <f t="shared" si="25"/>
        <v>0</v>
      </c>
      <c r="S255" s="25">
        <f>+[1]DEPURADO!J249</f>
        <v>0</v>
      </c>
      <c r="T255" s="17" t="s">
        <v>45</v>
      </c>
      <c r="U255" s="25">
        <f>+[1]DEPURADO!I249</f>
        <v>0</v>
      </c>
      <c r="V255" s="24"/>
      <c r="W255" s="17" t="s">
        <v>45</v>
      </c>
      <c r="X255" s="25">
        <f>+[1]DEPURADO!K249+[1]DEPURADO!L249</f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7"/>
        <v>209764</v>
      </c>
      <c r="AH255" s="24">
        <v>0</v>
      </c>
      <c r="AI255" s="24" t="str">
        <f>+[1]DEPURADO!G249</f>
        <v>SALDO A FAVOR DEL PRESTADOR</v>
      </c>
      <c r="AJ255" s="26"/>
      <c r="AK255" s="27"/>
    </row>
    <row r="256" spans="1:37" s="28" customFormat="1" ht="16.149999999999999" customHeight="1">
      <c r="A256" s="17">
        <f t="shared" si="21"/>
        <v>248</v>
      </c>
      <c r="B256" s="18" t="s">
        <v>44</v>
      </c>
      <c r="C256" s="17">
        <f>+[1]DEPURADO!A250</f>
        <v>15167</v>
      </c>
      <c r="D256" s="17">
        <f>+[1]DEPURADO!B250</f>
        <v>15167</v>
      </c>
      <c r="E256" s="19">
        <f>+[1]DEPURADO!C250</f>
        <v>44679</v>
      </c>
      <c r="F256" s="20">
        <f>+IF([1]DEPURADO!D250&gt;1,[1]DEPURADO!D250," ")</f>
        <v>44707</v>
      </c>
      <c r="G256" s="21">
        <f>[1]DEPURADO!F250</f>
        <v>6000</v>
      </c>
      <c r="H256" s="22">
        <v>0</v>
      </c>
      <c r="I256" s="22">
        <f>+[1]DEPURADO!M250+[1]DEPURADO!N250</f>
        <v>0</v>
      </c>
      <c r="J256" s="22">
        <f>+[1]DEPURADO!R250</f>
        <v>0</v>
      </c>
      <c r="K256" s="23">
        <f>+[1]DEPURADO!P250+[1]DEPURADO!Q250</f>
        <v>0</v>
      </c>
      <c r="L256" s="22">
        <v>0</v>
      </c>
      <c r="M256" s="22">
        <v>0</v>
      </c>
      <c r="N256" s="22">
        <f t="shared" si="22"/>
        <v>0</v>
      </c>
      <c r="O256" s="22">
        <f t="shared" si="23"/>
        <v>6000</v>
      </c>
      <c r="P256" s="18">
        <f>IF([1]DEPURADO!H250&gt;1,0,[1]DEPURADO!B250)</f>
        <v>15167</v>
      </c>
      <c r="Q256" s="24">
        <f t="shared" si="24"/>
        <v>6000</v>
      </c>
      <c r="R256" s="25">
        <f t="shared" si="25"/>
        <v>0</v>
      </c>
      <c r="S256" s="25">
        <f>+[1]DEPURADO!J250</f>
        <v>0</v>
      </c>
      <c r="T256" s="17" t="s">
        <v>45</v>
      </c>
      <c r="U256" s="25">
        <f>+[1]DEPURADO!I250</f>
        <v>0</v>
      </c>
      <c r="V256" s="24"/>
      <c r="W256" s="17" t="s">
        <v>45</v>
      </c>
      <c r="X256" s="25">
        <f>+[1]DEPURADO!K250+[1]DEPURADO!L250</f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7"/>
        <v>6000</v>
      </c>
      <c r="AH256" s="24">
        <v>0</v>
      </c>
      <c r="AI256" s="24" t="str">
        <f>+[1]DEPURADO!G250</f>
        <v>SALDO A FAVOR DEL PRESTADOR</v>
      </c>
      <c r="AJ256" s="26"/>
      <c r="AK256" s="27"/>
    </row>
    <row r="257" spans="1:37" s="28" customFormat="1" ht="16.149999999999999" customHeight="1">
      <c r="A257" s="17">
        <f t="shared" si="21"/>
        <v>249</v>
      </c>
      <c r="B257" s="18" t="s">
        <v>44</v>
      </c>
      <c r="C257" s="17">
        <f>+[1]DEPURADO!A251</f>
        <v>15264</v>
      </c>
      <c r="D257" s="17">
        <f>+[1]DEPURADO!B251</f>
        <v>15264</v>
      </c>
      <c r="E257" s="19">
        <f>+[1]DEPURADO!C251</f>
        <v>44683</v>
      </c>
      <c r="F257" s="20">
        <f>+IF([1]DEPURADO!D251&gt;1,[1]DEPURADO!D251," ")</f>
        <v>44707</v>
      </c>
      <c r="G257" s="21">
        <f>[1]DEPURADO!F251</f>
        <v>160992</v>
      </c>
      <c r="H257" s="22">
        <v>0</v>
      </c>
      <c r="I257" s="22">
        <f>+[1]DEPURADO!M251+[1]DEPURADO!N251</f>
        <v>0</v>
      </c>
      <c r="J257" s="22">
        <f>+[1]DEPURADO!R251</f>
        <v>0</v>
      </c>
      <c r="K257" s="23">
        <f>+[1]DEPURADO!P251+[1]DEPURADO!Q251</f>
        <v>0</v>
      </c>
      <c r="L257" s="22">
        <v>0</v>
      </c>
      <c r="M257" s="22">
        <v>0</v>
      </c>
      <c r="N257" s="22">
        <f t="shared" si="22"/>
        <v>0</v>
      </c>
      <c r="O257" s="22">
        <f t="shared" si="23"/>
        <v>160992</v>
      </c>
      <c r="P257" s="18">
        <f>IF([1]DEPURADO!H251&gt;1,0,[1]DEPURADO!B251)</f>
        <v>15264</v>
      </c>
      <c r="Q257" s="24">
        <f t="shared" si="24"/>
        <v>160992</v>
      </c>
      <c r="R257" s="25">
        <f t="shared" si="25"/>
        <v>0</v>
      </c>
      <c r="S257" s="25">
        <f>+[1]DEPURADO!J251</f>
        <v>0</v>
      </c>
      <c r="T257" s="17" t="s">
        <v>45</v>
      </c>
      <c r="U257" s="25">
        <f>+[1]DEPURADO!I251</f>
        <v>0</v>
      </c>
      <c r="V257" s="24"/>
      <c r="W257" s="17" t="s">
        <v>45</v>
      </c>
      <c r="X257" s="25">
        <f>+[1]DEPURADO!K251+[1]DEPURADO!L251</f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7"/>
        <v>160992</v>
      </c>
      <c r="AH257" s="24">
        <v>0</v>
      </c>
      <c r="AI257" s="24" t="str">
        <f>+[1]DEPURADO!G251</f>
        <v>SALDO A FAVOR DEL PRESTADOR</v>
      </c>
      <c r="AJ257" s="26"/>
      <c r="AK257" s="27"/>
    </row>
    <row r="258" spans="1:37" s="28" customFormat="1" ht="16.149999999999999" customHeight="1">
      <c r="A258" s="17">
        <f t="shared" si="21"/>
        <v>250</v>
      </c>
      <c r="B258" s="18" t="s">
        <v>44</v>
      </c>
      <c r="C258" s="17">
        <f>+[1]DEPURADO!A252</f>
        <v>15215</v>
      </c>
      <c r="D258" s="17">
        <f>+[1]DEPURADO!B252</f>
        <v>15215</v>
      </c>
      <c r="E258" s="19">
        <f>+[1]DEPURADO!C252</f>
        <v>44684</v>
      </c>
      <c r="F258" s="20">
        <f>+IF([1]DEPURADO!D252&gt;1,[1]DEPURADO!D252," ")</f>
        <v>44707</v>
      </c>
      <c r="G258" s="21">
        <f>[1]DEPURADO!F252</f>
        <v>6000</v>
      </c>
      <c r="H258" s="22">
        <v>0</v>
      </c>
      <c r="I258" s="22">
        <f>+[1]DEPURADO!M252+[1]DEPURADO!N252</f>
        <v>0</v>
      </c>
      <c r="J258" s="22">
        <f>+[1]DEPURADO!R252</f>
        <v>0</v>
      </c>
      <c r="K258" s="23">
        <f>+[1]DEPURADO!P252+[1]DEPURADO!Q252</f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6000</v>
      </c>
      <c r="P258" s="18">
        <f>IF([1]DEPURADO!H252&gt;1,0,[1]DEPURADO!B252)</f>
        <v>15215</v>
      </c>
      <c r="Q258" s="24">
        <f t="shared" si="24"/>
        <v>6000</v>
      </c>
      <c r="R258" s="25">
        <f t="shared" si="25"/>
        <v>0</v>
      </c>
      <c r="S258" s="25">
        <f>+[1]DEPURADO!J252</f>
        <v>0</v>
      </c>
      <c r="T258" s="17" t="s">
        <v>45</v>
      </c>
      <c r="U258" s="25">
        <f>+[1]DEPURADO!I252</f>
        <v>0</v>
      </c>
      <c r="V258" s="24"/>
      <c r="W258" s="17" t="s">
        <v>45</v>
      </c>
      <c r="X258" s="25">
        <f>+[1]DEPURADO!K252+[1]DEPURADO!L252</f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7"/>
        <v>6000</v>
      </c>
      <c r="AH258" s="24">
        <v>0</v>
      </c>
      <c r="AI258" s="24" t="str">
        <f>+[1]DEPURADO!G252</f>
        <v>SALDO A FAVOR DEL PRESTADOR</v>
      </c>
      <c r="AJ258" s="26"/>
      <c r="AK258" s="27"/>
    </row>
    <row r="259" spans="1:37" s="28" customFormat="1" ht="16.149999999999999" customHeight="1">
      <c r="A259" s="17">
        <f t="shared" si="21"/>
        <v>251</v>
      </c>
      <c r="B259" s="18" t="s">
        <v>44</v>
      </c>
      <c r="C259" s="17">
        <f>+[1]DEPURADO!A253</f>
        <v>15375</v>
      </c>
      <c r="D259" s="17">
        <f>+[1]DEPURADO!B253</f>
        <v>15375</v>
      </c>
      <c r="E259" s="19">
        <f>+[1]DEPURADO!C253</f>
        <v>44691</v>
      </c>
      <c r="F259" s="20">
        <f>+IF([1]DEPURADO!D253&gt;1,[1]DEPURADO!D253," ")</f>
        <v>44707</v>
      </c>
      <c r="G259" s="21">
        <f>[1]DEPURADO!F253</f>
        <v>6000</v>
      </c>
      <c r="H259" s="22">
        <v>0</v>
      </c>
      <c r="I259" s="22">
        <f>+[1]DEPURADO!M253+[1]DEPURADO!N253</f>
        <v>0</v>
      </c>
      <c r="J259" s="22">
        <f>+[1]DEPURADO!R253</f>
        <v>0</v>
      </c>
      <c r="K259" s="23">
        <f>+[1]DEPURADO!P253+[1]DEPURADO!Q253</f>
        <v>0</v>
      </c>
      <c r="L259" s="22">
        <v>0</v>
      </c>
      <c r="M259" s="22">
        <v>0</v>
      </c>
      <c r="N259" s="22">
        <f t="shared" si="22"/>
        <v>0</v>
      </c>
      <c r="O259" s="22">
        <f t="shared" si="23"/>
        <v>6000</v>
      </c>
      <c r="P259" s="18">
        <f>IF([1]DEPURADO!H253&gt;1,0,[1]DEPURADO!B253)</f>
        <v>15375</v>
      </c>
      <c r="Q259" s="24">
        <f t="shared" si="24"/>
        <v>6000</v>
      </c>
      <c r="R259" s="25">
        <f t="shared" si="25"/>
        <v>0</v>
      </c>
      <c r="S259" s="25">
        <f>+[1]DEPURADO!J253</f>
        <v>0</v>
      </c>
      <c r="T259" s="17" t="s">
        <v>45</v>
      </c>
      <c r="U259" s="25">
        <f>+[1]DEPURADO!I253</f>
        <v>0</v>
      </c>
      <c r="V259" s="24"/>
      <c r="W259" s="17" t="s">
        <v>45</v>
      </c>
      <c r="X259" s="25">
        <f>+[1]DEPURADO!K253+[1]DEPURADO!L253</f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7"/>
        <v>6000</v>
      </c>
      <c r="AH259" s="24">
        <v>0</v>
      </c>
      <c r="AI259" s="24" t="str">
        <f>+[1]DEPURADO!G253</f>
        <v>SALDO A FAVOR DEL PRESTADOR</v>
      </c>
      <c r="AJ259" s="26"/>
      <c r="AK259" s="27"/>
    </row>
    <row r="260" spans="1:37" s="28" customFormat="1" ht="16.149999999999999" customHeight="1">
      <c r="A260" s="17">
        <f t="shared" si="21"/>
        <v>252</v>
      </c>
      <c r="B260" s="18" t="s">
        <v>44</v>
      </c>
      <c r="C260" s="17">
        <f>+[1]DEPURADO!A254</f>
        <v>15453</v>
      </c>
      <c r="D260" s="17">
        <f>+[1]DEPURADO!B254</f>
        <v>15453</v>
      </c>
      <c r="E260" s="19">
        <f>+[1]DEPURADO!C254</f>
        <v>44699</v>
      </c>
      <c r="F260" s="20">
        <f>+IF([1]DEPURADO!D254&gt;1,[1]DEPURADO!D254," ")</f>
        <v>44707</v>
      </c>
      <c r="G260" s="21">
        <f>[1]DEPURADO!F254</f>
        <v>6000</v>
      </c>
      <c r="H260" s="22">
        <v>0</v>
      </c>
      <c r="I260" s="22">
        <f>+[1]DEPURADO!M254+[1]DEPURADO!N254</f>
        <v>0</v>
      </c>
      <c r="J260" s="22">
        <f>+[1]DEPURADO!R254</f>
        <v>0</v>
      </c>
      <c r="K260" s="23">
        <f>+[1]DEPURADO!P254+[1]DEPURADO!Q254</f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6000</v>
      </c>
      <c r="P260" s="18">
        <f>IF([1]DEPURADO!H254&gt;1,0,[1]DEPURADO!B254)</f>
        <v>15453</v>
      </c>
      <c r="Q260" s="24">
        <f t="shared" si="24"/>
        <v>6000</v>
      </c>
      <c r="R260" s="25">
        <f t="shared" si="25"/>
        <v>0</v>
      </c>
      <c r="S260" s="25">
        <f>+[1]DEPURADO!J254</f>
        <v>0</v>
      </c>
      <c r="T260" s="17" t="s">
        <v>45</v>
      </c>
      <c r="U260" s="25">
        <f>+[1]DEPURADO!I254</f>
        <v>0</v>
      </c>
      <c r="V260" s="24"/>
      <c r="W260" s="17" t="s">
        <v>45</v>
      </c>
      <c r="X260" s="25">
        <f>+[1]DEPURADO!K254+[1]DEPURADO!L254</f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7"/>
        <v>6000</v>
      </c>
      <c r="AH260" s="24">
        <v>0</v>
      </c>
      <c r="AI260" s="24" t="str">
        <f>+[1]DEPURADO!G254</f>
        <v>SALDO A FAVOR DEL PRESTADOR</v>
      </c>
      <c r="AJ260" s="26"/>
      <c r="AK260" s="27"/>
    </row>
    <row r="261" spans="1:37" s="28" customFormat="1" ht="16.149999999999999" customHeight="1">
      <c r="A261" s="17">
        <f t="shared" si="21"/>
        <v>253</v>
      </c>
      <c r="B261" s="18" t="s">
        <v>44</v>
      </c>
      <c r="C261" s="17">
        <f>+[1]DEPURADO!A255</f>
        <v>15574</v>
      </c>
      <c r="D261" s="17">
        <f>+[1]DEPURADO!B255</f>
        <v>15574</v>
      </c>
      <c r="E261" s="19">
        <f>+[1]DEPURADO!C255</f>
        <v>44702</v>
      </c>
      <c r="F261" s="20">
        <f>+IF([1]DEPURADO!D255&gt;1,[1]DEPURADO!D255," ")</f>
        <v>44746</v>
      </c>
      <c r="G261" s="21">
        <f>[1]DEPURADO!F255</f>
        <v>6000</v>
      </c>
      <c r="H261" s="22">
        <v>0</v>
      </c>
      <c r="I261" s="22">
        <f>+[1]DEPURADO!M255+[1]DEPURADO!N255</f>
        <v>0</v>
      </c>
      <c r="J261" s="22">
        <f>+[1]DEPURADO!R255</f>
        <v>0</v>
      </c>
      <c r="K261" s="23">
        <f>+[1]DEPURADO!P255+[1]DEPURADO!Q255</f>
        <v>0</v>
      </c>
      <c r="L261" s="22">
        <v>0</v>
      </c>
      <c r="M261" s="22">
        <v>0</v>
      </c>
      <c r="N261" s="22">
        <f t="shared" si="22"/>
        <v>0</v>
      </c>
      <c r="O261" s="22">
        <f t="shared" si="23"/>
        <v>6000</v>
      </c>
      <c r="P261" s="18">
        <f>IF([1]DEPURADO!H255&gt;1,0,[1]DEPURADO!B255)</f>
        <v>15574</v>
      </c>
      <c r="Q261" s="24">
        <f t="shared" si="24"/>
        <v>6000</v>
      </c>
      <c r="R261" s="25">
        <f t="shared" si="25"/>
        <v>0</v>
      </c>
      <c r="S261" s="25">
        <f>+[1]DEPURADO!J255</f>
        <v>0</v>
      </c>
      <c r="T261" s="17" t="s">
        <v>45</v>
      </c>
      <c r="U261" s="25">
        <f>+[1]DEPURADO!I255</f>
        <v>0</v>
      </c>
      <c r="V261" s="24"/>
      <c r="W261" s="17" t="s">
        <v>45</v>
      </c>
      <c r="X261" s="25">
        <f>+[1]DEPURADO!K255+[1]DEPURADO!L255</f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7"/>
        <v>6000</v>
      </c>
      <c r="AH261" s="24">
        <v>0</v>
      </c>
      <c r="AI261" s="24" t="str">
        <f>+[1]DEPURADO!G255</f>
        <v>SALDO A FAVOR DEL PRESTADOR</v>
      </c>
      <c r="AJ261" s="26"/>
      <c r="AK261" s="27"/>
    </row>
    <row r="262" spans="1:37" s="28" customFormat="1" ht="16.149999999999999" customHeight="1">
      <c r="A262" s="17">
        <f t="shared" si="21"/>
        <v>254</v>
      </c>
      <c r="B262" s="18" t="s">
        <v>46</v>
      </c>
      <c r="C262" s="17">
        <f>+[1]DEPURADO!A256</f>
        <v>16180</v>
      </c>
      <c r="D262" s="17">
        <f>+[1]DEPURADO!B256</f>
        <v>16180</v>
      </c>
      <c r="E262" s="19">
        <f>+[1]DEPURADO!C256</f>
        <v>44709</v>
      </c>
      <c r="F262" s="20">
        <f>+IF([1]DEPURADO!D256&gt;1,[1]DEPURADO!D256," ")</f>
        <v>44746</v>
      </c>
      <c r="G262" s="21">
        <f>[1]DEPURADO!F256</f>
        <v>78453</v>
      </c>
      <c r="H262" s="22">
        <v>0</v>
      </c>
      <c r="I262" s="22">
        <f>+[1]DEPURADO!M256+[1]DEPURADO!N256</f>
        <v>0</v>
      </c>
      <c r="J262" s="22">
        <f>+[1]DEPURADO!R256</f>
        <v>0</v>
      </c>
      <c r="K262" s="23">
        <f>+[1]DEPURADO!P256+[1]DEPURADO!Q256</f>
        <v>0</v>
      </c>
      <c r="L262" s="22">
        <v>0</v>
      </c>
      <c r="M262" s="22">
        <v>0</v>
      </c>
      <c r="N262" s="22">
        <f t="shared" si="22"/>
        <v>0</v>
      </c>
      <c r="O262" s="22">
        <f t="shared" si="23"/>
        <v>78453</v>
      </c>
      <c r="P262" s="18">
        <f>IF([1]DEPURADO!H256&gt;1,0,[1]DEPURADO!B256)</f>
        <v>16180</v>
      </c>
      <c r="Q262" s="24">
        <f t="shared" si="24"/>
        <v>78453</v>
      </c>
      <c r="R262" s="25">
        <f t="shared" si="25"/>
        <v>0</v>
      </c>
      <c r="S262" s="25">
        <f>+[1]DEPURADO!J256</f>
        <v>0</v>
      </c>
      <c r="T262" s="17" t="s">
        <v>45</v>
      </c>
      <c r="U262" s="25">
        <f>+[1]DEPURADO!I256</f>
        <v>0</v>
      </c>
      <c r="V262" s="24"/>
      <c r="W262" s="17" t="s">
        <v>45</v>
      </c>
      <c r="X262" s="25">
        <f>+[1]DEPURADO!K256+[1]DEPURADO!L256</f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7"/>
        <v>78453</v>
      </c>
      <c r="AH262" s="24">
        <v>0</v>
      </c>
      <c r="AI262" s="24" t="str">
        <f>+[1]DEPURADO!G256</f>
        <v>SALDO A FAVOR DEL PRESTADOR</v>
      </c>
      <c r="AJ262" s="26"/>
      <c r="AK262" s="27"/>
    </row>
    <row r="263" spans="1:37" s="28" customFormat="1" ht="16.149999999999999" customHeight="1">
      <c r="A263" s="17">
        <f t="shared" si="21"/>
        <v>255</v>
      </c>
      <c r="B263" s="18" t="s">
        <v>46</v>
      </c>
      <c r="C263" s="17">
        <f>+[1]DEPURADO!A257</f>
        <v>15921</v>
      </c>
      <c r="D263" s="17">
        <f>+[1]DEPURADO!B257</f>
        <v>15921</v>
      </c>
      <c r="E263" s="19">
        <f>+[1]DEPURADO!C257</f>
        <v>44724</v>
      </c>
      <c r="F263" s="20">
        <f>+IF([1]DEPURADO!D257&gt;1,[1]DEPURADO!D257," ")</f>
        <v>44746</v>
      </c>
      <c r="G263" s="21">
        <f>[1]DEPURADO!F257</f>
        <v>82075</v>
      </c>
      <c r="H263" s="22">
        <v>0</v>
      </c>
      <c r="I263" s="22">
        <f>+[1]DEPURADO!M257+[1]DEPURADO!N257</f>
        <v>0</v>
      </c>
      <c r="J263" s="22">
        <f>+[1]DEPURADO!R257</f>
        <v>0</v>
      </c>
      <c r="K263" s="23">
        <f>+[1]DEPURADO!P257+[1]DEPURADO!Q257</f>
        <v>0</v>
      </c>
      <c r="L263" s="22">
        <v>0</v>
      </c>
      <c r="M263" s="22">
        <v>0</v>
      </c>
      <c r="N263" s="22">
        <f t="shared" si="22"/>
        <v>0</v>
      </c>
      <c r="O263" s="22">
        <f t="shared" si="23"/>
        <v>82075</v>
      </c>
      <c r="P263" s="18">
        <f>IF([1]DEPURADO!H257&gt;1,0,[1]DEPURADO!B257)</f>
        <v>15921</v>
      </c>
      <c r="Q263" s="24">
        <f t="shared" si="24"/>
        <v>82075</v>
      </c>
      <c r="R263" s="25">
        <f t="shared" si="25"/>
        <v>0</v>
      </c>
      <c r="S263" s="25">
        <f>+[1]DEPURADO!J257</f>
        <v>0</v>
      </c>
      <c r="T263" s="17" t="s">
        <v>45</v>
      </c>
      <c r="U263" s="25">
        <f>+[1]DEPURADO!I257</f>
        <v>0</v>
      </c>
      <c r="V263" s="24"/>
      <c r="W263" s="17" t="s">
        <v>45</v>
      </c>
      <c r="X263" s="25">
        <f>+[1]DEPURADO!K257+[1]DEPURADO!L257</f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7"/>
        <v>82075</v>
      </c>
      <c r="AH263" s="24">
        <v>0</v>
      </c>
      <c r="AI263" s="24" t="str">
        <f>+[1]DEPURADO!G257</f>
        <v>SALDO A FAVOR DEL PRESTADOR</v>
      </c>
      <c r="AJ263" s="26"/>
      <c r="AK263" s="27"/>
    </row>
    <row r="264" spans="1:37" s="28" customFormat="1" ht="16.149999999999999" customHeight="1">
      <c r="A264" s="17">
        <f t="shared" si="21"/>
        <v>256</v>
      </c>
      <c r="B264" s="18" t="s">
        <v>44</v>
      </c>
      <c r="C264" s="17">
        <f>+[1]DEPURADO!A258</f>
        <v>16418</v>
      </c>
      <c r="D264" s="17">
        <f>+[1]DEPURADO!B258</f>
        <v>16418</v>
      </c>
      <c r="E264" s="19">
        <f>+[1]DEPURADO!C258</f>
        <v>44745</v>
      </c>
      <c r="F264" s="20">
        <f>+IF([1]DEPURADO!D258&gt;1,[1]DEPURADO!D258," ")</f>
        <v>44765</v>
      </c>
      <c r="G264" s="21">
        <f>[1]DEPURADO!F258</f>
        <v>134739</v>
      </c>
      <c r="H264" s="22">
        <v>0</v>
      </c>
      <c r="I264" s="22">
        <f>+[1]DEPURADO!M258+[1]DEPURADO!N258</f>
        <v>0</v>
      </c>
      <c r="J264" s="22">
        <f>+[1]DEPURADO!R258</f>
        <v>0</v>
      </c>
      <c r="K264" s="23">
        <f>+[1]DEPURADO!P258+[1]DEPURADO!Q258</f>
        <v>0</v>
      </c>
      <c r="L264" s="22">
        <v>0</v>
      </c>
      <c r="M264" s="22">
        <v>0</v>
      </c>
      <c r="N264" s="22">
        <f t="shared" si="22"/>
        <v>0</v>
      </c>
      <c r="O264" s="22">
        <f t="shared" si="23"/>
        <v>134739</v>
      </c>
      <c r="P264" s="18">
        <f>IF([1]DEPURADO!H258&gt;1,0,[1]DEPURADO!B258)</f>
        <v>16418</v>
      </c>
      <c r="Q264" s="24">
        <f t="shared" si="24"/>
        <v>134739</v>
      </c>
      <c r="R264" s="25">
        <f t="shared" si="25"/>
        <v>0</v>
      </c>
      <c r="S264" s="25">
        <f>+[1]DEPURADO!J258</f>
        <v>0</v>
      </c>
      <c r="T264" s="17" t="s">
        <v>45</v>
      </c>
      <c r="U264" s="25">
        <f>+[1]DEPURADO!I258</f>
        <v>0</v>
      </c>
      <c r="V264" s="24"/>
      <c r="W264" s="17" t="s">
        <v>45</v>
      </c>
      <c r="X264" s="25">
        <f>+[1]DEPURADO!K258+[1]DEPURADO!L258</f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7"/>
        <v>134739</v>
      </c>
      <c r="AH264" s="24">
        <v>0</v>
      </c>
      <c r="AI264" s="24" t="str">
        <f>+[1]DEPURADO!G258</f>
        <v>SALDO A FAVOR DEL PRESTADOR</v>
      </c>
      <c r="AJ264" s="26"/>
      <c r="AK264" s="27"/>
    </row>
    <row r="265" spans="1:37" s="28" customFormat="1" ht="16.149999999999999" customHeight="1">
      <c r="A265" s="17">
        <f t="shared" si="21"/>
        <v>257</v>
      </c>
      <c r="B265" s="18" t="s">
        <v>46</v>
      </c>
      <c r="C265" s="17">
        <f>+[1]DEPURADO!A259</f>
        <v>16389</v>
      </c>
      <c r="D265" s="17">
        <f>+[1]DEPURADO!B259</f>
        <v>16389</v>
      </c>
      <c r="E265" s="19">
        <f>+[1]DEPURADO!C259</f>
        <v>44757</v>
      </c>
      <c r="F265" s="20">
        <f>+IF([1]DEPURADO!D259&gt;1,[1]DEPURADO!D259," ")</f>
        <v>44765</v>
      </c>
      <c r="G265" s="21">
        <f>[1]DEPURADO!F259</f>
        <v>6000</v>
      </c>
      <c r="H265" s="22">
        <v>0</v>
      </c>
      <c r="I265" s="22">
        <f>+[1]DEPURADO!M259+[1]DEPURADO!N259</f>
        <v>0</v>
      </c>
      <c r="J265" s="22">
        <f>+[1]DEPURADO!R259</f>
        <v>0</v>
      </c>
      <c r="K265" s="23">
        <f>+[1]DEPURADO!P259+[1]DEPURADO!Q259</f>
        <v>0</v>
      </c>
      <c r="L265" s="22">
        <v>0</v>
      </c>
      <c r="M265" s="22">
        <v>0</v>
      </c>
      <c r="N265" s="22">
        <f t="shared" si="22"/>
        <v>0</v>
      </c>
      <c r="O265" s="22">
        <f t="shared" si="23"/>
        <v>6000</v>
      </c>
      <c r="P265" s="18">
        <f>IF([1]DEPURADO!H259&gt;1,0,[1]DEPURADO!B259)</f>
        <v>0</v>
      </c>
      <c r="Q265" s="24">
        <f t="shared" si="24"/>
        <v>0</v>
      </c>
      <c r="R265" s="25">
        <f t="shared" si="25"/>
        <v>6000</v>
      </c>
      <c r="S265" s="25">
        <f>+[1]DEPURADO!J259</f>
        <v>0</v>
      </c>
      <c r="T265" s="17" t="s">
        <v>45</v>
      </c>
      <c r="U265" s="25">
        <f>+[1]DEPURADO!I259</f>
        <v>0</v>
      </c>
      <c r="V265" s="24"/>
      <c r="W265" s="17" t="s">
        <v>45</v>
      </c>
      <c r="X265" s="25">
        <f>+[1]DEPURADO!K259+[1]DEPURADO!L259</f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7"/>
        <v>0</v>
      </c>
      <c r="AH265" s="24">
        <v>0</v>
      </c>
      <c r="AI265" s="24" t="str">
        <f>+[1]DEPURADO!G259</f>
        <v>NO RADICADA</v>
      </c>
      <c r="AJ265" s="26"/>
      <c r="AK265" s="27"/>
    </row>
    <row r="266" spans="1:37" s="28" customFormat="1" ht="16.149999999999999" customHeight="1">
      <c r="A266" s="17">
        <f t="shared" si="21"/>
        <v>258</v>
      </c>
      <c r="B266" s="18" t="s">
        <v>46</v>
      </c>
      <c r="C266" s="17">
        <f>+[1]DEPURADO!A260</f>
        <v>16523</v>
      </c>
      <c r="D266" s="17">
        <f>+[1]DEPURADO!B260</f>
        <v>16523</v>
      </c>
      <c r="E266" s="19">
        <f>+[1]DEPURADO!C260</f>
        <v>44767</v>
      </c>
      <c r="F266" s="20">
        <f>+IF([1]DEPURADO!D260&gt;1,[1]DEPURADO!D260," ")</f>
        <v>44815</v>
      </c>
      <c r="G266" s="21">
        <f>[1]DEPURADO!F260</f>
        <v>6000</v>
      </c>
      <c r="H266" s="22">
        <v>0</v>
      </c>
      <c r="I266" s="22">
        <f>+[1]DEPURADO!M260+[1]DEPURADO!N260</f>
        <v>0</v>
      </c>
      <c r="J266" s="22">
        <f>+[1]DEPURADO!R260</f>
        <v>0</v>
      </c>
      <c r="K266" s="23">
        <f>+[1]DEPURADO!P260+[1]DEPURADO!Q260</f>
        <v>0</v>
      </c>
      <c r="L266" s="22">
        <v>0</v>
      </c>
      <c r="M266" s="22">
        <v>0</v>
      </c>
      <c r="N266" s="22">
        <f t="shared" si="22"/>
        <v>0</v>
      </c>
      <c r="O266" s="22">
        <f t="shared" si="23"/>
        <v>6000</v>
      </c>
      <c r="P266" s="18">
        <f>IF([1]DEPURADO!H260&gt;1,0,[1]DEPURADO!B260)</f>
        <v>16523</v>
      </c>
      <c r="Q266" s="24">
        <f t="shared" si="24"/>
        <v>6000</v>
      </c>
      <c r="R266" s="25">
        <f t="shared" si="25"/>
        <v>0</v>
      </c>
      <c r="S266" s="25">
        <f>+[1]DEPURADO!J260</f>
        <v>0</v>
      </c>
      <c r="T266" s="17" t="s">
        <v>45</v>
      </c>
      <c r="U266" s="25">
        <f>+[1]DEPURADO!I260</f>
        <v>0</v>
      </c>
      <c r="V266" s="24"/>
      <c r="W266" s="17" t="s">
        <v>45</v>
      </c>
      <c r="X266" s="25">
        <f>+[1]DEPURADO!K260+[1]DEPURADO!L260</f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si="27"/>
        <v>6000</v>
      </c>
      <c r="AH266" s="24">
        <v>0</v>
      </c>
      <c r="AI266" s="24" t="str">
        <f>+[1]DEPURADO!G260</f>
        <v>SALDO A FAVOR DEL PRESTADOR</v>
      </c>
      <c r="AJ266" s="26"/>
      <c r="AK266" s="27"/>
    </row>
    <row r="267" spans="1:37" s="28" customFormat="1" ht="16.149999999999999" customHeight="1">
      <c r="A267" s="17">
        <f t="shared" ref="A267:A276" si="28">+A266+1</f>
        <v>259</v>
      </c>
      <c r="B267" s="18" t="s">
        <v>46</v>
      </c>
      <c r="C267" s="17">
        <f>+[1]DEPURADO!A261</f>
        <v>16999</v>
      </c>
      <c r="D267" s="17">
        <f>+[1]DEPURADO!B261</f>
        <v>16999</v>
      </c>
      <c r="E267" s="19">
        <f>+[1]DEPURADO!C261</f>
        <v>44797</v>
      </c>
      <c r="F267" s="20">
        <f>+IF([1]DEPURADO!D261&gt;1,[1]DEPURADO!D261," ")</f>
        <v>44815</v>
      </c>
      <c r="G267" s="21">
        <f>[1]DEPURADO!F261</f>
        <v>88947</v>
      </c>
      <c r="H267" s="22">
        <v>0</v>
      </c>
      <c r="I267" s="22">
        <f>+[1]DEPURADO!M261+[1]DEPURADO!N261</f>
        <v>0</v>
      </c>
      <c r="J267" s="22">
        <f>+[1]DEPURADO!R261</f>
        <v>0</v>
      </c>
      <c r="K267" s="23">
        <f>+[1]DEPURADO!P261+[1]DEPURADO!Q261</f>
        <v>0</v>
      </c>
      <c r="L267" s="22">
        <v>0</v>
      </c>
      <c r="M267" s="22">
        <v>0</v>
      </c>
      <c r="N267" s="22">
        <f t="shared" si="22"/>
        <v>0</v>
      </c>
      <c r="O267" s="22">
        <f t="shared" si="23"/>
        <v>88947</v>
      </c>
      <c r="P267" s="18">
        <f>IF([1]DEPURADO!H261&gt;1,0,[1]DEPURADO!B261)</f>
        <v>16999</v>
      </c>
      <c r="Q267" s="24">
        <f t="shared" si="24"/>
        <v>88947</v>
      </c>
      <c r="R267" s="25">
        <f t="shared" si="25"/>
        <v>0</v>
      </c>
      <c r="S267" s="25">
        <f>+[1]DEPURADO!J261</f>
        <v>0</v>
      </c>
      <c r="T267" s="17" t="s">
        <v>45</v>
      </c>
      <c r="U267" s="25">
        <f>+[1]DEPURADO!I261</f>
        <v>0</v>
      </c>
      <c r="V267" s="24"/>
      <c r="W267" s="17" t="s">
        <v>45</v>
      </c>
      <c r="X267" s="25">
        <f>+[1]DEPURADO!K261+[1]DEPURADO!L261</f>
        <v>0</v>
      </c>
      <c r="Y267" s="17" t="s">
        <v>45</v>
      </c>
      <c r="Z267" s="25">
        <f t="shared" si="26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7"/>
        <v>88947</v>
      </c>
      <c r="AH267" s="24">
        <v>0</v>
      </c>
      <c r="AI267" s="24" t="str">
        <f>+[1]DEPURADO!G261</f>
        <v>SALDO A FAVOR DEL PRESTADOR</v>
      </c>
      <c r="AJ267" s="26"/>
      <c r="AK267" s="27"/>
    </row>
    <row r="268" spans="1:37" s="28" customFormat="1" ht="16.149999999999999" customHeight="1">
      <c r="A268" s="17">
        <f t="shared" si="28"/>
        <v>260</v>
      </c>
      <c r="B268" s="18" t="s">
        <v>46</v>
      </c>
      <c r="C268" s="17">
        <f>+[1]DEPURADO!A262</f>
        <v>17023</v>
      </c>
      <c r="D268" s="17">
        <f>+[1]DEPURADO!B262</f>
        <v>17023</v>
      </c>
      <c r="E268" s="19">
        <f>+[1]DEPURADO!C262</f>
        <v>44799</v>
      </c>
      <c r="F268" s="20">
        <f>+IF([1]DEPURADO!D262&gt;1,[1]DEPURADO!D262," ")</f>
        <v>44815</v>
      </c>
      <c r="G268" s="21">
        <f>[1]DEPURADO!F262</f>
        <v>6000</v>
      </c>
      <c r="H268" s="22">
        <v>0</v>
      </c>
      <c r="I268" s="22">
        <f>+[1]DEPURADO!M262+[1]DEPURADO!N262</f>
        <v>0</v>
      </c>
      <c r="J268" s="22">
        <f>+[1]DEPURADO!R262</f>
        <v>0</v>
      </c>
      <c r="K268" s="23">
        <f>+[1]DEPURADO!P262+[1]DEPURADO!Q262</f>
        <v>0</v>
      </c>
      <c r="L268" s="22">
        <v>0</v>
      </c>
      <c r="M268" s="22">
        <v>0</v>
      </c>
      <c r="N268" s="22">
        <f t="shared" si="22"/>
        <v>0</v>
      </c>
      <c r="O268" s="22">
        <f t="shared" si="23"/>
        <v>6000</v>
      </c>
      <c r="P268" s="18">
        <f>IF([1]DEPURADO!H262&gt;1,0,[1]DEPURADO!B262)</f>
        <v>17023</v>
      </c>
      <c r="Q268" s="24">
        <f t="shared" si="24"/>
        <v>6000</v>
      </c>
      <c r="R268" s="25">
        <f t="shared" si="25"/>
        <v>0</v>
      </c>
      <c r="S268" s="25">
        <f>+[1]DEPURADO!J262</f>
        <v>0</v>
      </c>
      <c r="T268" s="17" t="s">
        <v>45</v>
      </c>
      <c r="U268" s="25">
        <f>+[1]DEPURADO!I262</f>
        <v>0</v>
      </c>
      <c r="V268" s="24"/>
      <c r="W268" s="17" t="s">
        <v>45</v>
      </c>
      <c r="X268" s="25">
        <f>+[1]DEPURADO!K262+[1]DEPURADO!L262</f>
        <v>0</v>
      </c>
      <c r="Y268" s="17" t="s">
        <v>45</v>
      </c>
      <c r="Z268" s="25">
        <f t="shared" si="26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7"/>
        <v>6000</v>
      </c>
      <c r="AH268" s="24">
        <v>0</v>
      </c>
      <c r="AI268" s="24" t="str">
        <f>+[1]DEPURADO!G262</f>
        <v>SALDO A FAVOR DEL PRESTADOR</v>
      </c>
      <c r="AJ268" s="26"/>
      <c r="AK268" s="27"/>
    </row>
    <row r="269" spans="1:37" s="28" customFormat="1" ht="16.149999999999999" customHeight="1">
      <c r="A269" s="17">
        <f t="shared" si="28"/>
        <v>261</v>
      </c>
      <c r="B269" s="18" t="s">
        <v>46</v>
      </c>
      <c r="C269" s="17">
        <f>+[1]DEPURADO!A263</f>
        <v>17624</v>
      </c>
      <c r="D269" s="17">
        <f>+[1]DEPURADO!B263</f>
        <v>17624</v>
      </c>
      <c r="E269" s="19">
        <f>+[1]DEPURADO!C263</f>
        <v>44825</v>
      </c>
      <c r="F269" s="20">
        <f>+IF([1]DEPURADO!D263&gt;1,[1]DEPURADO!D263," ")</f>
        <v>44849</v>
      </c>
      <c r="G269" s="21">
        <f>[1]DEPURADO!F263</f>
        <v>710569</v>
      </c>
      <c r="H269" s="22">
        <v>0</v>
      </c>
      <c r="I269" s="22">
        <f>+[1]DEPURADO!M263+[1]DEPURADO!N263</f>
        <v>0</v>
      </c>
      <c r="J269" s="22">
        <f>+[1]DEPURADO!R263</f>
        <v>0</v>
      </c>
      <c r="K269" s="23">
        <f>+[1]DEPURADO!P263+[1]DEPURADO!Q263</f>
        <v>0</v>
      </c>
      <c r="L269" s="22">
        <v>0</v>
      </c>
      <c r="M269" s="22">
        <v>0</v>
      </c>
      <c r="N269" s="22">
        <f t="shared" ref="N269:N276" si="29">+SUM(J269:M269)</f>
        <v>0</v>
      </c>
      <c r="O269" s="22">
        <f t="shared" ref="O269:O276" si="30">+G269-I269-N269</f>
        <v>710569</v>
      </c>
      <c r="P269" s="18">
        <f>IF([1]DEPURADO!H263&gt;1,0,[1]DEPURADO!B263)</f>
        <v>17624</v>
      </c>
      <c r="Q269" s="24">
        <f t="shared" ref="Q269:Q276" si="31">+IF(P269&gt;0,G269,0)</f>
        <v>710569</v>
      </c>
      <c r="R269" s="25">
        <f t="shared" ref="R269:R276" si="32">IF(P269=0,G269,0)</f>
        <v>0</v>
      </c>
      <c r="S269" s="25">
        <f>+[1]DEPURADO!J263</f>
        <v>0</v>
      </c>
      <c r="T269" s="17" t="s">
        <v>45</v>
      </c>
      <c r="U269" s="25">
        <f>+[1]DEPURADO!I263</f>
        <v>0</v>
      </c>
      <c r="V269" s="24"/>
      <c r="W269" s="17" t="s">
        <v>45</v>
      </c>
      <c r="X269" s="25">
        <f>+[1]DEPURADO!K263+[1]DEPURADO!L263</f>
        <v>0</v>
      </c>
      <c r="Y269" s="17" t="s">
        <v>45</v>
      </c>
      <c r="Z269" s="25">
        <f t="shared" ref="Z269:Z276" si="33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ref="AG269:AG276" si="34">+G269-I269-N269-R269-Z269-AC269-AE269-S269-U269</f>
        <v>710569</v>
      </c>
      <c r="AH269" s="24">
        <v>0</v>
      </c>
      <c r="AI269" s="24" t="str">
        <f>+[1]DEPURADO!G263</f>
        <v>SALDO A FAVOR DEL PRESTADOR</v>
      </c>
      <c r="AJ269" s="26"/>
      <c r="AK269" s="27"/>
    </row>
    <row r="270" spans="1:37" s="28" customFormat="1" ht="16.149999999999999" customHeight="1">
      <c r="A270" s="17">
        <f t="shared" si="28"/>
        <v>262</v>
      </c>
      <c r="B270" s="18" t="s">
        <v>46</v>
      </c>
      <c r="C270" s="17">
        <f>+[1]DEPURADO!A264</f>
        <v>17490</v>
      </c>
      <c r="D270" s="17">
        <f>+[1]DEPURADO!B264</f>
        <v>17490</v>
      </c>
      <c r="E270" s="19">
        <f>+[1]DEPURADO!C264</f>
        <v>44826</v>
      </c>
      <c r="F270" s="20">
        <f>+IF([1]DEPURADO!D264&gt;1,[1]DEPURADO!D264," ")</f>
        <v>44849</v>
      </c>
      <c r="G270" s="21">
        <f>[1]DEPURADO!F264</f>
        <v>6000</v>
      </c>
      <c r="H270" s="22">
        <v>0</v>
      </c>
      <c r="I270" s="22">
        <f>+[1]DEPURADO!M264+[1]DEPURADO!N264</f>
        <v>0</v>
      </c>
      <c r="J270" s="22">
        <f>+[1]DEPURADO!R264</f>
        <v>0</v>
      </c>
      <c r="K270" s="23">
        <f>+[1]DEPURADO!P264+[1]DEPURADO!Q264</f>
        <v>0</v>
      </c>
      <c r="L270" s="22">
        <v>0</v>
      </c>
      <c r="M270" s="22">
        <v>0</v>
      </c>
      <c r="N270" s="22">
        <f t="shared" si="29"/>
        <v>0</v>
      </c>
      <c r="O270" s="22">
        <f t="shared" si="30"/>
        <v>6000</v>
      </c>
      <c r="P270" s="18">
        <f>IF([1]DEPURADO!H264&gt;1,0,[1]DEPURADO!B264)</f>
        <v>17490</v>
      </c>
      <c r="Q270" s="24">
        <f t="shared" si="31"/>
        <v>6000</v>
      </c>
      <c r="R270" s="25">
        <f t="shared" si="32"/>
        <v>0</v>
      </c>
      <c r="S270" s="25">
        <f>+[1]DEPURADO!J264</f>
        <v>0</v>
      </c>
      <c r="T270" s="17" t="s">
        <v>45</v>
      </c>
      <c r="U270" s="25">
        <f>+[1]DEPURADO!I264</f>
        <v>0</v>
      </c>
      <c r="V270" s="24"/>
      <c r="W270" s="17" t="s">
        <v>45</v>
      </c>
      <c r="X270" s="25">
        <f>+[1]DEPURADO!K264+[1]DEPURADO!L264</f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34"/>
        <v>6000</v>
      </c>
      <c r="AH270" s="24">
        <v>0</v>
      </c>
      <c r="AI270" s="24" t="str">
        <f>+[1]DEPURADO!G264</f>
        <v>SALDO A FAVOR DEL PRESTADOR</v>
      </c>
      <c r="AJ270" s="26"/>
      <c r="AK270" s="27"/>
    </row>
    <row r="271" spans="1:37" s="28" customFormat="1" ht="16.149999999999999" customHeight="1">
      <c r="A271" s="17">
        <f t="shared" si="28"/>
        <v>263</v>
      </c>
      <c r="B271" s="18" t="s">
        <v>44</v>
      </c>
      <c r="C271" s="17">
        <f>+[1]DEPURADO!A265</f>
        <v>17491</v>
      </c>
      <c r="D271" s="17">
        <f>+[1]DEPURADO!B265</f>
        <v>17491</v>
      </c>
      <c r="E271" s="19">
        <f>+[1]DEPURADO!C265</f>
        <v>44826</v>
      </c>
      <c r="F271" s="20">
        <f>+IF([1]DEPURADO!D265&gt;1,[1]DEPURADO!D265," ")</f>
        <v>44849</v>
      </c>
      <c r="G271" s="21">
        <f>[1]DEPURADO!F265</f>
        <v>6000</v>
      </c>
      <c r="H271" s="22">
        <v>0</v>
      </c>
      <c r="I271" s="22">
        <f>+[1]DEPURADO!M265+[1]DEPURADO!N265</f>
        <v>0</v>
      </c>
      <c r="J271" s="22">
        <f>+[1]DEPURADO!R265</f>
        <v>0</v>
      </c>
      <c r="K271" s="23">
        <f>+[1]DEPURADO!P265+[1]DEPURADO!Q265</f>
        <v>0</v>
      </c>
      <c r="L271" s="22">
        <v>0</v>
      </c>
      <c r="M271" s="22">
        <v>0</v>
      </c>
      <c r="N271" s="22">
        <f t="shared" si="29"/>
        <v>0</v>
      </c>
      <c r="O271" s="22">
        <f t="shared" si="30"/>
        <v>6000</v>
      </c>
      <c r="P271" s="18">
        <f>IF([1]DEPURADO!H265&gt;1,0,[1]DEPURADO!B265)</f>
        <v>17491</v>
      </c>
      <c r="Q271" s="24">
        <f t="shared" si="31"/>
        <v>6000</v>
      </c>
      <c r="R271" s="25">
        <f t="shared" si="32"/>
        <v>0</v>
      </c>
      <c r="S271" s="25">
        <f>+[1]DEPURADO!J265</f>
        <v>0</v>
      </c>
      <c r="T271" s="17" t="s">
        <v>45</v>
      </c>
      <c r="U271" s="25">
        <f>+[1]DEPURADO!I265</f>
        <v>0</v>
      </c>
      <c r="V271" s="24"/>
      <c r="W271" s="17" t="s">
        <v>45</v>
      </c>
      <c r="X271" s="25">
        <f>+[1]DEPURADO!K265+[1]DEPURADO!L265</f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34"/>
        <v>6000</v>
      </c>
      <c r="AH271" s="24">
        <v>0</v>
      </c>
      <c r="AI271" s="24" t="str">
        <f>+[1]DEPURADO!G265</f>
        <v>SALDO A FAVOR DEL PRESTADOR</v>
      </c>
      <c r="AJ271" s="26"/>
      <c r="AK271" s="27"/>
    </row>
    <row r="272" spans="1:37" s="28" customFormat="1" ht="16.149999999999999" customHeight="1">
      <c r="A272" s="17">
        <f t="shared" si="28"/>
        <v>264</v>
      </c>
      <c r="B272" s="18" t="s">
        <v>44</v>
      </c>
      <c r="C272" s="17">
        <f>+[1]DEPURADO!A266</f>
        <v>17652</v>
      </c>
      <c r="D272" s="17">
        <f>+[1]DEPURADO!B266</f>
        <v>17652</v>
      </c>
      <c r="E272" s="19">
        <f>+[1]DEPURADO!C266</f>
        <v>44832</v>
      </c>
      <c r="F272" s="20">
        <f>+IF([1]DEPURADO!D266&gt;1,[1]DEPURADO!D266," ")</f>
        <v>44856</v>
      </c>
      <c r="G272" s="21">
        <f>[1]DEPURADO!F266</f>
        <v>224870</v>
      </c>
      <c r="H272" s="22">
        <v>0</v>
      </c>
      <c r="I272" s="22">
        <f>+[1]DEPURADO!M266+[1]DEPURADO!N266</f>
        <v>0</v>
      </c>
      <c r="J272" s="22">
        <f>+[1]DEPURADO!R266</f>
        <v>0</v>
      </c>
      <c r="K272" s="23">
        <f>+[1]DEPURADO!P266+[1]DEPURADO!Q266</f>
        <v>0</v>
      </c>
      <c r="L272" s="22">
        <v>0</v>
      </c>
      <c r="M272" s="22">
        <v>0</v>
      </c>
      <c r="N272" s="22">
        <f t="shared" si="29"/>
        <v>0</v>
      </c>
      <c r="O272" s="22">
        <f t="shared" si="30"/>
        <v>224870</v>
      </c>
      <c r="P272" s="18">
        <f>IF([1]DEPURADO!H266&gt;1,0,[1]DEPURADO!B266)</f>
        <v>17652</v>
      </c>
      <c r="Q272" s="24">
        <f t="shared" si="31"/>
        <v>224870</v>
      </c>
      <c r="R272" s="25">
        <f t="shared" si="32"/>
        <v>0</v>
      </c>
      <c r="S272" s="25">
        <f>+[1]DEPURADO!J266</f>
        <v>0</v>
      </c>
      <c r="T272" s="17" t="s">
        <v>45</v>
      </c>
      <c r="U272" s="25">
        <f>+[1]DEPURADO!I266</f>
        <v>0</v>
      </c>
      <c r="V272" s="24"/>
      <c r="W272" s="17" t="s">
        <v>45</v>
      </c>
      <c r="X272" s="25">
        <f>+[1]DEPURADO!K266+[1]DEPURADO!L266</f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34"/>
        <v>224870</v>
      </c>
      <c r="AH272" s="24">
        <v>0</v>
      </c>
      <c r="AI272" s="24" t="str">
        <f>+[1]DEPURADO!G266</f>
        <v>SALDO A FAVOR DEL PRESTADOR</v>
      </c>
      <c r="AJ272" s="26"/>
      <c r="AK272" s="27"/>
    </row>
    <row r="273" spans="1:37" s="28" customFormat="1" ht="16.149999999999999" customHeight="1">
      <c r="A273" s="17">
        <f t="shared" si="28"/>
        <v>265</v>
      </c>
      <c r="B273" s="18" t="s">
        <v>44</v>
      </c>
      <c r="C273" s="17">
        <f>+[1]DEPURADO!A267</f>
        <v>17694</v>
      </c>
      <c r="D273" s="17">
        <f>+[1]DEPURADO!B267</f>
        <v>17694</v>
      </c>
      <c r="E273" s="19">
        <f>+[1]DEPURADO!C267</f>
        <v>44838</v>
      </c>
      <c r="F273" s="20">
        <f>+IF([1]DEPURADO!D267&gt;1,[1]DEPURADO!D267," ")</f>
        <v>44849</v>
      </c>
      <c r="G273" s="21">
        <f>[1]DEPURADO!F267</f>
        <v>24000</v>
      </c>
      <c r="H273" s="22">
        <v>0</v>
      </c>
      <c r="I273" s="22">
        <f>+[1]DEPURADO!M267+[1]DEPURADO!N267</f>
        <v>0</v>
      </c>
      <c r="J273" s="22">
        <f>+[1]DEPURADO!R267</f>
        <v>0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9"/>
        <v>0</v>
      </c>
      <c r="O273" s="22">
        <f t="shared" si="30"/>
        <v>24000</v>
      </c>
      <c r="P273" s="18">
        <f>IF([1]DEPURADO!H267&gt;1,0,[1]DEPURADO!B267)</f>
        <v>17694</v>
      </c>
      <c r="Q273" s="24">
        <f t="shared" si="31"/>
        <v>24000</v>
      </c>
      <c r="R273" s="25">
        <f t="shared" si="32"/>
        <v>0</v>
      </c>
      <c r="S273" s="25">
        <f>+[1]DEPURADO!J267</f>
        <v>0</v>
      </c>
      <c r="T273" s="17" t="s">
        <v>45</v>
      </c>
      <c r="U273" s="25">
        <f>+[1]DEPURADO!I267</f>
        <v>24000</v>
      </c>
      <c r="V273" s="24"/>
      <c r="W273" s="17" t="s">
        <v>45</v>
      </c>
      <c r="X273" s="25">
        <f>+[1]DEPURADO!K267+[1]DEPURADO!L267</f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34"/>
        <v>0</v>
      </c>
      <c r="AH273" s="24">
        <v>0</v>
      </c>
      <c r="AI273" s="24" t="str">
        <f>+[1]DEPURADO!G267</f>
        <v>EN REVISION</v>
      </c>
      <c r="AJ273" s="26"/>
      <c r="AK273" s="27"/>
    </row>
    <row r="274" spans="1:37" s="28" customFormat="1" ht="16.149999999999999" customHeight="1">
      <c r="A274" s="17">
        <f t="shared" si="28"/>
        <v>266</v>
      </c>
      <c r="B274" s="18" t="s">
        <v>46</v>
      </c>
      <c r="C274" s="17">
        <f>+[1]DEPURADO!A268</f>
        <v>17695</v>
      </c>
      <c r="D274" s="17">
        <f>+[1]DEPURADO!B268</f>
        <v>17695</v>
      </c>
      <c r="E274" s="19">
        <f>+[1]DEPURADO!C268</f>
        <v>44841</v>
      </c>
      <c r="F274" s="20">
        <f>+IF([1]DEPURADO!D268&gt;1,[1]DEPURADO!D268," ")</f>
        <v>44849</v>
      </c>
      <c r="G274" s="21">
        <f>[1]DEPURADO!F268</f>
        <v>12000</v>
      </c>
      <c r="H274" s="22">
        <v>0</v>
      </c>
      <c r="I274" s="22">
        <f>+[1]DEPURADO!M268+[1]DEPURADO!N268</f>
        <v>0</v>
      </c>
      <c r="J274" s="22">
        <f>+[1]DEPURADO!R268</f>
        <v>0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9"/>
        <v>0</v>
      </c>
      <c r="O274" s="22">
        <f t="shared" si="30"/>
        <v>12000</v>
      </c>
      <c r="P274" s="18">
        <f>IF([1]DEPURADO!H268&gt;1,0,[1]DEPURADO!B268)</f>
        <v>17695</v>
      </c>
      <c r="Q274" s="24">
        <f t="shared" si="31"/>
        <v>12000</v>
      </c>
      <c r="R274" s="25">
        <f t="shared" si="32"/>
        <v>0</v>
      </c>
      <c r="S274" s="25">
        <f>+[1]DEPURADO!J268</f>
        <v>0</v>
      </c>
      <c r="T274" s="17" t="s">
        <v>45</v>
      </c>
      <c r="U274" s="25">
        <f>+[1]DEPURADO!I268</f>
        <v>0</v>
      </c>
      <c r="V274" s="24"/>
      <c r="W274" s="17" t="s">
        <v>45</v>
      </c>
      <c r="X274" s="25">
        <f>+[1]DEPURADO!K268+[1]DEPURADO!L268</f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34"/>
        <v>12000</v>
      </c>
      <c r="AH274" s="24">
        <v>0</v>
      </c>
      <c r="AI274" s="24" t="str">
        <f>+[1]DEPURADO!G268</f>
        <v>SALDO A FAVOR DEL PRESTADOR</v>
      </c>
      <c r="AJ274" s="26"/>
      <c r="AK274" s="27"/>
    </row>
    <row r="275" spans="1:37" s="28" customFormat="1" ht="16.149999999999999" customHeight="1">
      <c r="A275" s="17">
        <f t="shared" si="28"/>
        <v>267</v>
      </c>
      <c r="B275" s="18" t="s">
        <v>44</v>
      </c>
      <c r="C275" s="17">
        <f>+[1]DEPURADO!A269</f>
        <v>17807</v>
      </c>
      <c r="D275" s="17">
        <f>+[1]DEPURADO!B269</f>
        <v>17807</v>
      </c>
      <c r="E275" s="19">
        <f>+[1]DEPURADO!C269</f>
        <v>44847</v>
      </c>
      <c r="F275" s="20">
        <f>+IF([1]DEPURADO!D269&gt;1,[1]DEPURADO!D269," ")</f>
        <v>44849</v>
      </c>
      <c r="G275" s="21">
        <f>[1]DEPURADO!F269</f>
        <v>6000</v>
      </c>
      <c r="H275" s="22">
        <v>0</v>
      </c>
      <c r="I275" s="22">
        <f>+[1]DEPURADO!M269+[1]DEPURADO!N269</f>
        <v>0</v>
      </c>
      <c r="J275" s="22">
        <f>+[1]DEPURADO!R269</f>
        <v>0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9"/>
        <v>0</v>
      </c>
      <c r="O275" s="22">
        <f t="shared" si="30"/>
        <v>6000</v>
      </c>
      <c r="P275" s="18">
        <f>IF([1]DEPURADO!H269&gt;1,0,[1]DEPURADO!B269)</f>
        <v>17807</v>
      </c>
      <c r="Q275" s="24">
        <f t="shared" si="31"/>
        <v>6000</v>
      </c>
      <c r="R275" s="25">
        <f t="shared" si="32"/>
        <v>0</v>
      </c>
      <c r="S275" s="25">
        <f>+[1]DEPURADO!J269</f>
        <v>0</v>
      </c>
      <c r="T275" s="17" t="s">
        <v>45</v>
      </c>
      <c r="U275" s="25">
        <f>+[1]DEPURADO!I269</f>
        <v>0</v>
      </c>
      <c r="V275" s="24"/>
      <c r="W275" s="17" t="s">
        <v>45</v>
      </c>
      <c r="X275" s="25">
        <f>+[1]DEPURADO!K269+[1]DEPURADO!L269</f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34"/>
        <v>6000</v>
      </c>
      <c r="AH275" s="24">
        <v>0</v>
      </c>
      <c r="AI275" s="24" t="str">
        <f>+[1]DEPURADO!G269</f>
        <v>SALDO A FAVOR DEL PRESTADOR</v>
      </c>
      <c r="AJ275" s="26"/>
      <c r="AK275" s="27"/>
    </row>
    <row r="276" spans="1:37" s="28" customFormat="1" ht="16.149999999999999" customHeight="1">
      <c r="A276" s="17">
        <f t="shared" si="28"/>
        <v>268</v>
      </c>
      <c r="B276" s="18" t="s">
        <v>46</v>
      </c>
      <c r="C276" s="17">
        <f>+[1]DEPURADO!A270</f>
        <v>17859</v>
      </c>
      <c r="D276" s="17">
        <f>+[1]DEPURADO!B270</f>
        <v>17859</v>
      </c>
      <c r="E276" s="19">
        <f>+[1]DEPURADO!C270</f>
        <v>44854</v>
      </c>
      <c r="F276" s="20">
        <f>+IF([1]DEPURADO!D270&gt;1,[1]DEPURADO!D270," ")</f>
        <v>44856</v>
      </c>
      <c r="G276" s="21">
        <f>[1]DEPURADO!F270</f>
        <v>6000</v>
      </c>
      <c r="H276" s="22">
        <v>0</v>
      </c>
      <c r="I276" s="22">
        <f>+[1]DEPURADO!M270+[1]DEPURADO!N270</f>
        <v>0</v>
      </c>
      <c r="J276" s="22">
        <f>+[1]DEPURADO!R270</f>
        <v>0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9"/>
        <v>0</v>
      </c>
      <c r="O276" s="22">
        <f t="shared" si="30"/>
        <v>6000</v>
      </c>
      <c r="P276" s="18">
        <f>IF([1]DEPURADO!H270&gt;1,0,[1]DEPURADO!B270)</f>
        <v>17859</v>
      </c>
      <c r="Q276" s="24">
        <f t="shared" si="31"/>
        <v>6000</v>
      </c>
      <c r="R276" s="25">
        <f t="shared" si="32"/>
        <v>0</v>
      </c>
      <c r="S276" s="25">
        <f>+[1]DEPURADO!J270</f>
        <v>0</v>
      </c>
      <c r="T276" s="17" t="s">
        <v>45</v>
      </c>
      <c r="U276" s="25">
        <f>+[1]DEPURADO!I270</f>
        <v>0</v>
      </c>
      <c r="V276" s="24"/>
      <c r="W276" s="17" t="s">
        <v>45</v>
      </c>
      <c r="X276" s="25">
        <f>+[1]DEPURADO!K270+[1]DEPURADO!L270</f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34"/>
        <v>6000</v>
      </c>
      <c r="AH276" s="24">
        <v>0</v>
      </c>
      <c r="AI276" s="24" t="str">
        <f>+[1]DEPURADO!G270</f>
        <v>SALDO A FAVOR DEL PRESTADOR</v>
      </c>
      <c r="AJ276" s="26"/>
      <c r="AK276" s="27"/>
    </row>
    <row r="277" spans="1:37">
      <c r="A277" s="73" t="s">
        <v>47</v>
      </c>
      <c r="B277" s="73"/>
      <c r="C277" s="73"/>
      <c r="D277" s="73"/>
      <c r="E277" s="73"/>
      <c r="F277" s="73"/>
      <c r="G277" s="29">
        <f>SUM(G9:G276)</f>
        <v>36973195</v>
      </c>
      <c r="H277" s="29">
        <f>SUM(H9:H276)</f>
        <v>0</v>
      </c>
      <c r="I277" s="29">
        <f>SUM(I9:I276)</f>
        <v>0</v>
      </c>
      <c r="J277" s="29">
        <f>SUM(J9:J276)</f>
        <v>8908507</v>
      </c>
      <c r="K277" s="29">
        <f>SUM(K9:K276)</f>
        <v>2310455</v>
      </c>
      <c r="L277" s="29">
        <f>SUM(L9:L276)</f>
        <v>0</v>
      </c>
      <c r="M277" s="29">
        <f>SUM(M9:M276)</f>
        <v>0</v>
      </c>
      <c r="N277" s="29">
        <f>SUM(N9:N276)</f>
        <v>11218962</v>
      </c>
      <c r="O277" s="29">
        <f>SUM(O9:O276)</f>
        <v>25754233</v>
      </c>
      <c r="P277" s="29"/>
      <c r="Q277" s="29">
        <f>SUM(Q9:Q276)</f>
        <v>16841820</v>
      </c>
      <c r="R277" s="29">
        <f>SUM(R9:R276)</f>
        <v>20131375</v>
      </c>
      <c r="S277" s="29">
        <f>SUM(S9:S276)</f>
        <v>258434</v>
      </c>
      <c r="T277" s="30"/>
      <c r="U277" s="29">
        <f>SUM(U9:U276)</f>
        <v>614815</v>
      </c>
      <c r="V277" s="30"/>
      <c r="W277" s="30"/>
      <c r="X277" s="29">
        <f>SUM(X9:X276)</f>
        <v>1414251</v>
      </c>
      <c r="Y277" s="30"/>
      <c r="Z277" s="29">
        <f>SUM(Z9:Z276)</f>
        <v>577941</v>
      </c>
      <c r="AA277" s="29">
        <f>SUM(AA9:AA276)</f>
        <v>0</v>
      </c>
      <c r="AB277" s="29">
        <f>SUM(AB9:AB276)</f>
        <v>0</v>
      </c>
      <c r="AC277" s="29">
        <f>SUM(AC9:AC276)</f>
        <v>0</v>
      </c>
      <c r="AD277" s="29">
        <f>SUM(AD9:AD276)</f>
        <v>0</v>
      </c>
      <c r="AE277" s="29">
        <f>SUM(AE9:AE276)</f>
        <v>836310</v>
      </c>
      <c r="AF277" s="29">
        <f>SUM(AF9:AF276)</f>
        <v>0</v>
      </c>
      <c r="AG277" s="29">
        <f>SUM(AG9:AG276)</f>
        <v>3335358</v>
      </c>
      <c r="AH277" s="31"/>
    </row>
    <row r="280" spans="1:37">
      <c r="B280" s="32" t="s">
        <v>48</v>
      </c>
      <c r="C280" s="33"/>
      <c r="D280" s="34"/>
      <c r="E280" s="33"/>
    </row>
    <row r="281" spans="1:37">
      <c r="B281" s="33"/>
      <c r="C281" s="34"/>
      <c r="D281" s="33"/>
      <c r="E281" s="33"/>
    </row>
    <row r="282" spans="1:37">
      <c r="B282" s="32" t="s">
        <v>49</v>
      </c>
      <c r="C282" s="33"/>
      <c r="D282" s="35" t="str">
        <f>+'[1]ACTA ANA'!C9</f>
        <v>LUISA MATUTE ROMERO</v>
      </c>
      <c r="E282" s="33"/>
    </row>
    <row r="283" spans="1:37">
      <c r="B283" s="32" t="s">
        <v>50</v>
      </c>
      <c r="C283" s="33"/>
      <c r="D283" s="36">
        <f>+E5</f>
        <v>45029</v>
      </c>
      <c r="E283" s="33"/>
    </row>
    <row r="285" spans="1:37">
      <c r="B285" s="32" t="s">
        <v>51</v>
      </c>
      <c r="D285" t="str">
        <f>+'[1]ACTA ANA'!H9</f>
        <v>FRANCISCO RAFAEL QUINTERO CRUZ</v>
      </c>
    </row>
  </sheetData>
  <autoFilter ref="A8:AK276" xr:uid="{F00F8345-CECE-4655-A167-C5B8BC796591}"/>
  <mergeCells count="3">
    <mergeCell ref="A7:O7"/>
    <mergeCell ref="P7:AG7"/>
    <mergeCell ref="A277:F277"/>
  </mergeCells>
  <dataValidations count="2">
    <dataValidation type="custom" allowBlank="1" showInputMessage="1" showErrorMessage="1" sqref="AG9:AG276 F9:F276 L9:O276 X9:X276 AE9:AE276 AI9:AI276 Z9:Z276 Q9:Q276" xr:uid="{8A74EA5D-9B59-4EB8-B6A6-39A469F0D1D9}">
      <formula1>0</formula1>
    </dataValidation>
    <dataValidation type="custom" allowBlank="1" showInputMessage="1" showErrorMessage="1" sqref="M6" xr:uid="{8C6EC32F-5F16-4AA5-9A92-3BA98653106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4C051-2936-4D37-A9D4-9DBB225FF24C}">
  <dimension ref="A1:W281"/>
  <sheetViews>
    <sheetView tabSelected="1" topLeftCell="F1" workbookViewId="0">
      <pane ySplit="1" topLeftCell="A4" activePane="bottomLeft" state="frozen"/>
      <selection pane="bottomLeft" activeCell="T4" sqref="T4:T16"/>
      <selection activeCell="G272" sqref="G272:H281"/>
    </sheetView>
  </sheetViews>
  <sheetFormatPr defaultColWidth="11.42578125" defaultRowHeight="15"/>
  <cols>
    <col min="1" max="1" width="10.5703125" customWidth="1"/>
    <col min="2" max="2" width="11.85546875" style="4" bestFit="1" customWidth="1"/>
    <col min="3" max="3" width="11.42578125" style="4"/>
    <col min="4" max="5" width="15.28515625" style="58" customWidth="1"/>
    <col min="6" max="6" width="29.85546875" customWidth="1"/>
    <col min="7" max="7" width="21.42578125" style="4" customWidth="1"/>
    <col min="8" max="8" width="15.5703125" style="4" bestFit="1" customWidth="1"/>
    <col min="9" max="9" width="11.5703125" customWidth="1"/>
    <col min="10" max="10" width="19.140625" customWidth="1"/>
    <col min="11" max="11" width="15" style="58" customWidth="1"/>
    <col min="12" max="13" width="14.5703125" style="58" customWidth="1"/>
    <col min="14" max="14" width="12.7109375" style="58" bestFit="1" customWidth="1"/>
    <col min="15" max="15" width="13.28515625" style="58" customWidth="1"/>
    <col min="16" max="16" width="11.85546875" style="58" customWidth="1"/>
    <col min="17" max="17" width="14.140625" style="58" bestFit="1" customWidth="1"/>
    <col min="18" max="19" width="14.28515625" style="58" bestFit="1" customWidth="1"/>
    <col min="20" max="23" width="11.5703125" bestFit="1" customWidth="1"/>
  </cols>
  <sheetData>
    <row r="1" spans="1:23" s="45" customFormat="1" ht="32.25">
      <c r="A1" s="37" t="s">
        <v>52</v>
      </c>
      <c r="B1" s="38" t="s">
        <v>53</v>
      </c>
      <c r="C1" s="38" t="s">
        <v>54</v>
      </c>
      <c r="D1" s="39" t="s">
        <v>55</v>
      </c>
      <c r="E1" s="39" t="s">
        <v>56</v>
      </c>
      <c r="F1" s="40" t="s">
        <v>57</v>
      </c>
      <c r="G1" s="41" t="s">
        <v>58</v>
      </c>
      <c r="H1" s="41" t="s">
        <v>59</v>
      </c>
      <c r="I1" s="40" t="s">
        <v>60</v>
      </c>
      <c r="J1" s="40" t="s">
        <v>61</v>
      </c>
      <c r="K1" s="42" t="s">
        <v>62</v>
      </c>
      <c r="L1" s="42" t="s">
        <v>63</v>
      </c>
      <c r="M1" s="42" t="s">
        <v>64</v>
      </c>
      <c r="N1" s="42" t="s">
        <v>65</v>
      </c>
      <c r="O1" s="42" t="s">
        <v>66</v>
      </c>
      <c r="P1" s="42" t="s">
        <v>67</v>
      </c>
      <c r="Q1" s="42" t="s">
        <v>68</v>
      </c>
      <c r="R1" s="42" t="s">
        <v>69</v>
      </c>
      <c r="S1" s="43" t="s">
        <v>70</v>
      </c>
      <c r="T1" s="40" t="s">
        <v>71</v>
      </c>
      <c r="U1" s="44" t="s">
        <v>72</v>
      </c>
      <c r="V1" s="40" t="s">
        <v>73</v>
      </c>
      <c r="W1" s="40" t="s">
        <v>74</v>
      </c>
    </row>
    <row r="2" spans="1:23">
      <c r="A2" s="46">
        <v>25618</v>
      </c>
      <c r="B2" s="47">
        <v>42389</v>
      </c>
      <c r="C2" s="47">
        <v>42389</v>
      </c>
      <c r="D2" s="48">
        <v>115201</v>
      </c>
      <c r="E2" s="48">
        <v>115201</v>
      </c>
      <c r="F2" s="49" t="s">
        <v>75</v>
      </c>
      <c r="G2" s="50">
        <f>+VLOOKUP(A2,[2]ERRF!G:AZ,12,0)</f>
        <v>42430</v>
      </c>
      <c r="H2" s="50" t="str">
        <f>+VLOOKUP(A2,[2]ERRF!G:AZ,5,0)</f>
        <v>CC-72255271</v>
      </c>
      <c r="I2" s="51" t="str">
        <f>+VLOOKUP(A2,[2]ERRF!G:AZ,4,0)</f>
        <v>SUBSIDIADO PLENO</v>
      </c>
      <c r="J2" s="52"/>
      <c r="K2" s="53">
        <v>0</v>
      </c>
      <c r="L2" s="53">
        <v>0</v>
      </c>
      <c r="M2" s="53">
        <v>0</v>
      </c>
      <c r="N2" s="53">
        <f>+VLOOKUP(A2,[2]ERRF!G:AZ,19,0)</f>
        <v>0</v>
      </c>
      <c r="O2" s="53">
        <f>+VLOOKUP(A2,[2]ERRF!G:AZ,18,0)</f>
        <v>0</v>
      </c>
      <c r="P2" s="53">
        <f>+VLOOKUP(A2,[2]ERRF!G:AZ,41,0)</f>
        <v>0</v>
      </c>
      <c r="Q2" s="53">
        <f>+VLOOKUP(A2,[2]ERRF!G:AZ,38,0)</f>
        <v>0</v>
      </c>
      <c r="R2" s="53">
        <f>+VLOOKUP(A2,[2]ERRF!G:AZ,24,0)</f>
        <v>115201</v>
      </c>
      <c r="S2" s="53">
        <f>+VLOOKUP(A2,[2]ERRF!G:AZ,37,0)</f>
        <v>0</v>
      </c>
      <c r="T2" s="51" t="str">
        <f>+VLOOKUP(A2,[2]ERRF!G:AZ,7,0)</f>
        <v>NINGUNO</v>
      </c>
      <c r="U2" s="51" t="str">
        <f>+VLOOKUP(A2,[2]ERRF!G:AZ,20,0)</f>
        <v>NA</v>
      </c>
      <c r="V2" s="51" t="str">
        <f>+VLOOKUP(A2,[2]ERRF!G:AZ,44,0)</f>
        <v>0</v>
      </c>
      <c r="W2" s="51" t="str">
        <f>+VLOOKUP(A2,[2]ERRF!G:AZ,46,0)</f>
        <v>0</v>
      </c>
    </row>
    <row r="3" spans="1:23">
      <c r="A3" s="46">
        <v>26181</v>
      </c>
      <c r="B3" s="47">
        <v>42488</v>
      </c>
      <c r="C3" s="47">
        <v>42510</v>
      </c>
      <c r="D3" s="48">
        <v>406059</v>
      </c>
      <c r="E3" s="48">
        <v>406059</v>
      </c>
      <c r="F3" s="49" t="s">
        <v>76</v>
      </c>
      <c r="G3" s="51">
        <v>0</v>
      </c>
      <c r="H3" s="51">
        <v>0</v>
      </c>
      <c r="I3" s="51">
        <v>0</v>
      </c>
      <c r="J3" s="51">
        <v>0</v>
      </c>
      <c r="K3" s="53">
        <f>+E3</f>
        <v>406059</v>
      </c>
      <c r="L3" s="53">
        <v>0</v>
      </c>
      <c r="M3" s="53">
        <v>0</v>
      </c>
      <c r="N3" s="53">
        <v>0</v>
      </c>
      <c r="O3" s="53">
        <v>0</v>
      </c>
      <c r="P3" s="53">
        <v>0</v>
      </c>
      <c r="Q3" s="53">
        <v>0</v>
      </c>
      <c r="R3" s="53">
        <v>0</v>
      </c>
      <c r="S3" s="53">
        <v>0</v>
      </c>
      <c r="T3" s="51">
        <v>0</v>
      </c>
      <c r="U3" s="51">
        <v>0</v>
      </c>
      <c r="V3" s="51">
        <v>0</v>
      </c>
      <c r="W3" s="51">
        <v>0</v>
      </c>
    </row>
    <row r="4" spans="1:23">
      <c r="A4" s="46">
        <v>26619</v>
      </c>
      <c r="B4" s="47">
        <v>42556</v>
      </c>
      <c r="C4" s="47">
        <v>42564</v>
      </c>
      <c r="D4" s="48">
        <v>120856</v>
      </c>
      <c r="E4" s="48">
        <v>120856</v>
      </c>
      <c r="F4" s="49" t="s">
        <v>77</v>
      </c>
      <c r="G4" s="50">
        <f>+VLOOKUP(A4,[2]ERRF!G:AZ,12,0)</f>
        <v>42585</v>
      </c>
      <c r="H4" s="50" t="str">
        <f>+VLOOKUP(A4,[2]ERRF!G:AZ,5,0)</f>
        <v>CC-9161021</v>
      </c>
      <c r="I4" s="51" t="str">
        <f>+VLOOKUP(A4,[2]ERRF!G:AZ,4,0)</f>
        <v>SUBSIDIADO PLENO</v>
      </c>
      <c r="J4" s="52"/>
      <c r="K4" s="53">
        <v>0</v>
      </c>
      <c r="L4" s="53">
        <v>0</v>
      </c>
      <c r="M4" s="53">
        <v>0</v>
      </c>
      <c r="N4" s="53">
        <f>+VLOOKUP(A4,[2]ERRF!G:AZ,19,0)</f>
        <v>16250</v>
      </c>
      <c r="O4" s="53">
        <f>+VLOOKUP(A4,[2]ERRF!G:AZ,18,0)</f>
        <v>0</v>
      </c>
      <c r="P4" s="53">
        <f>+VLOOKUP(A4,[2]ERRF!G:AZ,41,0)</f>
        <v>0</v>
      </c>
      <c r="Q4" s="53">
        <f>+VLOOKUP(A4,[2]ERRF!G:AZ,38,0)</f>
        <v>0</v>
      </c>
      <c r="R4" s="53">
        <f>+VLOOKUP(A4,[2]ERRF!G:AZ,24,0)</f>
        <v>104606</v>
      </c>
      <c r="S4" s="53">
        <f>+VLOOKUP(A4,[2]ERRF!G:AZ,37,0)</f>
        <v>0</v>
      </c>
      <c r="T4" s="51" t="s">
        <v>78</v>
      </c>
      <c r="U4" s="51" t="str">
        <f>+VLOOKUP(A4,[2]ERRF!G:AZ,20,0)</f>
        <v>SE GLOSA 25% DE IMAGENOLOGIA FACTURADA POR NO APORTAR LECTURA DEL MISMO </v>
      </c>
      <c r="V4" s="51" t="str">
        <f>+VLOOKUP(A4,[2]ERRF!G:AZ,44,0)</f>
        <v>0</v>
      </c>
      <c r="W4" s="51" t="str">
        <f>+VLOOKUP(A4,[2]ERRF!G:AZ,46,0)</f>
        <v>0</v>
      </c>
    </row>
    <row r="5" spans="1:23">
      <c r="A5" s="46">
        <v>26752</v>
      </c>
      <c r="B5" s="47">
        <v>42556</v>
      </c>
      <c r="C5" s="47">
        <v>42564</v>
      </c>
      <c r="D5" s="48">
        <v>191949</v>
      </c>
      <c r="E5" s="48">
        <v>191949</v>
      </c>
      <c r="F5" s="49" t="s">
        <v>77</v>
      </c>
      <c r="G5" s="50">
        <f>+VLOOKUP(A5,[2]ERRF!G:AZ,12,0)</f>
        <v>42585</v>
      </c>
      <c r="H5" s="50" t="str">
        <f>+VLOOKUP(A5,[2]ERRF!G:AZ,5,0)</f>
        <v>CC-22832347</v>
      </c>
      <c r="I5" s="51" t="str">
        <f>+VLOOKUP(A5,[2]ERRF!G:AZ,4,0)</f>
        <v>SUBSIDIADO PLENO</v>
      </c>
      <c r="J5" s="52"/>
      <c r="K5" s="53">
        <v>0</v>
      </c>
      <c r="L5" s="53">
        <v>0</v>
      </c>
      <c r="M5" s="53">
        <v>0</v>
      </c>
      <c r="N5" s="53">
        <f>+VLOOKUP(A5,[2]ERRF!G:AZ,19,0)</f>
        <v>30500</v>
      </c>
      <c r="O5" s="53">
        <f>+VLOOKUP(A5,[2]ERRF!G:AZ,18,0)</f>
        <v>0</v>
      </c>
      <c r="P5" s="53">
        <f>+VLOOKUP(A5,[2]ERRF!G:AZ,41,0)</f>
        <v>0</v>
      </c>
      <c r="Q5" s="53">
        <f>+VLOOKUP(A5,[2]ERRF!G:AZ,38,0)</f>
        <v>0</v>
      </c>
      <c r="R5" s="53">
        <f>+VLOOKUP(A5,[2]ERRF!G:AZ,24,0)</f>
        <v>161449</v>
      </c>
      <c r="S5" s="53">
        <f>+VLOOKUP(A5,[2]ERRF!G:AZ,37,0)</f>
        <v>0</v>
      </c>
      <c r="T5" s="51" t="s">
        <v>78</v>
      </c>
      <c r="U5" s="51" t="str">
        <f>+VLOOKUP(A5,[2]ERRF!G:AZ,20,0)</f>
        <v>SE GLOSA MAYOR VALOR COBRADO EN ELECTROCARDIOGRAMA DE RITMO O SUPERFICIE DE ACUERDO A VALOR DECRETO 2423 2016</v>
      </c>
      <c r="V5" s="51" t="str">
        <f>+VLOOKUP(A5,[2]ERRF!G:AZ,44,0)</f>
        <v>0</v>
      </c>
      <c r="W5" s="51" t="str">
        <f>+VLOOKUP(A5,[2]ERRF!G:AZ,46,0)</f>
        <v>0</v>
      </c>
    </row>
    <row r="6" spans="1:23">
      <c r="A6" s="46">
        <v>26892</v>
      </c>
      <c r="B6" s="47">
        <v>42587</v>
      </c>
      <c r="C6" s="47">
        <v>42591</v>
      </c>
      <c r="D6" s="48">
        <v>164770</v>
      </c>
      <c r="E6" s="48">
        <v>164770</v>
      </c>
      <c r="F6" s="49" t="s">
        <v>75</v>
      </c>
      <c r="G6" s="50">
        <f>+VLOOKUP(A6,[2]ERRF!G:AZ,12,0)</f>
        <v>42592</v>
      </c>
      <c r="H6" s="50" t="str">
        <f>+VLOOKUP(A6,[2]ERRF!G:AZ,5,0)</f>
        <v>RC-1065904882</v>
      </c>
      <c r="I6" s="51" t="str">
        <f>+VLOOKUP(A6,[2]ERRF!G:AZ,4,0)</f>
        <v>SUBSIDIADO PLENO</v>
      </c>
      <c r="J6" s="52"/>
      <c r="K6" s="53">
        <v>0</v>
      </c>
      <c r="L6" s="53">
        <v>0</v>
      </c>
      <c r="M6" s="53">
        <v>0</v>
      </c>
      <c r="N6" s="53">
        <f>+VLOOKUP(A6,[2]ERRF!G:AZ,19,0)</f>
        <v>0</v>
      </c>
      <c r="O6" s="53">
        <f>+VLOOKUP(A6,[2]ERRF!G:AZ,18,0)</f>
        <v>0</v>
      </c>
      <c r="P6" s="53">
        <f>+VLOOKUP(A6,[2]ERRF!G:AZ,41,0)</f>
        <v>0</v>
      </c>
      <c r="Q6" s="53">
        <f>+VLOOKUP(A6,[2]ERRF!G:AZ,38,0)</f>
        <v>0</v>
      </c>
      <c r="R6" s="53">
        <f>+VLOOKUP(A6,[2]ERRF!G:AZ,24,0)</f>
        <v>164770</v>
      </c>
      <c r="S6" s="53">
        <f>+VLOOKUP(A6,[2]ERRF!G:AZ,37,0)</f>
        <v>0</v>
      </c>
      <c r="T6" s="51" t="str">
        <f>+VLOOKUP(A6,[2]ERRF!G:AZ,7,0)</f>
        <v>NINGUNO</v>
      </c>
      <c r="U6" s="51" t="str">
        <f>+VLOOKUP(A6,[2]ERRF!G:AZ,20,0)</f>
        <v>NA</v>
      </c>
      <c r="V6" s="51" t="str">
        <f>+VLOOKUP(A6,[2]ERRF!G:AZ,44,0)</f>
        <v>0</v>
      </c>
      <c r="W6" s="51" t="str">
        <f>+VLOOKUP(A6,[2]ERRF!G:AZ,46,0)</f>
        <v>0</v>
      </c>
    </row>
    <row r="7" spans="1:23">
      <c r="A7" s="46">
        <v>26807</v>
      </c>
      <c r="B7" s="47">
        <v>42587</v>
      </c>
      <c r="C7" s="47">
        <v>42591</v>
      </c>
      <c r="D7" s="48">
        <v>46308</v>
      </c>
      <c r="E7" s="48">
        <v>46308</v>
      </c>
      <c r="F7" s="49" t="s">
        <v>75</v>
      </c>
      <c r="G7" s="50">
        <f>+VLOOKUP(A7,[2]ERRF!G:AZ,12,0)</f>
        <v>42585</v>
      </c>
      <c r="H7" s="50" t="str">
        <f>+VLOOKUP(A7,[2]ERRF!G:AZ,5,0)</f>
        <v>CC-1052570694</v>
      </c>
      <c r="I7" s="51" t="str">
        <f>+VLOOKUP(A7,[2]ERRF!G:AZ,4,0)</f>
        <v>SUBSIDIADO PLENO</v>
      </c>
      <c r="J7" s="52"/>
      <c r="K7" s="53">
        <v>0</v>
      </c>
      <c r="L7" s="53">
        <v>0</v>
      </c>
      <c r="M7" s="53">
        <v>0</v>
      </c>
      <c r="N7" s="53">
        <f>+VLOOKUP(A7,[2]ERRF!G:AZ,19,0)</f>
        <v>0</v>
      </c>
      <c r="O7" s="53">
        <f>+VLOOKUP(A7,[2]ERRF!G:AZ,18,0)</f>
        <v>0</v>
      </c>
      <c r="P7" s="53">
        <f>+VLOOKUP(A7,[2]ERRF!G:AZ,41,0)</f>
        <v>0</v>
      </c>
      <c r="Q7" s="53">
        <f>+VLOOKUP(A7,[2]ERRF!G:AZ,38,0)</f>
        <v>0</v>
      </c>
      <c r="R7" s="53">
        <f>+VLOOKUP(A7,[2]ERRF!G:AZ,24,0)</f>
        <v>46308</v>
      </c>
      <c r="S7" s="53">
        <f>+VLOOKUP(A7,[2]ERRF!G:AZ,37,0)</f>
        <v>0</v>
      </c>
      <c r="T7" s="51" t="str">
        <f>+VLOOKUP(A7,[2]ERRF!G:AZ,7,0)</f>
        <v>NINGUNO</v>
      </c>
      <c r="U7" s="51" t="str">
        <f>+VLOOKUP(A7,[2]ERRF!G:AZ,20,0)</f>
        <v>NA</v>
      </c>
      <c r="V7" s="51" t="str">
        <f>+VLOOKUP(A7,[2]ERRF!G:AZ,44,0)</f>
        <v>0</v>
      </c>
      <c r="W7" s="51" t="str">
        <f>+VLOOKUP(A7,[2]ERRF!G:AZ,46,0)</f>
        <v>0</v>
      </c>
    </row>
    <row r="8" spans="1:23">
      <c r="A8" s="46">
        <v>26806</v>
      </c>
      <c r="B8" s="47">
        <v>42587</v>
      </c>
      <c r="C8" s="47">
        <v>42591</v>
      </c>
      <c r="D8" s="48">
        <v>48510</v>
      </c>
      <c r="E8" s="48">
        <v>48510</v>
      </c>
      <c r="F8" s="49" t="s">
        <v>75</v>
      </c>
      <c r="G8" s="50">
        <f>+VLOOKUP(A8,[2]ERRF!G:AZ,12,0)</f>
        <v>42585</v>
      </c>
      <c r="H8" s="50" t="str">
        <f>+VLOOKUP(A8,[2]ERRF!G:AZ,5,0)</f>
        <v>CC-49778151</v>
      </c>
      <c r="I8" s="51" t="str">
        <f>+VLOOKUP(A8,[2]ERRF!G:AZ,4,0)</f>
        <v>SUBSIDIADO PLENO</v>
      </c>
      <c r="J8" s="52"/>
      <c r="K8" s="53">
        <v>0</v>
      </c>
      <c r="L8" s="53">
        <v>0</v>
      </c>
      <c r="M8" s="53">
        <v>0</v>
      </c>
      <c r="N8" s="53">
        <f>+VLOOKUP(A8,[2]ERRF!G:AZ,19,0)</f>
        <v>0</v>
      </c>
      <c r="O8" s="53">
        <f>+VLOOKUP(A8,[2]ERRF!G:AZ,18,0)</f>
        <v>0</v>
      </c>
      <c r="P8" s="53">
        <f>+VLOOKUP(A8,[2]ERRF!G:AZ,41,0)</f>
        <v>0</v>
      </c>
      <c r="Q8" s="53">
        <f>+VLOOKUP(A8,[2]ERRF!G:AZ,38,0)</f>
        <v>0</v>
      </c>
      <c r="R8" s="53">
        <f>+VLOOKUP(A8,[2]ERRF!G:AZ,24,0)</f>
        <v>48510</v>
      </c>
      <c r="S8" s="53">
        <f>+VLOOKUP(A8,[2]ERRF!G:AZ,37,0)</f>
        <v>0</v>
      </c>
      <c r="T8" s="51" t="str">
        <f>+VLOOKUP(A8,[2]ERRF!G:AZ,7,0)</f>
        <v>NINGUNO</v>
      </c>
      <c r="U8" s="51" t="str">
        <f>+VLOOKUP(A8,[2]ERRF!G:AZ,20,0)</f>
        <v>NA</v>
      </c>
      <c r="V8" s="51" t="str">
        <f>+VLOOKUP(A8,[2]ERRF!G:AZ,44,0)</f>
        <v>0</v>
      </c>
      <c r="W8" s="51" t="str">
        <f>+VLOOKUP(A8,[2]ERRF!G:AZ,46,0)</f>
        <v>0</v>
      </c>
    </row>
    <row r="9" spans="1:23">
      <c r="A9" s="46">
        <v>26776</v>
      </c>
      <c r="B9" s="47">
        <v>42587</v>
      </c>
      <c r="C9" s="47">
        <v>42591</v>
      </c>
      <c r="D9" s="48">
        <v>657913</v>
      </c>
      <c r="E9" s="48">
        <v>657913</v>
      </c>
      <c r="F9" s="49" t="s">
        <v>77</v>
      </c>
      <c r="G9" s="50">
        <f>+VLOOKUP(A9,[2]ERRF!G:AZ,12,0)</f>
        <v>42585</v>
      </c>
      <c r="H9" s="50" t="str">
        <f>+VLOOKUP(A9,[2]ERRF!G:AZ,5,0)</f>
        <v>CC-45743240</v>
      </c>
      <c r="I9" s="51" t="str">
        <f>+VLOOKUP(A9,[2]ERRF!G:AZ,4,0)</f>
        <v>SUBSIDIADO PLENO</v>
      </c>
      <c r="J9" s="52"/>
      <c r="K9" s="53">
        <v>0</v>
      </c>
      <c r="L9" s="53">
        <v>0</v>
      </c>
      <c r="M9" s="53">
        <v>0</v>
      </c>
      <c r="N9" s="53">
        <f>+VLOOKUP(A9,[2]ERRF!G:AZ,19,0)</f>
        <v>272560</v>
      </c>
      <c r="O9" s="53">
        <f>+VLOOKUP(A9,[2]ERRF!G:AZ,18,0)</f>
        <v>0</v>
      </c>
      <c r="P9" s="53">
        <f>+VLOOKUP(A9,[2]ERRF!G:AZ,41,0)</f>
        <v>0</v>
      </c>
      <c r="Q9" s="53">
        <f>+VLOOKUP(A9,[2]ERRF!G:AZ,38,0)</f>
        <v>0</v>
      </c>
      <c r="R9" s="53">
        <f>+VLOOKUP(A9,[2]ERRF!G:AZ,24,0)</f>
        <v>385353</v>
      </c>
      <c r="S9" s="53">
        <f>+VLOOKUP(A9,[2]ERRF!G:AZ,37,0)</f>
        <v>0</v>
      </c>
      <c r="T9" s="51" t="s">
        <v>78</v>
      </c>
      <c r="U9" s="51" t="str">
        <f>+VLOOKUP(A9,[2]ERRF!G:AZ,20,0)</f>
        <v>NO SE RECONOCE TRASLADO LA GLORIA- AGUACHICA, EFERENCIA NO REPORTADA NI TRAMITADA POR ENTIDAD RESPONSABLE DE PAGO.</v>
      </c>
      <c r="V9" s="51" t="str">
        <f>+VLOOKUP(A9,[2]ERRF!G:AZ,44,0)</f>
        <v>0</v>
      </c>
      <c r="W9" s="51" t="str">
        <f>+VLOOKUP(A9,[2]ERRF!G:AZ,46,0)</f>
        <v>0</v>
      </c>
    </row>
    <row r="10" spans="1:23">
      <c r="A10" s="46">
        <v>26058</v>
      </c>
      <c r="B10" s="47">
        <v>42742</v>
      </c>
      <c r="C10" s="47">
        <v>42747</v>
      </c>
      <c r="D10" s="48">
        <v>75906</v>
      </c>
      <c r="E10" s="48">
        <v>15181</v>
      </c>
      <c r="F10" s="49" t="s">
        <v>75</v>
      </c>
      <c r="G10" s="50">
        <f>+VLOOKUP(A10,[2]ERRF!G:AZ,12,0)</f>
        <v>42775</v>
      </c>
      <c r="H10" s="50" t="str">
        <f>+VLOOKUP(A10,[2]ERRF!G:AZ,5,0)</f>
        <v>CC-1002465251</v>
      </c>
      <c r="I10" s="51" t="str">
        <f>+VLOOKUP(A10,[2]ERRF!G:AZ,4,0)</f>
        <v>SUBSIDIADO PLENO</v>
      </c>
      <c r="J10" s="52">
        <f>+VLOOKUP(A10,[2]ERRF!G:AZ,17,0)</f>
        <v>75906</v>
      </c>
      <c r="K10" s="53">
        <v>0</v>
      </c>
      <c r="L10" s="53">
        <v>0</v>
      </c>
      <c r="M10" s="53">
        <v>0</v>
      </c>
      <c r="N10" s="53">
        <f>+VLOOKUP(A10,[2]ERRF!G:AZ,19,0)</f>
        <v>0</v>
      </c>
      <c r="O10" s="53">
        <f>+VLOOKUP(A10,[2]ERRF!G:AZ,18,0)</f>
        <v>0</v>
      </c>
      <c r="P10" s="53">
        <f>+VLOOKUP(A10,[2]ERRF!G:AZ,41,0)</f>
        <v>0</v>
      </c>
      <c r="Q10" s="53">
        <f>+VLOOKUP(A10,[2]ERRF!G:AZ,38,0)</f>
        <v>0</v>
      </c>
      <c r="R10" s="53">
        <f>+E10-Q10</f>
        <v>15181</v>
      </c>
      <c r="S10" s="53">
        <f>+VLOOKUP(A10,[2]ERRF!G:AZ,37,0)</f>
        <v>0</v>
      </c>
      <c r="T10" s="51" t="str">
        <f>+VLOOKUP(A10,[2]ERRF!G:AZ,7,0)</f>
        <v>NINGUNO</v>
      </c>
      <c r="U10" s="51" t="str">
        <f>+VLOOKUP(A10,[2]ERRF!G:AZ,20,0)</f>
        <v>NA</v>
      </c>
      <c r="V10" s="51" t="str">
        <f>+VLOOKUP(A10,[2]ERRF!G:AZ,44,0)</f>
        <v>5322|5322</v>
      </c>
      <c r="W10" s="51" t="str">
        <f>+VLOOKUP(A10,[2]ERRF!G:AZ,46,0)</f>
        <v>0</v>
      </c>
    </row>
    <row r="11" spans="1:23">
      <c r="A11" s="46">
        <v>26026</v>
      </c>
      <c r="B11" s="47">
        <v>42742</v>
      </c>
      <c r="C11" s="47">
        <v>42747</v>
      </c>
      <c r="D11" s="48">
        <v>83383</v>
      </c>
      <c r="E11" s="48">
        <v>16677</v>
      </c>
      <c r="F11" s="49" t="s">
        <v>75</v>
      </c>
      <c r="G11" s="50">
        <f>+VLOOKUP(A11,[2]ERRF!G:AZ,12,0)</f>
        <v>42775</v>
      </c>
      <c r="H11" s="50" t="str">
        <f>+VLOOKUP(A11,[2]ERRF!G:AZ,5,0)</f>
        <v>CC-3982729</v>
      </c>
      <c r="I11" s="51" t="str">
        <f>+VLOOKUP(A11,[2]ERRF!G:AZ,4,0)</f>
        <v>SUBSIDIADO PLENO</v>
      </c>
      <c r="J11" s="52">
        <f>+VLOOKUP(A11,[2]ERRF!G:AZ,17,0)</f>
        <v>83383</v>
      </c>
      <c r="K11" s="53">
        <v>0</v>
      </c>
      <c r="L11" s="53">
        <v>0</v>
      </c>
      <c r="M11" s="53">
        <v>0</v>
      </c>
      <c r="N11" s="53">
        <f>+VLOOKUP(A11,[2]ERRF!G:AZ,19,0)</f>
        <v>0</v>
      </c>
      <c r="O11" s="53">
        <f>+VLOOKUP(A11,[2]ERRF!G:AZ,18,0)</f>
        <v>0</v>
      </c>
      <c r="P11" s="53">
        <f>+VLOOKUP(A11,[2]ERRF!G:AZ,41,0)</f>
        <v>0</v>
      </c>
      <c r="Q11" s="53">
        <f>+VLOOKUP(A11,[2]ERRF!G:AZ,38,0)</f>
        <v>0</v>
      </c>
      <c r="R11" s="53">
        <f>+E11-Q11</f>
        <v>16677</v>
      </c>
      <c r="S11" s="53">
        <f>+VLOOKUP(A11,[2]ERRF!G:AZ,37,0)</f>
        <v>0</v>
      </c>
      <c r="T11" s="51" t="str">
        <f>+VLOOKUP(A11,[2]ERRF!G:AZ,7,0)</f>
        <v>NINGUNO</v>
      </c>
      <c r="U11" s="51" t="str">
        <f>+VLOOKUP(A11,[2]ERRF!G:AZ,20,0)</f>
        <v>NA</v>
      </c>
      <c r="V11" s="51" t="str">
        <f>+VLOOKUP(A11,[2]ERRF!G:AZ,44,0)</f>
        <v>5322|5322</v>
      </c>
      <c r="W11" s="51" t="str">
        <f>+VLOOKUP(A11,[2]ERRF!G:AZ,46,0)</f>
        <v>0</v>
      </c>
    </row>
    <row r="12" spans="1:23">
      <c r="A12" s="46">
        <v>26085</v>
      </c>
      <c r="B12" s="47">
        <v>42802</v>
      </c>
      <c r="C12" s="47">
        <v>42800</v>
      </c>
      <c r="D12" s="48">
        <v>105750</v>
      </c>
      <c r="E12" s="48">
        <v>105750</v>
      </c>
      <c r="F12" s="49" t="s">
        <v>75</v>
      </c>
      <c r="G12" s="50">
        <f>+VLOOKUP(A12,[2]ERRF!G:AZ,12,0)</f>
        <v>42832</v>
      </c>
      <c r="H12" s="50" t="str">
        <f>+VLOOKUP(A12,[2]ERRF!G:AZ,5,0)</f>
        <v>TI-1004499603</v>
      </c>
      <c r="I12" s="51" t="str">
        <f>+VLOOKUP(A12,[2]ERRF!G:AZ,4,0)</f>
        <v>SUBSIDIADO PLENO</v>
      </c>
      <c r="J12" s="52">
        <f>+VLOOKUP(A12,[2]ERRF!G:AZ,17,0)</f>
        <v>105750</v>
      </c>
      <c r="K12" s="53">
        <v>0</v>
      </c>
      <c r="L12" s="53">
        <v>0</v>
      </c>
      <c r="M12" s="53">
        <v>0</v>
      </c>
      <c r="N12" s="53">
        <f>+VLOOKUP(A12,[2]ERRF!G:AZ,19,0)</f>
        <v>0</v>
      </c>
      <c r="O12" s="53">
        <f>+VLOOKUP(A12,[2]ERRF!G:AZ,18,0)</f>
        <v>0</v>
      </c>
      <c r="P12" s="53">
        <f>+VLOOKUP(A12,[2]ERRF!G:AZ,41,0)</f>
        <v>0</v>
      </c>
      <c r="Q12" s="53">
        <f>+VLOOKUP(A12,[2]ERRF!G:AZ,38,0)</f>
        <v>21150</v>
      </c>
      <c r="R12" s="53">
        <f>+E12-Q12</f>
        <v>84600</v>
      </c>
      <c r="S12" s="53">
        <f>+VLOOKUP(A12,[2]ERRF!G:AZ,37,0)</f>
        <v>0</v>
      </c>
      <c r="T12" s="51" t="str">
        <f>+VLOOKUP(A12,[2]ERRF!G:AZ,7,0)</f>
        <v>NINGUNO</v>
      </c>
      <c r="U12" s="51" t="str">
        <f>+VLOOKUP(A12,[2]ERRF!G:AZ,20,0)</f>
        <v>NA</v>
      </c>
      <c r="V12" s="51" t="str">
        <f>+VLOOKUP(A12,[2]ERRF!G:AZ,44,0)</f>
        <v>5322</v>
      </c>
      <c r="W12" s="51" t="str">
        <f>+VLOOKUP(A12,[2]ERRF!G:AZ,46,0)</f>
        <v>1642</v>
      </c>
    </row>
    <row r="13" spans="1:23">
      <c r="A13" s="46">
        <v>26128</v>
      </c>
      <c r="B13" s="47">
        <v>42824</v>
      </c>
      <c r="C13" s="47">
        <v>42800</v>
      </c>
      <c r="D13" s="48">
        <v>119263</v>
      </c>
      <c r="E13" s="48">
        <v>119263</v>
      </c>
      <c r="F13" s="49" t="s">
        <v>75</v>
      </c>
      <c r="G13" s="50">
        <f>+VLOOKUP(A13,[2]ERRF!G:AZ,12,0)</f>
        <v>42832</v>
      </c>
      <c r="H13" s="50" t="str">
        <f>+VLOOKUP(A13,[2]ERRF!G:AZ,5,0)</f>
        <v>TI-1050396707</v>
      </c>
      <c r="I13" s="51" t="str">
        <f>+VLOOKUP(A13,[2]ERRF!G:AZ,4,0)</f>
        <v>SUBSIDIADO PLENO</v>
      </c>
      <c r="J13" s="52">
        <f>+VLOOKUP(A13,[2]ERRF!G:AZ,17,0)</f>
        <v>119263</v>
      </c>
      <c r="K13" s="53">
        <v>0</v>
      </c>
      <c r="L13" s="53">
        <v>0</v>
      </c>
      <c r="M13" s="53">
        <v>0</v>
      </c>
      <c r="N13" s="53">
        <f>+VLOOKUP(A13,[2]ERRF!G:AZ,19,0)</f>
        <v>0</v>
      </c>
      <c r="O13" s="53">
        <f>+VLOOKUP(A13,[2]ERRF!G:AZ,18,0)</f>
        <v>0</v>
      </c>
      <c r="P13" s="53">
        <f>+VLOOKUP(A13,[2]ERRF!G:AZ,41,0)</f>
        <v>0</v>
      </c>
      <c r="Q13" s="53">
        <f>+VLOOKUP(A13,[2]ERRF!G:AZ,38,0)</f>
        <v>23853</v>
      </c>
      <c r="R13" s="53">
        <f>+E13-Q13</f>
        <v>95410</v>
      </c>
      <c r="S13" s="53">
        <f>+VLOOKUP(A13,[2]ERRF!G:AZ,37,0)</f>
        <v>0</v>
      </c>
      <c r="T13" s="51" t="str">
        <f>+VLOOKUP(A13,[2]ERRF!G:AZ,7,0)</f>
        <v>NINGUNO</v>
      </c>
      <c r="U13" s="51" t="str">
        <f>+VLOOKUP(A13,[2]ERRF!G:AZ,20,0)</f>
        <v>NA</v>
      </c>
      <c r="V13" s="51" t="str">
        <f>+VLOOKUP(A13,[2]ERRF!G:AZ,44,0)</f>
        <v>5322</v>
      </c>
      <c r="W13" s="51" t="str">
        <f>+VLOOKUP(A13,[2]ERRF!G:AZ,46,0)</f>
        <v>1642</v>
      </c>
    </row>
    <row r="14" spans="1:23">
      <c r="A14" s="46">
        <v>26268</v>
      </c>
      <c r="B14" s="47">
        <v>42830</v>
      </c>
      <c r="C14" s="47">
        <v>42885</v>
      </c>
      <c r="D14" s="48">
        <v>930000</v>
      </c>
      <c r="E14" s="48">
        <v>930000</v>
      </c>
      <c r="F14" s="49" t="s">
        <v>79</v>
      </c>
      <c r="G14" s="51">
        <v>0</v>
      </c>
      <c r="H14" s="51">
        <v>0</v>
      </c>
      <c r="I14" s="51">
        <v>0</v>
      </c>
      <c r="J14" s="51">
        <v>0</v>
      </c>
      <c r="K14" s="53">
        <f>+E14</f>
        <v>930000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</row>
    <row r="15" spans="1:23">
      <c r="A15" s="46">
        <v>28440</v>
      </c>
      <c r="B15" s="47">
        <v>42900</v>
      </c>
      <c r="C15" s="47">
        <v>43081</v>
      </c>
      <c r="D15" s="48">
        <v>1523522</v>
      </c>
      <c r="E15" s="48">
        <v>1523522</v>
      </c>
      <c r="F15" s="49" t="s">
        <v>79</v>
      </c>
      <c r="G15" s="51">
        <v>0</v>
      </c>
      <c r="H15" s="51">
        <v>0</v>
      </c>
      <c r="I15" s="51">
        <v>0</v>
      </c>
      <c r="J15" s="51">
        <v>0</v>
      </c>
      <c r="K15" s="53">
        <f>+E15</f>
        <v>1523522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1">
        <v>0</v>
      </c>
      <c r="U15" s="51">
        <v>0</v>
      </c>
      <c r="V15" s="51">
        <v>0</v>
      </c>
      <c r="W15" s="51">
        <v>0</v>
      </c>
    </row>
    <row r="16" spans="1:23">
      <c r="A16" s="46">
        <v>26569</v>
      </c>
      <c r="B16" s="47">
        <v>42927</v>
      </c>
      <c r="C16" s="47">
        <v>42927</v>
      </c>
      <c r="D16" s="48">
        <v>1091485</v>
      </c>
      <c r="E16" s="48">
        <v>1091485</v>
      </c>
      <c r="F16" s="49" t="s">
        <v>77</v>
      </c>
      <c r="G16" s="50">
        <f>+VLOOKUP(A16,[2]ERRF!G:AZ,12,0)</f>
        <v>42906</v>
      </c>
      <c r="H16" s="50" t="str">
        <f>+VLOOKUP(A16,[2]ERRF!G:AZ,5,0)</f>
        <v>CC-1003334480</v>
      </c>
      <c r="I16" s="51" t="str">
        <f>+VLOOKUP(A16,[2]ERRF!G:AZ,4,0)</f>
        <v>SUBSIDIADO PLENO</v>
      </c>
      <c r="J16" s="52">
        <f>+VLOOKUP(A16,[2]ERRF!G:AZ,17,0)</f>
        <v>1284100</v>
      </c>
      <c r="K16" s="53">
        <v>0</v>
      </c>
      <c r="L16" s="53">
        <v>0</v>
      </c>
      <c r="M16" s="53">
        <v>0</v>
      </c>
      <c r="N16" s="53">
        <f>+VLOOKUP(A16,[2]ERRF!G:AZ,19,0)</f>
        <v>517000</v>
      </c>
      <c r="O16" s="53">
        <f>+VLOOKUP(A16,[2]ERRF!G:AZ,18,0)</f>
        <v>0</v>
      </c>
      <c r="P16" s="53">
        <f>+VLOOKUP(A16,[2]ERRF!G:AZ,41,0)</f>
        <v>0</v>
      </c>
      <c r="Q16" s="53">
        <f>+VLOOKUP(A16,[2]ERRF!G:AZ,38,0)</f>
        <v>0</v>
      </c>
      <c r="R16" s="53">
        <f>+E16-N16</f>
        <v>574485</v>
      </c>
      <c r="S16" s="53">
        <f>+VLOOKUP(A16,[2]ERRF!G:AZ,37,0)</f>
        <v>0</v>
      </c>
      <c r="T16" s="51" t="s">
        <v>78</v>
      </c>
      <c r="U16" s="51" t="str">
        <f>+VLOOKUP(A16,[2]ERRF!G:AZ,20,0)</f>
        <v>SE GLOSA SEGUIMIENTO INTRAHOSPITALARIO POR MEDICO GENERAL ( 11) COBRO NO PERTINENTE EL SEGUIMIENTO POR ESTE PROFESIONAL ESTA INCLUIDO DENTRO DE LOS HONORARIOS DEL PDTO FACTURADO ( ATENCION DEL PARTO) ADEMAS LA CANTIDAD EXCEDE EL VALOR FACTURABLE DE ACUERDOA TIEMPO DE INTERNACION ( 1 DIA DE ESTANCIA.</v>
      </c>
      <c r="V16" s="51" t="str">
        <f>+VLOOKUP(A16,[2]ERRF!G:AZ,44,0)</f>
        <v>7509</v>
      </c>
      <c r="W16" s="51" t="str">
        <f>+VLOOKUP(A16,[2]ERRF!G:AZ,46,0)</f>
        <v>0</v>
      </c>
    </row>
    <row r="17" spans="1:23">
      <c r="A17" s="46">
        <v>26549</v>
      </c>
      <c r="B17" s="47">
        <v>42927</v>
      </c>
      <c r="C17" s="47">
        <v>42927</v>
      </c>
      <c r="D17" s="48">
        <v>144826</v>
      </c>
      <c r="E17" s="48">
        <v>144826</v>
      </c>
      <c r="F17" s="49" t="s">
        <v>75</v>
      </c>
      <c r="G17" s="50">
        <f>+VLOOKUP(A17,[2]ERRF!G:AZ,12,0)</f>
        <v>42906</v>
      </c>
      <c r="H17" s="50" t="str">
        <f>+VLOOKUP(A17,[2]ERRF!G:AZ,5,0)</f>
        <v>RC-1097919005</v>
      </c>
      <c r="I17" s="51" t="str">
        <f>+VLOOKUP(A17,[2]ERRF!G:AZ,4,0)</f>
        <v>SUBSIDIADO PLENO</v>
      </c>
      <c r="J17" s="52">
        <f>+VLOOKUP(A17,[2]ERRF!G:AZ,17,0)</f>
        <v>170384</v>
      </c>
      <c r="K17" s="53">
        <v>0</v>
      </c>
      <c r="L17" s="53">
        <v>0</v>
      </c>
      <c r="M17" s="53">
        <v>0</v>
      </c>
      <c r="N17" s="53">
        <f>+VLOOKUP(A17,[2]ERRF!G:AZ,19,0)</f>
        <v>0</v>
      </c>
      <c r="O17" s="53">
        <f>+VLOOKUP(A17,[2]ERRF!G:AZ,18,0)</f>
        <v>0</v>
      </c>
      <c r="P17" s="53">
        <f>+VLOOKUP(A17,[2]ERRF!G:AZ,41,0)</f>
        <v>0</v>
      </c>
      <c r="Q17" s="53">
        <f>+VLOOKUP(A17,[2]ERRF!G:AZ,38,0)</f>
        <v>0</v>
      </c>
      <c r="R17" s="53">
        <f>+E17</f>
        <v>144826</v>
      </c>
      <c r="S17" s="53">
        <f>+VLOOKUP(A17,[2]ERRF!G:AZ,37,0)</f>
        <v>0</v>
      </c>
      <c r="T17" s="51" t="str">
        <f>+VLOOKUP(A17,[2]ERRF!G:AZ,7,0)</f>
        <v>NINGUNO</v>
      </c>
      <c r="U17" s="51" t="str">
        <f>+VLOOKUP(A17,[2]ERRF!G:AZ,20,0)</f>
        <v>NA</v>
      </c>
      <c r="V17" s="51" t="str">
        <f>+VLOOKUP(A17,[2]ERRF!G:AZ,44,0)</f>
        <v>7509|7509</v>
      </c>
      <c r="W17" s="51" t="str">
        <f>+VLOOKUP(A17,[2]ERRF!G:AZ,46,0)</f>
        <v>0</v>
      </c>
    </row>
    <row r="18" spans="1:23">
      <c r="A18" s="46">
        <v>26550</v>
      </c>
      <c r="B18" s="47">
        <v>42927</v>
      </c>
      <c r="C18" s="47">
        <v>42927</v>
      </c>
      <c r="D18" s="48">
        <v>396564</v>
      </c>
      <c r="E18" s="48">
        <v>396564</v>
      </c>
      <c r="F18" s="49" t="s">
        <v>75</v>
      </c>
      <c r="G18" s="50">
        <f>+VLOOKUP(A18,[2]ERRF!G:AZ,12,0)</f>
        <v>42906</v>
      </c>
      <c r="H18" s="50" t="str">
        <f>+VLOOKUP(A18,[2]ERRF!G:AZ,5,0)</f>
        <v>CC-22831383</v>
      </c>
      <c r="I18" s="51" t="str">
        <f>+VLOOKUP(A18,[2]ERRF!G:AZ,4,0)</f>
        <v>SUBSIDIADO PLENO</v>
      </c>
      <c r="J18" s="52">
        <f>+VLOOKUP(A18,[2]ERRF!G:AZ,17,0)</f>
        <v>934200</v>
      </c>
      <c r="K18" s="53">
        <v>0</v>
      </c>
      <c r="L18" s="53">
        <v>0</v>
      </c>
      <c r="M18" s="53">
        <v>0</v>
      </c>
      <c r="N18" s="53">
        <f>+VLOOKUP(A18,[2]ERRF!G:AZ,19,0)</f>
        <v>0</v>
      </c>
      <c r="O18" s="53">
        <v>0</v>
      </c>
      <c r="P18" s="53">
        <f>+VLOOKUP(A18,[2]ERRF!G:AZ,41,0)</f>
        <v>0</v>
      </c>
      <c r="Q18" s="53">
        <v>0</v>
      </c>
      <c r="R18" s="53">
        <f>+VLOOKUP(A18,[2]ERRF!G:AZ,39,0)</f>
        <v>396564</v>
      </c>
      <c r="S18" s="53">
        <f>+VLOOKUP(A18,[2]ERRF!G:AZ,37,0)</f>
        <v>0</v>
      </c>
      <c r="T18" s="51" t="str">
        <f>+VLOOKUP(A18,[2]ERRF!G:AZ,7,0)</f>
        <v>NINGUNO</v>
      </c>
      <c r="U18" s="51" t="str">
        <f>+VLOOKUP(A18,[2]ERRF!G:AZ,20,0)</f>
        <v>SE GLOSA SEGUIMIENTO INTRAHOSPITALARIO POR MEDICO GENERAL ( 3) COBRO NO PERTINENTE EL SEGUIMIENTO POR ESTE PROFESIONAL ESTA INCLUIDO DENTRO DE LOS HONORARIOS DEL PDTO FACTURADO ( ATENCION DEL PARTO) ADEMAS LA CANTIDAD EXCEDE EL VALOR FACTURABLE DE ACUERDOA TIEMPO DE INTERNACION ( 1 DIA DE ESTANCIA.</v>
      </c>
      <c r="V18" s="51" t="str">
        <f>+VLOOKUP(A18,[2]ERRF!G:AZ,44,0)</f>
        <v>7509</v>
      </c>
      <c r="W18" s="51" t="str">
        <f>+VLOOKUP(A18,[2]ERRF!G:AZ,46,0)</f>
        <v>1642|2944</v>
      </c>
    </row>
    <row r="19" spans="1:23">
      <c r="A19" s="46">
        <v>26551</v>
      </c>
      <c r="B19" s="47">
        <v>42927</v>
      </c>
      <c r="C19" s="47">
        <v>42927</v>
      </c>
      <c r="D19" s="48">
        <v>44696</v>
      </c>
      <c r="E19" s="48">
        <v>44696</v>
      </c>
      <c r="F19" s="49" t="s">
        <v>75</v>
      </c>
      <c r="G19" s="50">
        <f>+VLOOKUP(A19,[2]ERRF!G:AZ,12,0)</f>
        <v>42906</v>
      </c>
      <c r="H19" s="50" t="str">
        <f>+VLOOKUP(A19,[2]ERRF!G:AZ,5,0)</f>
        <v>CC-1067031673</v>
      </c>
      <c r="I19" s="51" t="str">
        <f>+VLOOKUP(A19,[2]ERRF!G:AZ,4,0)</f>
        <v>SUBSIDIADO PLENO</v>
      </c>
      <c r="J19" s="52">
        <f>+VLOOKUP(A19,[2]ERRF!G:AZ,17,0)</f>
        <v>52584</v>
      </c>
      <c r="K19" s="53">
        <v>0</v>
      </c>
      <c r="L19" s="53">
        <v>0</v>
      </c>
      <c r="M19" s="53">
        <v>0</v>
      </c>
      <c r="N19" s="53">
        <f>+VLOOKUP(A19,[2]ERRF!G:AZ,19,0)</f>
        <v>0</v>
      </c>
      <c r="O19" s="53">
        <f>+VLOOKUP(A19,[2]ERRF!G:AZ,18,0)</f>
        <v>0</v>
      </c>
      <c r="P19" s="53">
        <f>+VLOOKUP(A19,[2]ERRF!G:AZ,41,0)</f>
        <v>0</v>
      </c>
      <c r="Q19" s="53">
        <v>0</v>
      </c>
      <c r="R19" s="53">
        <f>+VLOOKUP(A19,[2]ERRF!G:AZ,39,0)</f>
        <v>44696</v>
      </c>
      <c r="S19" s="53">
        <f>+VLOOKUP(A19,[2]ERRF!G:AZ,37,0)</f>
        <v>0</v>
      </c>
      <c r="T19" s="51" t="str">
        <f>+VLOOKUP(A19,[2]ERRF!G:AZ,7,0)</f>
        <v>NINGUNO</v>
      </c>
      <c r="U19" s="51" t="str">
        <f>+VLOOKUP(A19,[2]ERRF!G:AZ,20,0)</f>
        <v>NA</v>
      </c>
      <c r="V19" s="51" t="str">
        <f>+VLOOKUP(A19,[2]ERRF!G:AZ,44,0)</f>
        <v>7509</v>
      </c>
      <c r="W19" s="51" t="str">
        <f>+VLOOKUP(A19,[2]ERRF!G:AZ,46,0)</f>
        <v>1642</v>
      </c>
    </row>
    <row r="20" spans="1:23">
      <c r="A20" s="46">
        <v>26564</v>
      </c>
      <c r="B20" s="47">
        <v>42927</v>
      </c>
      <c r="C20" s="47">
        <v>42927</v>
      </c>
      <c r="D20" s="48">
        <v>90800</v>
      </c>
      <c r="E20" s="48">
        <v>90800</v>
      </c>
      <c r="F20" s="49" t="s">
        <v>75</v>
      </c>
      <c r="G20" s="50">
        <f>+VLOOKUP(A20,[2]ERRF!G:AZ,12,0)</f>
        <v>42906</v>
      </c>
      <c r="H20" s="50" t="str">
        <f>+VLOOKUP(A20,[2]ERRF!G:AZ,5,0)</f>
        <v>CC-1049896394</v>
      </c>
      <c r="I20" s="51" t="str">
        <f>+VLOOKUP(A20,[2]ERRF!G:AZ,4,0)</f>
        <v>SUBSIDIADO PLENO</v>
      </c>
      <c r="J20" s="52">
        <f>+VLOOKUP(A20,[2]ERRF!G:AZ,17,0)</f>
        <v>106824</v>
      </c>
      <c r="K20" s="53">
        <v>0</v>
      </c>
      <c r="L20" s="53">
        <v>0</v>
      </c>
      <c r="M20" s="53">
        <v>0</v>
      </c>
      <c r="N20" s="53">
        <f>+VLOOKUP(A20,[2]ERRF!G:AZ,19,0)</f>
        <v>0</v>
      </c>
      <c r="O20" s="53">
        <f>+VLOOKUP(A20,[2]ERRF!G:AZ,18,0)</f>
        <v>0</v>
      </c>
      <c r="P20" s="53">
        <f>+VLOOKUP(A20,[2]ERRF!G:AZ,41,0)</f>
        <v>0</v>
      </c>
      <c r="Q20" s="53">
        <f>+VLOOKUP(A20,[2]ERRF!G:AZ,38,0)</f>
        <v>0</v>
      </c>
      <c r="R20" s="53">
        <f>+E20</f>
        <v>90800</v>
      </c>
      <c r="S20" s="53">
        <f>+VLOOKUP(A20,[2]ERRF!G:AZ,37,0)</f>
        <v>0</v>
      </c>
      <c r="T20" s="51" t="str">
        <f>+VLOOKUP(A20,[2]ERRF!G:AZ,7,0)</f>
        <v>NINGUNO</v>
      </c>
      <c r="U20" s="51" t="str">
        <f>+VLOOKUP(A20,[2]ERRF!G:AZ,20,0)</f>
        <v>NA</v>
      </c>
      <c r="V20" s="51" t="str">
        <f>+VLOOKUP(A20,[2]ERRF!G:AZ,44,0)</f>
        <v>7509|7509</v>
      </c>
      <c r="W20" s="51" t="str">
        <f>+VLOOKUP(A20,[2]ERRF!G:AZ,46,0)</f>
        <v>0</v>
      </c>
    </row>
    <row r="21" spans="1:23">
      <c r="A21" s="46">
        <v>26567</v>
      </c>
      <c r="B21" s="47">
        <v>42927</v>
      </c>
      <c r="C21" s="47">
        <v>42927</v>
      </c>
      <c r="D21" s="48">
        <v>96279</v>
      </c>
      <c r="E21" s="48">
        <v>96279</v>
      </c>
      <c r="F21" s="49" t="s">
        <v>75</v>
      </c>
      <c r="G21" s="50">
        <f>+VLOOKUP(A21,[2]ERRF!G:AZ,12,0)</f>
        <v>42906</v>
      </c>
      <c r="H21" s="50" t="str">
        <f>+VLOOKUP(A21,[2]ERRF!G:AZ,5,0)</f>
        <v>CC-32876468</v>
      </c>
      <c r="I21" s="51" t="str">
        <f>+VLOOKUP(A21,[2]ERRF!G:AZ,4,0)</f>
        <v>SUBSIDIADO PLENO</v>
      </c>
      <c r="J21" s="52">
        <f>+VLOOKUP(A21,[2]ERRF!G:AZ,17,0)</f>
        <v>113269</v>
      </c>
      <c r="K21" s="53">
        <v>0</v>
      </c>
      <c r="L21" s="53">
        <v>0</v>
      </c>
      <c r="M21" s="53">
        <v>0</v>
      </c>
      <c r="N21" s="53">
        <f>+VLOOKUP(A21,[2]ERRF!G:AZ,19,0)</f>
        <v>0</v>
      </c>
      <c r="O21" s="53">
        <f>+VLOOKUP(A21,[2]ERRF!G:AZ,18,0)</f>
        <v>0</v>
      </c>
      <c r="P21" s="53">
        <f>+VLOOKUP(A21,[2]ERRF!G:AZ,41,0)</f>
        <v>0</v>
      </c>
      <c r="Q21" s="53">
        <f>+VLOOKUP(A21,[2]ERRF!G:AZ,38,0)</f>
        <v>0</v>
      </c>
      <c r="R21" s="53">
        <f>+E21</f>
        <v>96279</v>
      </c>
      <c r="S21" s="53">
        <f>+VLOOKUP(A21,[2]ERRF!G:AZ,37,0)</f>
        <v>0</v>
      </c>
      <c r="T21" s="51" t="str">
        <f>+VLOOKUP(A21,[2]ERRF!G:AZ,7,0)</f>
        <v>NINGUNO</v>
      </c>
      <c r="U21" s="51" t="str">
        <f>+VLOOKUP(A21,[2]ERRF!G:AZ,20,0)</f>
        <v>NA</v>
      </c>
      <c r="V21" s="51" t="str">
        <f>+VLOOKUP(A21,[2]ERRF!G:AZ,44,0)</f>
        <v>7509|7509</v>
      </c>
      <c r="W21" s="51" t="str">
        <f>+VLOOKUP(A21,[2]ERRF!G:AZ,46,0)</f>
        <v>0</v>
      </c>
    </row>
    <row r="22" spans="1:23">
      <c r="A22" s="46">
        <v>28770</v>
      </c>
      <c r="B22" s="47">
        <v>43005</v>
      </c>
      <c r="C22" s="47">
        <v>43020</v>
      </c>
      <c r="D22" s="48">
        <v>36036</v>
      </c>
      <c r="E22" s="48">
        <v>36036</v>
      </c>
      <c r="F22" s="49" t="s">
        <v>75</v>
      </c>
      <c r="G22" s="50">
        <f>+VLOOKUP(A22,[2]ERRF!G:AZ,12,0)</f>
        <v>43018</v>
      </c>
      <c r="H22" s="50" t="str">
        <f>+VLOOKUP(A22,[2]ERRF!G:AZ,5,0)</f>
        <v>RC-1052574061</v>
      </c>
      <c r="I22" s="51" t="str">
        <f>+VLOOKUP(A22,[2]ERRF!G:AZ,4,0)</f>
        <v>SUBSIDIADO PLENO</v>
      </c>
      <c r="J22" s="52">
        <f>+VLOOKUP(A22,[2]ERRF!G:AZ,17,0)</f>
        <v>36036</v>
      </c>
      <c r="K22" s="53">
        <v>0</v>
      </c>
      <c r="L22" s="53">
        <v>0</v>
      </c>
      <c r="M22" s="53">
        <v>0</v>
      </c>
      <c r="N22" s="53">
        <f>+VLOOKUP(A22,[2]ERRF!G:AZ,19,0)</f>
        <v>0</v>
      </c>
      <c r="O22" s="53">
        <f>+VLOOKUP(A22,[2]ERRF!G:AZ,18,0)</f>
        <v>0</v>
      </c>
      <c r="P22" s="53">
        <f>+VLOOKUP(A22,[2]ERRF!G:AZ,41,0)</f>
        <v>0</v>
      </c>
      <c r="Q22" s="53">
        <f>+VLOOKUP(A22,[2]ERRF!G:AZ,38,0)</f>
        <v>0</v>
      </c>
      <c r="R22" s="53">
        <f>+E22-Q22</f>
        <v>36036</v>
      </c>
      <c r="S22" s="53">
        <f>+VLOOKUP(A22,[2]ERRF!G:AZ,37,0)</f>
        <v>0</v>
      </c>
      <c r="T22" s="51" t="str">
        <f>+VLOOKUP(A22,[2]ERRF!G:AZ,7,0)</f>
        <v>NINGUNO</v>
      </c>
      <c r="U22" s="51" t="str">
        <f>+VLOOKUP(A22,[2]ERRF!G:AZ,20,0)</f>
        <v>NA</v>
      </c>
      <c r="V22" s="51" t="str">
        <f>+VLOOKUP(A22,[2]ERRF!G:AZ,44,0)</f>
        <v>4421</v>
      </c>
      <c r="W22" s="51" t="str">
        <f>+VLOOKUP(A22,[2]ERRF!G:AZ,46,0)</f>
        <v>0</v>
      </c>
    </row>
    <row r="23" spans="1:23">
      <c r="A23" s="46">
        <v>28783</v>
      </c>
      <c r="B23" s="47">
        <v>43006</v>
      </c>
      <c r="C23" s="47">
        <v>43020</v>
      </c>
      <c r="D23" s="48">
        <v>427469</v>
      </c>
      <c r="E23" s="48">
        <v>91356</v>
      </c>
      <c r="F23" s="49" t="s">
        <v>75</v>
      </c>
      <c r="G23" s="50">
        <f>+VLOOKUP(A23,[2]ERRF!G:AZ,12,0)</f>
        <v>43018</v>
      </c>
      <c r="H23" s="50" t="str">
        <f>+VLOOKUP(A23,[2]ERRF!G:AZ,5,0)</f>
        <v>CC-1052216052</v>
      </c>
      <c r="I23" s="51" t="str">
        <f>+VLOOKUP(A23,[2]ERRF!G:AZ,4,0)</f>
        <v>SUBSIDIADO PLENO</v>
      </c>
      <c r="J23" s="52">
        <f>+VLOOKUP(A23,[2]ERRF!G:AZ,17,0)</f>
        <v>427469</v>
      </c>
      <c r="K23" s="53">
        <v>0</v>
      </c>
      <c r="L23" s="53">
        <v>0</v>
      </c>
      <c r="M23" s="53">
        <v>0</v>
      </c>
      <c r="N23" s="53">
        <f>+VLOOKUP(A23,[2]ERRF!G:AZ,19,0)</f>
        <v>0</v>
      </c>
      <c r="O23" s="53">
        <f>+VLOOKUP(A23,[2]ERRF!G:AZ,18,0)</f>
        <v>0</v>
      </c>
      <c r="P23" s="53">
        <f>+VLOOKUP(A23,[2]ERRF!G:AZ,41,0)</f>
        <v>0</v>
      </c>
      <c r="Q23" s="53">
        <f>+VLOOKUP(A23,[2]ERRF!G:AZ,38,0)</f>
        <v>0</v>
      </c>
      <c r="R23" s="53">
        <f>+E23-Q23</f>
        <v>91356</v>
      </c>
      <c r="S23" s="53">
        <f>+VLOOKUP(A23,[2]ERRF!G:AZ,37,0)</f>
        <v>0</v>
      </c>
      <c r="T23" s="51" t="str">
        <f>+VLOOKUP(A23,[2]ERRF!G:AZ,7,0)</f>
        <v>NINGUNO</v>
      </c>
      <c r="U23" s="51" t="str">
        <f>+VLOOKUP(A23,[2]ERRF!G:AZ,20,0)</f>
        <v>NA</v>
      </c>
      <c r="V23" s="51" t="str">
        <f>+VLOOKUP(A23,[2]ERRF!G:AZ,44,0)</f>
        <v>10091|4421</v>
      </c>
      <c r="W23" s="51" t="str">
        <f>+VLOOKUP(A23,[2]ERRF!G:AZ,46,0)</f>
        <v>0</v>
      </c>
    </row>
    <row r="24" spans="1:23">
      <c r="A24" s="46">
        <v>29191</v>
      </c>
      <c r="B24" s="47">
        <v>43038</v>
      </c>
      <c r="C24" s="47">
        <v>43081</v>
      </c>
      <c r="D24" s="48">
        <v>9009</v>
      </c>
      <c r="E24" s="48">
        <v>9009</v>
      </c>
      <c r="F24" s="49" t="s">
        <v>75</v>
      </c>
      <c r="G24" s="50">
        <f>+VLOOKUP(A24,[2]ERRF!G:AZ,12,0)</f>
        <v>43116</v>
      </c>
      <c r="H24" s="50" t="str">
        <f>+VLOOKUP(A24,[2]ERRF!G:AZ,5,0)</f>
        <v>CC-13886529</v>
      </c>
      <c r="I24" s="51" t="str">
        <f>+VLOOKUP(A24,[2]ERRF!G:AZ,4,0)</f>
        <v>SUBSIDIADO PLENO</v>
      </c>
      <c r="J24" s="52">
        <f>+VLOOKUP(A24,[2]ERRF!G:AZ,17,0)</f>
        <v>9009</v>
      </c>
      <c r="K24" s="53">
        <v>0</v>
      </c>
      <c r="L24" s="53">
        <v>0</v>
      </c>
      <c r="M24" s="53">
        <v>0</v>
      </c>
      <c r="N24" s="53">
        <f>+VLOOKUP(A24,[2]ERRF!G:AZ,19,0)</f>
        <v>0</v>
      </c>
      <c r="O24" s="53">
        <f>+VLOOKUP(A24,[2]ERRF!G:AZ,18,0)</f>
        <v>0</v>
      </c>
      <c r="P24" s="53">
        <f>+VLOOKUP(A24,[2]ERRF!G:AZ,41,0)</f>
        <v>0</v>
      </c>
      <c r="Q24" s="53">
        <f>+VLOOKUP(A24,[2]ERRF!G:AZ,38,0)</f>
        <v>9009</v>
      </c>
      <c r="R24" s="53">
        <f>+E24-Q24</f>
        <v>0</v>
      </c>
      <c r="S24" s="53">
        <f>+VLOOKUP(A24,[2]ERRF!G:AZ,37,0)</f>
        <v>0</v>
      </c>
      <c r="T24" s="51" t="str">
        <f>+VLOOKUP(A24,[2]ERRF!G:AZ,7,0)</f>
        <v>NINGUNO</v>
      </c>
      <c r="U24" s="51" t="str">
        <f>+VLOOKUP(A24,[2]ERRF!G:AZ,20,0)</f>
        <v>NA</v>
      </c>
      <c r="V24" s="51" t="str">
        <f>+VLOOKUP(A24,[2]ERRF!G:AZ,44,0)</f>
        <v>0</v>
      </c>
      <c r="W24" s="51" t="str">
        <f>+VLOOKUP(A24,[2]ERRF!G:AZ,46,0)</f>
        <v>11271</v>
      </c>
    </row>
    <row r="25" spans="1:23">
      <c r="A25" s="46">
        <v>29205</v>
      </c>
      <c r="B25" s="47">
        <v>43038</v>
      </c>
      <c r="C25" s="47">
        <v>43081</v>
      </c>
      <c r="D25" s="48">
        <v>9009</v>
      </c>
      <c r="E25" s="48">
        <v>9009</v>
      </c>
      <c r="F25" s="49" t="s">
        <v>75</v>
      </c>
      <c r="G25" s="50">
        <f>+VLOOKUP(A25,[2]ERRF!G:AZ,12,0)</f>
        <v>43116</v>
      </c>
      <c r="H25" s="50" t="str">
        <f>+VLOOKUP(A25,[2]ERRF!G:AZ,5,0)</f>
        <v>CC-22832453</v>
      </c>
      <c r="I25" s="51" t="str">
        <f>+VLOOKUP(A25,[2]ERRF!G:AZ,4,0)</f>
        <v>SUBSIDIADO PLENO</v>
      </c>
      <c r="J25" s="52">
        <f>+VLOOKUP(A25,[2]ERRF!G:AZ,17,0)</f>
        <v>9009</v>
      </c>
      <c r="K25" s="53">
        <v>0</v>
      </c>
      <c r="L25" s="53">
        <v>0</v>
      </c>
      <c r="M25" s="53">
        <v>0</v>
      </c>
      <c r="N25" s="53">
        <f>+VLOOKUP(A25,[2]ERRF!G:AZ,19,0)</f>
        <v>0</v>
      </c>
      <c r="O25" s="53">
        <f>+VLOOKUP(A25,[2]ERRF!G:AZ,18,0)</f>
        <v>0</v>
      </c>
      <c r="P25" s="53">
        <f>+VLOOKUP(A25,[2]ERRF!G:AZ,41,0)</f>
        <v>0</v>
      </c>
      <c r="Q25" s="53">
        <f>+VLOOKUP(A25,[2]ERRF!G:AZ,38,0)</f>
        <v>9009</v>
      </c>
      <c r="R25" s="53">
        <f>+E25-Q25</f>
        <v>0</v>
      </c>
      <c r="S25" s="53">
        <f>+VLOOKUP(A25,[2]ERRF!G:AZ,37,0)</f>
        <v>0</v>
      </c>
      <c r="T25" s="51" t="str">
        <f>+VLOOKUP(A25,[2]ERRF!G:AZ,7,0)</f>
        <v>NINGUNO</v>
      </c>
      <c r="U25" s="51" t="str">
        <f>+VLOOKUP(A25,[2]ERRF!G:AZ,20,0)</f>
        <v>NA</v>
      </c>
      <c r="V25" s="51" t="str">
        <f>+VLOOKUP(A25,[2]ERRF!G:AZ,44,0)</f>
        <v>0</v>
      </c>
      <c r="W25" s="51" t="str">
        <f>+VLOOKUP(A25,[2]ERRF!G:AZ,46,0)</f>
        <v>11271</v>
      </c>
    </row>
    <row r="26" spans="1:23">
      <c r="A26" s="46">
        <v>29278</v>
      </c>
      <c r="B26" s="47">
        <v>43046</v>
      </c>
      <c r="C26" s="47">
        <v>43081</v>
      </c>
      <c r="D26" s="48">
        <v>27027</v>
      </c>
      <c r="E26" s="48">
        <v>27027</v>
      </c>
      <c r="F26" s="49" t="s">
        <v>75</v>
      </c>
      <c r="G26" s="50">
        <f>+VLOOKUP(A26,[2]ERRF!G:AZ,12,0)</f>
        <v>43116</v>
      </c>
      <c r="H26" s="50" t="str">
        <f>+VLOOKUP(A26,[2]ERRF!G:AZ,5,0)</f>
        <v>RC-1143252889</v>
      </c>
      <c r="I26" s="51" t="str">
        <f>+VLOOKUP(A26,[2]ERRF!G:AZ,4,0)</f>
        <v>SUBSIDIADO PLENO</v>
      </c>
      <c r="J26" s="52">
        <f>+VLOOKUP(A26,[2]ERRF!G:AZ,17,0)</f>
        <v>27027</v>
      </c>
      <c r="K26" s="53">
        <v>0</v>
      </c>
      <c r="L26" s="53">
        <v>0</v>
      </c>
      <c r="M26" s="53">
        <v>0</v>
      </c>
      <c r="N26" s="53">
        <f>+VLOOKUP(A26,[2]ERRF!G:AZ,19,0)</f>
        <v>0</v>
      </c>
      <c r="O26" s="53">
        <f>+VLOOKUP(A26,[2]ERRF!G:AZ,18,0)</f>
        <v>0</v>
      </c>
      <c r="P26" s="53">
        <f>+VLOOKUP(A26,[2]ERRF!G:AZ,41,0)</f>
        <v>0</v>
      </c>
      <c r="Q26" s="53">
        <f>+VLOOKUP(A26,[2]ERRF!G:AZ,38,0)</f>
        <v>27027</v>
      </c>
      <c r="R26" s="53">
        <f>+E26-Q26</f>
        <v>0</v>
      </c>
      <c r="S26" s="53">
        <f>+VLOOKUP(A26,[2]ERRF!G:AZ,37,0)</f>
        <v>0</v>
      </c>
      <c r="T26" s="51" t="str">
        <f>+VLOOKUP(A26,[2]ERRF!G:AZ,7,0)</f>
        <v>NINGUNO</v>
      </c>
      <c r="U26" s="51" t="str">
        <f>+VLOOKUP(A26,[2]ERRF!G:AZ,20,0)</f>
        <v>NA</v>
      </c>
      <c r="V26" s="51" t="str">
        <f>+VLOOKUP(A26,[2]ERRF!G:AZ,44,0)</f>
        <v>0</v>
      </c>
      <c r="W26" s="51" t="str">
        <f>+VLOOKUP(A26,[2]ERRF!G:AZ,46,0)</f>
        <v>11271</v>
      </c>
    </row>
    <row r="27" spans="1:23">
      <c r="A27" s="46">
        <v>30445</v>
      </c>
      <c r="B27" s="47">
        <v>43106</v>
      </c>
      <c r="C27" s="47">
        <v>43174</v>
      </c>
      <c r="D27" s="48">
        <v>526482</v>
      </c>
      <c r="E27" s="48">
        <v>526482</v>
      </c>
      <c r="F27" s="49" t="s">
        <v>79</v>
      </c>
      <c r="G27" s="51">
        <v>0</v>
      </c>
      <c r="H27" s="51">
        <v>0</v>
      </c>
      <c r="I27" s="51">
        <v>0</v>
      </c>
      <c r="J27" s="51">
        <v>0</v>
      </c>
      <c r="K27" s="53">
        <f>+E27</f>
        <v>526482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</row>
    <row r="28" spans="1:23">
      <c r="A28" s="46">
        <v>30226</v>
      </c>
      <c r="B28" s="47">
        <v>43109</v>
      </c>
      <c r="C28" s="47">
        <v>43140</v>
      </c>
      <c r="D28" s="48">
        <v>102279</v>
      </c>
      <c r="E28" s="48">
        <v>102279</v>
      </c>
      <c r="F28" s="49" t="s">
        <v>75</v>
      </c>
      <c r="G28" s="50">
        <f>+VLOOKUP(A28,[2]ERRF!G:AZ,12,0)</f>
        <v>43143</v>
      </c>
      <c r="H28" s="50" t="str">
        <f>+VLOOKUP(A28,[2]ERRF!G:AZ,5,0)</f>
        <v>RC-1052574061</v>
      </c>
      <c r="I28" s="51" t="str">
        <f>+VLOOKUP(A28,[2]ERRF!G:AZ,4,0)</f>
        <v>SUBSIDIADO PLENO</v>
      </c>
      <c r="J28" s="52">
        <f>+VLOOKUP(A28,[2]ERRF!G:AZ,17,0)</f>
        <v>102279</v>
      </c>
      <c r="K28" s="53">
        <v>0</v>
      </c>
      <c r="L28" s="53">
        <v>0</v>
      </c>
      <c r="M28" s="53">
        <v>0</v>
      </c>
      <c r="N28" s="53">
        <f>+VLOOKUP(A28,[2]ERRF!G:AZ,19,0)</f>
        <v>0</v>
      </c>
      <c r="O28" s="53">
        <f>+VLOOKUP(A28,[2]ERRF!G:AZ,18,0)</f>
        <v>0</v>
      </c>
      <c r="P28" s="53">
        <f>+VLOOKUP(A28,[2]ERRF!G:AZ,41,0)</f>
        <v>0</v>
      </c>
      <c r="Q28" s="53">
        <f>+VLOOKUP(A28,[2]ERRF!G:AZ,38,0)</f>
        <v>0</v>
      </c>
      <c r="R28" s="53">
        <f>+E28-Q28</f>
        <v>102279</v>
      </c>
      <c r="S28" s="53">
        <f>+VLOOKUP(A28,[2]ERRF!G:AZ,37,0)</f>
        <v>0</v>
      </c>
      <c r="T28" s="51" t="str">
        <f>+VLOOKUP(A28,[2]ERRF!G:AZ,7,0)</f>
        <v>NINGUNO</v>
      </c>
      <c r="U28" s="51" t="str">
        <f>+VLOOKUP(A28,[2]ERRF!G:AZ,20,0)</f>
        <v>NA</v>
      </c>
      <c r="V28" s="51" t="str">
        <f>+VLOOKUP(A28,[2]ERRF!G:AZ,44,0)</f>
        <v>12872</v>
      </c>
      <c r="W28" s="51" t="str">
        <f>+VLOOKUP(A28,[2]ERRF!G:AZ,46,0)</f>
        <v>0</v>
      </c>
    </row>
    <row r="29" spans="1:23">
      <c r="A29" s="46">
        <v>30225</v>
      </c>
      <c r="B29" s="47">
        <v>43109</v>
      </c>
      <c r="C29" s="47">
        <v>43140</v>
      </c>
      <c r="D29" s="48">
        <v>125123</v>
      </c>
      <c r="E29" s="48">
        <v>125123</v>
      </c>
      <c r="F29" s="49" t="s">
        <v>75</v>
      </c>
      <c r="G29" s="50">
        <f>+VLOOKUP(A29,[2]ERRF!G:AZ,12,0)</f>
        <v>43143</v>
      </c>
      <c r="H29" s="50" t="str">
        <f>+VLOOKUP(A29,[2]ERRF!G:AZ,5,0)</f>
        <v>CC-44150754</v>
      </c>
      <c r="I29" s="51" t="str">
        <f>+VLOOKUP(A29,[2]ERRF!G:AZ,4,0)</f>
        <v>SUBSIDIADO PLENO</v>
      </c>
      <c r="J29" s="52">
        <f>+VLOOKUP(A29,[2]ERRF!G:AZ,17,0)</f>
        <v>125123</v>
      </c>
      <c r="K29" s="53">
        <v>0</v>
      </c>
      <c r="L29" s="53">
        <v>0</v>
      </c>
      <c r="M29" s="53">
        <v>0</v>
      </c>
      <c r="N29" s="53">
        <f>+VLOOKUP(A29,[2]ERRF!G:AZ,19,0)</f>
        <v>0</v>
      </c>
      <c r="O29" s="53">
        <f>+VLOOKUP(A29,[2]ERRF!G:AZ,18,0)</f>
        <v>0</v>
      </c>
      <c r="P29" s="53">
        <f>+VLOOKUP(A29,[2]ERRF!G:AZ,41,0)</f>
        <v>0</v>
      </c>
      <c r="Q29" s="53">
        <f>+VLOOKUP(A29,[2]ERRF!G:AZ,38,0)</f>
        <v>0</v>
      </c>
      <c r="R29" s="53">
        <f>+E29-Q29</f>
        <v>125123</v>
      </c>
      <c r="S29" s="53">
        <f>+VLOOKUP(A29,[2]ERRF!G:AZ,37,0)</f>
        <v>0</v>
      </c>
      <c r="T29" s="51" t="str">
        <f>+VLOOKUP(A29,[2]ERRF!G:AZ,7,0)</f>
        <v>NINGUNO</v>
      </c>
      <c r="U29" s="51" t="str">
        <f>+VLOOKUP(A29,[2]ERRF!G:AZ,20,0)</f>
        <v>NA</v>
      </c>
      <c r="V29" s="51" t="str">
        <f>+VLOOKUP(A29,[2]ERRF!G:AZ,44,0)</f>
        <v>12872</v>
      </c>
      <c r="W29" s="51" t="str">
        <f>+VLOOKUP(A29,[2]ERRF!G:AZ,46,0)</f>
        <v>0</v>
      </c>
    </row>
    <row r="30" spans="1:23">
      <c r="A30" s="46">
        <v>30229</v>
      </c>
      <c r="B30" s="47">
        <v>43109</v>
      </c>
      <c r="C30" s="47">
        <v>43140</v>
      </c>
      <c r="D30" s="48">
        <v>126847</v>
      </c>
      <c r="E30" s="48">
        <v>126847</v>
      </c>
      <c r="F30" s="49" t="s">
        <v>75</v>
      </c>
      <c r="G30" s="50">
        <f>+VLOOKUP(A30,[2]ERRF!G:AZ,12,0)</f>
        <v>43143</v>
      </c>
      <c r="H30" s="50" t="str">
        <f>+VLOOKUP(A30,[2]ERRF!G:AZ,5,0)</f>
        <v>RC-1052574204</v>
      </c>
      <c r="I30" s="51" t="str">
        <f>+VLOOKUP(A30,[2]ERRF!G:AZ,4,0)</f>
        <v>SUBSIDIADO PLENO</v>
      </c>
      <c r="J30" s="52">
        <f>+VLOOKUP(A30,[2]ERRF!G:AZ,17,0)</f>
        <v>126847</v>
      </c>
      <c r="K30" s="53">
        <v>0</v>
      </c>
      <c r="L30" s="53">
        <v>0</v>
      </c>
      <c r="M30" s="53">
        <v>0</v>
      </c>
      <c r="N30" s="53">
        <f>+VLOOKUP(A30,[2]ERRF!G:AZ,19,0)</f>
        <v>0</v>
      </c>
      <c r="O30" s="53">
        <f>+VLOOKUP(A30,[2]ERRF!G:AZ,18,0)</f>
        <v>0</v>
      </c>
      <c r="P30" s="53">
        <f>+VLOOKUP(A30,[2]ERRF!G:AZ,41,0)</f>
        <v>0</v>
      </c>
      <c r="Q30" s="53">
        <f>+VLOOKUP(A30,[2]ERRF!G:AZ,38,0)</f>
        <v>0</v>
      </c>
      <c r="R30" s="53">
        <f>+E30-Q30</f>
        <v>126847</v>
      </c>
      <c r="S30" s="53">
        <f>+VLOOKUP(A30,[2]ERRF!G:AZ,37,0)</f>
        <v>0</v>
      </c>
      <c r="T30" s="51" t="str">
        <f>+VLOOKUP(A30,[2]ERRF!G:AZ,7,0)</f>
        <v>NINGUNO</v>
      </c>
      <c r="U30" s="51" t="str">
        <f>+VLOOKUP(A30,[2]ERRF!G:AZ,20,0)</f>
        <v>NA</v>
      </c>
      <c r="V30" s="51" t="str">
        <f>+VLOOKUP(A30,[2]ERRF!G:AZ,44,0)</f>
        <v>12872</v>
      </c>
      <c r="W30" s="51" t="str">
        <f>+VLOOKUP(A30,[2]ERRF!G:AZ,46,0)</f>
        <v>0</v>
      </c>
    </row>
    <row r="31" spans="1:23">
      <c r="A31" s="46">
        <v>30220</v>
      </c>
      <c r="B31" s="47">
        <v>43109</v>
      </c>
      <c r="C31" s="47">
        <v>43140</v>
      </c>
      <c r="D31" s="48">
        <v>127428</v>
      </c>
      <c r="E31" s="48">
        <v>127428</v>
      </c>
      <c r="F31" s="49" t="s">
        <v>75</v>
      </c>
      <c r="G31" s="50">
        <f>+VLOOKUP(A31,[2]ERRF!G:AZ,12,0)</f>
        <v>43143</v>
      </c>
      <c r="H31" s="50" t="str">
        <f>+VLOOKUP(A31,[2]ERRF!G:AZ,5,0)</f>
        <v>CC-1002446620</v>
      </c>
      <c r="I31" s="51" t="str">
        <f>+VLOOKUP(A31,[2]ERRF!G:AZ,4,0)</f>
        <v>SUBSIDIADO PLENO</v>
      </c>
      <c r="J31" s="52">
        <f>+VLOOKUP(A31,[2]ERRF!G:AZ,17,0)</f>
        <v>127428</v>
      </c>
      <c r="K31" s="53">
        <v>0</v>
      </c>
      <c r="L31" s="53">
        <v>0</v>
      </c>
      <c r="M31" s="53">
        <v>0</v>
      </c>
      <c r="N31" s="53">
        <f>+VLOOKUP(A31,[2]ERRF!G:AZ,19,0)</f>
        <v>0</v>
      </c>
      <c r="O31" s="53">
        <f>+VLOOKUP(A31,[2]ERRF!G:AZ,18,0)</f>
        <v>0</v>
      </c>
      <c r="P31" s="53">
        <f>+VLOOKUP(A31,[2]ERRF!G:AZ,41,0)</f>
        <v>0</v>
      </c>
      <c r="Q31" s="53">
        <f>+VLOOKUP(A31,[2]ERRF!G:AZ,38,0)</f>
        <v>0</v>
      </c>
      <c r="R31" s="53">
        <f>+E31-Q31</f>
        <v>127428</v>
      </c>
      <c r="S31" s="53">
        <f>+VLOOKUP(A31,[2]ERRF!G:AZ,37,0)</f>
        <v>0</v>
      </c>
      <c r="T31" s="51" t="str">
        <f>+VLOOKUP(A31,[2]ERRF!G:AZ,7,0)</f>
        <v>NINGUNO</v>
      </c>
      <c r="U31" s="51" t="str">
        <f>+VLOOKUP(A31,[2]ERRF!G:AZ,20,0)</f>
        <v>NA</v>
      </c>
      <c r="V31" s="51" t="str">
        <f>+VLOOKUP(A31,[2]ERRF!G:AZ,44,0)</f>
        <v>12872</v>
      </c>
      <c r="W31" s="51" t="str">
        <f>+VLOOKUP(A31,[2]ERRF!G:AZ,46,0)</f>
        <v>0</v>
      </c>
    </row>
    <row r="32" spans="1:23">
      <c r="A32" s="46">
        <v>30398</v>
      </c>
      <c r="B32" s="47">
        <v>43109</v>
      </c>
      <c r="C32" s="47">
        <v>43140</v>
      </c>
      <c r="D32" s="48">
        <v>1554641</v>
      </c>
      <c r="E32" s="48">
        <v>1554641</v>
      </c>
      <c r="F32" s="49" t="s">
        <v>80</v>
      </c>
      <c r="G32" s="50">
        <f>+VLOOKUP(A32,[2]ERRF!G:AZ,12,0)</f>
        <v>43143</v>
      </c>
      <c r="H32" s="50" t="str">
        <f>+VLOOKUP(A32,[2]ERRF!G:AZ,5,0)</f>
        <v>CC-1002446620</v>
      </c>
      <c r="I32" s="51" t="str">
        <f>+VLOOKUP(A32,[2]ERRF!G:AZ,4,0)</f>
        <v>SUBSIDIADO PLENO</v>
      </c>
      <c r="J32" s="52">
        <f>+VLOOKUP(A32,[2]ERRF!G:AZ,17,0)</f>
        <v>1554641</v>
      </c>
      <c r="K32" s="53">
        <v>0</v>
      </c>
      <c r="L32" s="53">
        <v>0</v>
      </c>
      <c r="M32" s="53">
        <v>0</v>
      </c>
      <c r="N32" s="53">
        <f>+VLOOKUP(A32,[2]ERRF!G:AZ,19,0)</f>
        <v>0</v>
      </c>
      <c r="O32" s="53">
        <f>+VLOOKUP(A32,[2]ERRF!G:AZ,18,0)</f>
        <v>577941</v>
      </c>
      <c r="P32" s="53">
        <f>+VLOOKUP(A32,[2]ERRF!G:AZ,41,0)</f>
        <v>0</v>
      </c>
      <c r="Q32" s="53">
        <f>+VLOOKUP(A32,[2]ERRF!G:AZ,38,0)</f>
        <v>0</v>
      </c>
      <c r="R32" s="53">
        <f>+VLOOKUP(A32,[2]ERRF!G:AZ,39,0)</f>
        <v>976700</v>
      </c>
      <c r="S32" s="53">
        <f>+VLOOKUP(A32,[2]ERRF!G:AZ,37,0)</f>
        <v>0</v>
      </c>
      <c r="T32" s="51" t="str">
        <f>+VLOOKUP(A32,[2]ERRF!G:AZ,7,0)</f>
        <v>NINGUNO</v>
      </c>
      <c r="U32" s="51" t="str">
        <f>+VLOOKUP(A32,[2]ERRF!G:AZ,20,0)</f>
        <v>--SE GLOSA MAYOR VALOR COBRADO EN PDTO ATENCION D EPARTO DE ACUEROD A LO ESTIPULADO POR MANUAL TARIFARIO SOAT 2018. SE LIQUIDA Y GLOSA DIFERENCIA</v>
      </c>
      <c r="V32" s="51" t="str">
        <f>+VLOOKUP(A32,[2]ERRF!G:AZ,44,0)</f>
        <v>12872</v>
      </c>
      <c r="W32" s="51" t="str">
        <f>+VLOOKUP(A32,[2]ERRF!G:AZ,46,0)</f>
        <v>0</v>
      </c>
    </row>
    <row r="33" spans="1:23">
      <c r="A33" s="46">
        <v>30228</v>
      </c>
      <c r="B33" s="47">
        <v>43109</v>
      </c>
      <c r="C33" s="47">
        <v>43140</v>
      </c>
      <c r="D33" s="48">
        <v>198986</v>
      </c>
      <c r="E33" s="48">
        <v>198986</v>
      </c>
      <c r="F33" s="49" t="s">
        <v>75</v>
      </c>
      <c r="G33" s="50">
        <f>+VLOOKUP(A33,[2]ERRF!G:AZ,12,0)</f>
        <v>43175</v>
      </c>
      <c r="H33" s="50" t="str">
        <f>+VLOOKUP(A33,[2]ERRF!G:AZ,5,0)</f>
        <v>CC-3822003</v>
      </c>
      <c r="I33" s="51" t="str">
        <f>+VLOOKUP(A33,[2]ERRF!G:AZ,4,0)</f>
        <v>CONTRIBUTIVO MOVILIDAD</v>
      </c>
      <c r="J33" s="52">
        <f>+VLOOKUP(A33,[2]ERRF!G:AZ,17,0)</f>
        <v>198986</v>
      </c>
      <c r="K33" s="53">
        <v>0</v>
      </c>
      <c r="L33" s="53">
        <v>0</v>
      </c>
      <c r="M33" s="53">
        <v>0</v>
      </c>
      <c r="N33" s="53">
        <f>+VLOOKUP(A33,[2]ERRF!G:AZ,19,0)</f>
        <v>0</v>
      </c>
      <c r="O33" s="53">
        <f>+VLOOKUP(A33,[2]ERRF!G:AZ,18,0)</f>
        <v>0</v>
      </c>
      <c r="P33" s="53">
        <f>+VLOOKUP(A33,[2]ERRF!G:AZ,41,0)</f>
        <v>0</v>
      </c>
      <c r="Q33" s="53">
        <f>+VLOOKUP(A33,[2]ERRF!G:AZ,38,0)</f>
        <v>198986</v>
      </c>
      <c r="R33" s="53">
        <f>+E33-Q33</f>
        <v>0</v>
      </c>
      <c r="S33" s="53">
        <f>+VLOOKUP(A33,[2]ERRF!G:AZ,37,0)</f>
        <v>0</v>
      </c>
      <c r="T33" s="51" t="str">
        <f>+VLOOKUP(A33,[2]ERRF!G:AZ,7,0)</f>
        <v>NINGUNO</v>
      </c>
      <c r="U33" s="51" t="str">
        <f>+VLOOKUP(A33,[2]ERRF!G:AZ,20,0)</f>
        <v>NA</v>
      </c>
      <c r="V33" s="51" t="str">
        <f>+VLOOKUP(A33,[2]ERRF!G:AZ,44,0)</f>
        <v>0</v>
      </c>
      <c r="W33" s="51" t="str">
        <f>+VLOOKUP(A33,[2]ERRF!G:AZ,46,0)</f>
        <v>24048</v>
      </c>
    </row>
    <row r="34" spans="1:23">
      <c r="A34" s="46">
        <v>28475</v>
      </c>
      <c r="B34" s="47">
        <v>43109</v>
      </c>
      <c r="C34" s="47">
        <v>43140</v>
      </c>
      <c r="D34" s="48">
        <v>27027</v>
      </c>
      <c r="E34" s="48">
        <v>27027</v>
      </c>
      <c r="F34" s="49" t="s">
        <v>79</v>
      </c>
      <c r="G34" s="51">
        <v>0</v>
      </c>
      <c r="H34" s="51">
        <v>0</v>
      </c>
      <c r="I34" s="51">
        <v>0</v>
      </c>
      <c r="J34" s="51">
        <v>0</v>
      </c>
      <c r="K34" s="53">
        <f>+E34</f>
        <v>27027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</row>
    <row r="35" spans="1:23">
      <c r="A35" s="46">
        <v>30230</v>
      </c>
      <c r="B35" s="47">
        <v>43109</v>
      </c>
      <c r="C35" s="47">
        <v>43140</v>
      </c>
      <c r="D35" s="48">
        <v>455411</v>
      </c>
      <c r="E35" s="48">
        <v>455411</v>
      </c>
      <c r="F35" s="49" t="s">
        <v>75</v>
      </c>
      <c r="G35" s="50">
        <f>+VLOOKUP(A35,[2]ERRF!G:AZ,12,0)</f>
        <v>43143</v>
      </c>
      <c r="H35" s="50" t="str">
        <f>+VLOOKUP(A35,[2]ERRF!G:AZ,5,0)</f>
        <v>TI-1052216739</v>
      </c>
      <c r="I35" s="51" t="str">
        <f>+VLOOKUP(A35,[2]ERRF!G:AZ,4,0)</f>
        <v>SUBSIDIADO PLENO</v>
      </c>
      <c r="J35" s="52">
        <f>+VLOOKUP(A35,[2]ERRF!G:AZ,17,0)</f>
        <v>455411</v>
      </c>
      <c r="K35" s="53">
        <v>0</v>
      </c>
      <c r="L35" s="53">
        <v>0</v>
      </c>
      <c r="M35" s="53">
        <v>0</v>
      </c>
      <c r="N35" s="53">
        <f>+VLOOKUP(A35,[2]ERRF!G:AZ,19,0)</f>
        <v>0</v>
      </c>
      <c r="O35" s="53">
        <f>+VLOOKUP(A35,[2]ERRF!G:AZ,18,0)</f>
        <v>0</v>
      </c>
      <c r="P35" s="53">
        <f>+VLOOKUP(A35,[2]ERRF!G:AZ,41,0)</f>
        <v>0</v>
      </c>
      <c r="Q35" s="53">
        <f>+VLOOKUP(A35,[2]ERRF!G:AZ,38,0)</f>
        <v>0</v>
      </c>
      <c r="R35" s="53">
        <f>+E35-Q35</f>
        <v>455411</v>
      </c>
      <c r="S35" s="53">
        <f>+VLOOKUP(A35,[2]ERRF!G:AZ,37,0)</f>
        <v>0</v>
      </c>
      <c r="T35" s="51" t="str">
        <f>+VLOOKUP(A35,[2]ERRF!G:AZ,7,0)</f>
        <v>NINGUNO</v>
      </c>
      <c r="U35" s="51" t="str">
        <f>+VLOOKUP(A35,[2]ERRF!G:AZ,20,0)</f>
        <v>NA</v>
      </c>
      <c r="V35" s="51" t="str">
        <f>+VLOOKUP(A35,[2]ERRF!G:AZ,44,0)</f>
        <v>12872</v>
      </c>
      <c r="W35" s="51" t="str">
        <f>+VLOOKUP(A35,[2]ERRF!G:AZ,46,0)</f>
        <v>0</v>
      </c>
    </row>
    <row r="36" spans="1:23">
      <c r="A36" s="46">
        <v>29989</v>
      </c>
      <c r="B36" s="47">
        <v>43109</v>
      </c>
      <c r="C36" s="47">
        <v>43140</v>
      </c>
      <c r="D36" s="48">
        <v>53597</v>
      </c>
      <c r="E36" s="48">
        <v>53597</v>
      </c>
      <c r="F36" s="49" t="s">
        <v>75</v>
      </c>
      <c r="G36" s="50">
        <f>+VLOOKUP(A36,[2]ERRF!G:AZ,12,0)</f>
        <v>43175</v>
      </c>
      <c r="H36" s="50" t="str">
        <f>+VLOOKUP(A36,[2]ERRF!G:AZ,5,0)</f>
        <v>CC-9273021</v>
      </c>
      <c r="I36" s="51" t="str">
        <f>+VLOOKUP(A36,[2]ERRF!G:AZ,4,0)</f>
        <v>CONTRIBUTIVO MOVILIDAD</v>
      </c>
      <c r="J36" s="52">
        <f>+VLOOKUP(A36,[2]ERRF!G:AZ,17,0)</f>
        <v>53597</v>
      </c>
      <c r="K36" s="53">
        <v>0</v>
      </c>
      <c r="L36" s="53">
        <v>0</v>
      </c>
      <c r="M36" s="53">
        <v>0</v>
      </c>
      <c r="N36" s="53">
        <f>+VLOOKUP(A36,[2]ERRF!G:AZ,19,0)</f>
        <v>0</v>
      </c>
      <c r="O36" s="53">
        <f>+VLOOKUP(A36,[2]ERRF!G:AZ,18,0)</f>
        <v>0</v>
      </c>
      <c r="P36" s="53">
        <f>+VLOOKUP(A36,[2]ERRF!G:AZ,41,0)</f>
        <v>0</v>
      </c>
      <c r="Q36" s="53">
        <f>+VLOOKUP(A36,[2]ERRF!G:AZ,38,0)</f>
        <v>53597</v>
      </c>
      <c r="R36" s="53">
        <f>+E36-Q36</f>
        <v>0</v>
      </c>
      <c r="S36" s="53">
        <f>+VLOOKUP(A36,[2]ERRF!G:AZ,37,0)</f>
        <v>0</v>
      </c>
      <c r="T36" s="51" t="str">
        <f>+VLOOKUP(A36,[2]ERRF!G:AZ,7,0)</f>
        <v>NINGUNO</v>
      </c>
      <c r="U36" s="51" t="str">
        <f>+VLOOKUP(A36,[2]ERRF!G:AZ,20,0)</f>
        <v>NA</v>
      </c>
      <c r="V36" s="51" t="str">
        <f>+VLOOKUP(A36,[2]ERRF!G:AZ,44,0)</f>
        <v>0</v>
      </c>
      <c r="W36" s="51" t="str">
        <f>+VLOOKUP(A36,[2]ERRF!G:AZ,46,0)</f>
        <v>24048</v>
      </c>
    </row>
    <row r="37" spans="1:23">
      <c r="A37" s="46">
        <v>30046</v>
      </c>
      <c r="B37" s="47">
        <v>43109</v>
      </c>
      <c r="C37" s="47">
        <v>43140</v>
      </c>
      <c r="D37" s="48">
        <v>90934</v>
      </c>
      <c r="E37" s="48">
        <v>90934</v>
      </c>
      <c r="F37" s="49" t="s">
        <v>75</v>
      </c>
      <c r="G37" s="50">
        <f>+VLOOKUP(A37,[2]ERRF!G:AZ,12,0)</f>
        <v>43143</v>
      </c>
      <c r="H37" s="50" t="str">
        <f>+VLOOKUP(A37,[2]ERRF!G:AZ,5,0)</f>
        <v>TI-1063561497</v>
      </c>
      <c r="I37" s="51" t="str">
        <f>+VLOOKUP(A37,[2]ERRF!G:AZ,4,0)</f>
        <v>SUBSIDIADO PLENO</v>
      </c>
      <c r="J37" s="52">
        <f>+VLOOKUP(A37,[2]ERRF!G:AZ,17,0)</f>
        <v>90934</v>
      </c>
      <c r="K37" s="53">
        <v>0</v>
      </c>
      <c r="L37" s="53">
        <v>0</v>
      </c>
      <c r="M37" s="53">
        <v>0</v>
      </c>
      <c r="N37" s="53">
        <f>+VLOOKUP(A37,[2]ERRF!G:AZ,19,0)</f>
        <v>0</v>
      </c>
      <c r="O37" s="53">
        <f>+VLOOKUP(A37,[2]ERRF!G:AZ,18,0)</f>
        <v>0</v>
      </c>
      <c r="P37" s="53">
        <f>+VLOOKUP(A37,[2]ERRF!G:AZ,41,0)</f>
        <v>0</v>
      </c>
      <c r="Q37" s="53">
        <f>+VLOOKUP(A37,[2]ERRF!G:AZ,38,0)</f>
        <v>0</v>
      </c>
      <c r="R37" s="53">
        <f>+E37-Q37</f>
        <v>90934</v>
      </c>
      <c r="S37" s="53">
        <f>+VLOOKUP(A37,[2]ERRF!G:AZ,37,0)</f>
        <v>0</v>
      </c>
      <c r="T37" s="51" t="str">
        <f>+VLOOKUP(A37,[2]ERRF!G:AZ,7,0)</f>
        <v>NINGUNO</v>
      </c>
      <c r="U37" s="51" t="str">
        <f>+VLOOKUP(A37,[2]ERRF!G:AZ,20,0)</f>
        <v>NA</v>
      </c>
      <c r="V37" s="51" t="str">
        <f>+VLOOKUP(A37,[2]ERRF!G:AZ,44,0)</f>
        <v>12872</v>
      </c>
      <c r="W37" s="51" t="str">
        <f>+VLOOKUP(A37,[2]ERRF!G:AZ,46,0)</f>
        <v>0</v>
      </c>
    </row>
    <row r="38" spans="1:23">
      <c r="A38" s="46">
        <v>30449</v>
      </c>
      <c r="B38" s="47">
        <v>43110</v>
      </c>
      <c r="C38" s="47">
        <v>43174</v>
      </c>
      <c r="D38" s="48">
        <v>31200</v>
      </c>
      <c r="E38" s="48">
        <v>31200</v>
      </c>
      <c r="F38" s="49" t="s">
        <v>79</v>
      </c>
      <c r="G38" s="51">
        <v>0</v>
      </c>
      <c r="H38" s="51">
        <v>0</v>
      </c>
      <c r="I38" s="51">
        <v>0</v>
      </c>
      <c r="J38" s="51">
        <v>0</v>
      </c>
      <c r="K38" s="53">
        <f>+E38</f>
        <v>31200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1">
        <v>0</v>
      </c>
      <c r="U38" s="51">
        <v>0</v>
      </c>
      <c r="V38" s="51">
        <v>0</v>
      </c>
      <c r="W38" s="51">
        <v>0</v>
      </c>
    </row>
    <row r="39" spans="1:23">
      <c r="A39" s="46">
        <v>30450</v>
      </c>
      <c r="B39" s="47">
        <v>43115</v>
      </c>
      <c r="C39" s="47">
        <v>43174</v>
      </c>
      <c r="D39" s="48">
        <v>60200</v>
      </c>
      <c r="E39" s="48">
        <v>60200</v>
      </c>
      <c r="F39" s="49" t="s">
        <v>79</v>
      </c>
      <c r="G39" s="51">
        <v>0</v>
      </c>
      <c r="H39" s="51">
        <v>0</v>
      </c>
      <c r="I39" s="51">
        <v>0</v>
      </c>
      <c r="J39" s="51">
        <v>0</v>
      </c>
      <c r="K39" s="53">
        <f>+E39</f>
        <v>60200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1">
        <v>0</v>
      </c>
      <c r="U39" s="51">
        <v>0</v>
      </c>
      <c r="V39" s="51">
        <v>0</v>
      </c>
      <c r="W39" s="51">
        <v>0</v>
      </c>
    </row>
    <row r="40" spans="1:23">
      <c r="A40" s="46">
        <v>30856</v>
      </c>
      <c r="B40" s="47">
        <v>43131</v>
      </c>
      <c r="C40" s="47">
        <v>43203</v>
      </c>
      <c r="D40" s="48">
        <v>132357</v>
      </c>
      <c r="E40" s="48">
        <v>132357</v>
      </c>
      <c r="F40" s="49" t="s">
        <v>75</v>
      </c>
      <c r="G40" s="50">
        <f>+VLOOKUP(A40,[2]ERRF!G:AZ,12,0)</f>
        <v>43586</v>
      </c>
      <c r="H40" s="50" t="str">
        <f>+VLOOKUP(A40,[2]ERRF!G:AZ,5,0)</f>
        <v>CC-30844339</v>
      </c>
      <c r="I40" s="51" t="str">
        <f>+VLOOKUP(A40,[2]ERRF!G:AZ,4,0)</f>
        <v>SUBSIDIADO PLENO</v>
      </c>
      <c r="J40" s="52">
        <f>+VLOOKUP(A40,[2]ERRF!G:AZ,17,0)</f>
        <v>132357</v>
      </c>
      <c r="K40" s="53">
        <v>0</v>
      </c>
      <c r="L40" s="53">
        <v>0</v>
      </c>
      <c r="M40" s="53">
        <v>0</v>
      </c>
      <c r="N40" s="53">
        <f>+VLOOKUP(A40,[2]ERRF!G:AZ,19,0)</f>
        <v>0</v>
      </c>
      <c r="O40" s="53">
        <f>+VLOOKUP(A40,[2]ERRF!G:AZ,18,0)</f>
        <v>0</v>
      </c>
      <c r="P40" s="53">
        <f>+VLOOKUP(A40,[2]ERRF!G:AZ,41,0)</f>
        <v>0</v>
      </c>
      <c r="Q40" s="53">
        <f>+VLOOKUP(A40,[2]ERRF!G:AZ,38,0)</f>
        <v>0</v>
      </c>
      <c r="R40" s="53">
        <f>+E40-Q40</f>
        <v>132357</v>
      </c>
      <c r="S40" s="53">
        <f>+VLOOKUP(A40,[2]ERRF!G:AZ,37,0)</f>
        <v>0</v>
      </c>
      <c r="T40" s="51" t="str">
        <f>+VLOOKUP(A40,[2]ERRF!G:AZ,7,0)</f>
        <v>NINGUNO</v>
      </c>
      <c r="U40" s="51" t="str">
        <f>+VLOOKUP(A40,[2]ERRF!G:AZ,20,0)</f>
        <v>NA</v>
      </c>
      <c r="V40" s="51" t="str">
        <f>+VLOOKUP(A40,[2]ERRF!G:AZ,44,0)</f>
        <v>21918</v>
      </c>
      <c r="W40" s="51" t="str">
        <f>+VLOOKUP(A40,[2]ERRF!G:AZ,46,0)</f>
        <v>0</v>
      </c>
    </row>
    <row r="41" spans="1:23">
      <c r="A41" s="46">
        <v>30801</v>
      </c>
      <c r="B41" s="47">
        <v>43133</v>
      </c>
      <c r="C41" s="47">
        <v>43174</v>
      </c>
      <c r="D41" s="48">
        <v>71965</v>
      </c>
      <c r="E41" s="48">
        <v>71965</v>
      </c>
      <c r="F41" s="49" t="s">
        <v>75</v>
      </c>
      <c r="G41" s="50">
        <f>+VLOOKUP(A41,[2]ERRF!G:AZ,12,0)</f>
        <v>43175</v>
      </c>
      <c r="H41" s="50" t="str">
        <f>+VLOOKUP(A41,[2]ERRF!G:AZ,5,0)</f>
        <v>RC-1063565075</v>
      </c>
      <c r="I41" s="51" t="str">
        <f>+VLOOKUP(A41,[2]ERRF!G:AZ,4,0)</f>
        <v>SUBSIDIADO PLENO</v>
      </c>
      <c r="J41" s="52">
        <f>+VLOOKUP(A41,[2]ERRF!G:AZ,17,0)</f>
        <v>71965</v>
      </c>
      <c r="K41" s="53">
        <v>0</v>
      </c>
      <c r="L41" s="53">
        <v>0</v>
      </c>
      <c r="M41" s="53">
        <v>0</v>
      </c>
      <c r="N41" s="53">
        <f>+VLOOKUP(A41,[2]ERRF!G:AZ,19,0)</f>
        <v>0</v>
      </c>
      <c r="O41" s="53">
        <f>+VLOOKUP(A41,[2]ERRF!G:AZ,18,0)</f>
        <v>0</v>
      </c>
      <c r="P41" s="53">
        <f>+VLOOKUP(A41,[2]ERRF!G:AZ,41,0)</f>
        <v>0</v>
      </c>
      <c r="Q41" s="53">
        <f>+VLOOKUP(A41,[2]ERRF!G:AZ,38,0)</f>
        <v>71965</v>
      </c>
      <c r="R41" s="53">
        <f>+E41-Q41</f>
        <v>0</v>
      </c>
      <c r="S41" s="53">
        <f>+VLOOKUP(A41,[2]ERRF!G:AZ,37,0)</f>
        <v>0</v>
      </c>
      <c r="T41" s="51" t="str">
        <f>+VLOOKUP(A41,[2]ERRF!G:AZ,7,0)</f>
        <v>NINGUNO</v>
      </c>
      <c r="U41" s="51" t="str">
        <f>+VLOOKUP(A41,[2]ERRF!G:AZ,20,0)</f>
        <v>NA</v>
      </c>
      <c r="V41" s="51" t="str">
        <f>+VLOOKUP(A41,[2]ERRF!G:AZ,44,0)</f>
        <v>0</v>
      </c>
      <c r="W41" s="51" t="str">
        <f>+VLOOKUP(A41,[2]ERRF!G:AZ,46,0)</f>
        <v>12590</v>
      </c>
    </row>
    <row r="42" spans="1:23">
      <c r="A42" s="46">
        <v>30458</v>
      </c>
      <c r="B42" s="47">
        <v>43133</v>
      </c>
      <c r="C42" s="47">
        <v>43174</v>
      </c>
      <c r="D42" s="48">
        <v>87142</v>
      </c>
      <c r="E42" s="48">
        <v>87142</v>
      </c>
      <c r="F42" s="49" t="s">
        <v>75</v>
      </c>
      <c r="G42" s="50">
        <f>+VLOOKUP(A42,[2]ERRF!G:AZ,12,0)</f>
        <v>43586</v>
      </c>
      <c r="H42" s="50" t="str">
        <f>+VLOOKUP(A42,[2]ERRF!G:AZ,5,0)</f>
        <v>CC-1046429450</v>
      </c>
      <c r="I42" s="51" t="str">
        <f>+VLOOKUP(A42,[2]ERRF!G:AZ,4,0)</f>
        <v>SUBSIDIADO PLENO</v>
      </c>
      <c r="J42" s="52">
        <f>+VLOOKUP(A42,[2]ERRF!G:AZ,17,0)</f>
        <v>87142</v>
      </c>
      <c r="K42" s="53">
        <v>0</v>
      </c>
      <c r="L42" s="53">
        <v>0</v>
      </c>
      <c r="M42" s="53">
        <v>0</v>
      </c>
      <c r="N42" s="53">
        <f>+VLOOKUP(A42,[2]ERRF!G:AZ,19,0)</f>
        <v>0</v>
      </c>
      <c r="O42" s="53">
        <f>+VLOOKUP(A42,[2]ERRF!G:AZ,18,0)</f>
        <v>0</v>
      </c>
      <c r="P42" s="53">
        <f>+VLOOKUP(A42,[2]ERRF!G:AZ,41,0)</f>
        <v>0</v>
      </c>
      <c r="Q42" s="53">
        <f>+VLOOKUP(A42,[2]ERRF!G:AZ,38,0)</f>
        <v>0</v>
      </c>
      <c r="R42" s="53">
        <f>+E42-Q42</f>
        <v>87142</v>
      </c>
      <c r="S42" s="53">
        <f>+VLOOKUP(A42,[2]ERRF!G:AZ,37,0)</f>
        <v>0</v>
      </c>
      <c r="T42" s="51" t="str">
        <f>+VLOOKUP(A42,[2]ERRF!G:AZ,7,0)</f>
        <v>NINGUNO</v>
      </c>
      <c r="U42" s="51" t="str">
        <f>+VLOOKUP(A42,[2]ERRF!G:AZ,20,0)</f>
        <v>NA</v>
      </c>
      <c r="V42" s="51" t="str">
        <f>+VLOOKUP(A42,[2]ERRF!G:AZ,44,0)</f>
        <v>21918</v>
      </c>
      <c r="W42" s="51" t="str">
        <f>+VLOOKUP(A42,[2]ERRF!G:AZ,46,0)</f>
        <v>0</v>
      </c>
    </row>
    <row r="43" spans="1:23">
      <c r="A43" s="46">
        <v>30749</v>
      </c>
      <c r="B43" s="47">
        <v>43136</v>
      </c>
      <c r="C43" s="47">
        <v>43174</v>
      </c>
      <c r="D43" s="48">
        <v>166686</v>
      </c>
      <c r="E43" s="48">
        <v>166686</v>
      </c>
      <c r="F43" s="49" t="s">
        <v>75</v>
      </c>
      <c r="G43" s="50">
        <f>+VLOOKUP(A43,[2]ERRF!G:AZ,12,0)</f>
        <v>43586</v>
      </c>
      <c r="H43" s="50" t="str">
        <f>+VLOOKUP(A43,[2]ERRF!G:AZ,5,0)</f>
        <v>CC-30844339</v>
      </c>
      <c r="I43" s="51" t="str">
        <f>+VLOOKUP(A43,[2]ERRF!G:AZ,4,0)</f>
        <v>SUBSIDIADO PLENO</v>
      </c>
      <c r="J43" s="52">
        <f>+VLOOKUP(A43,[2]ERRF!G:AZ,17,0)</f>
        <v>166686</v>
      </c>
      <c r="K43" s="53">
        <v>0</v>
      </c>
      <c r="L43" s="53">
        <v>0</v>
      </c>
      <c r="M43" s="53">
        <v>0</v>
      </c>
      <c r="N43" s="53">
        <f>+VLOOKUP(A43,[2]ERRF!G:AZ,19,0)</f>
        <v>0</v>
      </c>
      <c r="O43" s="53">
        <f>+VLOOKUP(A43,[2]ERRF!G:AZ,18,0)</f>
        <v>0</v>
      </c>
      <c r="P43" s="53">
        <f>+VLOOKUP(A43,[2]ERRF!G:AZ,41,0)</f>
        <v>0</v>
      </c>
      <c r="Q43" s="53">
        <f>+VLOOKUP(A43,[2]ERRF!G:AZ,38,0)</f>
        <v>0</v>
      </c>
      <c r="R43" s="53">
        <f>+E43-Q43</f>
        <v>166686</v>
      </c>
      <c r="S43" s="53">
        <f>+VLOOKUP(A43,[2]ERRF!G:AZ,37,0)</f>
        <v>0</v>
      </c>
      <c r="T43" s="51" t="str">
        <f>+VLOOKUP(A43,[2]ERRF!G:AZ,7,0)</f>
        <v>NINGUNO</v>
      </c>
      <c r="U43" s="51" t="str">
        <f>+VLOOKUP(A43,[2]ERRF!G:AZ,20,0)</f>
        <v>NA</v>
      </c>
      <c r="V43" s="51" t="str">
        <f>+VLOOKUP(A43,[2]ERRF!G:AZ,44,0)</f>
        <v>21918</v>
      </c>
      <c r="W43" s="51" t="str">
        <f>+VLOOKUP(A43,[2]ERRF!G:AZ,46,0)</f>
        <v>0</v>
      </c>
    </row>
    <row r="44" spans="1:23">
      <c r="A44" s="46">
        <v>30396</v>
      </c>
      <c r="B44" s="47">
        <v>43137</v>
      </c>
      <c r="C44" s="47">
        <v>43174</v>
      </c>
      <c r="D44" s="48">
        <v>31200</v>
      </c>
      <c r="E44" s="48">
        <v>31200</v>
      </c>
      <c r="F44" s="49" t="s">
        <v>79</v>
      </c>
      <c r="G44" s="51">
        <v>0</v>
      </c>
      <c r="H44" s="51">
        <v>0</v>
      </c>
      <c r="I44" s="51">
        <v>0</v>
      </c>
      <c r="J44" s="51">
        <v>0</v>
      </c>
      <c r="K44" s="53">
        <f>+E44</f>
        <v>31200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1">
        <v>0</v>
      </c>
      <c r="U44" s="51">
        <v>0</v>
      </c>
      <c r="V44" s="51">
        <v>0</v>
      </c>
      <c r="W44" s="51">
        <v>0</v>
      </c>
    </row>
    <row r="45" spans="1:23">
      <c r="A45" s="46">
        <v>30525</v>
      </c>
      <c r="B45" s="47">
        <v>43139</v>
      </c>
      <c r="C45" s="47">
        <v>43174</v>
      </c>
      <c r="D45" s="48">
        <v>4700</v>
      </c>
      <c r="E45" s="48">
        <v>4700</v>
      </c>
      <c r="F45" s="49" t="s">
        <v>75</v>
      </c>
      <c r="G45" s="50">
        <f>+VLOOKUP(A45,[2]ERRF!G:AZ,12,0)</f>
        <v>43175</v>
      </c>
      <c r="H45" s="50" t="str">
        <f>+VLOOKUP(A45,[2]ERRF!G:AZ,5,0)</f>
        <v>CC-1046429450</v>
      </c>
      <c r="I45" s="51" t="str">
        <f>+VLOOKUP(A45,[2]ERRF!G:AZ,4,0)</f>
        <v>SUBSIDIADO PLENO</v>
      </c>
      <c r="J45" s="52">
        <f>+VLOOKUP(A45,[2]ERRF!G:AZ,17,0)</f>
        <v>4700</v>
      </c>
      <c r="K45" s="53">
        <v>0</v>
      </c>
      <c r="L45" s="53">
        <v>0</v>
      </c>
      <c r="M45" s="53">
        <v>0</v>
      </c>
      <c r="N45" s="53">
        <f>+VLOOKUP(A45,[2]ERRF!G:AZ,19,0)</f>
        <v>0</v>
      </c>
      <c r="O45" s="53">
        <f>+VLOOKUP(A45,[2]ERRF!G:AZ,18,0)</f>
        <v>0</v>
      </c>
      <c r="P45" s="53">
        <f>+VLOOKUP(A45,[2]ERRF!G:AZ,41,0)</f>
        <v>0</v>
      </c>
      <c r="Q45" s="53">
        <f>+VLOOKUP(A45,[2]ERRF!G:AZ,38,0)</f>
        <v>4700</v>
      </c>
      <c r="R45" s="53">
        <f>+E45-Q45</f>
        <v>0</v>
      </c>
      <c r="S45" s="53">
        <f>+VLOOKUP(A45,[2]ERRF!G:AZ,37,0)</f>
        <v>0</v>
      </c>
      <c r="T45" s="51" t="str">
        <f>+VLOOKUP(A45,[2]ERRF!G:AZ,7,0)</f>
        <v>NINGUNO</v>
      </c>
      <c r="U45" s="51" t="str">
        <f>+VLOOKUP(A45,[2]ERRF!G:AZ,20,0)</f>
        <v>NA</v>
      </c>
      <c r="V45" s="51" t="str">
        <f>+VLOOKUP(A45,[2]ERRF!G:AZ,44,0)</f>
        <v>0</v>
      </c>
      <c r="W45" s="51" t="str">
        <f>+VLOOKUP(A45,[2]ERRF!G:AZ,46,0)</f>
        <v>12590</v>
      </c>
    </row>
    <row r="46" spans="1:23">
      <c r="A46" s="46">
        <v>30526</v>
      </c>
      <c r="B46" s="47">
        <v>43139</v>
      </c>
      <c r="C46" s="47">
        <v>43174</v>
      </c>
      <c r="D46" s="48">
        <v>4700</v>
      </c>
      <c r="E46" s="48">
        <v>4700</v>
      </c>
      <c r="F46" s="49" t="s">
        <v>75</v>
      </c>
      <c r="G46" s="50">
        <f>+VLOOKUP(A46,[2]ERRF!G:AZ,12,0)</f>
        <v>43175</v>
      </c>
      <c r="H46" s="50" t="str">
        <f>+VLOOKUP(A46,[2]ERRF!G:AZ,5,0)</f>
        <v>CC-1046429450</v>
      </c>
      <c r="I46" s="51" t="str">
        <f>+VLOOKUP(A46,[2]ERRF!G:AZ,4,0)</f>
        <v>SUBSIDIADO PLENO</v>
      </c>
      <c r="J46" s="52">
        <f>+VLOOKUP(A46,[2]ERRF!G:AZ,17,0)</f>
        <v>4700</v>
      </c>
      <c r="K46" s="53">
        <v>0</v>
      </c>
      <c r="L46" s="53">
        <v>0</v>
      </c>
      <c r="M46" s="53">
        <v>0</v>
      </c>
      <c r="N46" s="53">
        <f>+VLOOKUP(A46,[2]ERRF!G:AZ,19,0)</f>
        <v>0</v>
      </c>
      <c r="O46" s="53">
        <f>+VLOOKUP(A46,[2]ERRF!G:AZ,18,0)</f>
        <v>0</v>
      </c>
      <c r="P46" s="53">
        <f>+VLOOKUP(A46,[2]ERRF!G:AZ,41,0)</f>
        <v>0</v>
      </c>
      <c r="Q46" s="53">
        <f>+VLOOKUP(A46,[2]ERRF!G:AZ,38,0)</f>
        <v>4700</v>
      </c>
      <c r="R46" s="53">
        <f>+E46-Q46</f>
        <v>0</v>
      </c>
      <c r="S46" s="53">
        <f>+VLOOKUP(A46,[2]ERRF!G:AZ,37,0)</f>
        <v>0</v>
      </c>
      <c r="T46" s="51" t="str">
        <f>+VLOOKUP(A46,[2]ERRF!G:AZ,7,0)</f>
        <v>NINGUNO</v>
      </c>
      <c r="U46" s="51" t="str">
        <f>+VLOOKUP(A46,[2]ERRF!G:AZ,20,0)</f>
        <v>NA</v>
      </c>
      <c r="V46" s="51" t="str">
        <f>+VLOOKUP(A46,[2]ERRF!G:AZ,44,0)</f>
        <v>0</v>
      </c>
      <c r="W46" s="51" t="str">
        <f>+VLOOKUP(A46,[2]ERRF!G:AZ,46,0)</f>
        <v>12590</v>
      </c>
    </row>
    <row r="47" spans="1:23">
      <c r="A47" s="46">
        <v>30527</v>
      </c>
      <c r="B47" s="47">
        <v>43139</v>
      </c>
      <c r="C47" s="47">
        <v>43174</v>
      </c>
      <c r="D47" s="48">
        <v>4700</v>
      </c>
      <c r="E47" s="48">
        <v>4700</v>
      </c>
      <c r="F47" s="49" t="s">
        <v>75</v>
      </c>
      <c r="G47" s="50">
        <f>+VLOOKUP(A47,[2]ERRF!G:AZ,12,0)</f>
        <v>43175</v>
      </c>
      <c r="H47" s="50" t="str">
        <f>+VLOOKUP(A47,[2]ERRF!G:AZ,5,0)</f>
        <v>CC-1100893073</v>
      </c>
      <c r="I47" s="51" t="str">
        <f>+VLOOKUP(A47,[2]ERRF!G:AZ,4,0)</f>
        <v>SUBSIDIADO PLENO</v>
      </c>
      <c r="J47" s="52">
        <f>+VLOOKUP(A47,[2]ERRF!G:AZ,17,0)</f>
        <v>4700</v>
      </c>
      <c r="K47" s="53">
        <v>0</v>
      </c>
      <c r="L47" s="53">
        <v>0</v>
      </c>
      <c r="M47" s="53">
        <v>0</v>
      </c>
      <c r="N47" s="53">
        <f>+VLOOKUP(A47,[2]ERRF!G:AZ,19,0)</f>
        <v>0</v>
      </c>
      <c r="O47" s="53">
        <f>+VLOOKUP(A47,[2]ERRF!G:AZ,18,0)</f>
        <v>0</v>
      </c>
      <c r="P47" s="53">
        <f>+VLOOKUP(A47,[2]ERRF!G:AZ,41,0)</f>
        <v>0</v>
      </c>
      <c r="Q47" s="53">
        <f>+VLOOKUP(A47,[2]ERRF!G:AZ,38,0)</f>
        <v>4700</v>
      </c>
      <c r="R47" s="53">
        <f>+E47-Q47</f>
        <v>0</v>
      </c>
      <c r="S47" s="53">
        <f>+VLOOKUP(A47,[2]ERRF!G:AZ,37,0)</f>
        <v>0</v>
      </c>
      <c r="T47" s="51" t="str">
        <f>+VLOOKUP(A47,[2]ERRF!G:AZ,7,0)</f>
        <v>NINGUNO</v>
      </c>
      <c r="U47" s="51" t="str">
        <f>+VLOOKUP(A47,[2]ERRF!G:AZ,20,0)</f>
        <v>NA</v>
      </c>
      <c r="V47" s="51" t="str">
        <f>+VLOOKUP(A47,[2]ERRF!G:AZ,44,0)</f>
        <v>0</v>
      </c>
      <c r="W47" s="51" t="str">
        <f>+VLOOKUP(A47,[2]ERRF!G:AZ,46,0)</f>
        <v>12590</v>
      </c>
    </row>
    <row r="48" spans="1:23">
      <c r="A48" s="46">
        <v>30608</v>
      </c>
      <c r="B48" s="47">
        <v>43145</v>
      </c>
      <c r="C48" s="47">
        <v>43174</v>
      </c>
      <c r="D48" s="48">
        <v>14100</v>
      </c>
      <c r="E48" s="48">
        <v>14100</v>
      </c>
      <c r="F48" s="49" t="s">
        <v>75</v>
      </c>
      <c r="G48" s="50">
        <f>+VLOOKUP(A48,[2]ERRF!G:AZ,12,0)</f>
        <v>43175</v>
      </c>
      <c r="H48" s="50" t="str">
        <f>+VLOOKUP(A48,[2]ERRF!G:AZ,5,0)</f>
        <v>RC-1052574219</v>
      </c>
      <c r="I48" s="51" t="str">
        <f>+VLOOKUP(A48,[2]ERRF!G:AZ,4,0)</f>
        <v>SUBSIDIADO PLENO</v>
      </c>
      <c r="J48" s="52">
        <f>+VLOOKUP(A48,[2]ERRF!G:AZ,17,0)</f>
        <v>14100</v>
      </c>
      <c r="K48" s="53">
        <v>0</v>
      </c>
      <c r="L48" s="53">
        <v>0</v>
      </c>
      <c r="M48" s="53">
        <v>0</v>
      </c>
      <c r="N48" s="53">
        <f>+VLOOKUP(A48,[2]ERRF!G:AZ,19,0)</f>
        <v>0</v>
      </c>
      <c r="O48" s="53">
        <f>+VLOOKUP(A48,[2]ERRF!G:AZ,18,0)</f>
        <v>0</v>
      </c>
      <c r="P48" s="53">
        <f>+VLOOKUP(A48,[2]ERRF!G:AZ,41,0)</f>
        <v>0</v>
      </c>
      <c r="Q48" s="53">
        <f>+VLOOKUP(A48,[2]ERRF!G:AZ,38,0)</f>
        <v>14100</v>
      </c>
      <c r="R48" s="53">
        <f>+E48-Q48</f>
        <v>0</v>
      </c>
      <c r="S48" s="53">
        <f>+VLOOKUP(A48,[2]ERRF!G:AZ,37,0)</f>
        <v>0</v>
      </c>
      <c r="T48" s="51" t="str">
        <f>+VLOOKUP(A48,[2]ERRF!G:AZ,7,0)</f>
        <v>NINGUNO</v>
      </c>
      <c r="U48" s="51" t="str">
        <f>+VLOOKUP(A48,[2]ERRF!G:AZ,20,0)</f>
        <v>NA</v>
      </c>
      <c r="V48" s="51" t="str">
        <f>+VLOOKUP(A48,[2]ERRF!G:AZ,44,0)</f>
        <v>0</v>
      </c>
      <c r="W48" s="51" t="str">
        <f>+VLOOKUP(A48,[2]ERRF!G:AZ,46,0)</f>
        <v>12590</v>
      </c>
    </row>
    <row r="49" spans="1:23">
      <c r="A49" s="46">
        <v>30609</v>
      </c>
      <c r="B49" s="47">
        <v>43145</v>
      </c>
      <c r="C49" s="47">
        <v>43174</v>
      </c>
      <c r="D49" s="48">
        <v>14100</v>
      </c>
      <c r="E49" s="48">
        <v>14100</v>
      </c>
      <c r="F49" s="49" t="s">
        <v>75</v>
      </c>
      <c r="G49" s="50">
        <f>+VLOOKUP(A49,[2]ERRF!G:AZ,12,0)</f>
        <v>43175</v>
      </c>
      <c r="H49" s="50" t="str">
        <f>+VLOOKUP(A49,[2]ERRF!G:AZ,5,0)</f>
        <v>RC-1052992902</v>
      </c>
      <c r="I49" s="51" t="str">
        <f>+VLOOKUP(A49,[2]ERRF!G:AZ,4,0)</f>
        <v>SUBSIDIADO PLENO</v>
      </c>
      <c r="J49" s="52">
        <f>+VLOOKUP(A49,[2]ERRF!G:AZ,17,0)</f>
        <v>14100</v>
      </c>
      <c r="K49" s="53">
        <v>0</v>
      </c>
      <c r="L49" s="53">
        <v>0</v>
      </c>
      <c r="M49" s="53">
        <v>0</v>
      </c>
      <c r="N49" s="53">
        <f>+VLOOKUP(A49,[2]ERRF!G:AZ,19,0)</f>
        <v>0</v>
      </c>
      <c r="O49" s="53">
        <f>+VLOOKUP(A49,[2]ERRF!G:AZ,18,0)</f>
        <v>0</v>
      </c>
      <c r="P49" s="53">
        <f>+VLOOKUP(A49,[2]ERRF!G:AZ,41,0)</f>
        <v>0</v>
      </c>
      <c r="Q49" s="53">
        <f>+VLOOKUP(A49,[2]ERRF!G:AZ,38,0)</f>
        <v>14100</v>
      </c>
      <c r="R49" s="53">
        <f>+E49-Q49</f>
        <v>0</v>
      </c>
      <c r="S49" s="53">
        <f>+VLOOKUP(A49,[2]ERRF!G:AZ,37,0)</f>
        <v>0</v>
      </c>
      <c r="T49" s="51" t="str">
        <f>+VLOOKUP(A49,[2]ERRF!G:AZ,7,0)</f>
        <v>NINGUNO</v>
      </c>
      <c r="U49" s="51" t="str">
        <f>+VLOOKUP(A49,[2]ERRF!G:AZ,20,0)</f>
        <v>NA</v>
      </c>
      <c r="V49" s="51" t="str">
        <f>+VLOOKUP(A49,[2]ERRF!G:AZ,44,0)</f>
        <v>0</v>
      </c>
      <c r="W49" s="51" t="str">
        <f>+VLOOKUP(A49,[2]ERRF!G:AZ,46,0)</f>
        <v>12590</v>
      </c>
    </row>
    <row r="50" spans="1:23">
      <c r="A50" s="46">
        <v>30751</v>
      </c>
      <c r="B50" s="47">
        <v>43145</v>
      </c>
      <c r="C50" s="47">
        <v>43174</v>
      </c>
      <c r="D50" s="48">
        <v>170612</v>
      </c>
      <c r="E50" s="48">
        <v>170612</v>
      </c>
      <c r="F50" s="49" t="s">
        <v>75</v>
      </c>
      <c r="G50" s="50">
        <f>+VLOOKUP(A50,[2]ERRF!G:AZ,12,0)</f>
        <v>43175</v>
      </c>
      <c r="H50" s="50" t="str">
        <f>+VLOOKUP(A50,[2]ERRF!G:AZ,5,0)</f>
        <v>CC-1221965070</v>
      </c>
      <c r="I50" s="51" t="str">
        <f>+VLOOKUP(A50,[2]ERRF!G:AZ,4,0)</f>
        <v>CONTRIBUTIVO MOVILIDAD</v>
      </c>
      <c r="J50" s="52">
        <f>+VLOOKUP(A50,[2]ERRF!G:AZ,17,0)</f>
        <v>170612</v>
      </c>
      <c r="K50" s="53">
        <v>0</v>
      </c>
      <c r="L50" s="53">
        <v>0</v>
      </c>
      <c r="M50" s="53">
        <v>0</v>
      </c>
      <c r="N50" s="53">
        <f>+VLOOKUP(A50,[2]ERRF!G:AZ,19,0)</f>
        <v>0</v>
      </c>
      <c r="O50" s="53">
        <f>+VLOOKUP(A50,[2]ERRF!G:AZ,18,0)</f>
        <v>0</v>
      </c>
      <c r="P50" s="53">
        <f>+VLOOKUP(A50,[2]ERRF!G:AZ,41,0)</f>
        <v>0</v>
      </c>
      <c r="Q50" s="53">
        <f>+VLOOKUP(A50,[2]ERRF!G:AZ,38,0)</f>
        <v>170612</v>
      </c>
      <c r="R50" s="53">
        <f>+E50-Q50</f>
        <v>0</v>
      </c>
      <c r="S50" s="53">
        <f>+VLOOKUP(A50,[2]ERRF!G:AZ,37,0)</f>
        <v>0</v>
      </c>
      <c r="T50" s="51" t="str">
        <f>+VLOOKUP(A50,[2]ERRF!G:AZ,7,0)</f>
        <v>NINGUNO</v>
      </c>
      <c r="U50" s="51" t="str">
        <f>+VLOOKUP(A50,[2]ERRF!G:AZ,20,0)</f>
        <v>NA</v>
      </c>
      <c r="V50" s="51" t="str">
        <f>+VLOOKUP(A50,[2]ERRF!G:AZ,44,0)</f>
        <v>0</v>
      </c>
      <c r="W50" s="51" t="str">
        <f>+VLOOKUP(A50,[2]ERRF!G:AZ,46,0)</f>
        <v>24048</v>
      </c>
    </row>
    <row r="51" spans="1:23">
      <c r="A51" s="46">
        <v>30613</v>
      </c>
      <c r="B51" s="47">
        <v>43145</v>
      </c>
      <c r="C51" s="47">
        <v>43174</v>
      </c>
      <c r="D51" s="48">
        <v>4700</v>
      </c>
      <c r="E51" s="48">
        <v>4700</v>
      </c>
      <c r="F51" s="49" t="s">
        <v>75</v>
      </c>
      <c r="G51" s="50">
        <f>+VLOOKUP(A51,[2]ERRF!G:AZ,12,0)</f>
        <v>43175</v>
      </c>
      <c r="H51" s="50" t="str">
        <f>+VLOOKUP(A51,[2]ERRF!G:AZ,5,0)</f>
        <v>CC-1046429450</v>
      </c>
      <c r="I51" s="51" t="str">
        <f>+VLOOKUP(A51,[2]ERRF!G:AZ,4,0)</f>
        <v>SUBSIDIADO PLENO</v>
      </c>
      <c r="J51" s="52">
        <f>+VLOOKUP(A51,[2]ERRF!G:AZ,17,0)</f>
        <v>4700</v>
      </c>
      <c r="K51" s="53">
        <v>0</v>
      </c>
      <c r="L51" s="53">
        <v>0</v>
      </c>
      <c r="M51" s="53">
        <v>0</v>
      </c>
      <c r="N51" s="53">
        <f>+VLOOKUP(A51,[2]ERRF!G:AZ,19,0)</f>
        <v>0</v>
      </c>
      <c r="O51" s="53">
        <f>+VLOOKUP(A51,[2]ERRF!G:AZ,18,0)</f>
        <v>0</v>
      </c>
      <c r="P51" s="53">
        <f>+VLOOKUP(A51,[2]ERRF!G:AZ,41,0)</f>
        <v>0</v>
      </c>
      <c r="Q51" s="53">
        <f>+VLOOKUP(A51,[2]ERRF!G:AZ,38,0)</f>
        <v>4700</v>
      </c>
      <c r="R51" s="53">
        <f>+E51-Q51</f>
        <v>0</v>
      </c>
      <c r="S51" s="53">
        <f>+VLOOKUP(A51,[2]ERRF!G:AZ,37,0)</f>
        <v>0</v>
      </c>
      <c r="T51" s="51" t="str">
        <f>+VLOOKUP(A51,[2]ERRF!G:AZ,7,0)</f>
        <v>NINGUNO</v>
      </c>
      <c r="U51" s="51" t="str">
        <f>+VLOOKUP(A51,[2]ERRF!G:AZ,20,0)</f>
        <v>NA</v>
      </c>
      <c r="V51" s="51" t="str">
        <f>+VLOOKUP(A51,[2]ERRF!G:AZ,44,0)</f>
        <v>0</v>
      </c>
      <c r="W51" s="51" t="str">
        <f>+VLOOKUP(A51,[2]ERRF!G:AZ,46,0)</f>
        <v>12590</v>
      </c>
    </row>
    <row r="52" spans="1:23">
      <c r="A52" s="46">
        <v>30756</v>
      </c>
      <c r="B52" s="47">
        <v>43152</v>
      </c>
      <c r="C52" s="47">
        <v>43174</v>
      </c>
      <c r="D52" s="48">
        <v>4700</v>
      </c>
      <c r="E52" s="48">
        <v>4700</v>
      </c>
      <c r="F52" s="49" t="s">
        <v>75</v>
      </c>
      <c r="G52" s="50">
        <f>+VLOOKUP(A52,[2]ERRF!G:AZ,12,0)</f>
        <v>43175</v>
      </c>
      <c r="H52" s="50" t="str">
        <f>+VLOOKUP(A52,[2]ERRF!G:AZ,5,0)</f>
        <v>CC-1046429450</v>
      </c>
      <c r="I52" s="51" t="str">
        <f>+VLOOKUP(A52,[2]ERRF!G:AZ,4,0)</f>
        <v>SUBSIDIADO PLENO</v>
      </c>
      <c r="J52" s="52">
        <f>+VLOOKUP(A52,[2]ERRF!G:AZ,17,0)</f>
        <v>4700</v>
      </c>
      <c r="K52" s="53">
        <v>0</v>
      </c>
      <c r="L52" s="53">
        <v>0</v>
      </c>
      <c r="M52" s="53">
        <v>0</v>
      </c>
      <c r="N52" s="53">
        <f>+VLOOKUP(A52,[2]ERRF!G:AZ,19,0)</f>
        <v>0</v>
      </c>
      <c r="O52" s="53">
        <f>+VLOOKUP(A52,[2]ERRF!G:AZ,18,0)</f>
        <v>0</v>
      </c>
      <c r="P52" s="53">
        <f>+VLOOKUP(A52,[2]ERRF!G:AZ,41,0)</f>
        <v>0</v>
      </c>
      <c r="Q52" s="53">
        <f>+VLOOKUP(A52,[2]ERRF!G:AZ,38,0)</f>
        <v>4700</v>
      </c>
      <c r="R52" s="53">
        <f>+E52-Q52</f>
        <v>0</v>
      </c>
      <c r="S52" s="53">
        <f>+VLOOKUP(A52,[2]ERRF!G:AZ,37,0)</f>
        <v>0</v>
      </c>
      <c r="T52" s="51" t="str">
        <f>+VLOOKUP(A52,[2]ERRF!G:AZ,7,0)</f>
        <v>NINGUNO</v>
      </c>
      <c r="U52" s="51" t="str">
        <f>+VLOOKUP(A52,[2]ERRF!G:AZ,20,0)</f>
        <v>NA</v>
      </c>
      <c r="V52" s="51" t="str">
        <f>+VLOOKUP(A52,[2]ERRF!G:AZ,44,0)</f>
        <v>0</v>
      </c>
      <c r="W52" s="51" t="str">
        <f>+VLOOKUP(A52,[2]ERRF!G:AZ,46,0)</f>
        <v>12590</v>
      </c>
    </row>
    <row r="53" spans="1:23">
      <c r="A53" s="46">
        <v>30787</v>
      </c>
      <c r="B53" s="47">
        <v>43153</v>
      </c>
      <c r="C53" s="47">
        <v>43174</v>
      </c>
      <c r="D53" s="48">
        <v>4700</v>
      </c>
      <c r="E53" s="48">
        <v>4700</v>
      </c>
      <c r="F53" s="49" t="s">
        <v>75</v>
      </c>
      <c r="G53" s="50">
        <f>+VLOOKUP(A53,[2]ERRF!G:AZ,12,0)</f>
        <v>43175</v>
      </c>
      <c r="H53" s="50" t="str">
        <f>+VLOOKUP(A53,[2]ERRF!G:AZ,5,0)</f>
        <v>CC-1085096519</v>
      </c>
      <c r="I53" s="51" t="str">
        <f>+VLOOKUP(A53,[2]ERRF!G:AZ,4,0)</f>
        <v>SUBSIDIADO PLENO</v>
      </c>
      <c r="J53" s="52">
        <f>+VLOOKUP(A53,[2]ERRF!G:AZ,17,0)</f>
        <v>4700</v>
      </c>
      <c r="K53" s="53">
        <v>0</v>
      </c>
      <c r="L53" s="53">
        <v>0</v>
      </c>
      <c r="M53" s="53">
        <v>0</v>
      </c>
      <c r="N53" s="53">
        <f>+VLOOKUP(A53,[2]ERRF!G:AZ,19,0)</f>
        <v>0</v>
      </c>
      <c r="O53" s="53">
        <f>+VLOOKUP(A53,[2]ERRF!G:AZ,18,0)</f>
        <v>0</v>
      </c>
      <c r="P53" s="53">
        <f>+VLOOKUP(A53,[2]ERRF!G:AZ,41,0)</f>
        <v>0</v>
      </c>
      <c r="Q53" s="53">
        <f>+VLOOKUP(A53,[2]ERRF!G:AZ,38,0)</f>
        <v>4700</v>
      </c>
      <c r="R53" s="53">
        <f>+E53-Q53</f>
        <v>0</v>
      </c>
      <c r="S53" s="53">
        <f>+VLOOKUP(A53,[2]ERRF!G:AZ,37,0)</f>
        <v>0</v>
      </c>
      <c r="T53" s="51" t="str">
        <f>+VLOOKUP(A53,[2]ERRF!G:AZ,7,0)</f>
        <v>NINGUNO</v>
      </c>
      <c r="U53" s="51" t="str">
        <f>+VLOOKUP(A53,[2]ERRF!G:AZ,20,0)</f>
        <v>NA</v>
      </c>
      <c r="V53" s="51" t="str">
        <f>+VLOOKUP(A53,[2]ERRF!G:AZ,44,0)</f>
        <v>0</v>
      </c>
      <c r="W53" s="51" t="str">
        <f>+VLOOKUP(A53,[2]ERRF!G:AZ,46,0)</f>
        <v>12590</v>
      </c>
    </row>
    <row r="54" spans="1:23">
      <c r="A54" s="46">
        <v>30984</v>
      </c>
      <c r="B54" s="47">
        <v>43163</v>
      </c>
      <c r="C54" s="47">
        <v>43174</v>
      </c>
      <c r="D54" s="48">
        <v>65519</v>
      </c>
      <c r="E54" s="48">
        <v>65519</v>
      </c>
      <c r="F54" s="49" t="s">
        <v>75</v>
      </c>
      <c r="G54" s="50">
        <f>+VLOOKUP(A54,[2]ERRF!G:AZ,12,0)</f>
        <v>43175</v>
      </c>
      <c r="H54" s="50" t="str">
        <f>+VLOOKUP(A54,[2]ERRF!G:AZ,5,0)</f>
        <v>CC-1052573363</v>
      </c>
      <c r="I54" s="51" t="str">
        <f>+VLOOKUP(A54,[2]ERRF!G:AZ,4,0)</f>
        <v>SUBSIDIADO PLENO</v>
      </c>
      <c r="J54" s="52">
        <f>+VLOOKUP(A54,[2]ERRF!G:AZ,17,0)</f>
        <v>65519</v>
      </c>
      <c r="K54" s="53">
        <v>0</v>
      </c>
      <c r="L54" s="53">
        <v>0</v>
      </c>
      <c r="M54" s="53">
        <v>0</v>
      </c>
      <c r="N54" s="53">
        <f>+VLOOKUP(A54,[2]ERRF!G:AZ,19,0)</f>
        <v>0</v>
      </c>
      <c r="O54" s="53">
        <f>+VLOOKUP(A54,[2]ERRF!G:AZ,18,0)</f>
        <v>0</v>
      </c>
      <c r="P54" s="53">
        <f>+VLOOKUP(A54,[2]ERRF!G:AZ,41,0)</f>
        <v>0</v>
      </c>
      <c r="Q54" s="53">
        <f>+VLOOKUP(A54,[2]ERRF!G:AZ,38,0)</f>
        <v>65519</v>
      </c>
      <c r="R54" s="53">
        <f>+E54-Q54</f>
        <v>0</v>
      </c>
      <c r="S54" s="53">
        <f>+VLOOKUP(A54,[2]ERRF!G:AZ,37,0)</f>
        <v>0</v>
      </c>
      <c r="T54" s="51" t="str">
        <f>+VLOOKUP(A54,[2]ERRF!G:AZ,7,0)</f>
        <v>NINGUNO</v>
      </c>
      <c r="U54" s="51" t="str">
        <f>+VLOOKUP(A54,[2]ERRF!G:AZ,20,0)</f>
        <v>NA</v>
      </c>
      <c r="V54" s="51" t="str">
        <f>+VLOOKUP(A54,[2]ERRF!G:AZ,44,0)</f>
        <v>0</v>
      </c>
      <c r="W54" s="51" t="str">
        <f>+VLOOKUP(A54,[2]ERRF!G:AZ,46,0)</f>
        <v>12590</v>
      </c>
    </row>
    <row r="55" spans="1:23">
      <c r="A55" s="46">
        <v>31078</v>
      </c>
      <c r="B55" s="47">
        <v>43172</v>
      </c>
      <c r="C55" s="47">
        <v>43203</v>
      </c>
      <c r="D55" s="48">
        <v>203872</v>
      </c>
      <c r="E55" s="48">
        <v>203872</v>
      </c>
      <c r="F55" s="49" t="s">
        <v>79</v>
      </c>
      <c r="G55" s="51">
        <v>0</v>
      </c>
      <c r="H55" s="51">
        <v>0</v>
      </c>
      <c r="I55" s="51">
        <v>0</v>
      </c>
      <c r="J55" s="51">
        <v>0</v>
      </c>
      <c r="K55" s="53">
        <f>+E55</f>
        <v>203872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1">
        <v>0</v>
      </c>
      <c r="U55" s="51">
        <v>0</v>
      </c>
      <c r="V55" s="51">
        <v>0</v>
      </c>
      <c r="W55" s="51">
        <v>0</v>
      </c>
    </row>
    <row r="56" spans="1:23">
      <c r="A56" s="46">
        <v>31242</v>
      </c>
      <c r="B56" s="47">
        <v>43186</v>
      </c>
      <c r="C56" s="47">
        <v>43203</v>
      </c>
      <c r="D56" s="48">
        <v>115900</v>
      </c>
      <c r="E56" s="48">
        <v>115900</v>
      </c>
      <c r="F56" s="49" t="s">
        <v>79</v>
      </c>
      <c r="G56" s="51">
        <v>0</v>
      </c>
      <c r="H56" s="51">
        <v>0</v>
      </c>
      <c r="I56" s="51">
        <v>0</v>
      </c>
      <c r="J56" s="51">
        <v>0</v>
      </c>
      <c r="K56" s="53">
        <f>+E56</f>
        <v>115900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1">
        <v>0</v>
      </c>
      <c r="U56" s="51">
        <v>0</v>
      </c>
      <c r="V56" s="51">
        <v>0</v>
      </c>
      <c r="W56" s="51">
        <v>0</v>
      </c>
    </row>
    <row r="57" spans="1:23">
      <c r="A57" s="46">
        <v>31244</v>
      </c>
      <c r="B57" s="47">
        <v>43186</v>
      </c>
      <c r="C57" s="47">
        <v>43203</v>
      </c>
      <c r="D57" s="48">
        <v>21400</v>
      </c>
      <c r="E57" s="48">
        <v>21400</v>
      </c>
      <c r="F57" s="49" t="s">
        <v>79</v>
      </c>
      <c r="G57" s="51">
        <v>0</v>
      </c>
      <c r="H57" s="51">
        <v>0</v>
      </c>
      <c r="I57" s="51">
        <v>0</v>
      </c>
      <c r="J57" s="51">
        <v>0</v>
      </c>
      <c r="K57" s="53">
        <f>+E57</f>
        <v>21400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1">
        <v>0</v>
      </c>
      <c r="U57" s="51">
        <v>0</v>
      </c>
      <c r="V57" s="51">
        <v>0</v>
      </c>
      <c r="W57" s="51">
        <v>0</v>
      </c>
    </row>
    <row r="58" spans="1:23">
      <c r="A58" s="46">
        <v>31299</v>
      </c>
      <c r="B58" s="47">
        <v>43187</v>
      </c>
      <c r="C58" s="47">
        <v>43203</v>
      </c>
      <c r="D58" s="48">
        <v>164683</v>
      </c>
      <c r="E58" s="48">
        <v>164683</v>
      </c>
      <c r="F58" s="49" t="s">
        <v>75</v>
      </c>
      <c r="G58" s="50">
        <f>+VLOOKUP(A58,[2]ERRF!G:AZ,12,0)</f>
        <v>43586</v>
      </c>
      <c r="H58" s="50" t="str">
        <f>+VLOOKUP(A58,[2]ERRF!G:AZ,5,0)</f>
        <v>CC-1052219748</v>
      </c>
      <c r="I58" s="51" t="str">
        <f>+VLOOKUP(A58,[2]ERRF!G:AZ,4,0)</f>
        <v>SUBSIDIADO PLENO</v>
      </c>
      <c r="J58" s="52">
        <f>+VLOOKUP(A58,[2]ERRF!G:AZ,17,0)</f>
        <v>164683</v>
      </c>
      <c r="K58" s="53">
        <v>0</v>
      </c>
      <c r="L58" s="53">
        <v>0</v>
      </c>
      <c r="M58" s="53">
        <v>0</v>
      </c>
      <c r="N58" s="53">
        <f>+VLOOKUP(A58,[2]ERRF!G:AZ,19,0)</f>
        <v>0</v>
      </c>
      <c r="O58" s="53">
        <f>+VLOOKUP(A58,[2]ERRF!G:AZ,18,0)</f>
        <v>0</v>
      </c>
      <c r="P58" s="53">
        <f>+VLOOKUP(A58,[2]ERRF!G:AZ,41,0)</f>
        <v>0</v>
      </c>
      <c r="Q58" s="53">
        <f>+VLOOKUP(A58,[2]ERRF!G:AZ,38,0)</f>
        <v>0</v>
      </c>
      <c r="R58" s="53">
        <f>+E58-Q58</f>
        <v>164683</v>
      </c>
      <c r="S58" s="53">
        <f>+VLOOKUP(A58,[2]ERRF!G:AZ,37,0)</f>
        <v>0</v>
      </c>
      <c r="T58" s="51" t="str">
        <f>+VLOOKUP(A58,[2]ERRF!G:AZ,7,0)</f>
        <v>NINGUNO</v>
      </c>
      <c r="U58" s="51" t="str">
        <f>+VLOOKUP(A58,[2]ERRF!G:AZ,20,0)</f>
        <v>NA</v>
      </c>
      <c r="V58" s="51" t="str">
        <f>+VLOOKUP(A58,[2]ERRF!G:AZ,44,0)</f>
        <v>21918</v>
      </c>
      <c r="W58" s="51" t="str">
        <f>+VLOOKUP(A58,[2]ERRF!G:AZ,46,0)</f>
        <v>0</v>
      </c>
    </row>
    <row r="59" spans="1:23">
      <c r="A59" s="46">
        <v>31452</v>
      </c>
      <c r="B59" s="47">
        <v>43207</v>
      </c>
      <c r="C59" s="47">
        <v>43565</v>
      </c>
      <c r="D59" s="48">
        <v>9400</v>
      </c>
      <c r="E59" s="48">
        <v>9400</v>
      </c>
      <c r="F59" s="49" t="s">
        <v>75</v>
      </c>
      <c r="G59" s="50">
        <f>+VLOOKUP(A59,[2]ERRF!G:AZ,12,0)</f>
        <v>43586</v>
      </c>
      <c r="H59" s="50" t="str">
        <f>+VLOOKUP(A59,[2]ERRF!G:AZ,5,0)</f>
        <v>CC-1052219099</v>
      </c>
      <c r="I59" s="51" t="str">
        <f>+VLOOKUP(A59,[2]ERRF!G:AZ,4,0)</f>
        <v>SUBSIDIADO PLENO</v>
      </c>
      <c r="J59" s="52">
        <f>+VLOOKUP(A59,[2]ERRF!G:AZ,17,0)</f>
        <v>9400</v>
      </c>
      <c r="K59" s="53">
        <v>0</v>
      </c>
      <c r="L59" s="53">
        <v>0</v>
      </c>
      <c r="M59" s="53">
        <v>0</v>
      </c>
      <c r="N59" s="53">
        <f>+VLOOKUP(A59,[2]ERRF!G:AZ,19,0)</f>
        <v>0</v>
      </c>
      <c r="O59" s="53">
        <f>+VLOOKUP(A59,[2]ERRF!G:AZ,18,0)</f>
        <v>0</v>
      </c>
      <c r="P59" s="53">
        <f>+VLOOKUP(A59,[2]ERRF!G:AZ,41,0)</f>
        <v>0</v>
      </c>
      <c r="Q59" s="53">
        <f>+VLOOKUP(A59,[2]ERRF!G:AZ,38,0)</f>
        <v>0</v>
      </c>
      <c r="R59" s="53">
        <f>+E59-Q59</f>
        <v>9400</v>
      </c>
      <c r="S59" s="53">
        <f>+VLOOKUP(A59,[2]ERRF!G:AZ,37,0)</f>
        <v>0</v>
      </c>
      <c r="T59" s="51" t="str">
        <f>+VLOOKUP(A59,[2]ERRF!G:AZ,7,0)</f>
        <v>NINGUNO</v>
      </c>
      <c r="U59" s="51" t="str">
        <f>+VLOOKUP(A59,[2]ERRF!G:AZ,20,0)</f>
        <v>NA</v>
      </c>
      <c r="V59" s="51" t="str">
        <f>+VLOOKUP(A59,[2]ERRF!G:AZ,44,0)</f>
        <v>21918</v>
      </c>
      <c r="W59" s="51" t="str">
        <f>+VLOOKUP(A59,[2]ERRF!G:AZ,46,0)</f>
        <v>0</v>
      </c>
    </row>
    <row r="60" spans="1:23">
      <c r="A60" s="46">
        <v>34839</v>
      </c>
      <c r="B60" s="47">
        <v>43437</v>
      </c>
      <c r="C60" s="47">
        <v>43565</v>
      </c>
      <c r="D60" s="48">
        <v>94000</v>
      </c>
      <c r="E60" s="48">
        <v>94000</v>
      </c>
      <c r="F60" s="49" t="s">
        <v>75</v>
      </c>
      <c r="G60" s="50">
        <f>+VLOOKUP(A60,[2]ERRF!G:AZ,12,0)</f>
        <v>43586</v>
      </c>
      <c r="H60" s="50" t="str">
        <f>+VLOOKUP(A60,[2]ERRF!G:AZ,5,0)</f>
        <v>CC-1052220118</v>
      </c>
      <c r="I60" s="51" t="str">
        <f>+VLOOKUP(A60,[2]ERRF!G:AZ,4,0)</f>
        <v>SUBSIDIADO PLENO</v>
      </c>
      <c r="J60" s="52">
        <f>+VLOOKUP(A60,[2]ERRF!G:AZ,17,0)</f>
        <v>94000</v>
      </c>
      <c r="K60" s="53">
        <v>0</v>
      </c>
      <c r="L60" s="53">
        <v>0</v>
      </c>
      <c r="M60" s="53">
        <v>0</v>
      </c>
      <c r="N60" s="53">
        <f>+VLOOKUP(A60,[2]ERRF!G:AZ,19,0)</f>
        <v>0</v>
      </c>
      <c r="O60" s="53">
        <f>+VLOOKUP(A60,[2]ERRF!G:AZ,18,0)</f>
        <v>0</v>
      </c>
      <c r="P60" s="53">
        <f>+VLOOKUP(A60,[2]ERRF!G:AZ,41,0)</f>
        <v>0</v>
      </c>
      <c r="Q60" s="53">
        <f>+VLOOKUP(A60,[2]ERRF!G:AZ,38,0)</f>
        <v>0</v>
      </c>
      <c r="R60" s="53">
        <f>+E60-Q60</f>
        <v>94000</v>
      </c>
      <c r="S60" s="53">
        <f>+VLOOKUP(A60,[2]ERRF!G:AZ,37,0)</f>
        <v>0</v>
      </c>
      <c r="T60" s="51" t="str">
        <f>+VLOOKUP(A60,[2]ERRF!G:AZ,7,0)</f>
        <v>NINGUNO</v>
      </c>
      <c r="U60" s="51" t="str">
        <f>+VLOOKUP(A60,[2]ERRF!G:AZ,20,0)</f>
        <v>NA</v>
      </c>
      <c r="V60" s="51" t="str">
        <f>+VLOOKUP(A60,[2]ERRF!G:AZ,44,0)</f>
        <v>21918</v>
      </c>
      <c r="W60" s="51" t="str">
        <f>+VLOOKUP(A60,[2]ERRF!G:AZ,46,0)</f>
        <v>0</v>
      </c>
    </row>
    <row r="61" spans="1:23">
      <c r="A61" s="46">
        <v>36330</v>
      </c>
      <c r="B61" s="47">
        <v>43462</v>
      </c>
      <c r="C61" s="47">
        <v>43565</v>
      </c>
      <c r="D61" s="48">
        <v>123085</v>
      </c>
      <c r="E61" s="48">
        <v>123085</v>
      </c>
      <c r="F61" s="49" t="s">
        <v>75</v>
      </c>
      <c r="G61" s="50">
        <f>+VLOOKUP(A61,[2]ERRF!G:AZ,12,0)</f>
        <v>43586</v>
      </c>
      <c r="H61" s="50" t="str">
        <f>+VLOOKUP(A61,[2]ERRF!G:AZ,5,0)</f>
        <v>CC-5046049</v>
      </c>
      <c r="I61" s="51" t="str">
        <f>+VLOOKUP(A61,[2]ERRF!G:AZ,4,0)</f>
        <v>SUBSIDIADO PLENO</v>
      </c>
      <c r="J61" s="52">
        <f>+VLOOKUP(A61,[2]ERRF!G:AZ,17,0)</f>
        <v>123085</v>
      </c>
      <c r="K61" s="53">
        <v>0</v>
      </c>
      <c r="L61" s="53">
        <v>0</v>
      </c>
      <c r="M61" s="53">
        <v>0</v>
      </c>
      <c r="N61" s="53">
        <f>+VLOOKUP(A61,[2]ERRF!G:AZ,19,0)</f>
        <v>0</v>
      </c>
      <c r="O61" s="53">
        <f>+VLOOKUP(A61,[2]ERRF!G:AZ,18,0)</f>
        <v>0</v>
      </c>
      <c r="P61" s="53">
        <f>+VLOOKUP(A61,[2]ERRF!G:AZ,41,0)</f>
        <v>0</v>
      </c>
      <c r="Q61" s="53">
        <f>+VLOOKUP(A61,[2]ERRF!G:AZ,38,0)</f>
        <v>0</v>
      </c>
      <c r="R61" s="53">
        <f>+E61-Q61</f>
        <v>123085</v>
      </c>
      <c r="S61" s="53">
        <f>+VLOOKUP(A61,[2]ERRF!G:AZ,37,0)</f>
        <v>0</v>
      </c>
      <c r="T61" s="51" t="str">
        <f>+VLOOKUP(A61,[2]ERRF!G:AZ,7,0)</f>
        <v>NINGUNO</v>
      </c>
      <c r="U61" s="51" t="str">
        <f>+VLOOKUP(A61,[2]ERRF!G:AZ,20,0)</f>
        <v>NA</v>
      </c>
      <c r="V61" s="51" t="str">
        <f>+VLOOKUP(A61,[2]ERRF!G:AZ,44,0)</f>
        <v>21918</v>
      </c>
      <c r="W61" s="51" t="str">
        <f>+VLOOKUP(A61,[2]ERRF!G:AZ,46,0)</f>
        <v>0</v>
      </c>
    </row>
    <row r="62" spans="1:23">
      <c r="A62" s="46">
        <v>36329</v>
      </c>
      <c r="B62" s="47">
        <v>43462</v>
      </c>
      <c r="C62" s="47">
        <v>43565</v>
      </c>
      <c r="D62" s="48">
        <v>629118</v>
      </c>
      <c r="E62" s="48">
        <v>629118</v>
      </c>
      <c r="F62" s="49" t="s">
        <v>79</v>
      </c>
      <c r="G62" s="51">
        <v>0</v>
      </c>
      <c r="H62" s="51">
        <v>0</v>
      </c>
      <c r="I62" s="51">
        <v>0</v>
      </c>
      <c r="J62" s="51">
        <v>0</v>
      </c>
      <c r="K62" s="53">
        <f>+E62</f>
        <v>629118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1">
        <v>0</v>
      </c>
      <c r="U62" s="51">
        <v>0</v>
      </c>
      <c r="V62" s="51">
        <v>0</v>
      </c>
      <c r="W62" s="51">
        <v>0</v>
      </c>
    </row>
    <row r="63" spans="1:23">
      <c r="A63" s="46">
        <v>35695</v>
      </c>
      <c r="B63" s="47">
        <v>43486</v>
      </c>
      <c r="C63" s="47">
        <v>43565</v>
      </c>
      <c r="D63" s="48">
        <v>180937</v>
      </c>
      <c r="E63" s="48">
        <v>180937</v>
      </c>
      <c r="F63" s="49" t="s">
        <v>75</v>
      </c>
      <c r="G63" s="50">
        <f>+VLOOKUP(A63,[2]ERRF!G:AZ,12,0)</f>
        <v>43586</v>
      </c>
      <c r="H63" s="50" t="str">
        <f>+VLOOKUP(A63,[2]ERRF!G:AZ,5,0)</f>
        <v>CC-1042439542</v>
      </c>
      <c r="I63" s="51" t="str">
        <f>+VLOOKUP(A63,[2]ERRF!G:AZ,4,0)</f>
        <v>SUBSIDIADO PLENO</v>
      </c>
      <c r="J63" s="52">
        <f>+VLOOKUP(A63,[2]ERRF!G:AZ,17,0)</f>
        <v>180937</v>
      </c>
      <c r="K63" s="53">
        <v>0</v>
      </c>
      <c r="L63" s="53">
        <v>0</v>
      </c>
      <c r="M63" s="53">
        <v>0</v>
      </c>
      <c r="N63" s="53">
        <f>+VLOOKUP(A63,[2]ERRF!G:AZ,19,0)</f>
        <v>0</v>
      </c>
      <c r="O63" s="53">
        <f>+VLOOKUP(A63,[2]ERRF!G:AZ,18,0)</f>
        <v>0</v>
      </c>
      <c r="P63" s="53">
        <f>+VLOOKUP(A63,[2]ERRF!G:AZ,41,0)</f>
        <v>0</v>
      </c>
      <c r="Q63" s="53">
        <f>+VLOOKUP(A63,[2]ERRF!G:AZ,38,0)</f>
        <v>0</v>
      </c>
      <c r="R63" s="53">
        <f>+E63-Q63</f>
        <v>180937</v>
      </c>
      <c r="S63" s="53">
        <f>+VLOOKUP(A63,[2]ERRF!G:AZ,37,0)</f>
        <v>0</v>
      </c>
      <c r="T63" s="51" t="str">
        <f>+VLOOKUP(A63,[2]ERRF!G:AZ,7,0)</f>
        <v>NINGUNO</v>
      </c>
      <c r="U63" s="51" t="str">
        <f>+VLOOKUP(A63,[2]ERRF!G:AZ,20,0)</f>
        <v>NA</v>
      </c>
      <c r="V63" s="51" t="str">
        <f>+VLOOKUP(A63,[2]ERRF!G:AZ,44,0)</f>
        <v>21918</v>
      </c>
      <c r="W63" s="51" t="str">
        <f>+VLOOKUP(A63,[2]ERRF!G:AZ,46,0)</f>
        <v>0</v>
      </c>
    </row>
    <row r="64" spans="1:23">
      <c r="A64" s="46">
        <v>36082</v>
      </c>
      <c r="B64" s="47">
        <v>43511</v>
      </c>
      <c r="C64" s="47">
        <v>43565</v>
      </c>
      <c r="D64" s="48">
        <v>180152</v>
      </c>
      <c r="E64" s="48">
        <v>180152</v>
      </c>
      <c r="F64" s="49" t="s">
        <v>75</v>
      </c>
      <c r="G64" s="50">
        <f>+VLOOKUP(A64,[2]ERRF!G:AZ,12,0)</f>
        <v>43586</v>
      </c>
      <c r="H64" s="50" t="str">
        <f>+VLOOKUP(A64,[2]ERRF!G:AZ,5,0)</f>
        <v>CC-22831420</v>
      </c>
      <c r="I64" s="51" t="str">
        <f>+VLOOKUP(A64,[2]ERRF!G:AZ,4,0)</f>
        <v>CONTRIBUTIVO MOVILIDAD</v>
      </c>
      <c r="J64" s="52">
        <f>+VLOOKUP(A64,[2]ERRF!G:AZ,17,0)</f>
        <v>180152</v>
      </c>
      <c r="K64" s="53">
        <v>0</v>
      </c>
      <c r="L64" s="53">
        <v>0</v>
      </c>
      <c r="M64" s="53">
        <v>0</v>
      </c>
      <c r="N64" s="53">
        <f>+VLOOKUP(A64,[2]ERRF!G:AZ,19,0)</f>
        <v>0</v>
      </c>
      <c r="O64" s="53">
        <f>+VLOOKUP(A64,[2]ERRF!G:AZ,18,0)</f>
        <v>0</v>
      </c>
      <c r="P64" s="53">
        <f>+VLOOKUP(A64,[2]ERRF!G:AZ,41,0)</f>
        <v>0</v>
      </c>
      <c r="Q64" s="53">
        <f>+VLOOKUP(A64,[2]ERRF!G:AZ,38,0)</f>
        <v>180152</v>
      </c>
      <c r="R64" s="53">
        <f>+E64-Q64</f>
        <v>0</v>
      </c>
      <c r="S64" s="53">
        <f>+VLOOKUP(A64,[2]ERRF!G:AZ,37,0)</f>
        <v>0</v>
      </c>
      <c r="T64" s="51" t="str">
        <f>+VLOOKUP(A64,[2]ERRF!G:AZ,7,0)</f>
        <v>NINGUNO</v>
      </c>
      <c r="U64" s="51" t="str">
        <f>+VLOOKUP(A64,[2]ERRF!G:AZ,20,0)</f>
        <v>NA</v>
      </c>
      <c r="V64" s="51" t="str">
        <f>+VLOOKUP(A64,[2]ERRF!G:AZ,44,0)</f>
        <v>0</v>
      </c>
      <c r="W64" s="51" t="str">
        <f>+VLOOKUP(A64,[2]ERRF!G:AZ,46,0)</f>
        <v>32560</v>
      </c>
    </row>
    <row r="65" spans="1:23">
      <c r="A65" s="46">
        <v>36131</v>
      </c>
      <c r="B65" s="47">
        <v>43521</v>
      </c>
      <c r="C65" s="47">
        <v>43565</v>
      </c>
      <c r="D65" s="48">
        <v>348000</v>
      </c>
      <c r="E65" s="48">
        <v>348000</v>
      </c>
      <c r="F65" s="49" t="s">
        <v>79</v>
      </c>
      <c r="G65" s="51">
        <v>0</v>
      </c>
      <c r="H65" s="51">
        <v>0</v>
      </c>
      <c r="I65" s="51">
        <v>0</v>
      </c>
      <c r="J65" s="51">
        <v>0</v>
      </c>
      <c r="K65" s="53">
        <f>+E65</f>
        <v>348000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v>0</v>
      </c>
      <c r="S65" s="53">
        <v>0</v>
      </c>
      <c r="T65" s="51">
        <v>0</v>
      </c>
      <c r="U65" s="51">
        <v>0</v>
      </c>
      <c r="V65" s="51">
        <v>0</v>
      </c>
      <c r="W65" s="51">
        <v>0</v>
      </c>
    </row>
    <row r="66" spans="1:23">
      <c r="A66" s="46">
        <v>36343</v>
      </c>
      <c r="B66" s="47">
        <v>43529</v>
      </c>
      <c r="C66" s="47">
        <v>43565</v>
      </c>
      <c r="D66" s="48">
        <v>95410</v>
      </c>
      <c r="E66" s="48">
        <v>95410</v>
      </c>
      <c r="F66" s="49" t="s">
        <v>75</v>
      </c>
      <c r="G66" s="50">
        <f>+VLOOKUP(A66,[2]ERRF!G:AZ,12,0)</f>
        <v>43586</v>
      </c>
      <c r="H66" s="50" t="str">
        <f>+VLOOKUP(A66,[2]ERRF!G:AZ,5,0)</f>
        <v>CC-1002446864</v>
      </c>
      <c r="I66" s="51" t="str">
        <f>+VLOOKUP(A66,[2]ERRF!G:AZ,4,0)</f>
        <v>SUBSIDIADO PLENO</v>
      </c>
      <c r="J66" s="52">
        <f>+VLOOKUP(A66,[2]ERRF!G:AZ,17,0)</f>
        <v>95410</v>
      </c>
      <c r="K66" s="53">
        <v>0</v>
      </c>
      <c r="L66" s="53">
        <v>0</v>
      </c>
      <c r="M66" s="53">
        <v>0</v>
      </c>
      <c r="N66" s="53">
        <f>+VLOOKUP(A66,[2]ERRF!G:AZ,19,0)</f>
        <v>0</v>
      </c>
      <c r="O66" s="53">
        <f>+VLOOKUP(A66,[2]ERRF!G:AZ,18,0)</f>
        <v>0</v>
      </c>
      <c r="P66" s="53">
        <f>+VLOOKUP(A66,[2]ERRF!G:AZ,41,0)</f>
        <v>0</v>
      </c>
      <c r="Q66" s="53">
        <f>+VLOOKUP(A66,[2]ERRF!G:AZ,38,0)</f>
        <v>0</v>
      </c>
      <c r="R66" s="53">
        <f>+E66-Q66</f>
        <v>95410</v>
      </c>
      <c r="S66" s="53">
        <f>+VLOOKUP(A66,[2]ERRF!G:AZ,37,0)</f>
        <v>0</v>
      </c>
      <c r="T66" s="51" t="str">
        <f>+VLOOKUP(A66,[2]ERRF!G:AZ,7,0)</f>
        <v>NINGUNO</v>
      </c>
      <c r="U66" s="51" t="str">
        <f>+VLOOKUP(A66,[2]ERRF!G:AZ,20,0)</f>
        <v>NA</v>
      </c>
      <c r="V66" s="51" t="str">
        <f>+VLOOKUP(A66,[2]ERRF!G:AZ,44,0)</f>
        <v>21918</v>
      </c>
      <c r="W66" s="51" t="str">
        <f>+VLOOKUP(A66,[2]ERRF!G:AZ,46,0)</f>
        <v>0</v>
      </c>
    </row>
    <row r="67" spans="1:23">
      <c r="A67" s="46">
        <v>36414</v>
      </c>
      <c r="B67" s="47">
        <v>43540</v>
      </c>
      <c r="C67" s="47">
        <v>43565</v>
      </c>
      <c r="D67" s="48">
        <v>72600</v>
      </c>
      <c r="E67" s="48">
        <v>72600</v>
      </c>
      <c r="F67" s="49" t="s">
        <v>79</v>
      </c>
      <c r="G67" s="51">
        <v>0</v>
      </c>
      <c r="H67" s="51">
        <v>0</v>
      </c>
      <c r="I67" s="51">
        <v>0</v>
      </c>
      <c r="J67" s="51">
        <v>0</v>
      </c>
      <c r="K67" s="53">
        <f>+E67</f>
        <v>72600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1">
        <v>0</v>
      </c>
      <c r="U67" s="51">
        <v>0</v>
      </c>
      <c r="V67" s="51">
        <v>0</v>
      </c>
      <c r="W67" s="51">
        <v>0</v>
      </c>
    </row>
    <row r="68" spans="1:23">
      <c r="A68" s="46">
        <v>36634</v>
      </c>
      <c r="B68" s="47">
        <v>43541</v>
      </c>
      <c r="C68" s="47">
        <v>43565</v>
      </c>
      <c r="D68" s="48">
        <v>130725</v>
      </c>
      <c r="E68" s="48">
        <v>130725</v>
      </c>
      <c r="F68" s="49" t="s">
        <v>75</v>
      </c>
      <c r="G68" s="50">
        <f>+VLOOKUP(A68,[2]ERRF!G:AZ,12,0)</f>
        <v>43586</v>
      </c>
      <c r="H68" s="50" t="str">
        <f>+VLOOKUP(A68,[2]ERRF!G:AZ,5,0)</f>
        <v>CC-1072467139</v>
      </c>
      <c r="I68" s="51" t="str">
        <f>+VLOOKUP(A68,[2]ERRF!G:AZ,4,0)</f>
        <v>SUBSIDIADO PLENO</v>
      </c>
      <c r="J68" s="52">
        <f>+VLOOKUP(A68,[2]ERRF!G:AZ,17,0)</f>
        <v>130725</v>
      </c>
      <c r="K68" s="53">
        <v>0</v>
      </c>
      <c r="L68" s="53">
        <v>0</v>
      </c>
      <c r="M68" s="53">
        <v>0</v>
      </c>
      <c r="N68" s="53">
        <f>+VLOOKUP(A68,[2]ERRF!G:AZ,19,0)</f>
        <v>0</v>
      </c>
      <c r="O68" s="53">
        <f>+VLOOKUP(A68,[2]ERRF!G:AZ,18,0)</f>
        <v>0</v>
      </c>
      <c r="P68" s="53">
        <f>+VLOOKUP(A68,[2]ERRF!G:AZ,41,0)</f>
        <v>0</v>
      </c>
      <c r="Q68" s="53">
        <f>+VLOOKUP(A68,[2]ERRF!G:AZ,38,0)</f>
        <v>0</v>
      </c>
      <c r="R68" s="53">
        <f>+E68-Q68</f>
        <v>130725</v>
      </c>
      <c r="S68" s="53">
        <f>+VLOOKUP(A68,[2]ERRF!G:AZ,37,0)</f>
        <v>0</v>
      </c>
      <c r="T68" s="51" t="str">
        <f>+VLOOKUP(A68,[2]ERRF!G:AZ,7,0)</f>
        <v>NINGUNO</v>
      </c>
      <c r="U68" s="51" t="str">
        <f>+VLOOKUP(A68,[2]ERRF!G:AZ,20,0)</f>
        <v>NA</v>
      </c>
      <c r="V68" s="51" t="str">
        <f>+VLOOKUP(A68,[2]ERRF!G:AZ,44,0)</f>
        <v>21918</v>
      </c>
      <c r="W68" s="51" t="str">
        <f>+VLOOKUP(A68,[2]ERRF!G:AZ,46,0)</f>
        <v>0</v>
      </c>
    </row>
    <row r="69" spans="1:23">
      <c r="A69" s="46">
        <v>36428</v>
      </c>
      <c r="B69" s="47">
        <v>43542</v>
      </c>
      <c r="C69" s="47">
        <v>43565</v>
      </c>
      <c r="D69" s="48">
        <v>14946</v>
      </c>
      <c r="E69" s="48">
        <v>14946</v>
      </c>
      <c r="F69" s="49" t="s">
        <v>75</v>
      </c>
      <c r="G69" s="50">
        <f>+VLOOKUP(A69,[2]ERRF!G:AZ,12,0)</f>
        <v>43586</v>
      </c>
      <c r="H69" s="50" t="str">
        <f>+VLOOKUP(A69,[2]ERRF!G:AZ,5,0)</f>
        <v>RC-1049324345</v>
      </c>
      <c r="I69" s="51" t="str">
        <f>+VLOOKUP(A69,[2]ERRF!G:AZ,4,0)</f>
        <v>SUBSIDIADO PLENO</v>
      </c>
      <c r="J69" s="52">
        <f>+VLOOKUP(A69,[2]ERRF!G:AZ,17,0)</f>
        <v>14946</v>
      </c>
      <c r="K69" s="53">
        <v>0</v>
      </c>
      <c r="L69" s="53">
        <v>0</v>
      </c>
      <c r="M69" s="53">
        <v>0</v>
      </c>
      <c r="N69" s="53">
        <f>+VLOOKUP(A69,[2]ERRF!G:AZ,19,0)</f>
        <v>0</v>
      </c>
      <c r="O69" s="53">
        <f>+VLOOKUP(A69,[2]ERRF!G:AZ,18,0)</f>
        <v>0</v>
      </c>
      <c r="P69" s="53">
        <f>+VLOOKUP(A69,[2]ERRF!G:AZ,41,0)</f>
        <v>0</v>
      </c>
      <c r="Q69" s="53">
        <f>+VLOOKUP(A69,[2]ERRF!G:AZ,38,0)</f>
        <v>0</v>
      </c>
      <c r="R69" s="53">
        <f>+E69-Q69</f>
        <v>14946</v>
      </c>
      <c r="S69" s="53">
        <f>+VLOOKUP(A69,[2]ERRF!G:AZ,37,0)</f>
        <v>0</v>
      </c>
      <c r="T69" s="51" t="str">
        <f>+VLOOKUP(A69,[2]ERRF!G:AZ,7,0)</f>
        <v>NINGUNO</v>
      </c>
      <c r="U69" s="51" t="str">
        <f>+VLOOKUP(A69,[2]ERRF!G:AZ,20,0)</f>
        <v>NA</v>
      </c>
      <c r="V69" s="51" t="str">
        <f>+VLOOKUP(A69,[2]ERRF!G:AZ,44,0)</f>
        <v>21918</v>
      </c>
      <c r="W69" s="51" t="str">
        <f>+VLOOKUP(A69,[2]ERRF!G:AZ,46,0)</f>
        <v>0</v>
      </c>
    </row>
    <row r="70" spans="1:23">
      <c r="A70" s="46">
        <v>36783</v>
      </c>
      <c r="B70" s="47">
        <v>43543</v>
      </c>
      <c r="C70" s="47">
        <v>43815</v>
      </c>
      <c r="D70" s="48">
        <v>243888</v>
      </c>
      <c r="E70" s="48">
        <v>243888</v>
      </c>
      <c r="F70" s="49" t="s">
        <v>75</v>
      </c>
      <c r="G70" s="50">
        <f>+VLOOKUP(A70,[2]ERRF!G:AZ,12,0)</f>
        <v>43726</v>
      </c>
      <c r="H70" s="50" t="str">
        <f>+VLOOKUP(A70,[2]ERRF!G:AZ,5,0)</f>
        <v>CC-22832453</v>
      </c>
      <c r="I70" s="51" t="str">
        <f>+VLOOKUP(A70,[2]ERRF!G:AZ,4,0)</f>
        <v>SUBSIDIADO PLENO</v>
      </c>
      <c r="J70" s="52">
        <f>+VLOOKUP(A70,[2]ERRF!G:AZ,17,0)</f>
        <v>243888</v>
      </c>
      <c r="K70" s="53">
        <v>0</v>
      </c>
      <c r="L70" s="53">
        <v>0</v>
      </c>
      <c r="M70" s="53">
        <v>0</v>
      </c>
      <c r="N70" s="53">
        <f>+VLOOKUP(A70,[2]ERRF!G:AZ,19,0)</f>
        <v>0</v>
      </c>
      <c r="O70" s="53">
        <f>+VLOOKUP(A70,[2]ERRF!G:AZ,18,0)</f>
        <v>0</v>
      </c>
      <c r="P70" s="53">
        <f>+VLOOKUP(A70,[2]ERRF!G:AZ,41,0)</f>
        <v>0</v>
      </c>
      <c r="Q70" s="53">
        <f>+VLOOKUP(A70,[2]ERRF!G:AZ,38,0)</f>
        <v>36583</v>
      </c>
      <c r="R70" s="53">
        <f>+E70-Q70</f>
        <v>207305</v>
      </c>
      <c r="S70" s="53">
        <f>+VLOOKUP(A70,[2]ERRF!G:AZ,37,0)</f>
        <v>0</v>
      </c>
      <c r="T70" s="51" t="str">
        <f>+VLOOKUP(A70,[2]ERRF!G:AZ,7,0)</f>
        <v>NINGUNO</v>
      </c>
      <c r="U70" s="51" t="str">
        <f>+VLOOKUP(A70,[2]ERRF!G:AZ,20,0)</f>
        <v>NA</v>
      </c>
      <c r="V70" s="51" t="str">
        <f>+VLOOKUP(A70,[2]ERRF!G:AZ,44,0)</f>
        <v>24881</v>
      </c>
      <c r="W70" s="51" t="str">
        <f>+VLOOKUP(A70,[2]ERRF!G:AZ,46,0)</f>
        <v>20020</v>
      </c>
    </row>
    <row r="71" spans="1:23">
      <c r="A71" s="46">
        <v>36440</v>
      </c>
      <c r="B71" s="47">
        <v>43543</v>
      </c>
      <c r="C71" s="47">
        <v>43565</v>
      </c>
      <c r="D71" s="48">
        <v>27348</v>
      </c>
      <c r="E71" s="48">
        <v>27348</v>
      </c>
      <c r="F71" s="49" t="s">
        <v>79</v>
      </c>
      <c r="G71" s="51">
        <v>0</v>
      </c>
      <c r="H71" s="51">
        <v>0</v>
      </c>
      <c r="I71" s="51">
        <v>0</v>
      </c>
      <c r="J71" s="51">
        <v>0</v>
      </c>
      <c r="K71" s="53">
        <f>+E71</f>
        <v>27348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0</v>
      </c>
      <c r="R71" s="53">
        <v>0</v>
      </c>
      <c r="S71" s="53">
        <v>0</v>
      </c>
      <c r="T71" s="51">
        <v>0</v>
      </c>
      <c r="U71" s="51">
        <v>0</v>
      </c>
      <c r="V71" s="51">
        <v>0</v>
      </c>
      <c r="W71" s="51">
        <v>0</v>
      </c>
    </row>
    <row r="72" spans="1:23">
      <c r="A72" s="46">
        <v>37480</v>
      </c>
      <c r="B72" s="47">
        <v>43574</v>
      </c>
      <c r="C72" s="47">
        <v>43690</v>
      </c>
      <c r="D72" s="48">
        <v>128981</v>
      </c>
      <c r="E72" s="48">
        <v>128981</v>
      </c>
      <c r="F72" s="49" t="s">
        <v>75</v>
      </c>
      <c r="G72" s="50">
        <f>+VLOOKUP(A72,[2]ERRF!G:AZ,12,0)</f>
        <v>43726</v>
      </c>
      <c r="H72" s="50" t="str">
        <f>+VLOOKUP(A72,[2]ERRF!G:AZ,5,0)</f>
        <v>CC-1002446920</v>
      </c>
      <c r="I72" s="51" t="str">
        <f>+VLOOKUP(A72,[2]ERRF!G:AZ,4,0)</f>
        <v>SUBSIDIADO PLENO</v>
      </c>
      <c r="J72" s="52">
        <f>+VLOOKUP(A72,[2]ERRF!G:AZ,17,0)</f>
        <v>128981</v>
      </c>
      <c r="K72" s="53">
        <v>0</v>
      </c>
      <c r="L72" s="53">
        <v>0</v>
      </c>
      <c r="M72" s="53">
        <v>0</v>
      </c>
      <c r="N72" s="53">
        <f>+VLOOKUP(A72,[2]ERRF!G:AZ,19,0)</f>
        <v>0</v>
      </c>
      <c r="O72" s="53">
        <f>+VLOOKUP(A72,[2]ERRF!G:AZ,18,0)</f>
        <v>0</v>
      </c>
      <c r="P72" s="53">
        <f>+VLOOKUP(A72,[2]ERRF!G:AZ,41,0)</f>
        <v>0</v>
      </c>
      <c r="Q72" s="53">
        <f>+VLOOKUP(A72,[2]ERRF!G:AZ,38,0)</f>
        <v>19347</v>
      </c>
      <c r="R72" s="53">
        <f>+E72-Q72</f>
        <v>109634</v>
      </c>
      <c r="S72" s="53">
        <f>+VLOOKUP(A72,[2]ERRF!G:AZ,37,0)</f>
        <v>0</v>
      </c>
      <c r="T72" s="51" t="str">
        <f>+VLOOKUP(A72,[2]ERRF!G:AZ,7,0)</f>
        <v>NINGUNO</v>
      </c>
      <c r="U72" s="51" t="str">
        <f>+VLOOKUP(A72,[2]ERRF!G:AZ,20,0)</f>
        <v>NA</v>
      </c>
      <c r="V72" s="51" t="str">
        <f>+VLOOKUP(A72,[2]ERRF!G:AZ,44,0)</f>
        <v>24881</v>
      </c>
      <c r="W72" s="51" t="str">
        <f>+VLOOKUP(A72,[2]ERRF!G:AZ,46,0)</f>
        <v>20020</v>
      </c>
    </row>
    <row r="73" spans="1:23">
      <c r="A73" s="46">
        <v>37470</v>
      </c>
      <c r="B73" s="47">
        <v>43578</v>
      </c>
      <c r="C73" s="47">
        <v>43815</v>
      </c>
      <c r="D73" s="48">
        <v>240075</v>
      </c>
      <c r="E73" s="48">
        <v>240075</v>
      </c>
      <c r="F73" s="49" t="s">
        <v>75</v>
      </c>
      <c r="G73" s="50">
        <f>+VLOOKUP(A73,[2]ERRF!G:AZ,12,0)</f>
        <v>43726</v>
      </c>
      <c r="H73" s="50" t="str">
        <f>+VLOOKUP(A73,[2]ERRF!G:AZ,5,0)</f>
        <v>CC-22832453</v>
      </c>
      <c r="I73" s="51" t="str">
        <f>+VLOOKUP(A73,[2]ERRF!G:AZ,4,0)</f>
        <v>SUBSIDIADO PLENO</v>
      </c>
      <c r="J73" s="52">
        <f>+VLOOKUP(A73,[2]ERRF!G:AZ,17,0)</f>
        <v>240075</v>
      </c>
      <c r="K73" s="53">
        <v>0</v>
      </c>
      <c r="L73" s="53">
        <v>0</v>
      </c>
      <c r="M73" s="53">
        <v>0</v>
      </c>
      <c r="N73" s="53">
        <f>+VLOOKUP(A73,[2]ERRF!G:AZ,19,0)</f>
        <v>0</v>
      </c>
      <c r="O73" s="53">
        <f>+VLOOKUP(A73,[2]ERRF!G:AZ,18,0)</f>
        <v>0</v>
      </c>
      <c r="P73" s="53">
        <f>+VLOOKUP(A73,[2]ERRF!G:AZ,41,0)</f>
        <v>0</v>
      </c>
      <c r="Q73" s="53">
        <f>+VLOOKUP(A73,[2]ERRF!G:AZ,38,0)</f>
        <v>36011</v>
      </c>
      <c r="R73" s="53">
        <f>+E73-Q73</f>
        <v>204064</v>
      </c>
      <c r="S73" s="53">
        <f>+VLOOKUP(A73,[2]ERRF!G:AZ,37,0)</f>
        <v>0</v>
      </c>
      <c r="T73" s="51" t="str">
        <f>+VLOOKUP(A73,[2]ERRF!G:AZ,7,0)</f>
        <v>NINGUNO</v>
      </c>
      <c r="U73" s="51" t="str">
        <f>+VLOOKUP(A73,[2]ERRF!G:AZ,20,0)</f>
        <v>NA</v>
      </c>
      <c r="V73" s="51" t="str">
        <f>+VLOOKUP(A73,[2]ERRF!G:AZ,44,0)</f>
        <v>24881</v>
      </c>
      <c r="W73" s="51" t="str">
        <f>+VLOOKUP(A73,[2]ERRF!G:AZ,46,0)</f>
        <v>20020</v>
      </c>
    </row>
    <row r="74" spans="1:23">
      <c r="A74" s="46">
        <v>38849</v>
      </c>
      <c r="B74" s="47">
        <v>43612</v>
      </c>
      <c r="C74" s="47">
        <v>43690</v>
      </c>
      <c r="D74" s="48">
        <v>135004</v>
      </c>
      <c r="E74" s="48">
        <v>135004</v>
      </c>
      <c r="F74" s="49" t="s">
        <v>75</v>
      </c>
      <c r="G74" s="50">
        <f>+VLOOKUP(A74,[2]ERRF!G:AZ,12,0)</f>
        <v>43726</v>
      </c>
      <c r="H74" s="50" t="str">
        <f>+VLOOKUP(A74,[2]ERRF!G:AZ,5,0)</f>
        <v>CC-1002446864</v>
      </c>
      <c r="I74" s="51" t="str">
        <f>+VLOOKUP(A74,[2]ERRF!G:AZ,4,0)</f>
        <v>SUBSIDIADO PLENO</v>
      </c>
      <c r="J74" s="52">
        <f>+VLOOKUP(A74,[2]ERRF!G:AZ,17,0)</f>
        <v>135004</v>
      </c>
      <c r="K74" s="53">
        <v>0</v>
      </c>
      <c r="L74" s="53">
        <v>0</v>
      </c>
      <c r="M74" s="53">
        <v>0</v>
      </c>
      <c r="N74" s="53">
        <f>+VLOOKUP(A74,[2]ERRF!G:AZ,19,0)</f>
        <v>0</v>
      </c>
      <c r="O74" s="53">
        <f>+VLOOKUP(A74,[2]ERRF!G:AZ,18,0)</f>
        <v>0</v>
      </c>
      <c r="P74" s="53">
        <f>+VLOOKUP(A74,[2]ERRF!G:AZ,41,0)</f>
        <v>0</v>
      </c>
      <c r="Q74" s="53">
        <f>+VLOOKUP(A74,[2]ERRF!G:AZ,38,0)</f>
        <v>20251</v>
      </c>
      <c r="R74" s="53">
        <f>+E74-Q74</f>
        <v>114753</v>
      </c>
      <c r="S74" s="53">
        <f>+VLOOKUP(A74,[2]ERRF!G:AZ,37,0)</f>
        <v>0</v>
      </c>
      <c r="T74" s="51" t="str">
        <f>+VLOOKUP(A74,[2]ERRF!G:AZ,7,0)</f>
        <v>NINGUNO</v>
      </c>
      <c r="U74" s="51" t="str">
        <f>+VLOOKUP(A74,[2]ERRF!G:AZ,20,0)</f>
        <v>NA</v>
      </c>
      <c r="V74" s="51" t="str">
        <f>+VLOOKUP(A74,[2]ERRF!G:AZ,44,0)</f>
        <v>24881</v>
      </c>
      <c r="W74" s="51" t="str">
        <f>+VLOOKUP(A74,[2]ERRF!G:AZ,46,0)</f>
        <v>20020</v>
      </c>
    </row>
    <row r="75" spans="1:23">
      <c r="A75" s="46">
        <v>39655</v>
      </c>
      <c r="B75" s="47">
        <v>43612</v>
      </c>
      <c r="C75" s="47">
        <v>43815</v>
      </c>
      <c r="D75" s="48">
        <v>171380</v>
      </c>
      <c r="E75" s="48">
        <v>171380</v>
      </c>
      <c r="F75" s="49" t="s">
        <v>75</v>
      </c>
      <c r="G75" s="50">
        <f>+VLOOKUP(A75,[2]ERRF!G:AZ,12,0)</f>
        <v>43815</v>
      </c>
      <c r="H75" s="50" t="str">
        <f>+VLOOKUP(A75,[2]ERRF!G:AZ,5,0)</f>
        <v>CC-1002446864</v>
      </c>
      <c r="I75" s="51" t="str">
        <f>+VLOOKUP(A75,[2]ERRF!G:AZ,4,0)</f>
        <v>SUBSIDIADO PLENO</v>
      </c>
      <c r="J75" s="52">
        <f>+VLOOKUP(A75,[2]ERRF!G:AZ,17,0)</f>
        <v>171380</v>
      </c>
      <c r="K75" s="53">
        <v>0</v>
      </c>
      <c r="L75" s="53">
        <v>0</v>
      </c>
      <c r="M75" s="53">
        <v>0</v>
      </c>
      <c r="N75" s="53">
        <f>+VLOOKUP(A75,[2]ERRF!G:AZ,19,0)</f>
        <v>0</v>
      </c>
      <c r="O75" s="53">
        <f>+VLOOKUP(A75,[2]ERRF!G:AZ,18,0)</f>
        <v>0</v>
      </c>
      <c r="P75" s="53">
        <f>+VLOOKUP(A75,[2]ERRF!G:AZ,41,0)</f>
        <v>0</v>
      </c>
      <c r="Q75" s="53">
        <f>+VLOOKUP(A75,[2]ERRF!G:AZ,38,0)</f>
        <v>17138</v>
      </c>
      <c r="R75" s="53">
        <f>+E75-Q75</f>
        <v>154242</v>
      </c>
      <c r="S75" s="53">
        <f>+VLOOKUP(A75,[2]ERRF!G:AZ,37,0)</f>
        <v>0</v>
      </c>
      <c r="T75" s="51" t="str">
        <f>+VLOOKUP(A75,[2]ERRF!G:AZ,7,0)</f>
        <v>NINGUNO</v>
      </c>
      <c r="U75" s="51" t="str">
        <f>+VLOOKUP(A75,[2]ERRF!G:AZ,20,0)</f>
        <v>NA</v>
      </c>
      <c r="V75" s="51" t="str">
        <f>+VLOOKUP(A75,[2]ERRF!G:AZ,44,0)</f>
        <v>27087</v>
      </c>
      <c r="W75" s="51" t="str">
        <f>+VLOOKUP(A75,[2]ERRF!G:AZ,46,0)</f>
        <v>21253</v>
      </c>
    </row>
    <row r="76" spans="1:23">
      <c r="A76" s="46">
        <v>38829</v>
      </c>
      <c r="B76" s="47">
        <v>43622</v>
      </c>
      <c r="C76" s="47">
        <v>43690</v>
      </c>
      <c r="D76" s="48">
        <v>155104</v>
      </c>
      <c r="E76" s="48">
        <v>155104</v>
      </c>
      <c r="F76" s="49" t="s">
        <v>75</v>
      </c>
      <c r="G76" s="50">
        <f>+VLOOKUP(A76,[2]ERRF!G:AZ,12,0)</f>
        <v>43726</v>
      </c>
      <c r="H76" s="50" t="str">
        <f>+VLOOKUP(A76,[2]ERRF!G:AZ,5,0)</f>
        <v>CC-1216975193</v>
      </c>
      <c r="I76" s="51" t="str">
        <f>+VLOOKUP(A76,[2]ERRF!G:AZ,4,0)</f>
        <v>SUBSIDIADO PLENO</v>
      </c>
      <c r="J76" s="52">
        <f>+VLOOKUP(A76,[2]ERRF!G:AZ,17,0)</f>
        <v>155104</v>
      </c>
      <c r="K76" s="53">
        <v>0</v>
      </c>
      <c r="L76" s="53">
        <v>0</v>
      </c>
      <c r="M76" s="53">
        <v>0</v>
      </c>
      <c r="N76" s="53">
        <f>+VLOOKUP(A76,[2]ERRF!G:AZ,19,0)</f>
        <v>0</v>
      </c>
      <c r="O76" s="53">
        <f>+VLOOKUP(A76,[2]ERRF!G:AZ,18,0)</f>
        <v>0</v>
      </c>
      <c r="P76" s="53">
        <f>+VLOOKUP(A76,[2]ERRF!G:AZ,41,0)</f>
        <v>0</v>
      </c>
      <c r="Q76" s="53">
        <f>+VLOOKUP(A76,[2]ERRF!G:AZ,38,0)</f>
        <v>23266</v>
      </c>
      <c r="R76" s="53">
        <f>+E76-Q76</f>
        <v>131838</v>
      </c>
      <c r="S76" s="53">
        <f>+VLOOKUP(A76,[2]ERRF!G:AZ,37,0)</f>
        <v>0</v>
      </c>
      <c r="T76" s="51" t="str">
        <f>+VLOOKUP(A76,[2]ERRF!G:AZ,7,0)</f>
        <v>NINGUNO</v>
      </c>
      <c r="U76" s="51" t="str">
        <f>+VLOOKUP(A76,[2]ERRF!G:AZ,20,0)</f>
        <v>NA</v>
      </c>
      <c r="V76" s="51" t="str">
        <f>+VLOOKUP(A76,[2]ERRF!G:AZ,44,0)</f>
        <v>24881</v>
      </c>
      <c r="W76" s="51" t="str">
        <f>+VLOOKUP(A76,[2]ERRF!G:AZ,46,0)</f>
        <v>20020</v>
      </c>
    </row>
    <row r="77" spans="1:23">
      <c r="A77" s="46">
        <v>38927</v>
      </c>
      <c r="B77" s="47">
        <v>43636</v>
      </c>
      <c r="C77" s="47">
        <v>43690</v>
      </c>
      <c r="D77" s="48">
        <v>266491</v>
      </c>
      <c r="E77" s="48">
        <v>266491</v>
      </c>
      <c r="F77" s="49" t="s">
        <v>75</v>
      </c>
      <c r="G77" s="50">
        <f>+VLOOKUP(A77,[2]ERRF!G:AZ,12,0)</f>
        <v>43726</v>
      </c>
      <c r="H77" s="50" t="str">
        <f>+VLOOKUP(A77,[2]ERRF!G:AZ,5,0)</f>
        <v>CC-22832453</v>
      </c>
      <c r="I77" s="51" t="str">
        <f>+VLOOKUP(A77,[2]ERRF!G:AZ,4,0)</f>
        <v>SUBSIDIADO PLENO</v>
      </c>
      <c r="J77" s="52">
        <f>+VLOOKUP(A77,[2]ERRF!G:AZ,17,0)</f>
        <v>266491</v>
      </c>
      <c r="K77" s="53">
        <v>0</v>
      </c>
      <c r="L77" s="53">
        <v>0</v>
      </c>
      <c r="M77" s="53">
        <v>0</v>
      </c>
      <c r="N77" s="53">
        <f>+VLOOKUP(A77,[2]ERRF!G:AZ,19,0)</f>
        <v>0</v>
      </c>
      <c r="O77" s="53">
        <f>+VLOOKUP(A77,[2]ERRF!G:AZ,18,0)</f>
        <v>0</v>
      </c>
      <c r="P77" s="53">
        <f>+VLOOKUP(A77,[2]ERRF!G:AZ,41,0)</f>
        <v>0</v>
      </c>
      <c r="Q77" s="53">
        <f>+VLOOKUP(A77,[2]ERRF!G:AZ,38,0)</f>
        <v>144908</v>
      </c>
      <c r="R77" s="53">
        <f>+E77-Q77</f>
        <v>121583</v>
      </c>
      <c r="S77" s="53">
        <f>+VLOOKUP(A77,[2]ERRF!G:AZ,37,0)</f>
        <v>0</v>
      </c>
      <c r="T77" s="51" t="str">
        <f>+VLOOKUP(A77,[2]ERRF!G:AZ,7,0)</f>
        <v>NINGUNO</v>
      </c>
      <c r="U77" s="51" t="str">
        <f>+VLOOKUP(A77,[2]ERRF!G:AZ,20,0)</f>
        <v>NA</v>
      </c>
      <c r="V77" s="51" t="str">
        <f>+VLOOKUP(A77,[2]ERRF!G:AZ,44,0)</f>
        <v>24881</v>
      </c>
      <c r="W77" s="51" t="str">
        <f>+VLOOKUP(A77,[2]ERRF!G:AZ,46,0)</f>
        <v>20020</v>
      </c>
    </row>
    <row r="78" spans="1:23">
      <c r="A78" s="46">
        <v>38787</v>
      </c>
      <c r="B78" s="47">
        <v>43640</v>
      </c>
      <c r="C78" s="47">
        <v>43690</v>
      </c>
      <c r="D78" s="48">
        <v>130380</v>
      </c>
      <c r="E78" s="48">
        <v>130380</v>
      </c>
      <c r="F78" s="49" t="s">
        <v>75</v>
      </c>
      <c r="G78" s="50">
        <f>+VLOOKUP(A78,[2]ERRF!G:AZ,12,0)</f>
        <v>43726</v>
      </c>
      <c r="H78" s="50" t="str">
        <f>+VLOOKUP(A78,[2]ERRF!G:AZ,5,0)</f>
        <v>CC-1043586114</v>
      </c>
      <c r="I78" s="51" t="str">
        <f>+VLOOKUP(A78,[2]ERRF!G:AZ,4,0)</f>
        <v>SUBSIDIADO PLENO</v>
      </c>
      <c r="J78" s="52">
        <f>+VLOOKUP(A78,[2]ERRF!G:AZ,17,0)</f>
        <v>130380</v>
      </c>
      <c r="K78" s="53">
        <v>0</v>
      </c>
      <c r="L78" s="53">
        <v>0</v>
      </c>
      <c r="M78" s="53">
        <v>0</v>
      </c>
      <c r="N78" s="53">
        <f>+VLOOKUP(A78,[2]ERRF!G:AZ,19,0)</f>
        <v>0</v>
      </c>
      <c r="O78" s="53">
        <f>+VLOOKUP(A78,[2]ERRF!G:AZ,18,0)</f>
        <v>0</v>
      </c>
      <c r="P78" s="53">
        <f>+VLOOKUP(A78,[2]ERRF!G:AZ,41,0)</f>
        <v>0</v>
      </c>
      <c r="Q78" s="53">
        <f>+VLOOKUP(A78,[2]ERRF!G:AZ,38,0)</f>
        <v>19557</v>
      </c>
      <c r="R78" s="53">
        <f>+E78-Q78</f>
        <v>110823</v>
      </c>
      <c r="S78" s="53">
        <f>+VLOOKUP(A78,[2]ERRF!G:AZ,37,0)</f>
        <v>0</v>
      </c>
      <c r="T78" s="51" t="str">
        <f>+VLOOKUP(A78,[2]ERRF!G:AZ,7,0)</f>
        <v>NINGUNO</v>
      </c>
      <c r="U78" s="51" t="str">
        <f>+VLOOKUP(A78,[2]ERRF!G:AZ,20,0)</f>
        <v>NA</v>
      </c>
      <c r="V78" s="51" t="str">
        <f>+VLOOKUP(A78,[2]ERRF!G:AZ,44,0)</f>
        <v>24881</v>
      </c>
      <c r="W78" s="51" t="str">
        <f>+VLOOKUP(A78,[2]ERRF!G:AZ,46,0)</f>
        <v>20020</v>
      </c>
    </row>
    <row r="79" spans="1:23">
      <c r="A79" s="46">
        <v>39001</v>
      </c>
      <c r="B79" s="47">
        <v>43647</v>
      </c>
      <c r="C79" s="47">
        <v>43725</v>
      </c>
      <c r="D79" s="48">
        <v>245582</v>
      </c>
      <c r="E79" s="48">
        <v>245582</v>
      </c>
      <c r="F79" s="49" t="s">
        <v>75</v>
      </c>
      <c r="G79" s="50">
        <f>+VLOOKUP(A79,[2]ERRF!G:AZ,12,0)</f>
        <v>43815</v>
      </c>
      <c r="H79" s="50" t="str">
        <f>+VLOOKUP(A79,[2]ERRF!G:AZ,5,0)</f>
        <v>RC-1052220906</v>
      </c>
      <c r="I79" s="51" t="str">
        <f>+VLOOKUP(A79,[2]ERRF!G:AZ,4,0)</f>
        <v>SUBSIDIADO PLENO</v>
      </c>
      <c r="J79" s="52">
        <f>+VLOOKUP(A79,[2]ERRF!G:AZ,17,0)</f>
        <v>245582</v>
      </c>
      <c r="K79" s="53">
        <v>0</v>
      </c>
      <c r="L79" s="53">
        <v>0</v>
      </c>
      <c r="M79" s="53">
        <v>0</v>
      </c>
      <c r="N79" s="53">
        <f>+VLOOKUP(A79,[2]ERRF!G:AZ,19,0)</f>
        <v>0</v>
      </c>
      <c r="O79" s="53">
        <f>+VLOOKUP(A79,[2]ERRF!G:AZ,18,0)</f>
        <v>0</v>
      </c>
      <c r="P79" s="53">
        <f>+VLOOKUP(A79,[2]ERRF!G:AZ,41,0)</f>
        <v>0</v>
      </c>
      <c r="Q79" s="53">
        <f>+VLOOKUP(A79,[2]ERRF!G:AZ,38,0)</f>
        <v>24558</v>
      </c>
      <c r="R79" s="53">
        <f>+E79-Q79</f>
        <v>221024</v>
      </c>
      <c r="S79" s="53">
        <f>+VLOOKUP(A79,[2]ERRF!G:AZ,37,0)</f>
        <v>0</v>
      </c>
      <c r="T79" s="51" t="str">
        <f>+VLOOKUP(A79,[2]ERRF!G:AZ,7,0)</f>
        <v>NINGUNO</v>
      </c>
      <c r="U79" s="51" t="str">
        <f>+VLOOKUP(A79,[2]ERRF!G:AZ,20,0)</f>
        <v>NA</v>
      </c>
      <c r="V79" s="51" t="str">
        <f>+VLOOKUP(A79,[2]ERRF!G:AZ,44,0)</f>
        <v>27087</v>
      </c>
      <c r="W79" s="51" t="str">
        <f>+VLOOKUP(A79,[2]ERRF!G:AZ,46,0)</f>
        <v>21253</v>
      </c>
    </row>
    <row r="80" spans="1:23">
      <c r="A80" s="46">
        <v>40120</v>
      </c>
      <c r="B80" s="47">
        <v>43673</v>
      </c>
      <c r="C80" s="47">
        <v>43815</v>
      </c>
      <c r="D80" s="48">
        <v>138854</v>
      </c>
      <c r="E80" s="48">
        <v>138854</v>
      </c>
      <c r="F80" s="49" t="s">
        <v>75</v>
      </c>
      <c r="G80" s="50">
        <f>+VLOOKUP(A80,[2]ERRF!G:AZ,12,0)</f>
        <v>43815</v>
      </c>
      <c r="H80" s="50" t="str">
        <f>+VLOOKUP(A80,[2]ERRF!G:AZ,5,0)</f>
        <v>CC-1002446920</v>
      </c>
      <c r="I80" s="51" t="str">
        <f>+VLOOKUP(A80,[2]ERRF!G:AZ,4,0)</f>
        <v>SUBSIDIADO PLENO</v>
      </c>
      <c r="J80" s="52">
        <f>+VLOOKUP(A80,[2]ERRF!G:AZ,17,0)</f>
        <v>138854</v>
      </c>
      <c r="K80" s="53">
        <v>0</v>
      </c>
      <c r="L80" s="53">
        <v>0</v>
      </c>
      <c r="M80" s="53">
        <v>0</v>
      </c>
      <c r="N80" s="53">
        <f>+VLOOKUP(A80,[2]ERRF!G:AZ,19,0)</f>
        <v>0</v>
      </c>
      <c r="O80" s="53">
        <f>+VLOOKUP(A80,[2]ERRF!G:AZ,18,0)</f>
        <v>0</v>
      </c>
      <c r="P80" s="53">
        <f>+VLOOKUP(A80,[2]ERRF!G:AZ,41,0)</f>
        <v>0</v>
      </c>
      <c r="Q80" s="53">
        <f>+VLOOKUP(A80,[2]ERRF!G:AZ,38,0)</f>
        <v>13885</v>
      </c>
      <c r="R80" s="53">
        <f>+E80-Q80</f>
        <v>124969</v>
      </c>
      <c r="S80" s="53">
        <f>+VLOOKUP(A80,[2]ERRF!G:AZ,37,0)</f>
        <v>0</v>
      </c>
      <c r="T80" s="51" t="str">
        <f>+VLOOKUP(A80,[2]ERRF!G:AZ,7,0)</f>
        <v>NINGUNO</v>
      </c>
      <c r="U80" s="51" t="str">
        <f>+VLOOKUP(A80,[2]ERRF!G:AZ,20,0)</f>
        <v>NA</v>
      </c>
      <c r="V80" s="51" t="str">
        <f>+VLOOKUP(A80,[2]ERRF!G:AZ,44,0)</f>
        <v>27087</v>
      </c>
      <c r="W80" s="51" t="str">
        <f>+VLOOKUP(A80,[2]ERRF!G:AZ,46,0)</f>
        <v>21253</v>
      </c>
    </row>
    <row r="81" spans="1:23">
      <c r="A81" s="46">
        <v>39709</v>
      </c>
      <c r="B81" s="47">
        <v>43678</v>
      </c>
      <c r="C81" s="47">
        <v>43815</v>
      </c>
      <c r="D81" s="48">
        <v>264911</v>
      </c>
      <c r="E81" s="48">
        <v>264911</v>
      </c>
      <c r="F81" s="49" t="s">
        <v>75</v>
      </c>
      <c r="G81" s="50">
        <f>+VLOOKUP(A81,[2]ERRF!G:AZ,12,0)</f>
        <v>43815</v>
      </c>
      <c r="H81" s="50" t="str">
        <f>+VLOOKUP(A81,[2]ERRF!G:AZ,5,0)</f>
        <v>RC-1137880868</v>
      </c>
      <c r="I81" s="51" t="str">
        <f>+VLOOKUP(A81,[2]ERRF!G:AZ,4,0)</f>
        <v>SUBSIDIADO PLENO</v>
      </c>
      <c r="J81" s="52">
        <f>+VLOOKUP(A81,[2]ERRF!G:AZ,17,0)</f>
        <v>264911</v>
      </c>
      <c r="K81" s="53">
        <v>0</v>
      </c>
      <c r="L81" s="53">
        <v>0</v>
      </c>
      <c r="M81" s="53">
        <v>0</v>
      </c>
      <c r="N81" s="53">
        <f>+VLOOKUP(A81,[2]ERRF!G:AZ,19,0)</f>
        <v>0</v>
      </c>
      <c r="O81" s="53">
        <f>+VLOOKUP(A81,[2]ERRF!G:AZ,18,0)</f>
        <v>0</v>
      </c>
      <c r="P81" s="53">
        <f>+VLOOKUP(A81,[2]ERRF!G:AZ,41,0)</f>
        <v>0</v>
      </c>
      <c r="Q81" s="53">
        <f>+VLOOKUP(A81,[2]ERRF!G:AZ,38,0)</f>
        <v>26491</v>
      </c>
      <c r="R81" s="53">
        <f>+E81-Q81</f>
        <v>238420</v>
      </c>
      <c r="S81" s="53">
        <f>+VLOOKUP(A81,[2]ERRF!G:AZ,37,0)</f>
        <v>0</v>
      </c>
      <c r="T81" s="51" t="str">
        <f>+VLOOKUP(A81,[2]ERRF!G:AZ,7,0)</f>
        <v>NINGUNO</v>
      </c>
      <c r="U81" s="51" t="str">
        <f>+VLOOKUP(A81,[2]ERRF!G:AZ,20,0)</f>
        <v>NA</v>
      </c>
      <c r="V81" s="51" t="str">
        <f>+VLOOKUP(A81,[2]ERRF!G:AZ,44,0)</f>
        <v>27087</v>
      </c>
      <c r="W81" s="51" t="str">
        <f>+VLOOKUP(A81,[2]ERRF!G:AZ,46,0)</f>
        <v>21253</v>
      </c>
    </row>
    <row r="82" spans="1:23">
      <c r="A82" s="46">
        <v>40096</v>
      </c>
      <c r="B82" s="47">
        <v>43696</v>
      </c>
      <c r="C82" s="47">
        <v>43871</v>
      </c>
      <c r="D82" s="48">
        <v>522884</v>
      </c>
      <c r="E82" s="48">
        <v>522884</v>
      </c>
      <c r="F82" s="49" t="s">
        <v>75</v>
      </c>
      <c r="G82" s="50">
        <f>+VLOOKUP(A82,[2]ERRF!G:AZ,12,0)</f>
        <v>43815</v>
      </c>
      <c r="H82" s="50" t="str">
        <f>+VLOOKUP(A82,[2]ERRF!G:AZ,5,0)</f>
        <v>CC-1002465912</v>
      </c>
      <c r="I82" s="51" t="str">
        <f>+VLOOKUP(A82,[2]ERRF!G:AZ,4,0)</f>
        <v>SUBSIDIADO PLENO</v>
      </c>
      <c r="J82" s="52">
        <f>+VLOOKUP(A82,[2]ERRF!G:AZ,17,0)</f>
        <v>522884</v>
      </c>
      <c r="K82" s="53">
        <v>0</v>
      </c>
      <c r="L82" s="53">
        <v>0</v>
      </c>
      <c r="M82" s="53">
        <v>0</v>
      </c>
      <c r="N82" s="53">
        <f>+VLOOKUP(A82,[2]ERRF!G:AZ,19,0)</f>
        <v>0</v>
      </c>
      <c r="O82" s="53">
        <f>+VLOOKUP(A82,[2]ERRF!G:AZ,18,0)</f>
        <v>0</v>
      </c>
      <c r="P82" s="53">
        <f>+VLOOKUP(A82,[2]ERRF!G:AZ,41,0)</f>
        <v>0</v>
      </c>
      <c r="Q82" s="53">
        <f>+VLOOKUP(A82,[2]ERRF!G:AZ,38,0)</f>
        <v>499983</v>
      </c>
      <c r="R82" s="53">
        <f>+E82-Q82</f>
        <v>22901</v>
      </c>
      <c r="S82" s="53">
        <f>+VLOOKUP(A82,[2]ERRF!G:AZ,37,0)</f>
        <v>0</v>
      </c>
      <c r="T82" s="51" t="str">
        <f>+VLOOKUP(A82,[2]ERRF!G:AZ,7,0)</f>
        <v>NINGUNO</v>
      </c>
      <c r="U82" s="51" t="str">
        <f>+VLOOKUP(A82,[2]ERRF!G:AZ,20,0)</f>
        <v>NA</v>
      </c>
      <c r="V82" s="51" t="str">
        <f>+VLOOKUP(A82,[2]ERRF!G:AZ,44,0)</f>
        <v>27087</v>
      </c>
      <c r="W82" s="51" t="str">
        <f>+VLOOKUP(A82,[2]ERRF!G:AZ,46,0)</f>
        <v>21253</v>
      </c>
    </row>
    <row r="83" spans="1:23">
      <c r="A83" s="46">
        <v>40096</v>
      </c>
      <c r="B83" s="47">
        <v>43696</v>
      </c>
      <c r="C83" s="47">
        <v>44532</v>
      </c>
      <c r="D83" s="48">
        <v>522884</v>
      </c>
      <c r="E83" s="48">
        <v>522884</v>
      </c>
      <c r="F83" s="49" t="s">
        <v>75</v>
      </c>
      <c r="G83" s="50">
        <f>+VLOOKUP(A83,[2]ERRF!G:AZ,12,0)</f>
        <v>43815</v>
      </c>
      <c r="H83" s="50" t="str">
        <f>+VLOOKUP(A83,[2]ERRF!G:AZ,5,0)</f>
        <v>CC-1002465912</v>
      </c>
      <c r="I83" s="51" t="str">
        <f>+VLOOKUP(A83,[2]ERRF!G:AZ,4,0)</f>
        <v>SUBSIDIADO PLENO</v>
      </c>
      <c r="J83" s="52">
        <f>+VLOOKUP(A83,[2]ERRF!G:AZ,17,0)</f>
        <v>522884</v>
      </c>
      <c r="K83" s="53">
        <v>0</v>
      </c>
      <c r="L83" s="53">
        <v>0</v>
      </c>
      <c r="M83" s="53">
        <v>0</v>
      </c>
      <c r="N83" s="53">
        <f>+VLOOKUP(A83,[2]ERRF!G:AZ,19,0)</f>
        <v>0</v>
      </c>
      <c r="O83" s="53">
        <f>+VLOOKUP(A83,[2]ERRF!G:AZ,18,0)</f>
        <v>0</v>
      </c>
      <c r="P83" s="53">
        <f>+VLOOKUP(A83,[2]ERRF!G:AZ,41,0)</f>
        <v>0</v>
      </c>
      <c r="Q83" s="53">
        <f>+VLOOKUP(A83,[2]ERRF!G:AZ,38,0)</f>
        <v>499983</v>
      </c>
      <c r="R83" s="53">
        <f>+E83-Q83</f>
        <v>22901</v>
      </c>
      <c r="S83" s="53">
        <f>+VLOOKUP(A83,[2]ERRF!G:AZ,37,0)</f>
        <v>0</v>
      </c>
      <c r="T83" s="51" t="str">
        <f>+VLOOKUP(A83,[2]ERRF!G:AZ,7,0)</f>
        <v>NINGUNO</v>
      </c>
      <c r="U83" s="51" t="str">
        <f>+VLOOKUP(A83,[2]ERRF!G:AZ,20,0)</f>
        <v>NA</v>
      </c>
      <c r="V83" s="51" t="str">
        <f>+VLOOKUP(A83,[2]ERRF!G:AZ,44,0)</f>
        <v>27087</v>
      </c>
      <c r="W83" s="51" t="str">
        <f>+VLOOKUP(A83,[2]ERRF!G:AZ,46,0)</f>
        <v>21253</v>
      </c>
    </row>
    <row r="84" spans="1:23">
      <c r="A84" s="46">
        <v>40099</v>
      </c>
      <c r="B84" s="47">
        <v>43700</v>
      </c>
      <c r="C84" s="47">
        <v>43815</v>
      </c>
      <c r="D84" s="48">
        <v>108651</v>
      </c>
      <c r="E84" s="48">
        <v>108651</v>
      </c>
      <c r="F84" s="49" t="s">
        <v>75</v>
      </c>
      <c r="G84" s="50">
        <f>+VLOOKUP(A84,[2]ERRF!G:AZ,12,0)</f>
        <v>43815</v>
      </c>
      <c r="H84" s="50" t="str">
        <f>+VLOOKUP(A84,[2]ERRF!G:AZ,5,0)</f>
        <v>CC-1002446864</v>
      </c>
      <c r="I84" s="51" t="str">
        <f>+VLOOKUP(A84,[2]ERRF!G:AZ,4,0)</f>
        <v>SUBSIDIADO PLENO</v>
      </c>
      <c r="J84" s="52">
        <f>+VLOOKUP(A84,[2]ERRF!G:AZ,17,0)</f>
        <v>108651</v>
      </c>
      <c r="K84" s="53">
        <v>0</v>
      </c>
      <c r="L84" s="53">
        <v>0</v>
      </c>
      <c r="M84" s="53">
        <v>0</v>
      </c>
      <c r="N84" s="53">
        <f>+VLOOKUP(A84,[2]ERRF!G:AZ,19,0)</f>
        <v>0</v>
      </c>
      <c r="O84" s="53">
        <f>+VLOOKUP(A84,[2]ERRF!G:AZ,18,0)</f>
        <v>0</v>
      </c>
      <c r="P84" s="53">
        <f>+VLOOKUP(A84,[2]ERRF!G:AZ,41,0)</f>
        <v>0</v>
      </c>
      <c r="Q84" s="53">
        <f>+VLOOKUP(A84,[2]ERRF!G:AZ,38,0)</f>
        <v>10865</v>
      </c>
      <c r="R84" s="53">
        <f>+E84-Q84</f>
        <v>97786</v>
      </c>
      <c r="S84" s="53">
        <f>+VLOOKUP(A84,[2]ERRF!G:AZ,37,0)</f>
        <v>0</v>
      </c>
      <c r="T84" s="51" t="str">
        <f>+VLOOKUP(A84,[2]ERRF!G:AZ,7,0)</f>
        <v>NINGUNO</v>
      </c>
      <c r="U84" s="51" t="str">
        <f>+VLOOKUP(A84,[2]ERRF!G:AZ,20,0)</f>
        <v>NA</v>
      </c>
      <c r="V84" s="51" t="str">
        <f>+VLOOKUP(A84,[2]ERRF!G:AZ,44,0)</f>
        <v>27087</v>
      </c>
      <c r="W84" s="51" t="str">
        <f>+VLOOKUP(A84,[2]ERRF!G:AZ,46,0)</f>
        <v>21253</v>
      </c>
    </row>
    <row r="85" spans="1:23">
      <c r="A85" s="46">
        <v>39821</v>
      </c>
      <c r="B85" s="47">
        <v>43703</v>
      </c>
      <c r="C85" s="47">
        <v>43815</v>
      </c>
      <c r="D85" s="48">
        <v>303495</v>
      </c>
      <c r="E85" s="48">
        <v>303495</v>
      </c>
      <c r="F85" s="49" t="s">
        <v>75</v>
      </c>
      <c r="G85" s="50">
        <f>+VLOOKUP(A85,[2]ERRF!G:AZ,12,0)</f>
        <v>43815</v>
      </c>
      <c r="H85" s="50" t="str">
        <f>+VLOOKUP(A85,[2]ERRF!G:AZ,5,0)</f>
        <v>CC-5044720</v>
      </c>
      <c r="I85" s="51" t="str">
        <f>+VLOOKUP(A85,[2]ERRF!G:AZ,4,0)</f>
        <v>SUBSIDIADO PLENO</v>
      </c>
      <c r="J85" s="52">
        <f>+VLOOKUP(A85,[2]ERRF!G:AZ,17,0)</f>
        <v>303495</v>
      </c>
      <c r="K85" s="53">
        <v>0</v>
      </c>
      <c r="L85" s="53">
        <v>0</v>
      </c>
      <c r="M85" s="53">
        <v>0</v>
      </c>
      <c r="N85" s="53">
        <f>+VLOOKUP(A85,[2]ERRF!G:AZ,19,0)</f>
        <v>0</v>
      </c>
      <c r="O85" s="53">
        <f>+VLOOKUP(A85,[2]ERRF!G:AZ,18,0)</f>
        <v>0</v>
      </c>
      <c r="P85" s="53">
        <f>+VLOOKUP(A85,[2]ERRF!G:AZ,41,0)</f>
        <v>0</v>
      </c>
      <c r="Q85" s="53">
        <f>+VLOOKUP(A85,[2]ERRF!G:AZ,38,0)</f>
        <v>30350</v>
      </c>
      <c r="R85" s="53">
        <f>+E85-Q85</f>
        <v>273145</v>
      </c>
      <c r="S85" s="53">
        <f>+VLOOKUP(A85,[2]ERRF!G:AZ,37,0)</f>
        <v>0</v>
      </c>
      <c r="T85" s="51" t="str">
        <f>+VLOOKUP(A85,[2]ERRF!G:AZ,7,0)</f>
        <v>NINGUNO</v>
      </c>
      <c r="U85" s="51" t="str">
        <f>+VLOOKUP(A85,[2]ERRF!G:AZ,20,0)</f>
        <v>NA</v>
      </c>
      <c r="V85" s="51" t="str">
        <f>+VLOOKUP(A85,[2]ERRF!G:AZ,44,0)</f>
        <v>27087</v>
      </c>
      <c r="W85" s="51" t="str">
        <f>+VLOOKUP(A85,[2]ERRF!G:AZ,46,0)</f>
        <v>21253</v>
      </c>
    </row>
    <row r="86" spans="1:23">
      <c r="A86" s="46">
        <v>40751</v>
      </c>
      <c r="B86" s="47">
        <v>43726</v>
      </c>
      <c r="C86" s="47">
        <v>43777</v>
      </c>
      <c r="D86" s="48">
        <v>120401</v>
      </c>
      <c r="E86" s="48">
        <v>120401</v>
      </c>
      <c r="F86" s="49" t="s">
        <v>75</v>
      </c>
      <c r="G86" s="50">
        <f>+VLOOKUP(A86,[2]ERRF!G:AZ,12,0)</f>
        <v>43777</v>
      </c>
      <c r="H86" s="50" t="str">
        <f>+VLOOKUP(A86,[2]ERRF!G:AZ,5,0)</f>
        <v>CC-22832453</v>
      </c>
      <c r="I86" s="51" t="str">
        <f>+VLOOKUP(A86,[2]ERRF!G:AZ,4,0)</f>
        <v>SUBSIDIADO PLENO</v>
      </c>
      <c r="J86" s="52">
        <f>+VLOOKUP(A86,[2]ERRF!G:AZ,17,0)</f>
        <v>120401</v>
      </c>
      <c r="K86" s="53">
        <v>0</v>
      </c>
      <c r="L86" s="53">
        <v>0</v>
      </c>
      <c r="M86" s="53">
        <v>0</v>
      </c>
      <c r="N86" s="53">
        <f>+VLOOKUP(A86,[2]ERRF!G:AZ,19,0)</f>
        <v>0</v>
      </c>
      <c r="O86" s="53">
        <f>+VLOOKUP(A86,[2]ERRF!G:AZ,18,0)</f>
        <v>0</v>
      </c>
      <c r="P86" s="53">
        <f>+VLOOKUP(A86,[2]ERRF!G:AZ,41,0)</f>
        <v>0</v>
      </c>
      <c r="Q86" s="53">
        <f>+VLOOKUP(A86,[2]ERRF!G:AZ,38,0)</f>
        <v>0</v>
      </c>
      <c r="R86" s="53">
        <f>+E86-Q86</f>
        <v>120401</v>
      </c>
      <c r="S86" s="53">
        <f>+VLOOKUP(A86,[2]ERRF!G:AZ,37,0)</f>
        <v>0</v>
      </c>
      <c r="T86" s="51" t="str">
        <f>+VLOOKUP(A86,[2]ERRF!G:AZ,7,0)</f>
        <v>NINGUNO</v>
      </c>
      <c r="U86" s="51" t="str">
        <f>+VLOOKUP(A86,[2]ERRF!G:AZ,20,0)</f>
        <v>NA</v>
      </c>
      <c r="V86" s="51" t="str">
        <f>+VLOOKUP(A86,[2]ERRF!G:AZ,44,0)</f>
        <v>27087</v>
      </c>
      <c r="W86" s="51" t="str">
        <f>+VLOOKUP(A86,[2]ERRF!G:AZ,46,0)</f>
        <v>0</v>
      </c>
    </row>
    <row r="87" spans="1:23">
      <c r="A87" s="46">
        <v>40325</v>
      </c>
      <c r="B87" s="47">
        <v>43732</v>
      </c>
      <c r="C87" s="47">
        <v>43777</v>
      </c>
      <c r="D87" s="48">
        <v>222659</v>
      </c>
      <c r="E87" s="48">
        <v>222659</v>
      </c>
      <c r="F87" s="49" t="s">
        <v>75</v>
      </c>
      <c r="G87" s="50">
        <f>+VLOOKUP(A87,[2]ERRF!G:AZ,12,0)</f>
        <v>43777</v>
      </c>
      <c r="H87" s="50" t="str">
        <f>+VLOOKUP(A87,[2]ERRF!G:AZ,5,0)</f>
        <v>TI-1063560615</v>
      </c>
      <c r="I87" s="51" t="str">
        <f>+VLOOKUP(A87,[2]ERRF!G:AZ,4,0)</f>
        <v>SUBSIDIADO PLENO</v>
      </c>
      <c r="J87" s="52">
        <f>+VLOOKUP(A87,[2]ERRF!G:AZ,17,0)</f>
        <v>222659</v>
      </c>
      <c r="K87" s="53">
        <v>0</v>
      </c>
      <c r="L87" s="53">
        <v>0</v>
      </c>
      <c r="M87" s="53">
        <v>0</v>
      </c>
      <c r="N87" s="53">
        <f>+VLOOKUP(A87,[2]ERRF!G:AZ,19,0)</f>
        <v>0</v>
      </c>
      <c r="O87" s="53">
        <f>+VLOOKUP(A87,[2]ERRF!G:AZ,18,0)</f>
        <v>0</v>
      </c>
      <c r="P87" s="53">
        <f>+VLOOKUP(A87,[2]ERRF!G:AZ,41,0)</f>
        <v>0</v>
      </c>
      <c r="Q87" s="53">
        <f>+VLOOKUP(A87,[2]ERRF!G:AZ,38,0)</f>
        <v>0</v>
      </c>
      <c r="R87" s="53">
        <f>+E87-Q87</f>
        <v>222659</v>
      </c>
      <c r="S87" s="53">
        <f>+VLOOKUP(A87,[2]ERRF!G:AZ,37,0)</f>
        <v>0</v>
      </c>
      <c r="T87" s="51" t="str">
        <f>+VLOOKUP(A87,[2]ERRF!G:AZ,7,0)</f>
        <v>NINGUNO</v>
      </c>
      <c r="U87" s="51" t="str">
        <f>+VLOOKUP(A87,[2]ERRF!G:AZ,20,0)</f>
        <v>NA</v>
      </c>
      <c r="V87" s="51" t="str">
        <f>+VLOOKUP(A87,[2]ERRF!G:AZ,44,0)</f>
        <v>27087</v>
      </c>
      <c r="W87" s="51" t="str">
        <f>+VLOOKUP(A87,[2]ERRF!G:AZ,46,0)</f>
        <v>0</v>
      </c>
    </row>
    <row r="88" spans="1:23">
      <c r="A88" s="46">
        <v>40397</v>
      </c>
      <c r="B88" s="47">
        <v>43734</v>
      </c>
      <c r="C88" s="47">
        <v>43777</v>
      </c>
      <c r="D88" s="48">
        <v>132860</v>
      </c>
      <c r="E88" s="48">
        <v>132860</v>
      </c>
      <c r="F88" s="49" t="s">
        <v>75</v>
      </c>
      <c r="G88" s="50">
        <f>+VLOOKUP(A88,[2]ERRF!G:AZ,12,0)</f>
        <v>43777</v>
      </c>
      <c r="H88" s="50" t="str">
        <f>+VLOOKUP(A88,[2]ERRF!G:AZ,5,0)</f>
        <v>TI-1048874154</v>
      </c>
      <c r="I88" s="51" t="str">
        <f>+VLOOKUP(A88,[2]ERRF!G:AZ,4,0)</f>
        <v>SUBSIDIADO PLENO</v>
      </c>
      <c r="J88" s="52">
        <f>+VLOOKUP(A88,[2]ERRF!G:AZ,17,0)</f>
        <v>132860</v>
      </c>
      <c r="K88" s="53">
        <v>0</v>
      </c>
      <c r="L88" s="53">
        <v>0</v>
      </c>
      <c r="M88" s="53">
        <v>0</v>
      </c>
      <c r="N88" s="53">
        <f>+VLOOKUP(A88,[2]ERRF!G:AZ,19,0)</f>
        <v>0</v>
      </c>
      <c r="O88" s="53">
        <f>+VLOOKUP(A88,[2]ERRF!G:AZ,18,0)</f>
        <v>0</v>
      </c>
      <c r="P88" s="53">
        <f>+VLOOKUP(A88,[2]ERRF!G:AZ,41,0)</f>
        <v>0</v>
      </c>
      <c r="Q88" s="53">
        <f>+VLOOKUP(A88,[2]ERRF!G:AZ,38,0)</f>
        <v>0</v>
      </c>
      <c r="R88" s="53">
        <f>+E88-Q88</f>
        <v>132860</v>
      </c>
      <c r="S88" s="53">
        <f>+VLOOKUP(A88,[2]ERRF!G:AZ,37,0)</f>
        <v>0</v>
      </c>
      <c r="T88" s="51" t="str">
        <f>+VLOOKUP(A88,[2]ERRF!G:AZ,7,0)</f>
        <v>NINGUNO</v>
      </c>
      <c r="U88" s="51" t="str">
        <f>+VLOOKUP(A88,[2]ERRF!G:AZ,20,0)</f>
        <v>NA</v>
      </c>
      <c r="V88" s="51" t="str">
        <f>+VLOOKUP(A88,[2]ERRF!G:AZ,44,0)</f>
        <v>27087</v>
      </c>
      <c r="W88" s="51" t="str">
        <f>+VLOOKUP(A88,[2]ERRF!G:AZ,46,0)</f>
        <v>0</v>
      </c>
    </row>
    <row r="89" spans="1:23">
      <c r="A89" s="46">
        <v>40858</v>
      </c>
      <c r="B89" s="47">
        <v>43763</v>
      </c>
      <c r="C89" s="47">
        <v>43777</v>
      </c>
      <c r="D89" s="48">
        <v>199029</v>
      </c>
      <c r="E89" s="48">
        <v>199029</v>
      </c>
      <c r="F89" s="49" t="s">
        <v>75</v>
      </c>
      <c r="G89" s="50">
        <f>+VLOOKUP(A89,[2]ERRF!G:AZ,12,0)</f>
        <v>43777</v>
      </c>
      <c r="H89" s="50" t="str">
        <f>+VLOOKUP(A89,[2]ERRF!G:AZ,5,0)</f>
        <v>CC-1767945</v>
      </c>
      <c r="I89" s="51" t="str">
        <f>+VLOOKUP(A89,[2]ERRF!G:AZ,4,0)</f>
        <v>SUBSIDIADO PLENO</v>
      </c>
      <c r="J89" s="52">
        <f>+VLOOKUP(A89,[2]ERRF!G:AZ,17,0)</f>
        <v>199029</v>
      </c>
      <c r="K89" s="53">
        <v>0</v>
      </c>
      <c r="L89" s="53">
        <v>0</v>
      </c>
      <c r="M89" s="53">
        <v>0</v>
      </c>
      <c r="N89" s="53">
        <f>+VLOOKUP(A89,[2]ERRF!G:AZ,19,0)</f>
        <v>0</v>
      </c>
      <c r="O89" s="53">
        <f>+VLOOKUP(A89,[2]ERRF!G:AZ,18,0)</f>
        <v>0</v>
      </c>
      <c r="P89" s="53">
        <f>+VLOOKUP(A89,[2]ERRF!G:AZ,41,0)</f>
        <v>0</v>
      </c>
      <c r="Q89" s="53">
        <f>+VLOOKUP(A89,[2]ERRF!G:AZ,38,0)</f>
        <v>0</v>
      </c>
      <c r="R89" s="53">
        <f>+E89-Q89</f>
        <v>199029</v>
      </c>
      <c r="S89" s="53">
        <f>+VLOOKUP(A89,[2]ERRF!G:AZ,37,0)</f>
        <v>0</v>
      </c>
      <c r="T89" s="51" t="str">
        <f>+VLOOKUP(A89,[2]ERRF!G:AZ,7,0)</f>
        <v>NINGUNO</v>
      </c>
      <c r="U89" s="51" t="str">
        <f>+VLOOKUP(A89,[2]ERRF!G:AZ,20,0)</f>
        <v>NA</v>
      </c>
      <c r="V89" s="51" t="str">
        <f>+VLOOKUP(A89,[2]ERRF!G:AZ,44,0)</f>
        <v>27087</v>
      </c>
      <c r="W89" s="51" t="str">
        <f>+VLOOKUP(A89,[2]ERRF!G:AZ,46,0)</f>
        <v>0</v>
      </c>
    </row>
    <row r="90" spans="1:23">
      <c r="A90" s="46">
        <v>41662</v>
      </c>
      <c r="B90" s="47">
        <v>43792</v>
      </c>
      <c r="C90" s="47">
        <v>43871</v>
      </c>
      <c r="D90" s="48">
        <v>234282</v>
      </c>
      <c r="E90" s="48">
        <v>234282</v>
      </c>
      <c r="F90" s="49" t="s">
        <v>64</v>
      </c>
      <c r="G90" s="50">
        <f>+VLOOKUP(A90,[2]ERRF!G:AZ,12,0)</f>
        <v>43872</v>
      </c>
      <c r="H90" s="50" t="str">
        <f>+VLOOKUP(A90,[2]ERRF!G:AZ,5,0)</f>
        <v>CC-100235347</v>
      </c>
      <c r="I90" s="51" t="str">
        <f>+VLOOKUP(A90,[2]ERRF!G:AZ,4,0)</f>
        <v>SUBSIDIADO PLENO</v>
      </c>
      <c r="J90" s="52">
        <f>+VLOOKUP(A90,[2]ERRF!G:AZ,17,0)</f>
        <v>234282</v>
      </c>
      <c r="K90" s="53">
        <v>0</v>
      </c>
      <c r="L90" s="53">
        <v>0</v>
      </c>
      <c r="M90" s="53">
        <f>+E90</f>
        <v>234282</v>
      </c>
      <c r="N90" s="53">
        <f>+VLOOKUP(A90,[2]ERRF!G:AZ,19,0)</f>
        <v>0</v>
      </c>
      <c r="O90" s="53">
        <f>+VLOOKUP(A90,[2]ERRF!G:AZ,18,0)</f>
        <v>0</v>
      </c>
      <c r="P90" s="53">
        <f>+VLOOKUP(A90,[2]ERRF!G:AZ,41,0)</f>
        <v>0</v>
      </c>
      <c r="Q90" s="53">
        <f>+VLOOKUP(A90,[2]ERRF!G:AZ,38,0)</f>
        <v>0</v>
      </c>
      <c r="R90" s="53">
        <f>+VLOOKUP(A90,[2]ERRF!G:AZ,39,0)</f>
        <v>0</v>
      </c>
      <c r="S90" s="53">
        <f>+VLOOKUP(A90,[2]ERRF!G:AZ,37,0)</f>
        <v>0</v>
      </c>
      <c r="T90" s="51" t="str">
        <f>+VLOOKUP(A90,[2]ERRF!G:AZ,7,0)</f>
        <v>USUARIO O SERVICIO CORRESPONDE A OTRO PL</v>
      </c>
      <c r="U90" s="51" t="str">
        <f>+VLOOKUP(A90,[2]ERRF!G:AZ,20,0)</f>
        <v>NA</v>
      </c>
      <c r="V90" s="51" t="str">
        <f>+VLOOKUP(A90,[2]ERRF!G:AZ,44,0)</f>
        <v>0</v>
      </c>
      <c r="W90" s="51" t="str">
        <f>+VLOOKUP(A90,[2]ERRF!G:AZ,46,0)</f>
        <v>0</v>
      </c>
    </row>
    <row r="91" spans="1:23">
      <c r="A91" s="46">
        <v>41585</v>
      </c>
      <c r="B91" s="47">
        <v>43799</v>
      </c>
      <c r="C91" s="47">
        <v>43871</v>
      </c>
      <c r="D91" s="48">
        <v>160970</v>
      </c>
      <c r="E91" s="48">
        <v>160970</v>
      </c>
      <c r="F91" s="49" t="s">
        <v>75</v>
      </c>
      <c r="G91" s="50">
        <f>+VLOOKUP(A91,[2]ERRF!G:AZ,12,0)</f>
        <v>43872</v>
      </c>
      <c r="H91" s="50" t="str">
        <f>+VLOOKUP(A91,[2]ERRF!G:AZ,5,0)</f>
        <v>CC-18932378</v>
      </c>
      <c r="I91" s="51" t="str">
        <f>+VLOOKUP(A91,[2]ERRF!G:AZ,4,0)</f>
        <v>SUBSIDIADO PLENO</v>
      </c>
      <c r="J91" s="52">
        <f>+VLOOKUP(A91,[2]ERRF!G:AZ,17,0)</f>
        <v>160970</v>
      </c>
      <c r="K91" s="53">
        <v>0</v>
      </c>
      <c r="L91" s="53">
        <v>0</v>
      </c>
      <c r="M91" s="53">
        <v>0</v>
      </c>
      <c r="N91" s="53">
        <f>+VLOOKUP(A91,[2]ERRF!G:AZ,19,0)</f>
        <v>0</v>
      </c>
      <c r="O91" s="53">
        <f>+VLOOKUP(A91,[2]ERRF!G:AZ,18,0)</f>
        <v>0</v>
      </c>
      <c r="P91" s="53">
        <f>+VLOOKUP(A91,[2]ERRF!G:AZ,41,0)</f>
        <v>0</v>
      </c>
      <c r="Q91" s="53">
        <f>+VLOOKUP(A91,[2]ERRF!G:AZ,38,0)</f>
        <v>0</v>
      </c>
      <c r="R91" s="53">
        <f>+E91-Q91</f>
        <v>160970</v>
      </c>
      <c r="S91" s="53">
        <f>+VLOOKUP(A91,[2]ERRF!G:AZ,37,0)</f>
        <v>0</v>
      </c>
      <c r="T91" s="51" t="str">
        <f>+VLOOKUP(A91,[2]ERRF!G:AZ,7,0)</f>
        <v>NINGUNO</v>
      </c>
      <c r="U91" s="51" t="str">
        <f>+VLOOKUP(A91,[2]ERRF!G:AZ,20,0)</f>
        <v>NA</v>
      </c>
      <c r="V91" s="51" t="str">
        <f>+VLOOKUP(A91,[2]ERRF!G:AZ,44,0)</f>
        <v>28570</v>
      </c>
      <c r="W91" s="51" t="str">
        <f>+VLOOKUP(A91,[2]ERRF!G:AZ,46,0)</f>
        <v>0</v>
      </c>
    </row>
    <row r="92" spans="1:23">
      <c r="A92" s="46">
        <v>42143</v>
      </c>
      <c r="B92" s="47">
        <v>43801</v>
      </c>
      <c r="C92" s="47">
        <v>44532</v>
      </c>
      <c r="D92" s="48">
        <v>144468</v>
      </c>
      <c r="E92" s="48">
        <v>144468</v>
      </c>
      <c r="F92" s="49" t="s">
        <v>79</v>
      </c>
      <c r="G92" s="51">
        <v>0</v>
      </c>
      <c r="H92" s="51">
        <v>0</v>
      </c>
      <c r="I92" s="51">
        <v>0</v>
      </c>
      <c r="J92" s="51">
        <v>0</v>
      </c>
      <c r="K92" s="53">
        <f>+E92</f>
        <v>144468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  <c r="S92" s="53">
        <v>0</v>
      </c>
      <c r="T92" s="51">
        <v>0</v>
      </c>
      <c r="U92" s="51">
        <v>0</v>
      </c>
      <c r="V92" s="51">
        <v>0</v>
      </c>
      <c r="W92" s="51">
        <v>0</v>
      </c>
    </row>
    <row r="93" spans="1:23">
      <c r="A93" s="46">
        <v>42143</v>
      </c>
      <c r="B93" s="47">
        <v>43801</v>
      </c>
      <c r="C93" s="47">
        <v>43871</v>
      </c>
      <c r="D93" s="48">
        <v>144468</v>
      </c>
      <c r="E93" s="48">
        <v>144468</v>
      </c>
      <c r="F93" s="49" t="s">
        <v>79</v>
      </c>
      <c r="G93" s="51">
        <v>0</v>
      </c>
      <c r="H93" s="51">
        <v>0</v>
      </c>
      <c r="I93" s="51">
        <v>0</v>
      </c>
      <c r="J93" s="51">
        <v>0</v>
      </c>
      <c r="K93" s="53">
        <f>+E93</f>
        <v>144468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  <c r="S93" s="53">
        <v>0</v>
      </c>
      <c r="T93" s="51">
        <v>0</v>
      </c>
      <c r="U93" s="51">
        <v>0</v>
      </c>
      <c r="V93" s="51">
        <v>0</v>
      </c>
      <c r="W93" s="51">
        <v>0</v>
      </c>
    </row>
    <row r="94" spans="1:23">
      <c r="A94" s="46">
        <v>42587</v>
      </c>
      <c r="B94" s="47">
        <v>43802</v>
      </c>
      <c r="C94" s="47">
        <v>44532</v>
      </c>
      <c r="D94" s="48">
        <v>509213</v>
      </c>
      <c r="E94" s="48">
        <v>509213</v>
      </c>
      <c r="F94" s="49" t="s">
        <v>79</v>
      </c>
      <c r="G94" s="51">
        <v>0</v>
      </c>
      <c r="H94" s="51">
        <v>0</v>
      </c>
      <c r="I94" s="51">
        <v>0</v>
      </c>
      <c r="J94" s="51">
        <v>0</v>
      </c>
      <c r="K94" s="53">
        <f>+E94</f>
        <v>509213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  <c r="S94" s="53">
        <v>0</v>
      </c>
      <c r="T94" s="51">
        <v>0</v>
      </c>
      <c r="U94" s="51">
        <v>0</v>
      </c>
      <c r="V94" s="51">
        <v>0</v>
      </c>
      <c r="W94" s="51">
        <v>0</v>
      </c>
    </row>
    <row r="95" spans="1:23">
      <c r="A95" s="46">
        <v>42540</v>
      </c>
      <c r="B95" s="47">
        <v>43808</v>
      </c>
      <c r="C95" s="47">
        <v>44532</v>
      </c>
      <c r="D95" s="48">
        <v>134729</v>
      </c>
      <c r="E95" s="48">
        <v>134729</v>
      </c>
      <c r="F95" s="49" t="s">
        <v>79</v>
      </c>
      <c r="G95" s="51">
        <v>0</v>
      </c>
      <c r="H95" s="51">
        <v>0</v>
      </c>
      <c r="I95" s="51">
        <v>0</v>
      </c>
      <c r="J95" s="51">
        <v>0</v>
      </c>
      <c r="K95" s="53">
        <f>+E95</f>
        <v>134729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0</v>
      </c>
      <c r="R95" s="53">
        <v>0</v>
      </c>
      <c r="S95" s="53">
        <v>0</v>
      </c>
      <c r="T95" s="51">
        <v>0</v>
      </c>
      <c r="U95" s="51">
        <v>0</v>
      </c>
      <c r="V95" s="51">
        <v>0</v>
      </c>
      <c r="W95" s="51">
        <v>0</v>
      </c>
    </row>
    <row r="96" spans="1:23">
      <c r="A96" s="46">
        <v>42620</v>
      </c>
      <c r="B96" s="47">
        <v>43840</v>
      </c>
      <c r="C96" s="47">
        <v>44532</v>
      </c>
      <c r="D96" s="48">
        <v>150516</v>
      </c>
      <c r="E96" s="48">
        <v>150516</v>
      </c>
      <c r="F96" s="49" t="s">
        <v>79</v>
      </c>
      <c r="G96" s="51">
        <v>0</v>
      </c>
      <c r="H96" s="51">
        <v>0</v>
      </c>
      <c r="I96" s="51">
        <v>0</v>
      </c>
      <c r="J96" s="51">
        <v>0</v>
      </c>
      <c r="K96" s="53">
        <f>+E96</f>
        <v>150516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3">
        <v>0</v>
      </c>
      <c r="T96" s="51">
        <v>0</v>
      </c>
      <c r="U96" s="51">
        <v>0</v>
      </c>
      <c r="V96" s="51">
        <v>0</v>
      </c>
      <c r="W96" s="51">
        <v>0</v>
      </c>
    </row>
    <row r="97" spans="1:23">
      <c r="A97" s="46">
        <v>43627</v>
      </c>
      <c r="B97" s="47">
        <v>43840</v>
      </c>
      <c r="C97" s="47">
        <v>44532</v>
      </c>
      <c r="D97" s="48">
        <v>88378</v>
      </c>
      <c r="E97" s="48">
        <v>88378</v>
      </c>
      <c r="F97" s="49" t="s">
        <v>79</v>
      </c>
      <c r="G97" s="51">
        <v>0</v>
      </c>
      <c r="H97" s="51">
        <v>0</v>
      </c>
      <c r="I97" s="51">
        <v>0</v>
      </c>
      <c r="J97" s="51">
        <v>0</v>
      </c>
      <c r="K97" s="53">
        <f>+E97</f>
        <v>88378</v>
      </c>
      <c r="L97" s="53">
        <v>0</v>
      </c>
      <c r="M97" s="53">
        <v>0</v>
      </c>
      <c r="N97" s="53">
        <v>0</v>
      </c>
      <c r="O97" s="53">
        <v>0</v>
      </c>
      <c r="P97" s="53">
        <v>0</v>
      </c>
      <c r="Q97" s="53">
        <v>0</v>
      </c>
      <c r="R97" s="53">
        <v>0</v>
      </c>
      <c r="S97" s="53">
        <v>0</v>
      </c>
      <c r="T97" s="51">
        <v>0</v>
      </c>
      <c r="U97" s="51">
        <v>0</v>
      </c>
      <c r="V97" s="51">
        <v>0</v>
      </c>
      <c r="W97" s="51">
        <v>0</v>
      </c>
    </row>
    <row r="98" spans="1:23">
      <c r="A98" s="46">
        <v>42545</v>
      </c>
      <c r="B98" s="47">
        <v>43841</v>
      </c>
      <c r="C98" s="47">
        <v>44532</v>
      </c>
      <c r="D98" s="48">
        <v>59718</v>
      </c>
      <c r="E98" s="48">
        <v>59718</v>
      </c>
      <c r="F98" s="49" t="s">
        <v>79</v>
      </c>
      <c r="G98" s="51">
        <v>0</v>
      </c>
      <c r="H98" s="51">
        <v>0</v>
      </c>
      <c r="I98" s="51">
        <v>0</v>
      </c>
      <c r="J98" s="51">
        <v>0</v>
      </c>
      <c r="K98" s="53">
        <f>+E98</f>
        <v>59718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3">
        <v>0</v>
      </c>
      <c r="T98" s="51">
        <v>0</v>
      </c>
      <c r="U98" s="51">
        <v>0</v>
      </c>
      <c r="V98" s="51">
        <v>0</v>
      </c>
      <c r="W98" s="51">
        <v>0</v>
      </c>
    </row>
    <row r="99" spans="1:23">
      <c r="A99" s="46">
        <v>42417</v>
      </c>
      <c r="B99" s="47">
        <v>43847</v>
      </c>
      <c r="C99" s="47">
        <v>44532</v>
      </c>
      <c r="D99" s="48">
        <v>146345</v>
      </c>
      <c r="E99" s="48">
        <v>146345</v>
      </c>
      <c r="F99" s="49" t="s">
        <v>79</v>
      </c>
      <c r="G99" s="51">
        <v>0</v>
      </c>
      <c r="H99" s="51">
        <v>0</v>
      </c>
      <c r="I99" s="51">
        <v>0</v>
      </c>
      <c r="J99" s="51">
        <v>0</v>
      </c>
      <c r="K99" s="53">
        <f>+E99</f>
        <v>146345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1">
        <v>0</v>
      </c>
      <c r="U99" s="51">
        <v>0</v>
      </c>
      <c r="V99" s="51">
        <v>0</v>
      </c>
      <c r="W99" s="51">
        <v>0</v>
      </c>
    </row>
    <row r="100" spans="1:23">
      <c r="A100" s="46">
        <v>43023</v>
      </c>
      <c r="B100" s="47">
        <v>43848</v>
      </c>
      <c r="C100" s="47">
        <v>44532</v>
      </c>
      <c r="D100" s="48">
        <v>145393</v>
      </c>
      <c r="E100" s="48">
        <v>145393</v>
      </c>
      <c r="F100" s="49" t="s">
        <v>79</v>
      </c>
      <c r="G100" s="51">
        <v>0</v>
      </c>
      <c r="H100" s="51">
        <v>0</v>
      </c>
      <c r="I100" s="51">
        <v>0</v>
      </c>
      <c r="J100" s="51">
        <v>0</v>
      </c>
      <c r="K100" s="53">
        <f>+E100</f>
        <v>145393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0</v>
      </c>
      <c r="R100" s="53">
        <v>0</v>
      </c>
      <c r="S100" s="53">
        <v>0</v>
      </c>
      <c r="T100" s="51">
        <v>0</v>
      </c>
      <c r="U100" s="51">
        <v>0</v>
      </c>
      <c r="V100" s="51">
        <v>0</v>
      </c>
      <c r="W100" s="51">
        <v>0</v>
      </c>
    </row>
    <row r="101" spans="1:23">
      <c r="A101" s="46">
        <v>43221</v>
      </c>
      <c r="B101" s="47">
        <v>43858</v>
      </c>
      <c r="C101" s="47">
        <v>44532</v>
      </c>
      <c r="D101" s="48">
        <v>443838</v>
      </c>
      <c r="E101" s="48">
        <v>443838</v>
      </c>
      <c r="F101" s="49" t="s">
        <v>79</v>
      </c>
      <c r="G101" s="51">
        <v>0</v>
      </c>
      <c r="H101" s="51">
        <v>0</v>
      </c>
      <c r="I101" s="51">
        <v>0</v>
      </c>
      <c r="J101" s="51">
        <v>0</v>
      </c>
      <c r="K101" s="53">
        <f>+E101</f>
        <v>443838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0</v>
      </c>
      <c r="R101" s="53">
        <v>0</v>
      </c>
      <c r="S101" s="53">
        <v>0</v>
      </c>
      <c r="T101" s="51">
        <v>0</v>
      </c>
      <c r="U101" s="51">
        <v>0</v>
      </c>
      <c r="V101" s="51">
        <v>0</v>
      </c>
      <c r="W101" s="51">
        <v>0</v>
      </c>
    </row>
    <row r="102" spans="1:23">
      <c r="A102" s="46">
        <v>43222</v>
      </c>
      <c r="B102" s="47">
        <v>43859</v>
      </c>
      <c r="C102" s="47">
        <v>44532</v>
      </c>
      <c r="D102" s="48">
        <v>124349</v>
      </c>
      <c r="E102" s="48">
        <v>124349</v>
      </c>
      <c r="F102" s="49" t="s">
        <v>79</v>
      </c>
      <c r="G102" s="51">
        <v>0</v>
      </c>
      <c r="H102" s="51">
        <v>0</v>
      </c>
      <c r="I102" s="51">
        <v>0</v>
      </c>
      <c r="J102" s="51">
        <v>0</v>
      </c>
      <c r="K102" s="53">
        <f>+E102</f>
        <v>124349</v>
      </c>
      <c r="L102" s="53">
        <v>0</v>
      </c>
      <c r="M102" s="53">
        <v>0</v>
      </c>
      <c r="N102" s="53">
        <v>0</v>
      </c>
      <c r="O102" s="53">
        <v>0</v>
      </c>
      <c r="P102" s="53">
        <v>0</v>
      </c>
      <c r="Q102" s="53">
        <v>0</v>
      </c>
      <c r="R102" s="53">
        <v>0</v>
      </c>
      <c r="S102" s="53">
        <v>0</v>
      </c>
      <c r="T102" s="51">
        <v>0</v>
      </c>
      <c r="U102" s="51">
        <v>0</v>
      </c>
      <c r="V102" s="51">
        <v>0</v>
      </c>
      <c r="W102" s="51">
        <v>0</v>
      </c>
    </row>
    <row r="103" spans="1:23">
      <c r="A103" s="46">
        <v>43065</v>
      </c>
      <c r="B103" s="47">
        <v>43859</v>
      </c>
      <c r="C103" s="47">
        <v>44532</v>
      </c>
      <c r="D103" s="48">
        <v>130212</v>
      </c>
      <c r="E103" s="48">
        <v>130212</v>
      </c>
      <c r="F103" s="49" t="s">
        <v>79</v>
      </c>
      <c r="G103" s="51">
        <v>0</v>
      </c>
      <c r="H103" s="51">
        <v>0</v>
      </c>
      <c r="I103" s="51">
        <v>0</v>
      </c>
      <c r="J103" s="51">
        <v>0</v>
      </c>
      <c r="K103" s="53">
        <f>+E103</f>
        <v>130212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0</v>
      </c>
      <c r="R103" s="53">
        <v>0</v>
      </c>
      <c r="S103" s="53">
        <v>0</v>
      </c>
      <c r="T103" s="51">
        <v>0</v>
      </c>
      <c r="U103" s="51">
        <v>0</v>
      </c>
      <c r="V103" s="51">
        <v>0</v>
      </c>
      <c r="W103" s="51">
        <v>0</v>
      </c>
    </row>
    <row r="104" spans="1:23">
      <c r="A104" s="46">
        <v>42874</v>
      </c>
      <c r="B104" s="47">
        <v>43873</v>
      </c>
      <c r="C104" s="47">
        <v>44532</v>
      </c>
      <c r="D104" s="48">
        <v>80097</v>
      </c>
      <c r="E104" s="48">
        <v>80097</v>
      </c>
      <c r="F104" s="49" t="s">
        <v>79</v>
      </c>
      <c r="G104" s="51">
        <v>0</v>
      </c>
      <c r="H104" s="51">
        <v>0</v>
      </c>
      <c r="I104" s="51">
        <v>0</v>
      </c>
      <c r="J104" s="51">
        <v>0</v>
      </c>
      <c r="K104" s="53">
        <f>+E104</f>
        <v>80097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0</v>
      </c>
      <c r="R104" s="53">
        <v>0</v>
      </c>
      <c r="S104" s="53">
        <v>0</v>
      </c>
      <c r="T104" s="51">
        <v>0</v>
      </c>
      <c r="U104" s="51">
        <v>0</v>
      </c>
      <c r="V104" s="51">
        <v>0</v>
      </c>
      <c r="W104" s="51">
        <v>0</v>
      </c>
    </row>
    <row r="105" spans="1:23">
      <c r="A105" s="46">
        <v>43168</v>
      </c>
      <c r="B105" s="47">
        <v>43896</v>
      </c>
      <c r="C105" s="47">
        <v>44532</v>
      </c>
      <c r="D105" s="48">
        <v>57838</v>
      </c>
      <c r="E105" s="48">
        <v>57838</v>
      </c>
      <c r="F105" s="49" t="s">
        <v>79</v>
      </c>
      <c r="G105" s="51">
        <v>0</v>
      </c>
      <c r="H105" s="51">
        <v>0</v>
      </c>
      <c r="I105" s="51">
        <v>0</v>
      </c>
      <c r="J105" s="51">
        <v>0</v>
      </c>
      <c r="K105" s="53">
        <f>+E105</f>
        <v>57838</v>
      </c>
      <c r="L105" s="53">
        <v>0</v>
      </c>
      <c r="M105" s="53">
        <v>0</v>
      </c>
      <c r="N105" s="53">
        <v>0</v>
      </c>
      <c r="O105" s="53">
        <v>0</v>
      </c>
      <c r="P105" s="53">
        <v>0</v>
      </c>
      <c r="Q105" s="53">
        <v>0</v>
      </c>
      <c r="R105" s="53">
        <v>0</v>
      </c>
      <c r="S105" s="53">
        <v>0</v>
      </c>
      <c r="T105" s="51">
        <v>0</v>
      </c>
      <c r="U105" s="51">
        <v>0</v>
      </c>
      <c r="V105" s="51">
        <v>0</v>
      </c>
      <c r="W105" s="51">
        <v>0</v>
      </c>
    </row>
    <row r="106" spans="1:23">
      <c r="A106" s="46">
        <v>43093</v>
      </c>
      <c r="B106" s="47">
        <v>43898</v>
      </c>
      <c r="C106" s="47">
        <v>44532</v>
      </c>
      <c r="D106" s="48">
        <v>145415</v>
      </c>
      <c r="E106" s="48">
        <v>145415</v>
      </c>
      <c r="F106" s="49" t="s">
        <v>79</v>
      </c>
      <c r="G106" s="51">
        <v>0</v>
      </c>
      <c r="H106" s="51">
        <v>0</v>
      </c>
      <c r="I106" s="51">
        <v>0</v>
      </c>
      <c r="J106" s="51">
        <v>0</v>
      </c>
      <c r="K106" s="53">
        <f>+E106</f>
        <v>145415</v>
      </c>
      <c r="L106" s="53">
        <v>0</v>
      </c>
      <c r="M106" s="53">
        <v>0</v>
      </c>
      <c r="N106" s="53">
        <v>0</v>
      </c>
      <c r="O106" s="53">
        <v>0</v>
      </c>
      <c r="P106" s="53">
        <v>0</v>
      </c>
      <c r="Q106" s="53">
        <v>0</v>
      </c>
      <c r="R106" s="53">
        <v>0</v>
      </c>
      <c r="S106" s="53">
        <v>0</v>
      </c>
      <c r="T106" s="51">
        <v>0</v>
      </c>
      <c r="U106" s="51">
        <v>0</v>
      </c>
      <c r="V106" s="51">
        <v>0</v>
      </c>
      <c r="W106" s="51">
        <v>0</v>
      </c>
    </row>
    <row r="107" spans="1:23">
      <c r="A107" s="46">
        <v>43988</v>
      </c>
      <c r="B107" s="47">
        <v>43902</v>
      </c>
      <c r="C107" s="47">
        <v>44532</v>
      </c>
      <c r="D107" s="48">
        <v>138665</v>
      </c>
      <c r="E107" s="48">
        <v>138665</v>
      </c>
      <c r="F107" s="49" t="s">
        <v>79</v>
      </c>
      <c r="G107" s="51">
        <v>0</v>
      </c>
      <c r="H107" s="51">
        <v>0</v>
      </c>
      <c r="I107" s="51">
        <v>0</v>
      </c>
      <c r="J107" s="51">
        <v>0</v>
      </c>
      <c r="K107" s="53">
        <f>+E107</f>
        <v>138665</v>
      </c>
      <c r="L107" s="53">
        <v>0</v>
      </c>
      <c r="M107" s="53">
        <v>0</v>
      </c>
      <c r="N107" s="53">
        <v>0</v>
      </c>
      <c r="O107" s="53">
        <v>0</v>
      </c>
      <c r="P107" s="53">
        <v>0</v>
      </c>
      <c r="Q107" s="53">
        <v>0</v>
      </c>
      <c r="R107" s="53">
        <v>0</v>
      </c>
      <c r="S107" s="53">
        <v>0</v>
      </c>
      <c r="T107" s="51">
        <v>0</v>
      </c>
      <c r="U107" s="51">
        <v>0</v>
      </c>
      <c r="V107" s="51">
        <v>0</v>
      </c>
      <c r="W107" s="51">
        <v>0</v>
      </c>
    </row>
    <row r="108" spans="1:23">
      <c r="A108" s="46">
        <v>43390</v>
      </c>
      <c r="B108" s="47">
        <v>43902</v>
      </c>
      <c r="C108" s="47">
        <v>44532</v>
      </c>
      <c r="D108" s="48">
        <v>140412</v>
      </c>
      <c r="E108" s="48">
        <v>140412</v>
      </c>
      <c r="F108" s="49" t="s">
        <v>79</v>
      </c>
      <c r="G108" s="51">
        <v>0</v>
      </c>
      <c r="H108" s="51">
        <v>0</v>
      </c>
      <c r="I108" s="51">
        <v>0</v>
      </c>
      <c r="J108" s="51">
        <v>0</v>
      </c>
      <c r="K108" s="53">
        <f>+E108</f>
        <v>140412</v>
      </c>
      <c r="L108" s="53">
        <v>0</v>
      </c>
      <c r="M108" s="53">
        <v>0</v>
      </c>
      <c r="N108" s="53">
        <v>0</v>
      </c>
      <c r="O108" s="53">
        <v>0</v>
      </c>
      <c r="P108" s="53">
        <v>0</v>
      </c>
      <c r="Q108" s="53">
        <v>0</v>
      </c>
      <c r="R108" s="53">
        <v>0</v>
      </c>
      <c r="S108" s="53">
        <v>0</v>
      </c>
      <c r="T108" s="51">
        <v>0</v>
      </c>
      <c r="U108" s="51">
        <v>0</v>
      </c>
      <c r="V108" s="51">
        <v>0</v>
      </c>
      <c r="W108" s="51">
        <v>0</v>
      </c>
    </row>
    <row r="109" spans="1:23">
      <c r="A109" s="46">
        <v>43167</v>
      </c>
      <c r="B109" s="47">
        <v>43910</v>
      </c>
      <c r="C109" s="47">
        <v>44532</v>
      </c>
      <c r="D109" s="48">
        <v>57600</v>
      </c>
      <c r="E109" s="48">
        <v>57600</v>
      </c>
      <c r="F109" s="49" t="s">
        <v>79</v>
      </c>
      <c r="G109" s="51">
        <v>0</v>
      </c>
      <c r="H109" s="51">
        <v>0</v>
      </c>
      <c r="I109" s="51">
        <v>0</v>
      </c>
      <c r="J109" s="51">
        <v>0</v>
      </c>
      <c r="K109" s="53">
        <f>+E109</f>
        <v>57600</v>
      </c>
      <c r="L109" s="53">
        <v>0</v>
      </c>
      <c r="M109" s="53">
        <v>0</v>
      </c>
      <c r="N109" s="53">
        <v>0</v>
      </c>
      <c r="O109" s="53">
        <v>0</v>
      </c>
      <c r="P109" s="53">
        <v>0</v>
      </c>
      <c r="Q109" s="53">
        <v>0</v>
      </c>
      <c r="R109" s="53">
        <v>0</v>
      </c>
      <c r="S109" s="53">
        <v>0</v>
      </c>
      <c r="T109" s="51">
        <v>0</v>
      </c>
      <c r="U109" s="51">
        <v>0</v>
      </c>
      <c r="V109" s="51">
        <v>0</v>
      </c>
      <c r="W109" s="51">
        <v>0</v>
      </c>
    </row>
    <row r="110" spans="1:23">
      <c r="A110" s="46">
        <v>43651</v>
      </c>
      <c r="B110" s="47">
        <v>43946</v>
      </c>
      <c r="C110" s="47">
        <v>44532</v>
      </c>
      <c r="D110" s="48">
        <v>415234</v>
      </c>
      <c r="E110" s="48">
        <v>415234</v>
      </c>
      <c r="F110" s="49" t="s">
        <v>79</v>
      </c>
      <c r="G110" s="51">
        <v>0</v>
      </c>
      <c r="H110" s="51">
        <v>0</v>
      </c>
      <c r="I110" s="51">
        <v>0</v>
      </c>
      <c r="J110" s="51">
        <v>0</v>
      </c>
      <c r="K110" s="53">
        <f>+E110</f>
        <v>415234</v>
      </c>
      <c r="L110" s="53">
        <v>0</v>
      </c>
      <c r="M110" s="53">
        <v>0</v>
      </c>
      <c r="N110" s="53">
        <v>0</v>
      </c>
      <c r="O110" s="53">
        <v>0</v>
      </c>
      <c r="P110" s="53">
        <v>0</v>
      </c>
      <c r="Q110" s="53">
        <v>0</v>
      </c>
      <c r="R110" s="53">
        <v>0</v>
      </c>
      <c r="S110" s="53">
        <v>0</v>
      </c>
      <c r="T110" s="51">
        <v>0</v>
      </c>
      <c r="U110" s="51">
        <v>0</v>
      </c>
      <c r="V110" s="51">
        <v>0</v>
      </c>
      <c r="W110" s="51">
        <v>0</v>
      </c>
    </row>
    <row r="111" spans="1:23">
      <c r="A111" s="46">
        <v>43859</v>
      </c>
      <c r="B111" s="47">
        <v>43955</v>
      </c>
      <c r="C111" s="47">
        <v>44532</v>
      </c>
      <c r="D111" s="48">
        <v>170494</v>
      </c>
      <c r="E111" s="48">
        <v>170494</v>
      </c>
      <c r="F111" s="49" t="s">
        <v>79</v>
      </c>
      <c r="G111" s="51">
        <v>0</v>
      </c>
      <c r="H111" s="51">
        <v>0</v>
      </c>
      <c r="I111" s="51">
        <v>0</v>
      </c>
      <c r="J111" s="51">
        <v>0</v>
      </c>
      <c r="K111" s="53">
        <f>+E111</f>
        <v>170494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3">
        <v>0</v>
      </c>
      <c r="S111" s="53">
        <v>0</v>
      </c>
      <c r="T111" s="51">
        <v>0</v>
      </c>
      <c r="U111" s="51">
        <v>0</v>
      </c>
      <c r="V111" s="51">
        <v>0</v>
      </c>
      <c r="W111" s="51">
        <v>0</v>
      </c>
    </row>
    <row r="112" spans="1:23">
      <c r="A112" s="46">
        <v>43989</v>
      </c>
      <c r="B112" s="47">
        <v>43959</v>
      </c>
      <c r="C112" s="47">
        <v>44532</v>
      </c>
      <c r="D112" s="48">
        <v>141333</v>
      </c>
      <c r="E112" s="48">
        <v>141333</v>
      </c>
      <c r="F112" s="49" t="s">
        <v>79</v>
      </c>
      <c r="G112" s="51">
        <v>0</v>
      </c>
      <c r="H112" s="51">
        <v>0</v>
      </c>
      <c r="I112" s="51">
        <v>0</v>
      </c>
      <c r="J112" s="51">
        <v>0</v>
      </c>
      <c r="K112" s="53">
        <f>+E112</f>
        <v>141333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3">
        <v>0</v>
      </c>
      <c r="S112" s="53">
        <v>0</v>
      </c>
      <c r="T112" s="51">
        <v>0</v>
      </c>
      <c r="U112" s="51">
        <v>0</v>
      </c>
      <c r="V112" s="51">
        <v>0</v>
      </c>
      <c r="W112" s="51">
        <v>0</v>
      </c>
    </row>
    <row r="113" spans="1:23">
      <c r="A113" s="46">
        <v>44072</v>
      </c>
      <c r="B113" s="47">
        <v>43977</v>
      </c>
      <c r="C113" s="47">
        <v>44532</v>
      </c>
      <c r="D113" s="48">
        <v>232447</v>
      </c>
      <c r="E113" s="48">
        <v>232447</v>
      </c>
      <c r="F113" s="49" t="s">
        <v>79</v>
      </c>
      <c r="G113" s="51">
        <v>0</v>
      </c>
      <c r="H113" s="51">
        <v>0</v>
      </c>
      <c r="I113" s="51">
        <v>0</v>
      </c>
      <c r="J113" s="51">
        <v>0</v>
      </c>
      <c r="K113" s="53">
        <f>+E113</f>
        <v>232447</v>
      </c>
      <c r="L113" s="53">
        <v>0</v>
      </c>
      <c r="M113" s="53">
        <v>0</v>
      </c>
      <c r="N113" s="53">
        <v>0</v>
      </c>
      <c r="O113" s="53">
        <v>0</v>
      </c>
      <c r="P113" s="53">
        <v>0</v>
      </c>
      <c r="Q113" s="53">
        <v>0</v>
      </c>
      <c r="R113" s="53">
        <v>0</v>
      </c>
      <c r="S113" s="53">
        <v>0</v>
      </c>
      <c r="T113" s="51">
        <v>0</v>
      </c>
      <c r="U113" s="51">
        <v>0</v>
      </c>
      <c r="V113" s="51">
        <v>0</v>
      </c>
      <c r="W113" s="51">
        <v>0</v>
      </c>
    </row>
    <row r="114" spans="1:23">
      <c r="A114" s="46">
        <v>45315</v>
      </c>
      <c r="B114" s="47">
        <v>44011</v>
      </c>
      <c r="C114" s="47">
        <v>44532</v>
      </c>
      <c r="D114" s="48">
        <v>126844</v>
      </c>
      <c r="E114" s="48">
        <v>126844</v>
      </c>
      <c r="F114" s="49" t="s">
        <v>79</v>
      </c>
      <c r="G114" s="51">
        <v>0</v>
      </c>
      <c r="H114" s="51">
        <v>0</v>
      </c>
      <c r="I114" s="51">
        <v>0</v>
      </c>
      <c r="J114" s="51">
        <v>0</v>
      </c>
      <c r="K114" s="53">
        <f>+E114</f>
        <v>126844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3">
        <v>0</v>
      </c>
      <c r="S114" s="53">
        <v>0</v>
      </c>
      <c r="T114" s="51">
        <v>0</v>
      </c>
      <c r="U114" s="51">
        <v>0</v>
      </c>
      <c r="V114" s="51">
        <v>0</v>
      </c>
      <c r="W114" s="51">
        <v>0</v>
      </c>
    </row>
    <row r="115" spans="1:23">
      <c r="A115" s="46">
        <v>44908</v>
      </c>
      <c r="B115" s="47">
        <v>44015</v>
      </c>
      <c r="C115" s="47">
        <v>44532</v>
      </c>
      <c r="D115" s="48">
        <v>114238</v>
      </c>
      <c r="E115" s="48">
        <v>114238</v>
      </c>
      <c r="F115" s="49" t="s">
        <v>79</v>
      </c>
      <c r="G115" s="51">
        <v>0</v>
      </c>
      <c r="H115" s="51">
        <v>0</v>
      </c>
      <c r="I115" s="51">
        <v>0</v>
      </c>
      <c r="J115" s="51">
        <v>0</v>
      </c>
      <c r="K115" s="53">
        <f>+E115</f>
        <v>114238</v>
      </c>
      <c r="L115" s="53">
        <v>0</v>
      </c>
      <c r="M115" s="53">
        <v>0</v>
      </c>
      <c r="N115" s="53">
        <v>0</v>
      </c>
      <c r="O115" s="53">
        <v>0</v>
      </c>
      <c r="P115" s="53">
        <v>0</v>
      </c>
      <c r="Q115" s="53">
        <v>0</v>
      </c>
      <c r="R115" s="53">
        <v>0</v>
      </c>
      <c r="S115" s="53">
        <v>0</v>
      </c>
      <c r="T115" s="51">
        <v>0</v>
      </c>
      <c r="U115" s="51">
        <v>0</v>
      </c>
      <c r="V115" s="51">
        <v>0</v>
      </c>
      <c r="W115" s="51">
        <v>0</v>
      </c>
    </row>
    <row r="116" spans="1:23">
      <c r="A116" s="46">
        <v>44681</v>
      </c>
      <c r="B116" s="47">
        <v>44018</v>
      </c>
      <c r="C116" s="47">
        <v>44532</v>
      </c>
      <c r="D116" s="48">
        <v>473585</v>
      </c>
      <c r="E116" s="48">
        <v>473585</v>
      </c>
      <c r="F116" s="49" t="s">
        <v>79</v>
      </c>
      <c r="G116" s="51">
        <v>0</v>
      </c>
      <c r="H116" s="51">
        <v>0</v>
      </c>
      <c r="I116" s="51">
        <v>0</v>
      </c>
      <c r="J116" s="51">
        <v>0</v>
      </c>
      <c r="K116" s="53">
        <f>+E116</f>
        <v>473585</v>
      </c>
      <c r="L116" s="53">
        <v>0</v>
      </c>
      <c r="M116" s="53">
        <v>0</v>
      </c>
      <c r="N116" s="53">
        <v>0</v>
      </c>
      <c r="O116" s="53">
        <v>0</v>
      </c>
      <c r="P116" s="53">
        <v>0</v>
      </c>
      <c r="Q116" s="53">
        <v>0</v>
      </c>
      <c r="R116" s="53">
        <v>0</v>
      </c>
      <c r="S116" s="53">
        <v>0</v>
      </c>
      <c r="T116" s="51">
        <v>0</v>
      </c>
      <c r="U116" s="51">
        <v>0</v>
      </c>
      <c r="V116" s="51">
        <v>0</v>
      </c>
      <c r="W116" s="51">
        <v>0</v>
      </c>
    </row>
    <row r="117" spans="1:23">
      <c r="A117" s="46">
        <v>44858</v>
      </c>
      <c r="B117" s="47">
        <v>44047</v>
      </c>
      <c r="C117" s="47">
        <v>44532</v>
      </c>
      <c r="D117" s="48">
        <v>24000</v>
      </c>
      <c r="E117" s="48">
        <v>24000</v>
      </c>
      <c r="F117" s="49" t="s">
        <v>79</v>
      </c>
      <c r="G117" s="51">
        <v>0</v>
      </c>
      <c r="H117" s="51">
        <v>0</v>
      </c>
      <c r="I117" s="51">
        <v>0</v>
      </c>
      <c r="J117" s="51">
        <v>0</v>
      </c>
      <c r="K117" s="53">
        <f>+E117</f>
        <v>24000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0</v>
      </c>
      <c r="R117" s="53">
        <v>0</v>
      </c>
      <c r="S117" s="53">
        <v>0</v>
      </c>
      <c r="T117" s="51">
        <v>0</v>
      </c>
      <c r="U117" s="51">
        <v>0</v>
      </c>
      <c r="V117" s="51">
        <v>0</v>
      </c>
      <c r="W117" s="51">
        <v>0</v>
      </c>
    </row>
    <row r="118" spans="1:23">
      <c r="A118" s="46">
        <v>44851</v>
      </c>
      <c r="B118" s="47">
        <v>44047</v>
      </c>
      <c r="C118" s="47">
        <v>44532</v>
      </c>
      <c r="D118" s="48">
        <v>29800</v>
      </c>
      <c r="E118" s="48">
        <v>29800</v>
      </c>
      <c r="F118" s="49" t="s">
        <v>79</v>
      </c>
      <c r="G118" s="51">
        <v>0</v>
      </c>
      <c r="H118" s="51">
        <v>0</v>
      </c>
      <c r="I118" s="51">
        <v>0</v>
      </c>
      <c r="J118" s="51">
        <v>0</v>
      </c>
      <c r="K118" s="53">
        <f>+E118</f>
        <v>29800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0</v>
      </c>
      <c r="R118" s="53">
        <v>0</v>
      </c>
      <c r="S118" s="53">
        <v>0</v>
      </c>
      <c r="T118" s="51">
        <v>0</v>
      </c>
      <c r="U118" s="51">
        <v>0</v>
      </c>
      <c r="V118" s="51">
        <v>0</v>
      </c>
      <c r="W118" s="51">
        <v>0</v>
      </c>
    </row>
    <row r="119" spans="1:23">
      <c r="A119" s="46">
        <v>45158</v>
      </c>
      <c r="B119" s="47">
        <v>44052</v>
      </c>
      <c r="C119" s="47">
        <v>44532</v>
      </c>
      <c r="D119" s="48">
        <v>245945</v>
      </c>
      <c r="E119" s="48">
        <v>245945</v>
      </c>
      <c r="F119" s="49" t="s">
        <v>79</v>
      </c>
      <c r="G119" s="51">
        <v>0</v>
      </c>
      <c r="H119" s="51">
        <v>0</v>
      </c>
      <c r="I119" s="51">
        <v>0</v>
      </c>
      <c r="J119" s="51">
        <v>0</v>
      </c>
      <c r="K119" s="53">
        <f>+E119</f>
        <v>245945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0</v>
      </c>
      <c r="R119" s="53">
        <v>0</v>
      </c>
      <c r="S119" s="53">
        <v>0</v>
      </c>
      <c r="T119" s="51">
        <v>0</v>
      </c>
      <c r="U119" s="51">
        <v>0</v>
      </c>
      <c r="V119" s="51">
        <v>0</v>
      </c>
      <c r="W119" s="51">
        <v>0</v>
      </c>
    </row>
    <row r="120" spans="1:23">
      <c r="A120" s="46">
        <v>552</v>
      </c>
      <c r="B120" s="47">
        <v>44058</v>
      </c>
      <c r="C120" s="47">
        <v>44532</v>
      </c>
      <c r="D120" s="48">
        <v>124204</v>
      </c>
      <c r="E120" s="48">
        <v>124204</v>
      </c>
      <c r="F120" s="49" t="s">
        <v>79</v>
      </c>
      <c r="G120" s="51">
        <v>0</v>
      </c>
      <c r="H120" s="51">
        <v>0</v>
      </c>
      <c r="I120" s="51">
        <v>0</v>
      </c>
      <c r="J120" s="51">
        <v>0</v>
      </c>
      <c r="K120" s="53">
        <f>+E120</f>
        <v>124204</v>
      </c>
      <c r="L120" s="53">
        <v>0</v>
      </c>
      <c r="M120" s="53">
        <v>0</v>
      </c>
      <c r="N120" s="53">
        <v>0</v>
      </c>
      <c r="O120" s="53">
        <v>0</v>
      </c>
      <c r="P120" s="53">
        <v>0</v>
      </c>
      <c r="Q120" s="53">
        <v>0</v>
      </c>
      <c r="R120" s="53">
        <v>0</v>
      </c>
      <c r="S120" s="53">
        <v>0</v>
      </c>
      <c r="T120" s="51">
        <v>0</v>
      </c>
      <c r="U120" s="51">
        <v>0</v>
      </c>
      <c r="V120" s="51">
        <v>0</v>
      </c>
      <c r="W120" s="51">
        <v>0</v>
      </c>
    </row>
    <row r="121" spans="1:23">
      <c r="A121" s="46">
        <v>45489</v>
      </c>
      <c r="B121" s="47">
        <v>44090</v>
      </c>
      <c r="C121" s="47">
        <v>44532</v>
      </c>
      <c r="D121" s="48">
        <v>5300</v>
      </c>
      <c r="E121" s="48">
        <v>5300</v>
      </c>
      <c r="F121" s="49" t="s">
        <v>79</v>
      </c>
      <c r="G121" s="51">
        <v>0</v>
      </c>
      <c r="H121" s="51">
        <v>0</v>
      </c>
      <c r="I121" s="51">
        <v>0</v>
      </c>
      <c r="J121" s="51">
        <v>0</v>
      </c>
      <c r="K121" s="53">
        <f>+E121</f>
        <v>5300</v>
      </c>
      <c r="L121" s="53">
        <v>0</v>
      </c>
      <c r="M121" s="53">
        <v>0</v>
      </c>
      <c r="N121" s="53">
        <v>0</v>
      </c>
      <c r="O121" s="53">
        <v>0</v>
      </c>
      <c r="P121" s="53">
        <v>0</v>
      </c>
      <c r="Q121" s="53">
        <v>0</v>
      </c>
      <c r="R121" s="53">
        <v>0</v>
      </c>
      <c r="S121" s="53">
        <v>0</v>
      </c>
      <c r="T121" s="51">
        <v>0</v>
      </c>
      <c r="U121" s="51">
        <v>0</v>
      </c>
      <c r="V121" s="51">
        <v>0</v>
      </c>
      <c r="W121" s="51">
        <v>0</v>
      </c>
    </row>
    <row r="122" spans="1:23">
      <c r="A122" s="46">
        <v>369</v>
      </c>
      <c r="B122" s="47">
        <v>44118</v>
      </c>
      <c r="C122" s="47">
        <v>44532</v>
      </c>
      <c r="D122" s="48">
        <v>5300</v>
      </c>
      <c r="E122" s="48">
        <v>5300</v>
      </c>
      <c r="F122" s="49" t="s">
        <v>79</v>
      </c>
      <c r="G122" s="51">
        <v>0</v>
      </c>
      <c r="H122" s="51">
        <v>0</v>
      </c>
      <c r="I122" s="51">
        <v>0</v>
      </c>
      <c r="J122" s="51">
        <v>0</v>
      </c>
      <c r="K122" s="53">
        <f>+E122</f>
        <v>5300</v>
      </c>
      <c r="L122" s="53">
        <v>0</v>
      </c>
      <c r="M122" s="53">
        <v>0</v>
      </c>
      <c r="N122" s="53">
        <v>0</v>
      </c>
      <c r="O122" s="53">
        <v>0</v>
      </c>
      <c r="P122" s="53">
        <v>0</v>
      </c>
      <c r="Q122" s="53">
        <v>0</v>
      </c>
      <c r="R122" s="53">
        <v>0</v>
      </c>
      <c r="S122" s="53">
        <v>0</v>
      </c>
      <c r="T122" s="51">
        <v>0</v>
      </c>
      <c r="U122" s="51">
        <v>0</v>
      </c>
      <c r="V122" s="51">
        <v>0</v>
      </c>
      <c r="W122" s="51">
        <v>0</v>
      </c>
    </row>
    <row r="123" spans="1:23">
      <c r="A123" s="46">
        <v>437</v>
      </c>
      <c r="B123" s="47">
        <v>44130</v>
      </c>
      <c r="C123" s="47">
        <v>44532</v>
      </c>
      <c r="D123" s="48">
        <v>15900</v>
      </c>
      <c r="E123" s="48">
        <v>15900</v>
      </c>
      <c r="F123" s="49" t="s">
        <v>79</v>
      </c>
      <c r="G123" s="51">
        <v>0</v>
      </c>
      <c r="H123" s="51">
        <v>0</v>
      </c>
      <c r="I123" s="51">
        <v>0</v>
      </c>
      <c r="J123" s="51">
        <v>0</v>
      </c>
      <c r="K123" s="53">
        <f>+E123</f>
        <v>15900</v>
      </c>
      <c r="L123" s="53">
        <v>0</v>
      </c>
      <c r="M123" s="53">
        <v>0</v>
      </c>
      <c r="N123" s="53">
        <v>0</v>
      </c>
      <c r="O123" s="53">
        <v>0</v>
      </c>
      <c r="P123" s="53">
        <v>0</v>
      </c>
      <c r="Q123" s="53">
        <v>0</v>
      </c>
      <c r="R123" s="53">
        <v>0</v>
      </c>
      <c r="S123" s="53">
        <v>0</v>
      </c>
      <c r="T123" s="51">
        <v>0</v>
      </c>
      <c r="U123" s="51">
        <v>0</v>
      </c>
      <c r="V123" s="51">
        <v>0</v>
      </c>
      <c r="W123" s="51">
        <v>0</v>
      </c>
    </row>
    <row r="124" spans="1:23">
      <c r="A124" s="46">
        <v>1065</v>
      </c>
      <c r="B124" s="47">
        <v>44136</v>
      </c>
      <c r="C124" s="47">
        <v>44532</v>
      </c>
      <c r="D124" s="48">
        <v>71086</v>
      </c>
      <c r="E124" s="48">
        <v>71086</v>
      </c>
      <c r="F124" s="49" t="s">
        <v>79</v>
      </c>
      <c r="G124" s="51">
        <v>0</v>
      </c>
      <c r="H124" s="51">
        <v>0</v>
      </c>
      <c r="I124" s="51">
        <v>0</v>
      </c>
      <c r="J124" s="51">
        <v>0</v>
      </c>
      <c r="K124" s="53">
        <f>+E124</f>
        <v>71086</v>
      </c>
      <c r="L124" s="53">
        <v>0</v>
      </c>
      <c r="M124" s="53">
        <v>0</v>
      </c>
      <c r="N124" s="53">
        <v>0</v>
      </c>
      <c r="O124" s="53">
        <v>0</v>
      </c>
      <c r="P124" s="53">
        <v>0</v>
      </c>
      <c r="Q124" s="53">
        <v>0</v>
      </c>
      <c r="R124" s="53">
        <v>0</v>
      </c>
      <c r="S124" s="53">
        <v>0</v>
      </c>
      <c r="T124" s="51">
        <v>0</v>
      </c>
      <c r="U124" s="51">
        <v>0</v>
      </c>
      <c r="V124" s="51">
        <v>0</v>
      </c>
      <c r="W124" s="51">
        <v>0</v>
      </c>
    </row>
    <row r="125" spans="1:23">
      <c r="A125" s="46">
        <v>627</v>
      </c>
      <c r="B125" s="47">
        <v>44139</v>
      </c>
      <c r="C125" s="47">
        <v>44532</v>
      </c>
      <c r="D125" s="48">
        <v>5300</v>
      </c>
      <c r="E125" s="48">
        <v>5300</v>
      </c>
      <c r="F125" s="49" t="s">
        <v>79</v>
      </c>
      <c r="G125" s="51">
        <v>0</v>
      </c>
      <c r="H125" s="51">
        <v>0</v>
      </c>
      <c r="I125" s="51">
        <v>0</v>
      </c>
      <c r="J125" s="51">
        <v>0</v>
      </c>
      <c r="K125" s="53">
        <f>+E125</f>
        <v>5300</v>
      </c>
      <c r="L125" s="53">
        <v>0</v>
      </c>
      <c r="M125" s="53">
        <v>0</v>
      </c>
      <c r="N125" s="53">
        <v>0</v>
      </c>
      <c r="O125" s="53">
        <v>0</v>
      </c>
      <c r="P125" s="53">
        <v>0</v>
      </c>
      <c r="Q125" s="53">
        <v>0</v>
      </c>
      <c r="R125" s="53">
        <v>0</v>
      </c>
      <c r="S125" s="53">
        <v>0</v>
      </c>
      <c r="T125" s="51">
        <v>0</v>
      </c>
      <c r="U125" s="51">
        <v>0</v>
      </c>
      <c r="V125" s="51">
        <v>0</v>
      </c>
      <c r="W125" s="51">
        <v>0</v>
      </c>
    </row>
    <row r="126" spans="1:23">
      <c r="A126" s="46">
        <v>806</v>
      </c>
      <c r="B126" s="47">
        <v>44147</v>
      </c>
      <c r="C126" s="47">
        <v>44532</v>
      </c>
      <c r="D126" s="48">
        <v>5300</v>
      </c>
      <c r="E126" s="48">
        <v>5300</v>
      </c>
      <c r="F126" s="49" t="s">
        <v>79</v>
      </c>
      <c r="G126" s="51">
        <v>0</v>
      </c>
      <c r="H126" s="51">
        <v>0</v>
      </c>
      <c r="I126" s="51">
        <v>0</v>
      </c>
      <c r="J126" s="51">
        <v>0</v>
      </c>
      <c r="K126" s="53">
        <f>+E126</f>
        <v>5300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0</v>
      </c>
      <c r="R126" s="53">
        <v>0</v>
      </c>
      <c r="S126" s="53">
        <v>0</v>
      </c>
      <c r="T126" s="51">
        <v>0</v>
      </c>
      <c r="U126" s="51">
        <v>0</v>
      </c>
      <c r="V126" s="51">
        <v>0</v>
      </c>
      <c r="W126" s="51">
        <v>0</v>
      </c>
    </row>
    <row r="127" spans="1:23">
      <c r="A127" s="46">
        <v>816</v>
      </c>
      <c r="B127" s="47">
        <v>44155</v>
      </c>
      <c r="C127" s="47">
        <v>44532</v>
      </c>
      <c r="D127" s="48">
        <v>5300</v>
      </c>
      <c r="E127" s="48">
        <v>5300</v>
      </c>
      <c r="F127" s="49" t="s">
        <v>79</v>
      </c>
      <c r="G127" s="51">
        <v>0</v>
      </c>
      <c r="H127" s="51">
        <v>0</v>
      </c>
      <c r="I127" s="51">
        <v>0</v>
      </c>
      <c r="J127" s="51">
        <v>0</v>
      </c>
      <c r="K127" s="53">
        <f>+E127</f>
        <v>5300</v>
      </c>
      <c r="L127" s="53">
        <v>0</v>
      </c>
      <c r="M127" s="53">
        <v>0</v>
      </c>
      <c r="N127" s="53">
        <v>0</v>
      </c>
      <c r="O127" s="53">
        <v>0</v>
      </c>
      <c r="P127" s="53">
        <v>0</v>
      </c>
      <c r="Q127" s="53">
        <v>0</v>
      </c>
      <c r="R127" s="53">
        <v>0</v>
      </c>
      <c r="S127" s="53">
        <v>0</v>
      </c>
      <c r="T127" s="51">
        <v>0</v>
      </c>
      <c r="U127" s="51">
        <v>0</v>
      </c>
      <c r="V127" s="51">
        <v>0</v>
      </c>
      <c r="W127" s="51">
        <v>0</v>
      </c>
    </row>
    <row r="128" spans="1:23">
      <c r="A128" s="46">
        <v>795</v>
      </c>
      <c r="B128" s="47">
        <v>44158</v>
      </c>
      <c r="C128" s="47">
        <v>44532</v>
      </c>
      <c r="D128" s="48">
        <v>25500</v>
      </c>
      <c r="E128" s="48">
        <v>25500</v>
      </c>
      <c r="F128" s="49" t="s">
        <v>79</v>
      </c>
      <c r="G128" s="51">
        <v>0</v>
      </c>
      <c r="H128" s="51">
        <v>0</v>
      </c>
      <c r="I128" s="51">
        <v>0</v>
      </c>
      <c r="J128" s="51">
        <v>0</v>
      </c>
      <c r="K128" s="53">
        <f>+E128</f>
        <v>25500</v>
      </c>
      <c r="L128" s="53">
        <v>0</v>
      </c>
      <c r="M128" s="53">
        <v>0</v>
      </c>
      <c r="N128" s="53">
        <v>0</v>
      </c>
      <c r="O128" s="53">
        <v>0</v>
      </c>
      <c r="P128" s="53">
        <v>0</v>
      </c>
      <c r="Q128" s="53">
        <v>0</v>
      </c>
      <c r="R128" s="53">
        <v>0</v>
      </c>
      <c r="S128" s="53">
        <v>0</v>
      </c>
      <c r="T128" s="51">
        <v>0</v>
      </c>
      <c r="U128" s="51">
        <v>0</v>
      </c>
      <c r="V128" s="51">
        <v>0</v>
      </c>
      <c r="W128" s="51">
        <v>0</v>
      </c>
    </row>
    <row r="129" spans="1:23">
      <c r="A129" s="46">
        <v>1006</v>
      </c>
      <c r="B129" s="47">
        <v>44161</v>
      </c>
      <c r="C129" s="47">
        <v>44532</v>
      </c>
      <c r="D129" s="48">
        <v>5300</v>
      </c>
      <c r="E129" s="48">
        <v>5300</v>
      </c>
      <c r="F129" s="49" t="s">
        <v>79</v>
      </c>
      <c r="G129" s="51">
        <v>0</v>
      </c>
      <c r="H129" s="51">
        <v>0</v>
      </c>
      <c r="I129" s="51">
        <v>0</v>
      </c>
      <c r="J129" s="51">
        <v>0</v>
      </c>
      <c r="K129" s="53">
        <f>+E129</f>
        <v>5300</v>
      </c>
      <c r="L129" s="53">
        <v>0</v>
      </c>
      <c r="M129" s="53">
        <v>0</v>
      </c>
      <c r="N129" s="53">
        <v>0</v>
      </c>
      <c r="O129" s="53">
        <v>0</v>
      </c>
      <c r="P129" s="53">
        <v>0</v>
      </c>
      <c r="Q129" s="53">
        <v>0</v>
      </c>
      <c r="R129" s="53">
        <v>0</v>
      </c>
      <c r="S129" s="53">
        <v>0</v>
      </c>
      <c r="T129" s="51">
        <v>0</v>
      </c>
      <c r="U129" s="51">
        <v>0</v>
      </c>
      <c r="V129" s="51">
        <v>0</v>
      </c>
      <c r="W129" s="51">
        <v>0</v>
      </c>
    </row>
    <row r="130" spans="1:23">
      <c r="A130" s="46">
        <v>1091</v>
      </c>
      <c r="B130" s="47">
        <v>44172</v>
      </c>
      <c r="C130" s="47">
        <v>44532</v>
      </c>
      <c r="D130" s="48">
        <v>21200</v>
      </c>
      <c r="E130" s="48">
        <v>21200</v>
      </c>
      <c r="F130" s="49" t="s">
        <v>79</v>
      </c>
      <c r="G130" s="51">
        <v>0</v>
      </c>
      <c r="H130" s="51">
        <v>0</v>
      </c>
      <c r="I130" s="51">
        <v>0</v>
      </c>
      <c r="J130" s="51">
        <v>0</v>
      </c>
      <c r="K130" s="53">
        <f>+E130</f>
        <v>21200</v>
      </c>
      <c r="L130" s="53">
        <v>0</v>
      </c>
      <c r="M130" s="53">
        <v>0</v>
      </c>
      <c r="N130" s="53">
        <v>0</v>
      </c>
      <c r="O130" s="53">
        <v>0</v>
      </c>
      <c r="P130" s="53">
        <v>0</v>
      </c>
      <c r="Q130" s="53">
        <v>0</v>
      </c>
      <c r="R130" s="53">
        <v>0</v>
      </c>
      <c r="S130" s="53">
        <v>0</v>
      </c>
      <c r="T130" s="51">
        <v>0</v>
      </c>
      <c r="U130" s="51">
        <v>0</v>
      </c>
      <c r="V130" s="51">
        <v>0</v>
      </c>
      <c r="W130" s="51">
        <v>0</v>
      </c>
    </row>
    <row r="131" spans="1:23">
      <c r="A131" s="46">
        <v>1027</v>
      </c>
      <c r="B131" s="47">
        <v>44172</v>
      </c>
      <c r="C131" s="47">
        <v>44532</v>
      </c>
      <c r="D131" s="48">
        <v>35100</v>
      </c>
      <c r="E131" s="48">
        <v>35100</v>
      </c>
      <c r="F131" s="49" t="s">
        <v>79</v>
      </c>
      <c r="G131" s="51">
        <v>0</v>
      </c>
      <c r="H131" s="51">
        <v>0</v>
      </c>
      <c r="I131" s="51">
        <v>0</v>
      </c>
      <c r="J131" s="51">
        <v>0</v>
      </c>
      <c r="K131" s="53">
        <f>+E131</f>
        <v>35100</v>
      </c>
      <c r="L131" s="53">
        <v>0</v>
      </c>
      <c r="M131" s="53">
        <v>0</v>
      </c>
      <c r="N131" s="53">
        <v>0</v>
      </c>
      <c r="O131" s="53">
        <v>0</v>
      </c>
      <c r="P131" s="53">
        <v>0</v>
      </c>
      <c r="Q131" s="53">
        <v>0</v>
      </c>
      <c r="R131" s="53">
        <v>0</v>
      </c>
      <c r="S131" s="53">
        <v>0</v>
      </c>
      <c r="T131" s="51">
        <v>0</v>
      </c>
      <c r="U131" s="51">
        <v>0</v>
      </c>
      <c r="V131" s="51">
        <v>0</v>
      </c>
      <c r="W131" s="51">
        <v>0</v>
      </c>
    </row>
    <row r="132" spans="1:23">
      <c r="A132" s="46">
        <v>1271</v>
      </c>
      <c r="B132" s="47">
        <v>44176</v>
      </c>
      <c r="C132" s="47">
        <v>44532</v>
      </c>
      <c r="D132" s="48">
        <v>122000</v>
      </c>
      <c r="E132" s="48">
        <v>122000</v>
      </c>
      <c r="F132" s="49" t="s">
        <v>79</v>
      </c>
      <c r="G132" s="51">
        <v>0</v>
      </c>
      <c r="H132" s="51">
        <v>0</v>
      </c>
      <c r="I132" s="51">
        <v>0</v>
      </c>
      <c r="J132" s="51">
        <v>0</v>
      </c>
      <c r="K132" s="53">
        <f>+E132</f>
        <v>122000</v>
      </c>
      <c r="L132" s="53">
        <v>0</v>
      </c>
      <c r="M132" s="53">
        <v>0</v>
      </c>
      <c r="N132" s="53">
        <v>0</v>
      </c>
      <c r="O132" s="53">
        <v>0</v>
      </c>
      <c r="P132" s="53">
        <v>0</v>
      </c>
      <c r="Q132" s="53">
        <v>0</v>
      </c>
      <c r="R132" s="53">
        <v>0</v>
      </c>
      <c r="S132" s="53">
        <v>0</v>
      </c>
      <c r="T132" s="51">
        <v>0</v>
      </c>
      <c r="U132" s="51">
        <v>0</v>
      </c>
      <c r="V132" s="51">
        <v>0</v>
      </c>
      <c r="W132" s="51">
        <v>0</v>
      </c>
    </row>
    <row r="133" spans="1:23">
      <c r="A133" s="46">
        <v>1540</v>
      </c>
      <c r="B133" s="47">
        <v>44209</v>
      </c>
      <c r="C133" s="47">
        <v>44532</v>
      </c>
      <c r="D133" s="48">
        <v>24512</v>
      </c>
      <c r="E133" s="48">
        <v>24512</v>
      </c>
      <c r="F133" s="49" t="s">
        <v>79</v>
      </c>
      <c r="G133" s="51">
        <v>0</v>
      </c>
      <c r="H133" s="51">
        <v>0</v>
      </c>
      <c r="I133" s="51">
        <v>0</v>
      </c>
      <c r="J133" s="51">
        <v>0</v>
      </c>
      <c r="K133" s="53">
        <f>+E133</f>
        <v>24512</v>
      </c>
      <c r="L133" s="53">
        <v>0</v>
      </c>
      <c r="M133" s="53">
        <v>0</v>
      </c>
      <c r="N133" s="53">
        <v>0</v>
      </c>
      <c r="O133" s="53">
        <v>0</v>
      </c>
      <c r="P133" s="53">
        <v>0</v>
      </c>
      <c r="Q133" s="53">
        <v>0</v>
      </c>
      <c r="R133" s="53">
        <v>0</v>
      </c>
      <c r="S133" s="53">
        <v>0</v>
      </c>
      <c r="T133" s="51">
        <v>0</v>
      </c>
      <c r="U133" s="51">
        <v>0</v>
      </c>
      <c r="V133" s="51">
        <v>0</v>
      </c>
      <c r="W133" s="51">
        <v>0</v>
      </c>
    </row>
    <row r="134" spans="1:23">
      <c r="A134" s="46">
        <v>1805</v>
      </c>
      <c r="B134" s="47">
        <v>44211</v>
      </c>
      <c r="C134" s="47">
        <v>44532</v>
      </c>
      <c r="D134" s="48">
        <v>433574</v>
      </c>
      <c r="E134" s="48">
        <v>433574</v>
      </c>
      <c r="F134" s="49" t="s">
        <v>79</v>
      </c>
      <c r="G134" s="51">
        <v>0</v>
      </c>
      <c r="H134" s="51">
        <v>0</v>
      </c>
      <c r="I134" s="51">
        <v>0</v>
      </c>
      <c r="J134" s="51">
        <v>0</v>
      </c>
      <c r="K134" s="53">
        <f>+E134</f>
        <v>433574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0</v>
      </c>
      <c r="R134" s="53">
        <v>0</v>
      </c>
      <c r="S134" s="53">
        <v>0</v>
      </c>
      <c r="T134" s="51">
        <v>0</v>
      </c>
      <c r="U134" s="51">
        <v>0</v>
      </c>
      <c r="V134" s="51">
        <v>0</v>
      </c>
      <c r="W134" s="51">
        <v>0</v>
      </c>
    </row>
    <row r="135" spans="1:23">
      <c r="A135" s="46">
        <v>1582</v>
      </c>
      <c r="B135" s="47">
        <v>44215</v>
      </c>
      <c r="C135" s="47">
        <v>44532</v>
      </c>
      <c r="D135" s="48">
        <v>101934</v>
      </c>
      <c r="E135" s="48">
        <v>101934</v>
      </c>
      <c r="F135" s="49" t="s">
        <v>79</v>
      </c>
      <c r="G135" s="51">
        <v>0</v>
      </c>
      <c r="H135" s="51">
        <v>0</v>
      </c>
      <c r="I135" s="51">
        <v>0</v>
      </c>
      <c r="J135" s="51">
        <v>0</v>
      </c>
      <c r="K135" s="53">
        <f>+E135</f>
        <v>101934</v>
      </c>
      <c r="L135" s="53">
        <v>0</v>
      </c>
      <c r="M135" s="53">
        <v>0</v>
      </c>
      <c r="N135" s="53">
        <v>0</v>
      </c>
      <c r="O135" s="53">
        <v>0</v>
      </c>
      <c r="P135" s="53">
        <v>0</v>
      </c>
      <c r="Q135" s="53">
        <v>0</v>
      </c>
      <c r="R135" s="53">
        <v>0</v>
      </c>
      <c r="S135" s="53">
        <v>0</v>
      </c>
      <c r="T135" s="51">
        <v>0</v>
      </c>
      <c r="U135" s="51">
        <v>0</v>
      </c>
      <c r="V135" s="51">
        <v>0</v>
      </c>
      <c r="W135" s="51">
        <v>0</v>
      </c>
    </row>
    <row r="136" spans="1:23">
      <c r="A136" s="46">
        <v>1525</v>
      </c>
      <c r="B136" s="47">
        <v>44217</v>
      </c>
      <c r="C136" s="47">
        <v>44532</v>
      </c>
      <c r="D136" s="48">
        <v>36300</v>
      </c>
      <c r="E136" s="48">
        <v>36300</v>
      </c>
      <c r="F136" s="49" t="s">
        <v>79</v>
      </c>
      <c r="G136" s="51">
        <v>0</v>
      </c>
      <c r="H136" s="51">
        <v>0</v>
      </c>
      <c r="I136" s="51">
        <v>0</v>
      </c>
      <c r="J136" s="51">
        <v>0</v>
      </c>
      <c r="K136" s="53">
        <f>+E136</f>
        <v>36300</v>
      </c>
      <c r="L136" s="53">
        <v>0</v>
      </c>
      <c r="M136" s="53">
        <v>0</v>
      </c>
      <c r="N136" s="53">
        <v>0</v>
      </c>
      <c r="O136" s="53">
        <v>0</v>
      </c>
      <c r="P136" s="53">
        <v>0</v>
      </c>
      <c r="Q136" s="53">
        <v>0</v>
      </c>
      <c r="R136" s="53">
        <v>0</v>
      </c>
      <c r="S136" s="53">
        <v>0</v>
      </c>
      <c r="T136" s="51">
        <v>0</v>
      </c>
      <c r="U136" s="51">
        <v>0</v>
      </c>
      <c r="V136" s="51">
        <v>0</v>
      </c>
      <c r="W136" s="51">
        <v>0</v>
      </c>
    </row>
    <row r="137" spans="1:23">
      <c r="A137" s="46">
        <v>1889</v>
      </c>
      <c r="B137" s="47">
        <v>44229</v>
      </c>
      <c r="C137" s="47">
        <v>44532</v>
      </c>
      <c r="D137" s="48">
        <v>296421</v>
      </c>
      <c r="E137" s="48">
        <v>296421</v>
      </c>
      <c r="F137" s="49" t="s">
        <v>79</v>
      </c>
      <c r="G137" s="51">
        <v>0</v>
      </c>
      <c r="H137" s="51">
        <v>0</v>
      </c>
      <c r="I137" s="51">
        <v>0</v>
      </c>
      <c r="J137" s="51">
        <v>0</v>
      </c>
      <c r="K137" s="53">
        <f>+E137</f>
        <v>296421</v>
      </c>
      <c r="L137" s="53">
        <v>0</v>
      </c>
      <c r="M137" s="53">
        <v>0</v>
      </c>
      <c r="N137" s="53">
        <v>0</v>
      </c>
      <c r="O137" s="53">
        <v>0</v>
      </c>
      <c r="P137" s="53">
        <v>0</v>
      </c>
      <c r="Q137" s="53">
        <v>0</v>
      </c>
      <c r="R137" s="53">
        <v>0</v>
      </c>
      <c r="S137" s="53">
        <v>0</v>
      </c>
      <c r="T137" s="51">
        <v>0</v>
      </c>
      <c r="U137" s="51">
        <v>0</v>
      </c>
      <c r="V137" s="51">
        <v>0</v>
      </c>
      <c r="W137" s="51">
        <v>0</v>
      </c>
    </row>
    <row r="138" spans="1:23">
      <c r="A138" s="46">
        <v>42516</v>
      </c>
      <c r="B138" s="47">
        <v>44230</v>
      </c>
      <c r="C138" s="47">
        <v>44532</v>
      </c>
      <c r="D138" s="48">
        <v>530577</v>
      </c>
      <c r="E138" s="48">
        <v>530577</v>
      </c>
      <c r="F138" s="49" t="s">
        <v>79</v>
      </c>
      <c r="G138" s="51">
        <v>0</v>
      </c>
      <c r="H138" s="51">
        <v>0</v>
      </c>
      <c r="I138" s="51">
        <v>0</v>
      </c>
      <c r="J138" s="51">
        <v>0</v>
      </c>
      <c r="K138" s="53">
        <f>+E138</f>
        <v>530577</v>
      </c>
      <c r="L138" s="53">
        <v>0</v>
      </c>
      <c r="M138" s="53">
        <v>0</v>
      </c>
      <c r="N138" s="53">
        <v>0</v>
      </c>
      <c r="O138" s="53">
        <v>0</v>
      </c>
      <c r="P138" s="53">
        <v>0</v>
      </c>
      <c r="Q138" s="53">
        <v>0</v>
      </c>
      <c r="R138" s="53">
        <v>0</v>
      </c>
      <c r="S138" s="53">
        <v>0</v>
      </c>
      <c r="T138" s="51">
        <v>0</v>
      </c>
      <c r="U138" s="51">
        <v>0</v>
      </c>
      <c r="V138" s="51">
        <v>0</v>
      </c>
      <c r="W138" s="51">
        <v>0</v>
      </c>
    </row>
    <row r="139" spans="1:23">
      <c r="A139" s="46">
        <v>1749</v>
      </c>
      <c r="B139" s="47">
        <v>44236</v>
      </c>
      <c r="C139" s="47">
        <v>44532</v>
      </c>
      <c r="D139" s="48">
        <v>36300</v>
      </c>
      <c r="E139" s="48">
        <v>36300</v>
      </c>
      <c r="F139" s="49" t="s">
        <v>79</v>
      </c>
      <c r="G139" s="51">
        <v>0</v>
      </c>
      <c r="H139" s="51">
        <v>0</v>
      </c>
      <c r="I139" s="51">
        <v>0</v>
      </c>
      <c r="J139" s="51">
        <v>0</v>
      </c>
      <c r="K139" s="53">
        <f>+E139</f>
        <v>36300</v>
      </c>
      <c r="L139" s="53">
        <v>0</v>
      </c>
      <c r="M139" s="53">
        <v>0</v>
      </c>
      <c r="N139" s="53">
        <v>0</v>
      </c>
      <c r="O139" s="53">
        <v>0</v>
      </c>
      <c r="P139" s="53">
        <v>0</v>
      </c>
      <c r="Q139" s="53">
        <v>0</v>
      </c>
      <c r="R139" s="53">
        <v>0</v>
      </c>
      <c r="S139" s="53">
        <v>0</v>
      </c>
      <c r="T139" s="51">
        <v>0</v>
      </c>
      <c r="U139" s="51">
        <v>0</v>
      </c>
      <c r="V139" s="51">
        <v>0</v>
      </c>
      <c r="W139" s="51">
        <v>0</v>
      </c>
    </row>
    <row r="140" spans="1:23">
      <c r="A140" s="46">
        <v>2159</v>
      </c>
      <c r="B140" s="47">
        <v>44242</v>
      </c>
      <c r="C140" s="47">
        <v>44532</v>
      </c>
      <c r="D140" s="48">
        <v>608390</v>
      </c>
      <c r="E140" s="48">
        <v>608390</v>
      </c>
      <c r="F140" s="49" t="s">
        <v>79</v>
      </c>
      <c r="G140" s="51">
        <v>0</v>
      </c>
      <c r="H140" s="51">
        <v>0</v>
      </c>
      <c r="I140" s="51">
        <v>0</v>
      </c>
      <c r="J140" s="51">
        <v>0</v>
      </c>
      <c r="K140" s="53">
        <f>+E140</f>
        <v>608390</v>
      </c>
      <c r="L140" s="53">
        <v>0</v>
      </c>
      <c r="M140" s="53">
        <v>0</v>
      </c>
      <c r="N140" s="53">
        <v>0</v>
      </c>
      <c r="O140" s="53">
        <v>0</v>
      </c>
      <c r="P140" s="53">
        <v>0</v>
      </c>
      <c r="Q140" s="53">
        <v>0</v>
      </c>
      <c r="R140" s="53">
        <v>0</v>
      </c>
      <c r="S140" s="53">
        <v>0</v>
      </c>
      <c r="T140" s="51">
        <v>0</v>
      </c>
      <c r="U140" s="51">
        <v>0</v>
      </c>
      <c r="V140" s="51">
        <v>0</v>
      </c>
      <c r="W140" s="51">
        <v>0</v>
      </c>
    </row>
    <row r="141" spans="1:23">
      <c r="A141" s="46">
        <v>1992</v>
      </c>
      <c r="B141" s="47">
        <v>44242</v>
      </c>
      <c r="C141" s="47">
        <v>44532</v>
      </c>
      <c r="D141" s="48">
        <v>649405</v>
      </c>
      <c r="E141" s="48">
        <v>649405</v>
      </c>
      <c r="F141" s="49" t="s">
        <v>79</v>
      </c>
      <c r="G141" s="51">
        <v>0</v>
      </c>
      <c r="H141" s="51">
        <v>0</v>
      </c>
      <c r="I141" s="51">
        <v>0</v>
      </c>
      <c r="J141" s="51">
        <v>0</v>
      </c>
      <c r="K141" s="53">
        <f>+E141</f>
        <v>649405</v>
      </c>
      <c r="L141" s="53">
        <v>0</v>
      </c>
      <c r="M141" s="53">
        <v>0</v>
      </c>
      <c r="N141" s="53">
        <v>0</v>
      </c>
      <c r="O141" s="53">
        <v>0</v>
      </c>
      <c r="P141" s="53">
        <v>0</v>
      </c>
      <c r="Q141" s="53">
        <v>0</v>
      </c>
      <c r="R141" s="53">
        <v>0</v>
      </c>
      <c r="S141" s="53">
        <v>0</v>
      </c>
      <c r="T141" s="51">
        <v>0</v>
      </c>
      <c r="U141" s="51">
        <v>0</v>
      </c>
      <c r="V141" s="51">
        <v>0</v>
      </c>
      <c r="W141" s="51">
        <v>0</v>
      </c>
    </row>
    <row r="142" spans="1:23">
      <c r="A142" s="46">
        <v>1853</v>
      </c>
      <c r="B142" s="47">
        <v>44244</v>
      </c>
      <c r="C142" s="47">
        <v>44532</v>
      </c>
      <c r="D142" s="48">
        <v>34457</v>
      </c>
      <c r="E142" s="48">
        <v>34457</v>
      </c>
      <c r="F142" s="49" t="s">
        <v>79</v>
      </c>
      <c r="G142" s="51">
        <v>0</v>
      </c>
      <c r="H142" s="51">
        <v>0</v>
      </c>
      <c r="I142" s="51">
        <v>0</v>
      </c>
      <c r="J142" s="51">
        <v>0</v>
      </c>
      <c r="K142" s="53">
        <f>+E142</f>
        <v>34457</v>
      </c>
      <c r="L142" s="53">
        <v>0</v>
      </c>
      <c r="M142" s="53">
        <v>0</v>
      </c>
      <c r="N142" s="53">
        <v>0</v>
      </c>
      <c r="O142" s="53">
        <v>0</v>
      </c>
      <c r="P142" s="53">
        <v>0</v>
      </c>
      <c r="Q142" s="53">
        <v>0</v>
      </c>
      <c r="R142" s="53">
        <v>0</v>
      </c>
      <c r="S142" s="53">
        <v>0</v>
      </c>
      <c r="T142" s="51">
        <v>0</v>
      </c>
      <c r="U142" s="51">
        <v>0</v>
      </c>
      <c r="V142" s="51">
        <v>0</v>
      </c>
      <c r="W142" s="51">
        <v>0</v>
      </c>
    </row>
    <row r="143" spans="1:23">
      <c r="A143" s="46">
        <v>2103</v>
      </c>
      <c r="B143" s="47">
        <v>44250</v>
      </c>
      <c r="C143" s="47">
        <v>44532</v>
      </c>
      <c r="D143" s="48">
        <v>101176</v>
      </c>
      <c r="E143" s="48">
        <v>101176</v>
      </c>
      <c r="F143" s="49" t="s">
        <v>79</v>
      </c>
      <c r="G143" s="51">
        <v>0</v>
      </c>
      <c r="H143" s="51">
        <v>0</v>
      </c>
      <c r="I143" s="51">
        <v>0</v>
      </c>
      <c r="J143" s="51">
        <v>0</v>
      </c>
      <c r="K143" s="53">
        <f>+E143</f>
        <v>101176</v>
      </c>
      <c r="L143" s="53">
        <v>0</v>
      </c>
      <c r="M143" s="53">
        <v>0</v>
      </c>
      <c r="N143" s="53">
        <v>0</v>
      </c>
      <c r="O143" s="53">
        <v>0</v>
      </c>
      <c r="P143" s="53">
        <v>0</v>
      </c>
      <c r="Q143" s="53">
        <v>0</v>
      </c>
      <c r="R143" s="53">
        <v>0</v>
      </c>
      <c r="S143" s="53">
        <v>0</v>
      </c>
      <c r="T143" s="51">
        <v>0</v>
      </c>
      <c r="U143" s="51">
        <v>0</v>
      </c>
      <c r="V143" s="51">
        <v>0</v>
      </c>
      <c r="W143" s="51">
        <v>0</v>
      </c>
    </row>
    <row r="144" spans="1:23">
      <c r="A144" s="46">
        <v>1952</v>
      </c>
      <c r="B144" s="47">
        <v>44251</v>
      </c>
      <c r="C144" s="47">
        <v>44532</v>
      </c>
      <c r="D144" s="48">
        <v>34457</v>
      </c>
      <c r="E144" s="48">
        <v>34457</v>
      </c>
      <c r="F144" s="49" t="s">
        <v>79</v>
      </c>
      <c r="G144" s="51">
        <v>0</v>
      </c>
      <c r="H144" s="51">
        <v>0</v>
      </c>
      <c r="I144" s="51">
        <v>0</v>
      </c>
      <c r="J144" s="51">
        <v>0</v>
      </c>
      <c r="K144" s="53">
        <f>+E144</f>
        <v>34457</v>
      </c>
      <c r="L144" s="53">
        <v>0</v>
      </c>
      <c r="M144" s="53">
        <v>0</v>
      </c>
      <c r="N144" s="53">
        <v>0</v>
      </c>
      <c r="O144" s="53">
        <v>0</v>
      </c>
      <c r="P144" s="53">
        <v>0</v>
      </c>
      <c r="Q144" s="53">
        <v>0</v>
      </c>
      <c r="R144" s="53">
        <v>0</v>
      </c>
      <c r="S144" s="53">
        <v>0</v>
      </c>
      <c r="T144" s="51">
        <v>0</v>
      </c>
      <c r="U144" s="51">
        <v>0</v>
      </c>
      <c r="V144" s="51">
        <v>0</v>
      </c>
      <c r="W144" s="51">
        <v>0</v>
      </c>
    </row>
    <row r="145" spans="1:23">
      <c r="A145" s="46">
        <v>2448</v>
      </c>
      <c r="B145" s="47">
        <v>44273</v>
      </c>
      <c r="C145" s="47">
        <v>44532</v>
      </c>
      <c r="D145" s="48">
        <v>66889</v>
      </c>
      <c r="E145" s="48">
        <v>66889</v>
      </c>
      <c r="F145" s="49" t="s">
        <v>79</v>
      </c>
      <c r="G145" s="51">
        <v>0</v>
      </c>
      <c r="H145" s="51">
        <v>0</v>
      </c>
      <c r="I145" s="51">
        <v>0</v>
      </c>
      <c r="J145" s="51">
        <v>0</v>
      </c>
      <c r="K145" s="53">
        <f>+E145</f>
        <v>66889</v>
      </c>
      <c r="L145" s="53">
        <v>0</v>
      </c>
      <c r="M145" s="53">
        <v>0</v>
      </c>
      <c r="N145" s="53">
        <v>0</v>
      </c>
      <c r="O145" s="53">
        <v>0</v>
      </c>
      <c r="P145" s="53">
        <v>0</v>
      </c>
      <c r="Q145" s="53">
        <v>0</v>
      </c>
      <c r="R145" s="53">
        <v>0</v>
      </c>
      <c r="S145" s="53">
        <v>0</v>
      </c>
      <c r="T145" s="51">
        <v>0</v>
      </c>
      <c r="U145" s="51">
        <v>0</v>
      </c>
      <c r="V145" s="51">
        <v>0</v>
      </c>
      <c r="W145" s="51">
        <v>0</v>
      </c>
    </row>
    <row r="146" spans="1:23">
      <c r="A146" s="46">
        <v>2807</v>
      </c>
      <c r="B146" s="47">
        <v>44278</v>
      </c>
      <c r="C146" s="47">
        <v>44532</v>
      </c>
      <c r="D146" s="48">
        <v>19700</v>
      </c>
      <c r="E146" s="48">
        <v>19700</v>
      </c>
      <c r="F146" s="49" t="s">
        <v>79</v>
      </c>
      <c r="G146" s="51">
        <v>0</v>
      </c>
      <c r="H146" s="51">
        <v>0</v>
      </c>
      <c r="I146" s="51">
        <v>0</v>
      </c>
      <c r="J146" s="51">
        <v>0</v>
      </c>
      <c r="K146" s="53">
        <f>+E146</f>
        <v>19700</v>
      </c>
      <c r="L146" s="53">
        <v>0</v>
      </c>
      <c r="M146" s="53">
        <v>0</v>
      </c>
      <c r="N146" s="53">
        <v>0</v>
      </c>
      <c r="O146" s="53">
        <v>0</v>
      </c>
      <c r="P146" s="53">
        <v>0</v>
      </c>
      <c r="Q146" s="53">
        <v>0</v>
      </c>
      <c r="R146" s="53">
        <v>0</v>
      </c>
      <c r="S146" s="53">
        <v>0</v>
      </c>
      <c r="T146" s="51">
        <v>0</v>
      </c>
      <c r="U146" s="51">
        <v>0</v>
      </c>
      <c r="V146" s="51">
        <v>0</v>
      </c>
      <c r="W146" s="51">
        <v>0</v>
      </c>
    </row>
    <row r="147" spans="1:23">
      <c r="A147" s="46">
        <v>2905</v>
      </c>
      <c r="B147" s="47">
        <v>44280</v>
      </c>
      <c r="C147" s="47">
        <v>44532</v>
      </c>
      <c r="D147" s="48">
        <v>92630</v>
      </c>
      <c r="E147" s="48">
        <v>92630</v>
      </c>
      <c r="F147" s="49" t="s">
        <v>79</v>
      </c>
      <c r="G147" s="51">
        <v>0</v>
      </c>
      <c r="H147" s="51">
        <v>0</v>
      </c>
      <c r="I147" s="51">
        <v>0</v>
      </c>
      <c r="J147" s="51">
        <v>0</v>
      </c>
      <c r="K147" s="53">
        <f>+E147</f>
        <v>92630</v>
      </c>
      <c r="L147" s="53">
        <v>0</v>
      </c>
      <c r="M147" s="53">
        <v>0</v>
      </c>
      <c r="N147" s="53">
        <v>0</v>
      </c>
      <c r="O147" s="53">
        <v>0</v>
      </c>
      <c r="P147" s="53">
        <v>0</v>
      </c>
      <c r="Q147" s="53">
        <v>0</v>
      </c>
      <c r="R147" s="53">
        <v>0</v>
      </c>
      <c r="S147" s="53">
        <v>0</v>
      </c>
      <c r="T147" s="51">
        <v>0</v>
      </c>
      <c r="U147" s="51">
        <v>0</v>
      </c>
      <c r="V147" s="51">
        <v>0</v>
      </c>
      <c r="W147" s="51">
        <v>0</v>
      </c>
    </row>
    <row r="148" spans="1:23">
      <c r="A148" s="46">
        <v>2818</v>
      </c>
      <c r="B148" s="47">
        <v>44285</v>
      </c>
      <c r="C148" s="47">
        <v>44532</v>
      </c>
      <c r="D148" s="48">
        <v>30843</v>
      </c>
      <c r="E148" s="48">
        <v>30843</v>
      </c>
      <c r="F148" s="49" t="s">
        <v>79</v>
      </c>
      <c r="G148" s="51">
        <v>0</v>
      </c>
      <c r="H148" s="51">
        <v>0</v>
      </c>
      <c r="I148" s="51">
        <v>0</v>
      </c>
      <c r="J148" s="51">
        <v>0</v>
      </c>
      <c r="K148" s="53">
        <f>+E148</f>
        <v>30843</v>
      </c>
      <c r="L148" s="53">
        <v>0</v>
      </c>
      <c r="M148" s="53">
        <v>0</v>
      </c>
      <c r="N148" s="53">
        <v>0</v>
      </c>
      <c r="O148" s="53">
        <v>0</v>
      </c>
      <c r="P148" s="53">
        <v>0</v>
      </c>
      <c r="Q148" s="53">
        <v>0</v>
      </c>
      <c r="R148" s="53">
        <v>0</v>
      </c>
      <c r="S148" s="53">
        <v>0</v>
      </c>
      <c r="T148" s="51">
        <v>0</v>
      </c>
      <c r="U148" s="51">
        <v>0</v>
      </c>
      <c r="V148" s="51">
        <v>0</v>
      </c>
      <c r="W148" s="51">
        <v>0</v>
      </c>
    </row>
    <row r="149" spans="1:23">
      <c r="A149" s="46">
        <v>3019</v>
      </c>
      <c r="B149" s="47">
        <v>44286</v>
      </c>
      <c r="C149" s="47">
        <v>44532</v>
      </c>
      <c r="D149" s="48">
        <v>5485</v>
      </c>
      <c r="E149" s="48">
        <v>5485</v>
      </c>
      <c r="F149" s="49" t="s">
        <v>79</v>
      </c>
      <c r="G149" s="51">
        <v>0</v>
      </c>
      <c r="H149" s="51">
        <v>0</v>
      </c>
      <c r="I149" s="51">
        <v>0</v>
      </c>
      <c r="J149" s="51">
        <v>0</v>
      </c>
      <c r="K149" s="53">
        <f>+E149</f>
        <v>5485</v>
      </c>
      <c r="L149" s="53">
        <v>0</v>
      </c>
      <c r="M149" s="53">
        <v>0</v>
      </c>
      <c r="N149" s="53">
        <v>0</v>
      </c>
      <c r="O149" s="53">
        <v>0</v>
      </c>
      <c r="P149" s="53">
        <v>0</v>
      </c>
      <c r="Q149" s="53">
        <v>0</v>
      </c>
      <c r="R149" s="53">
        <v>0</v>
      </c>
      <c r="S149" s="53">
        <v>0</v>
      </c>
      <c r="T149" s="51">
        <v>0</v>
      </c>
      <c r="U149" s="51">
        <v>0</v>
      </c>
      <c r="V149" s="51">
        <v>0</v>
      </c>
      <c r="W149" s="51">
        <v>0</v>
      </c>
    </row>
    <row r="150" spans="1:23">
      <c r="A150" s="46">
        <v>3377</v>
      </c>
      <c r="B150" s="47">
        <v>44292</v>
      </c>
      <c r="C150" s="47">
        <v>44532</v>
      </c>
      <c r="D150" s="48">
        <v>138893</v>
      </c>
      <c r="E150" s="48">
        <v>138893</v>
      </c>
      <c r="F150" s="49" t="s">
        <v>79</v>
      </c>
      <c r="G150" s="51">
        <v>0</v>
      </c>
      <c r="H150" s="51">
        <v>0</v>
      </c>
      <c r="I150" s="51">
        <v>0</v>
      </c>
      <c r="J150" s="51">
        <v>0</v>
      </c>
      <c r="K150" s="53">
        <f>+E150</f>
        <v>138893</v>
      </c>
      <c r="L150" s="53">
        <v>0</v>
      </c>
      <c r="M150" s="53">
        <v>0</v>
      </c>
      <c r="N150" s="53">
        <v>0</v>
      </c>
      <c r="O150" s="53">
        <v>0</v>
      </c>
      <c r="P150" s="53">
        <v>0</v>
      </c>
      <c r="Q150" s="53">
        <v>0</v>
      </c>
      <c r="R150" s="53">
        <v>0</v>
      </c>
      <c r="S150" s="53">
        <v>0</v>
      </c>
      <c r="T150" s="51">
        <v>0</v>
      </c>
      <c r="U150" s="51">
        <v>0</v>
      </c>
      <c r="V150" s="51">
        <v>0</v>
      </c>
      <c r="W150" s="51">
        <v>0</v>
      </c>
    </row>
    <row r="151" spans="1:23">
      <c r="A151" s="46">
        <v>3064</v>
      </c>
      <c r="B151" s="47">
        <v>44292</v>
      </c>
      <c r="C151" s="47">
        <v>44532</v>
      </c>
      <c r="D151" s="48">
        <v>320748</v>
      </c>
      <c r="E151" s="48">
        <v>320748</v>
      </c>
      <c r="F151" s="49" t="s">
        <v>79</v>
      </c>
      <c r="G151" s="51">
        <v>0</v>
      </c>
      <c r="H151" s="51">
        <v>0</v>
      </c>
      <c r="I151" s="51">
        <v>0</v>
      </c>
      <c r="J151" s="51">
        <v>0</v>
      </c>
      <c r="K151" s="53">
        <f>+E151</f>
        <v>320748</v>
      </c>
      <c r="L151" s="53">
        <v>0</v>
      </c>
      <c r="M151" s="53">
        <v>0</v>
      </c>
      <c r="N151" s="53">
        <v>0</v>
      </c>
      <c r="O151" s="53">
        <v>0</v>
      </c>
      <c r="P151" s="53">
        <v>0</v>
      </c>
      <c r="Q151" s="53">
        <v>0</v>
      </c>
      <c r="R151" s="53">
        <v>0</v>
      </c>
      <c r="S151" s="53">
        <v>0</v>
      </c>
      <c r="T151" s="51">
        <v>0</v>
      </c>
      <c r="U151" s="51">
        <v>0</v>
      </c>
      <c r="V151" s="51">
        <v>0</v>
      </c>
      <c r="W151" s="51">
        <v>0</v>
      </c>
    </row>
    <row r="152" spans="1:23">
      <c r="A152" s="46">
        <v>3140</v>
      </c>
      <c r="B152" s="47">
        <v>44292</v>
      </c>
      <c r="C152" s="47">
        <v>44532</v>
      </c>
      <c r="D152" s="48">
        <v>5485</v>
      </c>
      <c r="E152" s="48">
        <v>5485</v>
      </c>
      <c r="F152" s="49" t="s">
        <v>79</v>
      </c>
      <c r="G152" s="51">
        <v>0</v>
      </c>
      <c r="H152" s="51">
        <v>0</v>
      </c>
      <c r="I152" s="51">
        <v>0</v>
      </c>
      <c r="J152" s="51">
        <v>0</v>
      </c>
      <c r="K152" s="53">
        <f>+E152</f>
        <v>5485</v>
      </c>
      <c r="L152" s="53">
        <v>0</v>
      </c>
      <c r="M152" s="53">
        <v>0</v>
      </c>
      <c r="N152" s="53">
        <v>0</v>
      </c>
      <c r="O152" s="53">
        <v>0</v>
      </c>
      <c r="P152" s="53">
        <v>0</v>
      </c>
      <c r="Q152" s="53">
        <v>0</v>
      </c>
      <c r="R152" s="53">
        <v>0</v>
      </c>
      <c r="S152" s="53">
        <v>0</v>
      </c>
      <c r="T152" s="51">
        <v>0</v>
      </c>
      <c r="U152" s="51">
        <v>0</v>
      </c>
      <c r="V152" s="51">
        <v>0</v>
      </c>
      <c r="W152" s="51">
        <v>0</v>
      </c>
    </row>
    <row r="153" spans="1:23">
      <c r="A153" s="46">
        <v>3839</v>
      </c>
      <c r="B153" s="47">
        <v>44293</v>
      </c>
      <c r="C153" s="47">
        <v>44532</v>
      </c>
      <c r="D153" s="48">
        <v>79600</v>
      </c>
      <c r="E153" s="48">
        <v>79600</v>
      </c>
      <c r="F153" s="49" t="s">
        <v>79</v>
      </c>
      <c r="G153" s="51">
        <v>0</v>
      </c>
      <c r="H153" s="51">
        <v>0</v>
      </c>
      <c r="I153" s="51">
        <v>0</v>
      </c>
      <c r="J153" s="51">
        <v>0</v>
      </c>
      <c r="K153" s="53">
        <f>+E153</f>
        <v>79600</v>
      </c>
      <c r="L153" s="53">
        <v>0</v>
      </c>
      <c r="M153" s="53">
        <v>0</v>
      </c>
      <c r="N153" s="53">
        <v>0</v>
      </c>
      <c r="O153" s="53">
        <v>0</v>
      </c>
      <c r="P153" s="53">
        <v>0</v>
      </c>
      <c r="Q153" s="53">
        <v>0</v>
      </c>
      <c r="R153" s="53">
        <v>0</v>
      </c>
      <c r="S153" s="53">
        <v>0</v>
      </c>
      <c r="T153" s="51">
        <v>0</v>
      </c>
      <c r="U153" s="51">
        <v>0</v>
      </c>
      <c r="V153" s="51">
        <v>0</v>
      </c>
      <c r="W153" s="51">
        <v>0</v>
      </c>
    </row>
    <row r="154" spans="1:23">
      <c r="A154" s="46">
        <v>3126</v>
      </c>
      <c r="B154" s="47">
        <v>44293</v>
      </c>
      <c r="C154" s="47">
        <v>44532</v>
      </c>
      <c r="D154" s="48">
        <v>79695</v>
      </c>
      <c r="E154" s="48">
        <v>79695</v>
      </c>
      <c r="F154" s="49" t="s">
        <v>79</v>
      </c>
      <c r="G154" s="51">
        <v>0</v>
      </c>
      <c r="H154" s="51">
        <v>0</v>
      </c>
      <c r="I154" s="51">
        <v>0</v>
      </c>
      <c r="J154" s="51">
        <v>0</v>
      </c>
      <c r="K154" s="53">
        <f>+E154</f>
        <v>79695</v>
      </c>
      <c r="L154" s="53">
        <v>0</v>
      </c>
      <c r="M154" s="53">
        <v>0</v>
      </c>
      <c r="N154" s="53">
        <v>0</v>
      </c>
      <c r="O154" s="53">
        <v>0</v>
      </c>
      <c r="P154" s="53">
        <v>0</v>
      </c>
      <c r="Q154" s="53">
        <v>0</v>
      </c>
      <c r="R154" s="53">
        <v>0</v>
      </c>
      <c r="S154" s="53">
        <v>0</v>
      </c>
      <c r="T154" s="51">
        <v>0</v>
      </c>
      <c r="U154" s="51">
        <v>0</v>
      </c>
      <c r="V154" s="51">
        <v>0</v>
      </c>
      <c r="W154" s="51">
        <v>0</v>
      </c>
    </row>
    <row r="155" spans="1:23">
      <c r="A155" s="46">
        <v>43954</v>
      </c>
      <c r="B155" s="47">
        <v>44297</v>
      </c>
      <c r="C155" s="47">
        <v>44532</v>
      </c>
      <c r="D155" s="48">
        <v>882352</v>
      </c>
      <c r="E155" s="48">
        <v>882352</v>
      </c>
      <c r="F155" s="49" t="s">
        <v>79</v>
      </c>
      <c r="G155" s="51">
        <v>0</v>
      </c>
      <c r="H155" s="51">
        <v>0</v>
      </c>
      <c r="I155" s="51">
        <v>0</v>
      </c>
      <c r="J155" s="51">
        <v>0</v>
      </c>
      <c r="K155" s="53">
        <f>+E155</f>
        <v>882352</v>
      </c>
      <c r="L155" s="53">
        <v>0</v>
      </c>
      <c r="M155" s="53">
        <v>0</v>
      </c>
      <c r="N155" s="53">
        <v>0</v>
      </c>
      <c r="O155" s="53">
        <v>0</v>
      </c>
      <c r="P155" s="53">
        <v>0</v>
      </c>
      <c r="Q155" s="53">
        <v>0</v>
      </c>
      <c r="R155" s="53">
        <v>0</v>
      </c>
      <c r="S155" s="53">
        <v>0</v>
      </c>
      <c r="T155" s="51">
        <v>0</v>
      </c>
      <c r="U155" s="51">
        <v>0</v>
      </c>
      <c r="V155" s="51">
        <v>0</v>
      </c>
      <c r="W155" s="51">
        <v>0</v>
      </c>
    </row>
    <row r="156" spans="1:23">
      <c r="A156" s="46">
        <v>43427</v>
      </c>
      <c r="B156" s="47">
        <v>44307</v>
      </c>
      <c r="C156" s="47">
        <v>44532</v>
      </c>
      <c r="D156" s="48">
        <v>19000</v>
      </c>
      <c r="E156" s="48">
        <v>19000</v>
      </c>
      <c r="F156" s="49" t="s">
        <v>79</v>
      </c>
      <c r="G156" s="51">
        <v>0</v>
      </c>
      <c r="H156" s="51">
        <v>0</v>
      </c>
      <c r="I156" s="51">
        <v>0</v>
      </c>
      <c r="J156" s="51">
        <v>0</v>
      </c>
      <c r="K156" s="53">
        <f>+E156</f>
        <v>19000</v>
      </c>
      <c r="L156" s="53">
        <v>0</v>
      </c>
      <c r="M156" s="53">
        <v>0</v>
      </c>
      <c r="N156" s="53">
        <v>0</v>
      </c>
      <c r="O156" s="53">
        <v>0</v>
      </c>
      <c r="P156" s="53">
        <v>0</v>
      </c>
      <c r="Q156" s="53">
        <v>0</v>
      </c>
      <c r="R156" s="53">
        <v>0</v>
      </c>
      <c r="S156" s="53">
        <v>0</v>
      </c>
      <c r="T156" s="51">
        <v>0</v>
      </c>
      <c r="U156" s="51">
        <v>0</v>
      </c>
      <c r="V156" s="51">
        <v>0</v>
      </c>
      <c r="W156" s="51">
        <v>0</v>
      </c>
    </row>
    <row r="157" spans="1:23">
      <c r="A157" s="46">
        <v>43437</v>
      </c>
      <c r="B157" s="47">
        <v>44309</v>
      </c>
      <c r="C157" s="47">
        <v>44532</v>
      </c>
      <c r="D157" s="48">
        <v>77000</v>
      </c>
      <c r="E157" s="48">
        <v>77000</v>
      </c>
      <c r="F157" s="49" t="s">
        <v>79</v>
      </c>
      <c r="G157" s="51">
        <v>0</v>
      </c>
      <c r="H157" s="51">
        <v>0</v>
      </c>
      <c r="I157" s="51">
        <v>0</v>
      </c>
      <c r="J157" s="51">
        <v>0</v>
      </c>
      <c r="K157" s="53">
        <f>+E157</f>
        <v>77000</v>
      </c>
      <c r="L157" s="53">
        <v>0</v>
      </c>
      <c r="M157" s="53">
        <v>0</v>
      </c>
      <c r="N157" s="53">
        <v>0</v>
      </c>
      <c r="O157" s="53">
        <v>0</v>
      </c>
      <c r="P157" s="53">
        <v>0</v>
      </c>
      <c r="Q157" s="53">
        <v>0</v>
      </c>
      <c r="R157" s="53">
        <v>0</v>
      </c>
      <c r="S157" s="53">
        <v>0</v>
      </c>
      <c r="T157" s="51">
        <v>0</v>
      </c>
      <c r="U157" s="51">
        <v>0</v>
      </c>
      <c r="V157" s="51">
        <v>0</v>
      </c>
      <c r="W157" s="51">
        <v>0</v>
      </c>
    </row>
    <row r="158" spans="1:23">
      <c r="A158" s="46">
        <v>4211</v>
      </c>
      <c r="B158" s="47">
        <v>44311</v>
      </c>
      <c r="C158" s="47">
        <v>44532</v>
      </c>
      <c r="D158" s="48">
        <v>559699</v>
      </c>
      <c r="E158" s="48">
        <v>559699</v>
      </c>
      <c r="F158" s="49" t="s">
        <v>79</v>
      </c>
      <c r="G158" s="51">
        <v>0</v>
      </c>
      <c r="H158" s="51">
        <v>0</v>
      </c>
      <c r="I158" s="51">
        <v>0</v>
      </c>
      <c r="J158" s="51">
        <v>0</v>
      </c>
      <c r="K158" s="53">
        <f>+E158</f>
        <v>559699</v>
      </c>
      <c r="L158" s="53">
        <v>0</v>
      </c>
      <c r="M158" s="53">
        <v>0</v>
      </c>
      <c r="N158" s="53">
        <v>0</v>
      </c>
      <c r="O158" s="53">
        <v>0</v>
      </c>
      <c r="P158" s="53">
        <v>0</v>
      </c>
      <c r="Q158" s="53">
        <v>0</v>
      </c>
      <c r="R158" s="53">
        <v>0</v>
      </c>
      <c r="S158" s="53">
        <v>0</v>
      </c>
      <c r="T158" s="51">
        <v>0</v>
      </c>
      <c r="U158" s="51">
        <v>0</v>
      </c>
      <c r="V158" s="51">
        <v>0</v>
      </c>
      <c r="W158" s="51">
        <v>0</v>
      </c>
    </row>
    <row r="159" spans="1:23">
      <c r="A159" s="46">
        <v>11679</v>
      </c>
      <c r="B159" s="47">
        <v>44312</v>
      </c>
      <c r="C159" s="47">
        <v>44532</v>
      </c>
      <c r="D159" s="48">
        <v>138569</v>
      </c>
      <c r="E159" s="48">
        <v>138569</v>
      </c>
      <c r="F159" s="49" t="s">
        <v>79</v>
      </c>
      <c r="G159" s="51">
        <v>0</v>
      </c>
      <c r="H159" s="51">
        <v>0</v>
      </c>
      <c r="I159" s="51">
        <v>0</v>
      </c>
      <c r="J159" s="51">
        <v>0</v>
      </c>
      <c r="K159" s="53">
        <f>+E159</f>
        <v>138569</v>
      </c>
      <c r="L159" s="53">
        <v>0</v>
      </c>
      <c r="M159" s="53">
        <v>0</v>
      </c>
      <c r="N159" s="53">
        <v>0</v>
      </c>
      <c r="O159" s="53">
        <v>0</v>
      </c>
      <c r="P159" s="53">
        <v>0</v>
      </c>
      <c r="Q159" s="53">
        <v>0</v>
      </c>
      <c r="R159" s="53">
        <v>0</v>
      </c>
      <c r="S159" s="53">
        <v>0</v>
      </c>
      <c r="T159" s="51">
        <v>0</v>
      </c>
      <c r="U159" s="51">
        <v>0</v>
      </c>
      <c r="V159" s="51">
        <v>0</v>
      </c>
      <c r="W159" s="51">
        <v>0</v>
      </c>
    </row>
    <row r="160" spans="1:23">
      <c r="A160" s="46">
        <v>3925</v>
      </c>
      <c r="B160" s="47">
        <v>44312</v>
      </c>
      <c r="C160" s="47">
        <v>44532</v>
      </c>
      <c r="D160" s="48">
        <v>5485</v>
      </c>
      <c r="E160" s="48">
        <v>5485</v>
      </c>
      <c r="F160" s="49" t="s">
        <v>79</v>
      </c>
      <c r="G160" s="51">
        <v>0</v>
      </c>
      <c r="H160" s="51">
        <v>0</v>
      </c>
      <c r="I160" s="51">
        <v>0</v>
      </c>
      <c r="J160" s="51">
        <v>0</v>
      </c>
      <c r="K160" s="53">
        <f>+E160</f>
        <v>5485</v>
      </c>
      <c r="L160" s="53">
        <v>0</v>
      </c>
      <c r="M160" s="53">
        <v>0</v>
      </c>
      <c r="N160" s="53">
        <v>0</v>
      </c>
      <c r="O160" s="53">
        <v>0</v>
      </c>
      <c r="P160" s="53">
        <v>0</v>
      </c>
      <c r="Q160" s="53">
        <v>0</v>
      </c>
      <c r="R160" s="53">
        <v>0</v>
      </c>
      <c r="S160" s="53">
        <v>0</v>
      </c>
      <c r="T160" s="51">
        <v>0</v>
      </c>
      <c r="U160" s="51">
        <v>0</v>
      </c>
      <c r="V160" s="51">
        <v>0</v>
      </c>
      <c r="W160" s="51">
        <v>0</v>
      </c>
    </row>
    <row r="161" spans="1:23">
      <c r="A161" s="46">
        <v>4245</v>
      </c>
      <c r="B161" s="47">
        <v>44313</v>
      </c>
      <c r="C161" s="47">
        <v>44532</v>
      </c>
      <c r="D161" s="48">
        <v>19700</v>
      </c>
      <c r="E161" s="48">
        <v>19700</v>
      </c>
      <c r="F161" s="49" t="s">
        <v>79</v>
      </c>
      <c r="G161" s="51">
        <v>0</v>
      </c>
      <c r="H161" s="51">
        <v>0</v>
      </c>
      <c r="I161" s="51">
        <v>0</v>
      </c>
      <c r="J161" s="51">
        <v>0</v>
      </c>
      <c r="K161" s="53">
        <f>+E161</f>
        <v>19700</v>
      </c>
      <c r="L161" s="53">
        <v>0</v>
      </c>
      <c r="M161" s="53">
        <v>0</v>
      </c>
      <c r="N161" s="53">
        <v>0</v>
      </c>
      <c r="O161" s="53">
        <v>0</v>
      </c>
      <c r="P161" s="53">
        <v>0</v>
      </c>
      <c r="Q161" s="53">
        <v>0</v>
      </c>
      <c r="R161" s="53">
        <v>0</v>
      </c>
      <c r="S161" s="53">
        <v>0</v>
      </c>
      <c r="T161" s="51">
        <v>0</v>
      </c>
      <c r="U161" s="51">
        <v>0</v>
      </c>
      <c r="V161" s="51">
        <v>0</v>
      </c>
      <c r="W161" s="51">
        <v>0</v>
      </c>
    </row>
    <row r="162" spans="1:23">
      <c r="A162" s="46">
        <v>3968</v>
      </c>
      <c r="B162" s="47">
        <v>44314</v>
      </c>
      <c r="C162" s="47">
        <v>44532</v>
      </c>
      <c r="D162" s="48">
        <v>5485</v>
      </c>
      <c r="E162" s="48">
        <v>5485</v>
      </c>
      <c r="F162" s="49" t="s">
        <v>79</v>
      </c>
      <c r="G162" s="51">
        <v>0</v>
      </c>
      <c r="H162" s="51">
        <v>0</v>
      </c>
      <c r="I162" s="51">
        <v>0</v>
      </c>
      <c r="J162" s="51">
        <v>0</v>
      </c>
      <c r="K162" s="53">
        <f>+E162</f>
        <v>5485</v>
      </c>
      <c r="L162" s="53">
        <v>0</v>
      </c>
      <c r="M162" s="53">
        <v>0</v>
      </c>
      <c r="N162" s="53">
        <v>0</v>
      </c>
      <c r="O162" s="53">
        <v>0</v>
      </c>
      <c r="P162" s="53">
        <v>0</v>
      </c>
      <c r="Q162" s="53">
        <v>0</v>
      </c>
      <c r="R162" s="53">
        <v>0</v>
      </c>
      <c r="S162" s="53">
        <v>0</v>
      </c>
      <c r="T162" s="51">
        <v>0</v>
      </c>
      <c r="U162" s="51">
        <v>0</v>
      </c>
      <c r="V162" s="51">
        <v>0</v>
      </c>
      <c r="W162" s="51">
        <v>0</v>
      </c>
    </row>
    <row r="163" spans="1:23">
      <c r="A163" s="46">
        <v>4306</v>
      </c>
      <c r="B163" s="47">
        <v>44319</v>
      </c>
      <c r="C163" s="47">
        <v>44532</v>
      </c>
      <c r="D163" s="48">
        <v>5485</v>
      </c>
      <c r="E163" s="48">
        <v>5485</v>
      </c>
      <c r="F163" s="49" t="s">
        <v>79</v>
      </c>
      <c r="G163" s="51">
        <v>0</v>
      </c>
      <c r="H163" s="51">
        <v>0</v>
      </c>
      <c r="I163" s="51">
        <v>0</v>
      </c>
      <c r="J163" s="51">
        <v>0</v>
      </c>
      <c r="K163" s="53">
        <f>+E163</f>
        <v>5485</v>
      </c>
      <c r="L163" s="53">
        <v>0</v>
      </c>
      <c r="M163" s="53">
        <v>0</v>
      </c>
      <c r="N163" s="53">
        <v>0</v>
      </c>
      <c r="O163" s="53">
        <v>0</v>
      </c>
      <c r="P163" s="53">
        <v>0</v>
      </c>
      <c r="Q163" s="53">
        <v>0</v>
      </c>
      <c r="R163" s="53">
        <v>0</v>
      </c>
      <c r="S163" s="53">
        <v>0</v>
      </c>
      <c r="T163" s="51">
        <v>0</v>
      </c>
      <c r="U163" s="51">
        <v>0</v>
      </c>
      <c r="V163" s="51">
        <v>0</v>
      </c>
      <c r="W163" s="51">
        <v>0</v>
      </c>
    </row>
    <row r="164" spans="1:23">
      <c r="A164" s="46">
        <v>4307</v>
      </c>
      <c r="B164" s="47">
        <v>44319</v>
      </c>
      <c r="C164" s="47">
        <v>44532</v>
      </c>
      <c r="D164" s="48">
        <v>5485</v>
      </c>
      <c r="E164" s="48">
        <v>5485</v>
      </c>
      <c r="F164" s="49" t="s">
        <v>79</v>
      </c>
      <c r="G164" s="51">
        <v>0</v>
      </c>
      <c r="H164" s="51">
        <v>0</v>
      </c>
      <c r="I164" s="51">
        <v>0</v>
      </c>
      <c r="J164" s="51">
        <v>0</v>
      </c>
      <c r="K164" s="53">
        <f>+E164</f>
        <v>5485</v>
      </c>
      <c r="L164" s="53">
        <v>0</v>
      </c>
      <c r="M164" s="53">
        <v>0</v>
      </c>
      <c r="N164" s="53">
        <v>0</v>
      </c>
      <c r="O164" s="53">
        <v>0</v>
      </c>
      <c r="P164" s="53">
        <v>0</v>
      </c>
      <c r="Q164" s="53">
        <v>0</v>
      </c>
      <c r="R164" s="53">
        <v>0</v>
      </c>
      <c r="S164" s="53">
        <v>0</v>
      </c>
      <c r="T164" s="51">
        <v>0</v>
      </c>
      <c r="U164" s="51">
        <v>0</v>
      </c>
      <c r="V164" s="51">
        <v>0</v>
      </c>
      <c r="W164" s="51">
        <v>0</v>
      </c>
    </row>
    <row r="165" spans="1:23">
      <c r="A165" s="46">
        <v>4323</v>
      </c>
      <c r="B165" s="47">
        <v>44319</v>
      </c>
      <c r="C165" s="47">
        <v>44532</v>
      </c>
      <c r="D165" s="48">
        <v>5485</v>
      </c>
      <c r="E165" s="48">
        <v>5485</v>
      </c>
      <c r="F165" s="49" t="s">
        <v>79</v>
      </c>
      <c r="G165" s="51">
        <v>0</v>
      </c>
      <c r="H165" s="51">
        <v>0</v>
      </c>
      <c r="I165" s="51">
        <v>0</v>
      </c>
      <c r="J165" s="51">
        <v>0</v>
      </c>
      <c r="K165" s="53">
        <f>+E165</f>
        <v>5485</v>
      </c>
      <c r="L165" s="53">
        <v>0</v>
      </c>
      <c r="M165" s="53">
        <v>0</v>
      </c>
      <c r="N165" s="53">
        <v>0</v>
      </c>
      <c r="O165" s="53">
        <v>0</v>
      </c>
      <c r="P165" s="53">
        <v>0</v>
      </c>
      <c r="Q165" s="53">
        <v>0</v>
      </c>
      <c r="R165" s="53">
        <v>0</v>
      </c>
      <c r="S165" s="53">
        <v>0</v>
      </c>
      <c r="T165" s="51">
        <v>0</v>
      </c>
      <c r="U165" s="51">
        <v>0</v>
      </c>
      <c r="V165" s="51">
        <v>0</v>
      </c>
      <c r="W165" s="51">
        <v>0</v>
      </c>
    </row>
    <row r="166" spans="1:23">
      <c r="A166" s="46">
        <v>4400</v>
      </c>
      <c r="B166" s="47">
        <v>44322</v>
      </c>
      <c r="C166" s="47">
        <v>44532</v>
      </c>
      <c r="D166" s="48">
        <v>5485</v>
      </c>
      <c r="E166" s="48">
        <v>5485</v>
      </c>
      <c r="F166" s="49" t="s">
        <v>79</v>
      </c>
      <c r="G166" s="51">
        <v>0</v>
      </c>
      <c r="H166" s="51">
        <v>0</v>
      </c>
      <c r="I166" s="51">
        <v>0</v>
      </c>
      <c r="J166" s="51">
        <v>0</v>
      </c>
      <c r="K166" s="53">
        <f>+E166</f>
        <v>5485</v>
      </c>
      <c r="L166" s="53">
        <v>0</v>
      </c>
      <c r="M166" s="53">
        <v>0</v>
      </c>
      <c r="N166" s="53">
        <v>0</v>
      </c>
      <c r="O166" s="53">
        <v>0</v>
      </c>
      <c r="P166" s="53">
        <v>0</v>
      </c>
      <c r="Q166" s="53">
        <v>0</v>
      </c>
      <c r="R166" s="53">
        <v>0</v>
      </c>
      <c r="S166" s="53">
        <v>0</v>
      </c>
      <c r="T166" s="51">
        <v>0</v>
      </c>
      <c r="U166" s="51">
        <v>0</v>
      </c>
      <c r="V166" s="51">
        <v>0</v>
      </c>
      <c r="W166" s="51">
        <v>0</v>
      </c>
    </row>
    <row r="167" spans="1:23">
      <c r="A167" s="46">
        <v>4543</v>
      </c>
      <c r="B167" s="47">
        <v>44330</v>
      </c>
      <c r="C167" s="47">
        <v>44532</v>
      </c>
      <c r="D167" s="48">
        <v>5485</v>
      </c>
      <c r="E167" s="48">
        <v>5485</v>
      </c>
      <c r="F167" s="49" t="s">
        <v>79</v>
      </c>
      <c r="G167" s="51">
        <v>0</v>
      </c>
      <c r="H167" s="51">
        <v>0</v>
      </c>
      <c r="I167" s="51">
        <v>0</v>
      </c>
      <c r="J167" s="51">
        <v>0</v>
      </c>
      <c r="K167" s="53">
        <f>+E167</f>
        <v>5485</v>
      </c>
      <c r="L167" s="53">
        <v>0</v>
      </c>
      <c r="M167" s="53">
        <v>0</v>
      </c>
      <c r="N167" s="53">
        <v>0</v>
      </c>
      <c r="O167" s="53">
        <v>0</v>
      </c>
      <c r="P167" s="53">
        <v>0</v>
      </c>
      <c r="Q167" s="53">
        <v>0</v>
      </c>
      <c r="R167" s="53">
        <v>0</v>
      </c>
      <c r="S167" s="53">
        <v>0</v>
      </c>
      <c r="T167" s="51">
        <v>0</v>
      </c>
      <c r="U167" s="51">
        <v>0</v>
      </c>
      <c r="V167" s="51">
        <v>0</v>
      </c>
      <c r="W167" s="51">
        <v>0</v>
      </c>
    </row>
    <row r="168" spans="1:23">
      <c r="A168" s="46">
        <v>4661</v>
      </c>
      <c r="B168" s="47">
        <v>44335</v>
      </c>
      <c r="C168" s="47">
        <v>44532</v>
      </c>
      <c r="D168" s="48">
        <v>59700</v>
      </c>
      <c r="E168" s="48">
        <v>59700</v>
      </c>
      <c r="F168" s="49" t="s">
        <v>79</v>
      </c>
      <c r="G168" s="51">
        <v>0</v>
      </c>
      <c r="H168" s="51">
        <v>0</v>
      </c>
      <c r="I168" s="51">
        <v>0</v>
      </c>
      <c r="J168" s="51">
        <v>0</v>
      </c>
      <c r="K168" s="53">
        <f>+E168</f>
        <v>59700</v>
      </c>
      <c r="L168" s="53">
        <v>0</v>
      </c>
      <c r="M168" s="53">
        <v>0</v>
      </c>
      <c r="N168" s="53">
        <v>0</v>
      </c>
      <c r="O168" s="53">
        <v>0</v>
      </c>
      <c r="P168" s="53">
        <v>0</v>
      </c>
      <c r="Q168" s="53">
        <v>0</v>
      </c>
      <c r="R168" s="53">
        <v>0</v>
      </c>
      <c r="S168" s="53">
        <v>0</v>
      </c>
      <c r="T168" s="51">
        <v>0</v>
      </c>
      <c r="U168" s="51">
        <v>0</v>
      </c>
      <c r="V168" s="51">
        <v>0</v>
      </c>
      <c r="W168" s="51">
        <v>0</v>
      </c>
    </row>
    <row r="169" spans="1:23">
      <c r="A169" s="46">
        <v>4583</v>
      </c>
      <c r="B169" s="47">
        <v>44335</v>
      </c>
      <c r="C169" s="47">
        <v>44532</v>
      </c>
      <c r="D169" s="48">
        <v>99000</v>
      </c>
      <c r="E169" s="48">
        <v>99000</v>
      </c>
      <c r="F169" s="49" t="s">
        <v>79</v>
      </c>
      <c r="G169" s="51">
        <v>0</v>
      </c>
      <c r="H169" s="51">
        <v>0</v>
      </c>
      <c r="I169" s="51">
        <v>0</v>
      </c>
      <c r="J169" s="51">
        <v>0</v>
      </c>
      <c r="K169" s="53">
        <f>+E169</f>
        <v>99000</v>
      </c>
      <c r="L169" s="53">
        <v>0</v>
      </c>
      <c r="M169" s="53">
        <v>0</v>
      </c>
      <c r="N169" s="53">
        <v>0</v>
      </c>
      <c r="O169" s="53">
        <v>0</v>
      </c>
      <c r="P169" s="53">
        <v>0</v>
      </c>
      <c r="Q169" s="53">
        <v>0</v>
      </c>
      <c r="R169" s="53">
        <v>0</v>
      </c>
      <c r="S169" s="53">
        <v>0</v>
      </c>
      <c r="T169" s="51">
        <v>0</v>
      </c>
      <c r="U169" s="51">
        <v>0</v>
      </c>
      <c r="V169" s="51">
        <v>0</v>
      </c>
      <c r="W169" s="51">
        <v>0</v>
      </c>
    </row>
    <row r="170" spans="1:23">
      <c r="A170" s="46">
        <v>43996</v>
      </c>
      <c r="B170" s="47">
        <v>44340</v>
      </c>
      <c r="C170" s="47">
        <v>44532</v>
      </c>
      <c r="D170" s="48">
        <v>105838</v>
      </c>
      <c r="E170" s="48">
        <v>105838</v>
      </c>
      <c r="F170" s="49" t="s">
        <v>79</v>
      </c>
      <c r="G170" s="51">
        <v>0</v>
      </c>
      <c r="H170" s="51">
        <v>0</v>
      </c>
      <c r="I170" s="51">
        <v>0</v>
      </c>
      <c r="J170" s="51">
        <v>0</v>
      </c>
      <c r="K170" s="53">
        <f>+E170</f>
        <v>105838</v>
      </c>
      <c r="L170" s="53">
        <v>0</v>
      </c>
      <c r="M170" s="53">
        <v>0</v>
      </c>
      <c r="N170" s="53">
        <v>0</v>
      </c>
      <c r="O170" s="53">
        <v>0</v>
      </c>
      <c r="P170" s="53">
        <v>0</v>
      </c>
      <c r="Q170" s="53">
        <v>0</v>
      </c>
      <c r="R170" s="53">
        <v>0</v>
      </c>
      <c r="S170" s="53">
        <v>0</v>
      </c>
      <c r="T170" s="51">
        <v>0</v>
      </c>
      <c r="U170" s="51">
        <v>0</v>
      </c>
      <c r="V170" s="51">
        <v>0</v>
      </c>
      <c r="W170" s="51">
        <v>0</v>
      </c>
    </row>
    <row r="171" spans="1:23">
      <c r="A171" s="46">
        <v>6681</v>
      </c>
      <c r="B171" s="47">
        <v>44366</v>
      </c>
      <c r="C171" s="47">
        <v>44532</v>
      </c>
      <c r="D171" s="48">
        <v>128842</v>
      </c>
      <c r="E171" s="48">
        <v>128842</v>
      </c>
      <c r="F171" s="49" t="s">
        <v>79</v>
      </c>
      <c r="G171" s="51">
        <v>0</v>
      </c>
      <c r="H171" s="51">
        <v>0</v>
      </c>
      <c r="I171" s="51">
        <v>0</v>
      </c>
      <c r="J171" s="51">
        <v>0</v>
      </c>
      <c r="K171" s="53">
        <f>+E171</f>
        <v>128842</v>
      </c>
      <c r="L171" s="53">
        <v>0</v>
      </c>
      <c r="M171" s="53">
        <v>0</v>
      </c>
      <c r="N171" s="53">
        <v>0</v>
      </c>
      <c r="O171" s="53">
        <v>0</v>
      </c>
      <c r="P171" s="53">
        <v>0</v>
      </c>
      <c r="Q171" s="53">
        <v>0</v>
      </c>
      <c r="R171" s="53">
        <v>0</v>
      </c>
      <c r="S171" s="53">
        <v>0</v>
      </c>
      <c r="T171" s="51">
        <v>0</v>
      </c>
      <c r="U171" s="51">
        <v>0</v>
      </c>
      <c r="V171" s="51">
        <v>0</v>
      </c>
      <c r="W171" s="51">
        <v>0</v>
      </c>
    </row>
    <row r="172" spans="1:23">
      <c r="A172" s="46">
        <v>6971</v>
      </c>
      <c r="B172" s="47">
        <v>44374</v>
      </c>
      <c r="C172" s="47">
        <v>44532</v>
      </c>
      <c r="D172" s="48">
        <v>73450</v>
      </c>
      <c r="E172" s="48">
        <v>73450</v>
      </c>
      <c r="F172" s="49" t="s">
        <v>79</v>
      </c>
      <c r="G172" s="51">
        <v>0</v>
      </c>
      <c r="H172" s="51">
        <v>0</v>
      </c>
      <c r="I172" s="51">
        <v>0</v>
      </c>
      <c r="J172" s="51">
        <v>0</v>
      </c>
      <c r="K172" s="53">
        <f>+E172</f>
        <v>73450</v>
      </c>
      <c r="L172" s="53">
        <v>0</v>
      </c>
      <c r="M172" s="53">
        <v>0</v>
      </c>
      <c r="N172" s="53">
        <v>0</v>
      </c>
      <c r="O172" s="53">
        <v>0</v>
      </c>
      <c r="P172" s="53">
        <v>0</v>
      </c>
      <c r="Q172" s="53">
        <v>0</v>
      </c>
      <c r="R172" s="53">
        <v>0</v>
      </c>
      <c r="S172" s="53">
        <v>0</v>
      </c>
      <c r="T172" s="51">
        <v>0</v>
      </c>
      <c r="U172" s="51">
        <v>0</v>
      </c>
      <c r="V172" s="51">
        <v>0</v>
      </c>
      <c r="W172" s="51">
        <v>0</v>
      </c>
    </row>
    <row r="173" spans="1:23">
      <c r="A173" s="46">
        <v>7097</v>
      </c>
      <c r="B173" s="47">
        <v>44377</v>
      </c>
      <c r="C173" s="47">
        <v>44532</v>
      </c>
      <c r="D173" s="48">
        <v>74081</v>
      </c>
      <c r="E173" s="48">
        <v>74081</v>
      </c>
      <c r="F173" s="49" t="s">
        <v>79</v>
      </c>
      <c r="G173" s="51">
        <v>0</v>
      </c>
      <c r="H173" s="51">
        <v>0</v>
      </c>
      <c r="I173" s="51">
        <v>0</v>
      </c>
      <c r="J173" s="51">
        <v>0</v>
      </c>
      <c r="K173" s="53">
        <f>+E173</f>
        <v>74081</v>
      </c>
      <c r="L173" s="53">
        <v>0</v>
      </c>
      <c r="M173" s="53">
        <v>0</v>
      </c>
      <c r="N173" s="53">
        <v>0</v>
      </c>
      <c r="O173" s="53">
        <v>0</v>
      </c>
      <c r="P173" s="53">
        <v>0</v>
      </c>
      <c r="Q173" s="53">
        <v>0</v>
      </c>
      <c r="R173" s="53">
        <v>0</v>
      </c>
      <c r="S173" s="53">
        <v>0</v>
      </c>
      <c r="T173" s="51">
        <v>0</v>
      </c>
      <c r="U173" s="51">
        <v>0</v>
      </c>
      <c r="V173" s="51">
        <v>0</v>
      </c>
      <c r="W173" s="51">
        <v>0</v>
      </c>
    </row>
    <row r="174" spans="1:23">
      <c r="A174" s="46">
        <v>7219</v>
      </c>
      <c r="B174" s="47">
        <v>44384</v>
      </c>
      <c r="C174" s="47">
        <v>44532</v>
      </c>
      <c r="D174" s="48">
        <v>21940</v>
      </c>
      <c r="E174" s="48">
        <v>21940</v>
      </c>
      <c r="F174" s="49" t="s">
        <v>79</v>
      </c>
      <c r="G174" s="51">
        <v>0</v>
      </c>
      <c r="H174" s="51">
        <v>0</v>
      </c>
      <c r="I174" s="51">
        <v>0</v>
      </c>
      <c r="J174" s="51">
        <v>0</v>
      </c>
      <c r="K174" s="53">
        <f>+E174</f>
        <v>21940</v>
      </c>
      <c r="L174" s="53">
        <v>0</v>
      </c>
      <c r="M174" s="53">
        <v>0</v>
      </c>
      <c r="N174" s="53">
        <v>0</v>
      </c>
      <c r="O174" s="53">
        <v>0</v>
      </c>
      <c r="P174" s="53">
        <v>0</v>
      </c>
      <c r="Q174" s="53">
        <v>0</v>
      </c>
      <c r="R174" s="53">
        <v>0</v>
      </c>
      <c r="S174" s="53">
        <v>0</v>
      </c>
      <c r="T174" s="51">
        <v>0</v>
      </c>
      <c r="U174" s="51">
        <v>0</v>
      </c>
      <c r="V174" s="51">
        <v>0</v>
      </c>
      <c r="W174" s="51">
        <v>0</v>
      </c>
    </row>
    <row r="175" spans="1:23">
      <c r="A175" s="46">
        <v>7693</v>
      </c>
      <c r="B175" s="47">
        <v>44390</v>
      </c>
      <c r="C175" s="47">
        <v>44532</v>
      </c>
      <c r="D175" s="48">
        <v>5485</v>
      </c>
      <c r="E175" s="48">
        <v>5485</v>
      </c>
      <c r="F175" s="49" t="s">
        <v>79</v>
      </c>
      <c r="G175" s="51">
        <v>0</v>
      </c>
      <c r="H175" s="51">
        <v>0</v>
      </c>
      <c r="I175" s="51">
        <v>0</v>
      </c>
      <c r="J175" s="51">
        <v>0</v>
      </c>
      <c r="K175" s="53">
        <f>+E175</f>
        <v>5485</v>
      </c>
      <c r="L175" s="53">
        <v>0</v>
      </c>
      <c r="M175" s="53">
        <v>0</v>
      </c>
      <c r="N175" s="53">
        <v>0</v>
      </c>
      <c r="O175" s="53">
        <v>0</v>
      </c>
      <c r="P175" s="53">
        <v>0</v>
      </c>
      <c r="Q175" s="53">
        <v>0</v>
      </c>
      <c r="R175" s="53">
        <v>0</v>
      </c>
      <c r="S175" s="53">
        <v>0</v>
      </c>
      <c r="T175" s="51">
        <v>0</v>
      </c>
      <c r="U175" s="51">
        <v>0</v>
      </c>
      <c r="V175" s="51">
        <v>0</v>
      </c>
      <c r="W175" s="51">
        <v>0</v>
      </c>
    </row>
    <row r="176" spans="1:23">
      <c r="A176" s="46">
        <v>8370</v>
      </c>
      <c r="B176" s="47">
        <v>44391</v>
      </c>
      <c r="C176" s="47">
        <v>44532</v>
      </c>
      <c r="D176" s="48">
        <v>149700</v>
      </c>
      <c r="E176" s="48">
        <v>149700</v>
      </c>
      <c r="F176" s="49" t="s">
        <v>79</v>
      </c>
      <c r="G176" s="51">
        <v>0</v>
      </c>
      <c r="H176" s="51">
        <v>0</v>
      </c>
      <c r="I176" s="51">
        <v>0</v>
      </c>
      <c r="J176" s="51">
        <v>0</v>
      </c>
      <c r="K176" s="53">
        <f>+E176</f>
        <v>149700</v>
      </c>
      <c r="L176" s="53">
        <v>0</v>
      </c>
      <c r="M176" s="53">
        <v>0</v>
      </c>
      <c r="N176" s="53">
        <v>0</v>
      </c>
      <c r="O176" s="53">
        <v>0</v>
      </c>
      <c r="P176" s="53">
        <v>0</v>
      </c>
      <c r="Q176" s="53">
        <v>0</v>
      </c>
      <c r="R176" s="53">
        <v>0</v>
      </c>
      <c r="S176" s="53">
        <v>0</v>
      </c>
      <c r="T176" s="51">
        <v>0</v>
      </c>
      <c r="U176" s="51">
        <v>0</v>
      </c>
      <c r="V176" s="51">
        <v>0</v>
      </c>
      <c r="W176" s="51">
        <v>0</v>
      </c>
    </row>
    <row r="177" spans="1:23">
      <c r="A177" s="46">
        <v>7268</v>
      </c>
      <c r="B177" s="47">
        <v>44391</v>
      </c>
      <c r="C177" s="47">
        <v>44532</v>
      </c>
      <c r="D177" s="48">
        <v>99000</v>
      </c>
      <c r="E177" s="48">
        <v>99000</v>
      </c>
      <c r="F177" s="49" t="s">
        <v>79</v>
      </c>
      <c r="G177" s="51">
        <v>0</v>
      </c>
      <c r="H177" s="51">
        <v>0</v>
      </c>
      <c r="I177" s="51">
        <v>0</v>
      </c>
      <c r="J177" s="51">
        <v>0</v>
      </c>
      <c r="K177" s="53">
        <f>+E177</f>
        <v>99000</v>
      </c>
      <c r="L177" s="53">
        <v>0</v>
      </c>
      <c r="M177" s="53">
        <v>0</v>
      </c>
      <c r="N177" s="53">
        <v>0</v>
      </c>
      <c r="O177" s="53">
        <v>0</v>
      </c>
      <c r="P177" s="53">
        <v>0</v>
      </c>
      <c r="Q177" s="53">
        <v>0</v>
      </c>
      <c r="R177" s="53">
        <v>0</v>
      </c>
      <c r="S177" s="53">
        <v>0</v>
      </c>
      <c r="T177" s="51">
        <v>0</v>
      </c>
      <c r="U177" s="51">
        <v>0</v>
      </c>
      <c r="V177" s="51">
        <v>0</v>
      </c>
      <c r="W177" s="51">
        <v>0</v>
      </c>
    </row>
    <row r="178" spans="1:23">
      <c r="A178" s="46">
        <v>9668</v>
      </c>
      <c r="B178" s="47">
        <v>44393</v>
      </c>
      <c r="C178" s="47">
        <v>44532</v>
      </c>
      <c r="D178" s="48">
        <v>126400</v>
      </c>
      <c r="E178" s="48">
        <v>126400</v>
      </c>
      <c r="F178" s="49" t="s">
        <v>79</v>
      </c>
      <c r="G178" s="51">
        <v>0</v>
      </c>
      <c r="H178" s="51">
        <v>0</v>
      </c>
      <c r="I178" s="51">
        <v>0</v>
      </c>
      <c r="J178" s="51">
        <v>0</v>
      </c>
      <c r="K178" s="53">
        <f>+E178</f>
        <v>126400</v>
      </c>
      <c r="L178" s="53">
        <v>0</v>
      </c>
      <c r="M178" s="53">
        <v>0</v>
      </c>
      <c r="N178" s="53">
        <v>0</v>
      </c>
      <c r="O178" s="53">
        <v>0</v>
      </c>
      <c r="P178" s="53">
        <v>0</v>
      </c>
      <c r="Q178" s="53">
        <v>0</v>
      </c>
      <c r="R178" s="53">
        <v>0</v>
      </c>
      <c r="S178" s="53">
        <v>0</v>
      </c>
      <c r="T178" s="51">
        <v>0</v>
      </c>
      <c r="U178" s="51">
        <v>0</v>
      </c>
      <c r="V178" s="51">
        <v>0</v>
      </c>
      <c r="W178" s="51">
        <v>0</v>
      </c>
    </row>
    <row r="179" spans="1:23">
      <c r="A179" s="46">
        <v>7932</v>
      </c>
      <c r="B179" s="47">
        <v>44395</v>
      </c>
      <c r="C179" s="47">
        <v>44532</v>
      </c>
      <c r="D179" s="48">
        <v>73389</v>
      </c>
      <c r="E179" s="48">
        <v>73389</v>
      </c>
      <c r="F179" s="49" t="s">
        <v>79</v>
      </c>
      <c r="G179" s="51">
        <v>0</v>
      </c>
      <c r="H179" s="51">
        <v>0</v>
      </c>
      <c r="I179" s="51">
        <v>0</v>
      </c>
      <c r="J179" s="51">
        <v>0</v>
      </c>
      <c r="K179" s="53">
        <f>+E179</f>
        <v>73389</v>
      </c>
      <c r="L179" s="53">
        <v>0</v>
      </c>
      <c r="M179" s="53">
        <v>0</v>
      </c>
      <c r="N179" s="53">
        <v>0</v>
      </c>
      <c r="O179" s="53">
        <v>0</v>
      </c>
      <c r="P179" s="53">
        <v>0</v>
      </c>
      <c r="Q179" s="53">
        <v>0</v>
      </c>
      <c r="R179" s="53">
        <v>0</v>
      </c>
      <c r="S179" s="53">
        <v>0</v>
      </c>
      <c r="T179" s="51">
        <v>0</v>
      </c>
      <c r="U179" s="51">
        <v>0</v>
      </c>
      <c r="V179" s="51">
        <v>0</v>
      </c>
      <c r="W179" s="51">
        <v>0</v>
      </c>
    </row>
    <row r="180" spans="1:23">
      <c r="A180" s="46">
        <v>8586</v>
      </c>
      <c r="B180" s="47">
        <v>44404</v>
      </c>
      <c r="C180" s="47">
        <v>44532</v>
      </c>
      <c r="D180" s="48">
        <v>5485</v>
      </c>
      <c r="E180" s="48">
        <v>5485</v>
      </c>
      <c r="F180" s="49" t="s">
        <v>79</v>
      </c>
      <c r="G180" s="51">
        <v>0</v>
      </c>
      <c r="H180" s="51">
        <v>0</v>
      </c>
      <c r="I180" s="51">
        <v>0</v>
      </c>
      <c r="J180" s="51">
        <v>0</v>
      </c>
      <c r="K180" s="53">
        <f>+E180</f>
        <v>5485</v>
      </c>
      <c r="L180" s="53">
        <v>0</v>
      </c>
      <c r="M180" s="53">
        <v>0</v>
      </c>
      <c r="N180" s="53">
        <v>0</v>
      </c>
      <c r="O180" s="53">
        <v>0</v>
      </c>
      <c r="P180" s="53">
        <v>0</v>
      </c>
      <c r="Q180" s="53">
        <v>0</v>
      </c>
      <c r="R180" s="53">
        <v>0</v>
      </c>
      <c r="S180" s="53">
        <v>0</v>
      </c>
      <c r="T180" s="51">
        <v>0</v>
      </c>
      <c r="U180" s="51">
        <v>0</v>
      </c>
      <c r="V180" s="51">
        <v>0</v>
      </c>
      <c r="W180" s="51">
        <v>0</v>
      </c>
    </row>
    <row r="181" spans="1:23">
      <c r="A181" s="46">
        <v>8994</v>
      </c>
      <c r="B181" s="47">
        <v>44406</v>
      </c>
      <c r="C181" s="47">
        <v>44532</v>
      </c>
      <c r="D181" s="48">
        <v>139235</v>
      </c>
      <c r="E181" s="48">
        <v>139235</v>
      </c>
      <c r="F181" s="49" t="s">
        <v>79</v>
      </c>
      <c r="G181" s="51">
        <v>0</v>
      </c>
      <c r="H181" s="51">
        <v>0</v>
      </c>
      <c r="I181" s="51">
        <v>0</v>
      </c>
      <c r="J181" s="51">
        <v>0</v>
      </c>
      <c r="K181" s="53">
        <f>+E181</f>
        <v>139235</v>
      </c>
      <c r="L181" s="53">
        <v>0</v>
      </c>
      <c r="M181" s="53">
        <v>0</v>
      </c>
      <c r="N181" s="53">
        <v>0</v>
      </c>
      <c r="O181" s="53">
        <v>0</v>
      </c>
      <c r="P181" s="53">
        <v>0</v>
      </c>
      <c r="Q181" s="53">
        <v>0</v>
      </c>
      <c r="R181" s="53">
        <v>0</v>
      </c>
      <c r="S181" s="53">
        <v>0</v>
      </c>
      <c r="T181" s="51">
        <v>0</v>
      </c>
      <c r="U181" s="51">
        <v>0</v>
      </c>
      <c r="V181" s="51">
        <v>0</v>
      </c>
      <c r="W181" s="51">
        <v>0</v>
      </c>
    </row>
    <row r="182" spans="1:23">
      <c r="A182" s="46">
        <v>9556</v>
      </c>
      <c r="B182" s="47">
        <v>44406</v>
      </c>
      <c r="C182" s="47">
        <v>44532</v>
      </c>
      <c r="D182" s="48">
        <v>5485</v>
      </c>
      <c r="E182" s="48">
        <v>5485</v>
      </c>
      <c r="F182" s="49" t="s">
        <v>79</v>
      </c>
      <c r="G182" s="51">
        <v>0</v>
      </c>
      <c r="H182" s="51">
        <v>0</v>
      </c>
      <c r="I182" s="51">
        <v>0</v>
      </c>
      <c r="J182" s="51">
        <v>0</v>
      </c>
      <c r="K182" s="53">
        <f>+E182</f>
        <v>5485</v>
      </c>
      <c r="L182" s="53">
        <v>0</v>
      </c>
      <c r="M182" s="53">
        <v>0</v>
      </c>
      <c r="N182" s="53">
        <v>0</v>
      </c>
      <c r="O182" s="53">
        <v>0</v>
      </c>
      <c r="P182" s="53">
        <v>0</v>
      </c>
      <c r="Q182" s="53">
        <v>0</v>
      </c>
      <c r="R182" s="53">
        <v>0</v>
      </c>
      <c r="S182" s="53">
        <v>0</v>
      </c>
      <c r="T182" s="51">
        <v>0</v>
      </c>
      <c r="U182" s="51">
        <v>0</v>
      </c>
      <c r="V182" s="51">
        <v>0</v>
      </c>
      <c r="W182" s="51">
        <v>0</v>
      </c>
    </row>
    <row r="183" spans="1:23">
      <c r="A183" s="46">
        <v>9811</v>
      </c>
      <c r="B183" s="47">
        <v>44408</v>
      </c>
      <c r="C183" s="47">
        <v>44532</v>
      </c>
      <c r="D183" s="48">
        <v>610344</v>
      </c>
      <c r="E183" s="48">
        <v>610344</v>
      </c>
      <c r="F183" s="49" t="s">
        <v>79</v>
      </c>
      <c r="G183" s="51">
        <v>0</v>
      </c>
      <c r="H183" s="51">
        <v>0</v>
      </c>
      <c r="I183" s="51">
        <v>0</v>
      </c>
      <c r="J183" s="51">
        <v>0</v>
      </c>
      <c r="K183" s="53">
        <f>+E183</f>
        <v>610344</v>
      </c>
      <c r="L183" s="53">
        <v>0</v>
      </c>
      <c r="M183" s="53">
        <v>0</v>
      </c>
      <c r="N183" s="53">
        <v>0</v>
      </c>
      <c r="O183" s="53">
        <v>0</v>
      </c>
      <c r="P183" s="53">
        <v>0</v>
      </c>
      <c r="Q183" s="53">
        <v>0</v>
      </c>
      <c r="R183" s="53">
        <v>0</v>
      </c>
      <c r="S183" s="53">
        <v>0</v>
      </c>
      <c r="T183" s="51">
        <v>0</v>
      </c>
      <c r="U183" s="51">
        <v>0</v>
      </c>
      <c r="V183" s="51">
        <v>0</v>
      </c>
      <c r="W183" s="51">
        <v>0</v>
      </c>
    </row>
    <row r="184" spans="1:23">
      <c r="A184" s="46">
        <v>44859</v>
      </c>
      <c r="B184" s="47">
        <v>44412</v>
      </c>
      <c r="C184" s="47">
        <v>44532</v>
      </c>
      <c r="D184" s="48">
        <v>32800</v>
      </c>
      <c r="E184" s="48">
        <v>32800</v>
      </c>
      <c r="F184" s="49" t="s">
        <v>79</v>
      </c>
      <c r="G184" s="51">
        <v>0</v>
      </c>
      <c r="H184" s="51">
        <v>0</v>
      </c>
      <c r="I184" s="51">
        <v>0</v>
      </c>
      <c r="J184" s="51">
        <v>0</v>
      </c>
      <c r="K184" s="53">
        <f>+E184</f>
        <v>32800</v>
      </c>
      <c r="L184" s="53">
        <v>0</v>
      </c>
      <c r="M184" s="53">
        <v>0</v>
      </c>
      <c r="N184" s="53">
        <v>0</v>
      </c>
      <c r="O184" s="53">
        <v>0</v>
      </c>
      <c r="P184" s="53">
        <v>0</v>
      </c>
      <c r="Q184" s="53">
        <v>0</v>
      </c>
      <c r="R184" s="53">
        <v>0</v>
      </c>
      <c r="S184" s="53">
        <v>0</v>
      </c>
      <c r="T184" s="51">
        <v>0</v>
      </c>
      <c r="U184" s="51">
        <v>0</v>
      </c>
      <c r="V184" s="51">
        <v>0</v>
      </c>
      <c r="W184" s="51">
        <v>0</v>
      </c>
    </row>
    <row r="185" spans="1:23">
      <c r="A185" s="46">
        <v>9793</v>
      </c>
      <c r="B185" s="47">
        <v>44417</v>
      </c>
      <c r="C185" s="47">
        <v>44532</v>
      </c>
      <c r="D185" s="48">
        <v>5485</v>
      </c>
      <c r="E185" s="48">
        <v>5485</v>
      </c>
      <c r="F185" s="49" t="s">
        <v>79</v>
      </c>
      <c r="G185" s="51">
        <v>0</v>
      </c>
      <c r="H185" s="51">
        <v>0</v>
      </c>
      <c r="I185" s="51">
        <v>0</v>
      </c>
      <c r="J185" s="51">
        <v>0</v>
      </c>
      <c r="K185" s="53">
        <f>+E185</f>
        <v>5485</v>
      </c>
      <c r="L185" s="53">
        <v>0</v>
      </c>
      <c r="M185" s="53">
        <v>0</v>
      </c>
      <c r="N185" s="53">
        <v>0</v>
      </c>
      <c r="O185" s="53">
        <v>0</v>
      </c>
      <c r="P185" s="53">
        <v>0</v>
      </c>
      <c r="Q185" s="53">
        <v>0</v>
      </c>
      <c r="R185" s="53">
        <v>0</v>
      </c>
      <c r="S185" s="53">
        <v>0</v>
      </c>
      <c r="T185" s="51">
        <v>0</v>
      </c>
      <c r="U185" s="51">
        <v>0</v>
      </c>
      <c r="V185" s="51">
        <v>0</v>
      </c>
      <c r="W185" s="51">
        <v>0</v>
      </c>
    </row>
    <row r="186" spans="1:23">
      <c r="A186" s="46">
        <v>10817</v>
      </c>
      <c r="B186" s="47">
        <v>44418</v>
      </c>
      <c r="C186" s="47">
        <v>44532</v>
      </c>
      <c r="D186" s="48">
        <v>137168</v>
      </c>
      <c r="E186" s="48">
        <v>137168</v>
      </c>
      <c r="F186" s="49" t="s">
        <v>79</v>
      </c>
      <c r="G186" s="51">
        <v>0</v>
      </c>
      <c r="H186" s="51">
        <v>0</v>
      </c>
      <c r="I186" s="51">
        <v>0</v>
      </c>
      <c r="J186" s="51">
        <v>0</v>
      </c>
      <c r="K186" s="53">
        <f>+E186</f>
        <v>137168</v>
      </c>
      <c r="L186" s="53">
        <v>0</v>
      </c>
      <c r="M186" s="53">
        <v>0</v>
      </c>
      <c r="N186" s="53">
        <v>0</v>
      </c>
      <c r="O186" s="53">
        <v>0</v>
      </c>
      <c r="P186" s="53">
        <v>0</v>
      </c>
      <c r="Q186" s="53">
        <v>0</v>
      </c>
      <c r="R186" s="53">
        <v>0</v>
      </c>
      <c r="S186" s="53">
        <v>0</v>
      </c>
      <c r="T186" s="51">
        <v>0</v>
      </c>
      <c r="U186" s="51">
        <v>0</v>
      </c>
      <c r="V186" s="51">
        <v>0</v>
      </c>
      <c r="W186" s="51">
        <v>0</v>
      </c>
    </row>
    <row r="187" spans="1:23">
      <c r="A187" s="46">
        <v>10035</v>
      </c>
      <c r="B187" s="47">
        <v>44420</v>
      </c>
      <c r="C187" s="47">
        <v>44532</v>
      </c>
      <c r="D187" s="48">
        <v>486803</v>
      </c>
      <c r="E187" s="48">
        <v>486803</v>
      </c>
      <c r="F187" s="49" t="s">
        <v>79</v>
      </c>
      <c r="G187" s="51">
        <v>0</v>
      </c>
      <c r="H187" s="51">
        <v>0</v>
      </c>
      <c r="I187" s="51">
        <v>0</v>
      </c>
      <c r="J187" s="51">
        <v>0</v>
      </c>
      <c r="K187" s="53">
        <f>+E187</f>
        <v>486803</v>
      </c>
      <c r="L187" s="53">
        <v>0</v>
      </c>
      <c r="M187" s="53">
        <v>0</v>
      </c>
      <c r="N187" s="53">
        <v>0</v>
      </c>
      <c r="O187" s="53">
        <v>0</v>
      </c>
      <c r="P187" s="53">
        <v>0</v>
      </c>
      <c r="Q187" s="53">
        <v>0</v>
      </c>
      <c r="R187" s="53">
        <v>0</v>
      </c>
      <c r="S187" s="53">
        <v>0</v>
      </c>
      <c r="T187" s="51">
        <v>0</v>
      </c>
      <c r="U187" s="51">
        <v>0</v>
      </c>
      <c r="V187" s="51">
        <v>0</v>
      </c>
      <c r="W187" s="51">
        <v>0</v>
      </c>
    </row>
    <row r="188" spans="1:23">
      <c r="A188" s="46">
        <v>10071</v>
      </c>
      <c r="B188" s="47">
        <v>44426</v>
      </c>
      <c r="C188" s="47">
        <v>44532</v>
      </c>
      <c r="D188" s="48">
        <v>21940</v>
      </c>
      <c r="E188" s="48">
        <v>21940</v>
      </c>
      <c r="F188" s="49" t="s">
        <v>79</v>
      </c>
      <c r="G188" s="51">
        <v>0</v>
      </c>
      <c r="H188" s="51">
        <v>0</v>
      </c>
      <c r="I188" s="51">
        <v>0</v>
      </c>
      <c r="J188" s="51">
        <v>0</v>
      </c>
      <c r="K188" s="53">
        <f>+E188</f>
        <v>21940</v>
      </c>
      <c r="L188" s="53">
        <v>0</v>
      </c>
      <c r="M188" s="53">
        <v>0</v>
      </c>
      <c r="N188" s="53">
        <v>0</v>
      </c>
      <c r="O188" s="53">
        <v>0</v>
      </c>
      <c r="P188" s="53">
        <v>0</v>
      </c>
      <c r="Q188" s="53">
        <v>0</v>
      </c>
      <c r="R188" s="53">
        <v>0</v>
      </c>
      <c r="S188" s="53">
        <v>0</v>
      </c>
      <c r="T188" s="51">
        <v>0</v>
      </c>
      <c r="U188" s="51">
        <v>0</v>
      </c>
      <c r="V188" s="51">
        <v>0</v>
      </c>
      <c r="W188" s="51">
        <v>0</v>
      </c>
    </row>
    <row r="189" spans="1:23">
      <c r="A189" s="46">
        <v>10543</v>
      </c>
      <c r="B189" s="47">
        <v>44434</v>
      </c>
      <c r="C189" s="47">
        <v>44532</v>
      </c>
      <c r="D189" s="48">
        <v>21940</v>
      </c>
      <c r="E189" s="48">
        <v>21940</v>
      </c>
      <c r="F189" s="49" t="s">
        <v>79</v>
      </c>
      <c r="G189" s="51">
        <v>0</v>
      </c>
      <c r="H189" s="51">
        <v>0</v>
      </c>
      <c r="I189" s="51">
        <v>0</v>
      </c>
      <c r="J189" s="51">
        <v>0</v>
      </c>
      <c r="K189" s="53">
        <f>+E189</f>
        <v>21940</v>
      </c>
      <c r="L189" s="53">
        <v>0</v>
      </c>
      <c r="M189" s="53">
        <v>0</v>
      </c>
      <c r="N189" s="53">
        <v>0</v>
      </c>
      <c r="O189" s="53">
        <v>0</v>
      </c>
      <c r="P189" s="53">
        <v>0</v>
      </c>
      <c r="Q189" s="53">
        <v>0</v>
      </c>
      <c r="R189" s="53">
        <v>0</v>
      </c>
      <c r="S189" s="53">
        <v>0</v>
      </c>
      <c r="T189" s="51">
        <v>0</v>
      </c>
      <c r="U189" s="51">
        <v>0</v>
      </c>
      <c r="V189" s="51">
        <v>0</v>
      </c>
      <c r="W189" s="51">
        <v>0</v>
      </c>
    </row>
    <row r="190" spans="1:23">
      <c r="A190" s="46">
        <v>10623</v>
      </c>
      <c r="B190" s="47">
        <v>44434</v>
      </c>
      <c r="C190" s="47">
        <v>44532</v>
      </c>
      <c r="D190" s="48">
        <v>5485</v>
      </c>
      <c r="E190" s="48">
        <v>5485</v>
      </c>
      <c r="F190" s="49" t="s">
        <v>79</v>
      </c>
      <c r="G190" s="51">
        <v>0</v>
      </c>
      <c r="H190" s="51">
        <v>0</v>
      </c>
      <c r="I190" s="51">
        <v>0</v>
      </c>
      <c r="J190" s="51">
        <v>0</v>
      </c>
      <c r="K190" s="53">
        <f>+E190</f>
        <v>5485</v>
      </c>
      <c r="L190" s="53">
        <v>0</v>
      </c>
      <c r="M190" s="53">
        <v>0</v>
      </c>
      <c r="N190" s="53">
        <v>0</v>
      </c>
      <c r="O190" s="53">
        <v>0</v>
      </c>
      <c r="P190" s="53">
        <v>0</v>
      </c>
      <c r="Q190" s="53">
        <v>0</v>
      </c>
      <c r="R190" s="53">
        <v>0</v>
      </c>
      <c r="S190" s="53">
        <v>0</v>
      </c>
      <c r="T190" s="51">
        <v>0</v>
      </c>
      <c r="U190" s="51">
        <v>0</v>
      </c>
      <c r="V190" s="51">
        <v>0</v>
      </c>
      <c r="W190" s="51">
        <v>0</v>
      </c>
    </row>
    <row r="191" spans="1:23">
      <c r="A191" s="46">
        <v>10624</v>
      </c>
      <c r="B191" s="47">
        <v>44434</v>
      </c>
      <c r="C191" s="47">
        <v>44532</v>
      </c>
      <c r="D191" s="48">
        <v>5485</v>
      </c>
      <c r="E191" s="48">
        <v>5485</v>
      </c>
      <c r="F191" s="49" t="s">
        <v>79</v>
      </c>
      <c r="G191" s="51">
        <v>0</v>
      </c>
      <c r="H191" s="51">
        <v>0</v>
      </c>
      <c r="I191" s="51">
        <v>0</v>
      </c>
      <c r="J191" s="51">
        <v>0</v>
      </c>
      <c r="K191" s="53">
        <f>+E191</f>
        <v>5485</v>
      </c>
      <c r="L191" s="53">
        <v>0</v>
      </c>
      <c r="M191" s="53">
        <v>0</v>
      </c>
      <c r="N191" s="53">
        <v>0</v>
      </c>
      <c r="O191" s="53">
        <v>0</v>
      </c>
      <c r="P191" s="53">
        <v>0</v>
      </c>
      <c r="Q191" s="53">
        <v>0</v>
      </c>
      <c r="R191" s="53">
        <v>0</v>
      </c>
      <c r="S191" s="53">
        <v>0</v>
      </c>
      <c r="T191" s="51">
        <v>0</v>
      </c>
      <c r="U191" s="51">
        <v>0</v>
      </c>
      <c r="V191" s="51">
        <v>0</v>
      </c>
      <c r="W191" s="51">
        <v>0</v>
      </c>
    </row>
    <row r="192" spans="1:23">
      <c r="A192" s="46">
        <v>11096</v>
      </c>
      <c r="B192" s="47">
        <v>44441</v>
      </c>
      <c r="C192" s="47">
        <v>44532</v>
      </c>
      <c r="D192" s="48">
        <v>507160</v>
      </c>
      <c r="E192" s="48">
        <v>507160</v>
      </c>
      <c r="F192" s="49" t="s">
        <v>79</v>
      </c>
      <c r="G192" s="51">
        <v>0</v>
      </c>
      <c r="H192" s="51">
        <v>0</v>
      </c>
      <c r="I192" s="51">
        <v>0</v>
      </c>
      <c r="J192" s="51">
        <v>0</v>
      </c>
      <c r="K192" s="53">
        <f>+E192</f>
        <v>507160</v>
      </c>
      <c r="L192" s="53">
        <v>0</v>
      </c>
      <c r="M192" s="53">
        <v>0</v>
      </c>
      <c r="N192" s="53">
        <v>0</v>
      </c>
      <c r="O192" s="53">
        <v>0</v>
      </c>
      <c r="P192" s="53">
        <v>0</v>
      </c>
      <c r="Q192" s="53">
        <v>0</v>
      </c>
      <c r="R192" s="53">
        <v>0</v>
      </c>
      <c r="S192" s="53">
        <v>0</v>
      </c>
      <c r="T192" s="51">
        <v>0</v>
      </c>
      <c r="U192" s="51">
        <v>0</v>
      </c>
      <c r="V192" s="51">
        <v>0</v>
      </c>
      <c r="W192" s="51">
        <v>0</v>
      </c>
    </row>
    <row r="193" spans="1:23">
      <c r="A193" s="46">
        <v>45480</v>
      </c>
      <c r="B193" s="47">
        <v>44445</v>
      </c>
      <c r="C193" s="47">
        <v>44532</v>
      </c>
      <c r="D193" s="48">
        <v>5300</v>
      </c>
      <c r="E193" s="48">
        <v>5300</v>
      </c>
      <c r="F193" s="49" t="s">
        <v>79</v>
      </c>
      <c r="G193" s="51">
        <v>0</v>
      </c>
      <c r="H193" s="51">
        <v>0</v>
      </c>
      <c r="I193" s="51">
        <v>0</v>
      </c>
      <c r="J193" s="51">
        <v>0</v>
      </c>
      <c r="K193" s="53">
        <f>+E193</f>
        <v>5300</v>
      </c>
      <c r="L193" s="53">
        <v>0</v>
      </c>
      <c r="M193" s="53">
        <v>0</v>
      </c>
      <c r="N193" s="53">
        <v>0</v>
      </c>
      <c r="O193" s="53">
        <v>0</v>
      </c>
      <c r="P193" s="53">
        <v>0</v>
      </c>
      <c r="Q193" s="53">
        <v>0</v>
      </c>
      <c r="R193" s="53">
        <v>0</v>
      </c>
      <c r="S193" s="53">
        <v>0</v>
      </c>
      <c r="T193" s="51">
        <v>0</v>
      </c>
      <c r="U193" s="51">
        <v>0</v>
      </c>
      <c r="V193" s="51">
        <v>0</v>
      </c>
      <c r="W193" s="51">
        <v>0</v>
      </c>
    </row>
    <row r="194" spans="1:23">
      <c r="A194" s="46">
        <v>11154</v>
      </c>
      <c r="B194" s="47">
        <v>44447</v>
      </c>
      <c r="C194" s="47">
        <v>44532</v>
      </c>
      <c r="D194" s="48">
        <v>110412</v>
      </c>
      <c r="E194" s="48">
        <v>110412</v>
      </c>
      <c r="F194" s="49" t="s">
        <v>79</v>
      </c>
      <c r="G194" s="51">
        <v>0</v>
      </c>
      <c r="H194" s="51">
        <v>0</v>
      </c>
      <c r="I194" s="51">
        <v>0</v>
      </c>
      <c r="J194" s="51">
        <v>0</v>
      </c>
      <c r="K194" s="53">
        <f>+E194</f>
        <v>110412</v>
      </c>
      <c r="L194" s="53">
        <v>0</v>
      </c>
      <c r="M194" s="53">
        <v>0</v>
      </c>
      <c r="N194" s="53">
        <v>0</v>
      </c>
      <c r="O194" s="53">
        <v>0</v>
      </c>
      <c r="P194" s="53">
        <v>0</v>
      </c>
      <c r="Q194" s="53">
        <v>0</v>
      </c>
      <c r="R194" s="53">
        <v>0</v>
      </c>
      <c r="S194" s="53">
        <v>0</v>
      </c>
      <c r="T194" s="51">
        <v>0</v>
      </c>
      <c r="U194" s="51">
        <v>0</v>
      </c>
      <c r="V194" s="51">
        <v>0</v>
      </c>
      <c r="W194" s="51">
        <v>0</v>
      </c>
    </row>
    <row r="195" spans="1:23">
      <c r="A195" s="46">
        <v>11150</v>
      </c>
      <c r="B195" s="47">
        <v>44459</v>
      </c>
      <c r="C195" s="47">
        <v>44532</v>
      </c>
      <c r="D195" s="48">
        <v>609778</v>
      </c>
      <c r="E195" s="48">
        <v>609778</v>
      </c>
      <c r="F195" s="49" t="s">
        <v>79</v>
      </c>
      <c r="G195" s="51">
        <v>0</v>
      </c>
      <c r="H195" s="51">
        <v>0</v>
      </c>
      <c r="I195" s="51">
        <v>0</v>
      </c>
      <c r="J195" s="51">
        <v>0</v>
      </c>
      <c r="K195" s="53">
        <f>+E195</f>
        <v>609778</v>
      </c>
      <c r="L195" s="53">
        <v>0</v>
      </c>
      <c r="M195" s="53">
        <v>0</v>
      </c>
      <c r="N195" s="53">
        <v>0</v>
      </c>
      <c r="O195" s="53">
        <v>0</v>
      </c>
      <c r="P195" s="53">
        <v>0</v>
      </c>
      <c r="Q195" s="53">
        <v>0</v>
      </c>
      <c r="R195" s="53">
        <v>0</v>
      </c>
      <c r="S195" s="53">
        <v>0</v>
      </c>
      <c r="T195" s="51">
        <v>0</v>
      </c>
      <c r="U195" s="51">
        <v>0</v>
      </c>
      <c r="V195" s="51">
        <v>0</v>
      </c>
      <c r="W195" s="51">
        <v>0</v>
      </c>
    </row>
    <row r="196" spans="1:23">
      <c r="A196" s="46">
        <v>11149</v>
      </c>
      <c r="B196" s="47">
        <v>44463</v>
      </c>
      <c r="C196" s="47">
        <v>44532</v>
      </c>
      <c r="D196" s="48">
        <v>10970</v>
      </c>
      <c r="E196" s="48">
        <v>10970</v>
      </c>
      <c r="F196" s="49" t="s">
        <v>79</v>
      </c>
      <c r="G196" s="51">
        <v>0</v>
      </c>
      <c r="H196" s="51">
        <v>0</v>
      </c>
      <c r="I196" s="51">
        <v>0</v>
      </c>
      <c r="J196" s="51">
        <v>0</v>
      </c>
      <c r="K196" s="53">
        <f>+E196</f>
        <v>10970</v>
      </c>
      <c r="L196" s="53">
        <v>0</v>
      </c>
      <c r="M196" s="53">
        <v>0</v>
      </c>
      <c r="N196" s="53">
        <v>0</v>
      </c>
      <c r="O196" s="53">
        <v>0</v>
      </c>
      <c r="P196" s="53">
        <v>0</v>
      </c>
      <c r="Q196" s="53">
        <v>0</v>
      </c>
      <c r="R196" s="53">
        <v>0</v>
      </c>
      <c r="S196" s="53">
        <v>0</v>
      </c>
      <c r="T196" s="51">
        <v>0</v>
      </c>
      <c r="U196" s="51">
        <v>0</v>
      </c>
      <c r="V196" s="51">
        <v>0</v>
      </c>
      <c r="W196" s="51">
        <v>0</v>
      </c>
    </row>
    <row r="197" spans="1:23">
      <c r="A197" s="46">
        <v>11623</v>
      </c>
      <c r="B197" s="47">
        <v>44464</v>
      </c>
      <c r="C197" s="47">
        <v>44532</v>
      </c>
      <c r="D197" s="48">
        <v>60475</v>
      </c>
      <c r="E197" s="48">
        <v>60475</v>
      </c>
      <c r="F197" s="49" t="s">
        <v>79</v>
      </c>
      <c r="G197" s="51">
        <v>0</v>
      </c>
      <c r="H197" s="51">
        <v>0</v>
      </c>
      <c r="I197" s="51">
        <v>0</v>
      </c>
      <c r="J197" s="51">
        <v>0</v>
      </c>
      <c r="K197" s="53">
        <f>+E197</f>
        <v>60475</v>
      </c>
      <c r="L197" s="53">
        <v>0</v>
      </c>
      <c r="M197" s="53">
        <v>0</v>
      </c>
      <c r="N197" s="53">
        <v>0</v>
      </c>
      <c r="O197" s="53">
        <v>0</v>
      </c>
      <c r="P197" s="53">
        <v>0</v>
      </c>
      <c r="Q197" s="53">
        <v>0</v>
      </c>
      <c r="R197" s="53">
        <v>0</v>
      </c>
      <c r="S197" s="53">
        <v>0</v>
      </c>
      <c r="T197" s="51">
        <v>0</v>
      </c>
      <c r="U197" s="51">
        <v>0</v>
      </c>
      <c r="V197" s="51">
        <v>0</v>
      </c>
      <c r="W197" s="51">
        <v>0</v>
      </c>
    </row>
    <row r="198" spans="1:23">
      <c r="A198" s="46">
        <v>11205</v>
      </c>
      <c r="B198" s="47">
        <v>44466</v>
      </c>
      <c r="C198" s="47">
        <v>44532</v>
      </c>
      <c r="D198" s="48">
        <v>112750</v>
      </c>
      <c r="E198" s="48">
        <v>112750</v>
      </c>
      <c r="F198" s="49" t="s">
        <v>79</v>
      </c>
      <c r="G198" s="51">
        <v>0</v>
      </c>
      <c r="H198" s="51">
        <v>0</v>
      </c>
      <c r="I198" s="51">
        <v>0</v>
      </c>
      <c r="J198" s="51">
        <v>0</v>
      </c>
      <c r="K198" s="53">
        <f>+E198</f>
        <v>112750</v>
      </c>
      <c r="L198" s="53">
        <v>0</v>
      </c>
      <c r="M198" s="53">
        <v>0</v>
      </c>
      <c r="N198" s="53">
        <v>0</v>
      </c>
      <c r="O198" s="53">
        <v>0</v>
      </c>
      <c r="P198" s="53">
        <v>0</v>
      </c>
      <c r="Q198" s="53">
        <v>0</v>
      </c>
      <c r="R198" s="53">
        <v>0</v>
      </c>
      <c r="S198" s="53">
        <v>0</v>
      </c>
      <c r="T198" s="51">
        <v>0</v>
      </c>
      <c r="U198" s="51">
        <v>0</v>
      </c>
      <c r="V198" s="51">
        <v>0</v>
      </c>
      <c r="W198" s="51">
        <v>0</v>
      </c>
    </row>
    <row r="199" spans="1:23">
      <c r="A199" s="46">
        <v>11236</v>
      </c>
      <c r="B199" s="47">
        <v>44469</v>
      </c>
      <c r="C199" s="47">
        <v>44532</v>
      </c>
      <c r="D199" s="48">
        <v>36300</v>
      </c>
      <c r="E199" s="48">
        <v>36300</v>
      </c>
      <c r="F199" s="49" t="s">
        <v>79</v>
      </c>
      <c r="G199" s="51">
        <v>0</v>
      </c>
      <c r="H199" s="51">
        <v>0</v>
      </c>
      <c r="I199" s="51">
        <v>0</v>
      </c>
      <c r="J199" s="51">
        <v>0</v>
      </c>
      <c r="K199" s="53">
        <f>+E199</f>
        <v>36300</v>
      </c>
      <c r="L199" s="53">
        <v>0</v>
      </c>
      <c r="M199" s="53">
        <v>0</v>
      </c>
      <c r="N199" s="53">
        <v>0</v>
      </c>
      <c r="O199" s="53">
        <v>0</v>
      </c>
      <c r="P199" s="53">
        <v>0</v>
      </c>
      <c r="Q199" s="53">
        <v>0</v>
      </c>
      <c r="R199" s="53">
        <v>0</v>
      </c>
      <c r="S199" s="53">
        <v>0</v>
      </c>
      <c r="T199" s="51">
        <v>0</v>
      </c>
      <c r="U199" s="51">
        <v>0</v>
      </c>
      <c r="V199" s="51">
        <v>0</v>
      </c>
      <c r="W199" s="51">
        <v>0</v>
      </c>
    </row>
    <row r="200" spans="1:23">
      <c r="A200" s="46">
        <v>11335</v>
      </c>
      <c r="B200" s="47">
        <v>44470</v>
      </c>
      <c r="C200" s="47">
        <v>44532</v>
      </c>
      <c r="D200" s="48">
        <v>72429</v>
      </c>
      <c r="E200" s="48">
        <v>72429</v>
      </c>
      <c r="F200" s="49" t="s">
        <v>79</v>
      </c>
      <c r="G200" s="51">
        <v>0</v>
      </c>
      <c r="H200" s="51">
        <v>0</v>
      </c>
      <c r="I200" s="51">
        <v>0</v>
      </c>
      <c r="J200" s="51">
        <v>0</v>
      </c>
      <c r="K200" s="53">
        <f>+E200</f>
        <v>72429</v>
      </c>
      <c r="L200" s="53">
        <v>0</v>
      </c>
      <c r="M200" s="53">
        <v>0</v>
      </c>
      <c r="N200" s="53">
        <v>0</v>
      </c>
      <c r="O200" s="53">
        <v>0</v>
      </c>
      <c r="P200" s="53">
        <v>0</v>
      </c>
      <c r="Q200" s="53">
        <v>0</v>
      </c>
      <c r="R200" s="53">
        <v>0</v>
      </c>
      <c r="S200" s="53">
        <v>0</v>
      </c>
      <c r="T200" s="51">
        <v>0</v>
      </c>
      <c r="U200" s="51">
        <v>0</v>
      </c>
      <c r="V200" s="51">
        <v>0</v>
      </c>
      <c r="W200" s="51">
        <v>0</v>
      </c>
    </row>
    <row r="201" spans="1:23">
      <c r="A201" s="46">
        <v>11389</v>
      </c>
      <c r="B201" s="47">
        <v>44473</v>
      </c>
      <c r="C201" s="47">
        <v>44532</v>
      </c>
      <c r="D201" s="48">
        <v>5485</v>
      </c>
      <c r="E201" s="48">
        <v>5485</v>
      </c>
      <c r="F201" s="49" t="s">
        <v>79</v>
      </c>
      <c r="G201" s="51">
        <v>0</v>
      </c>
      <c r="H201" s="51">
        <v>0</v>
      </c>
      <c r="I201" s="51">
        <v>0</v>
      </c>
      <c r="J201" s="51">
        <v>0</v>
      </c>
      <c r="K201" s="53">
        <f>+E201</f>
        <v>5485</v>
      </c>
      <c r="L201" s="53">
        <v>0</v>
      </c>
      <c r="M201" s="53">
        <v>0</v>
      </c>
      <c r="N201" s="53">
        <v>0</v>
      </c>
      <c r="O201" s="53">
        <v>0</v>
      </c>
      <c r="P201" s="53">
        <v>0</v>
      </c>
      <c r="Q201" s="53">
        <v>0</v>
      </c>
      <c r="R201" s="53">
        <v>0</v>
      </c>
      <c r="S201" s="53">
        <v>0</v>
      </c>
      <c r="T201" s="51">
        <v>0</v>
      </c>
      <c r="U201" s="51">
        <v>0</v>
      </c>
      <c r="V201" s="51">
        <v>0</v>
      </c>
      <c r="W201" s="51">
        <v>0</v>
      </c>
    </row>
    <row r="202" spans="1:23">
      <c r="A202" s="46">
        <v>11390</v>
      </c>
      <c r="B202" s="47">
        <v>44473</v>
      </c>
      <c r="C202" s="47">
        <v>44532</v>
      </c>
      <c r="D202" s="48">
        <v>5485</v>
      </c>
      <c r="E202" s="48">
        <v>5485</v>
      </c>
      <c r="F202" s="49" t="s">
        <v>79</v>
      </c>
      <c r="G202" s="51">
        <v>0</v>
      </c>
      <c r="H202" s="51">
        <v>0</v>
      </c>
      <c r="I202" s="51">
        <v>0</v>
      </c>
      <c r="J202" s="51">
        <v>0</v>
      </c>
      <c r="K202" s="53">
        <f>+E202</f>
        <v>5485</v>
      </c>
      <c r="L202" s="53">
        <v>0</v>
      </c>
      <c r="M202" s="53">
        <v>0</v>
      </c>
      <c r="N202" s="53">
        <v>0</v>
      </c>
      <c r="O202" s="53">
        <v>0</v>
      </c>
      <c r="P202" s="53">
        <v>0</v>
      </c>
      <c r="Q202" s="53">
        <v>0</v>
      </c>
      <c r="R202" s="53">
        <v>0</v>
      </c>
      <c r="S202" s="53">
        <v>0</v>
      </c>
      <c r="T202" s="51">
        <v>0</v>
      </c>
      <c r="U202" s="51">
        <v>0</v>
      </c>
      <c r="V202" s="51">
        <v>0</v>
      </c>
      <c r="W202" s="51">
        <v>0</v>
      </c>
    </row>
    <row r="203" spans="1:23">
      <c r="A203" s="46">
        <v>11606</v>
      </c>
      <c r="B203" s="47">
        <v>44481</v>
      </c>
      <c r="C203" s="47">
        <v>44532</v>
      </c>
      <c r="D203" s="48">
        <v>5485</v>
      </c>
      <c r="E203" s="48">
        <v>5485</v>
      </c>
      <c r="F203" s="49" t="s">
        <v>79</v>
      </c>
      <c r="G203" s="51">
        <v>0</v>
      </c>
      <c r="H203" s="51">
        <v>0</v>
      </c>
      <c r="I203" s="51">
        <v>0</v>
      </c>
      <c r="J203" s="51">
        <v>0</v>
      </c>
      <c r="K203" s="53">
        <f>+E203</f>
        <v>5485</v>
      </c>
      <c r="L203" s="53">
        <v>0</v>
      </c>
      <c r="M203" s="53">
        <v>0</v>
      </c>
      <c r="N203" s="53">
        <v>0</v>
      </c>
      <c r="O203" s="53">
        <v>0</v>
      </c>
      <c r="P203" s="53">
        <v>0</v>
      </c>
      <c r="Q203" s="53">
        <v>0</v>
      </c>
      <c r="R203" s="53">
        <v>0</v>
      </c>
      <c r="S203" s="53">
        <v>0</v>
      </c>
      <c r="T203" s="51">
        <v>0</v>
      </c>
      <c r="U203" s="51">
        <v>0</v>
      </c>
      <c r="V203" s="51">
        <v>0</v>
      </c>
      <c r="W203" s="51">
        <v>0</v>
      </c>
    </row>
    <row r="204" spans="1:23">
      <c r="A204" s="46">
        <v>11544</v>
      </c>
      <c r="B204" s="47">
        <v>44483</v>
      </c>
      <c r="C204" s="47">
        <v>44532</v>
      </c>
      <c r="D204" s="48">
        <v>101721</v>
      </c>
      <c r="E204" s="48">
        <v>101721</v>
      </c>
      <c r="F204" s="49" t="s">
        <v>79</v>
      </c>
      <c r="G204" s="51">
        <v>0</v>
      </c>
      <c r="H204" s="51">
        <v>0</v>
      </c>
      <c r="I204" s="51">
        <v>0</v>
      </c>
      <c r="J204" s="51">
        <v>0</v>
      </c>
      <c r="K204" s="53">
        <f>+E204</f>
        <v>101721</v>
      </c>
      <c r="L204" s="53">
        <v>0</v>
      </c>
      <c r="M204" s="53">
        <v>0</v>
      </c>
      <c r="N204" s="53">
        <v>0</v>
      </c>
      <c r="O204" s="53">
        <v>0</v>
      </c>
      <c r="P204" s="53">
        <v>0</v>
      </c>
      <c r="Q204" s="53">
        <v>0</v>
      </c>
      <c r="R204" s="53">
        <v>0</v>
      </c>
      <c r="S204" s="53">
        <v>0</v>
      </c>
      <c r="T204" s="51">
        <v>0</v>
      </c>
      <c r="U204" s="51">
        <v>0</v>
      </c>
      <c r="V204" s="51">
        <v>0</v>
      </c>
      <c r="W204" s="51">
        <v>0</v>
      </c>
    </row>
    <row r="205" spans="1:23">
      <c r="A205" s="46">
        <v>11783</v>
      </c>
      <c r="B205" s="47">
        <v>44488</v>
      </c>
      <c r="C205" s="47">
        <v>44532</v>
      </c>
      <c r="D205" s="48">
        <v>21940</v>
      </c>
      <c r="E205" s="48">
        <v>21940</v>
      </c>
      <c r="F205" s="49" t="s">
        <v>79</v>
      </c>
      <c r="G205" s="51">
        <v>0</v>
      </c>
      <c r="H205" s="51">
        <v>0</v>
      </c>
      <c r="I205" s="51">
        <v>0</v>
      </c>
      <c r="J205" s="51">
        <v>0</v>
      </c>
      <c r="K205" s="53">
        <f>+E205</f>
        <v>21940</v>
      </c>
      <c r="L205" s="53">
        <v>0</v>
      </c>
      <c r="M205" s="53">
        <v>0</v>
      </c>
      <c r="N205" s="53">
        <v>0</v>
      </c>
      <c r="O205" s="53">
        <v>0</v>
      </c>
      <c r="P205" s="53">
        <v>0</v>
      </c>
      <c r="Q205" s="53">
        <v>0</v>
      </c>
      <c r="R205" s="53">
        <v>0</v>
      </c>
      <c r="S205" s="53">
        <v>0</v>
      </c>
      <c r="T205" s="51">
        <v>0</v>
      </c>
      <c r="U205" s="51">
        <v>0</v>
      </c>
      <c r="V205" s="51">
        <v>0</v>
      </c>
      <c r="W205" s="51">
        <v>0</v>
      </c>
    </row>
    <row r="206" spans="1:23">
      <c r="A206" s="46">
        <v>11658</v>
      </c>
      <c r="B206" s="47">
        <v>44489</v>
      </c>
      <c r="C206" s="47">
        <v>44532</v>
      </c>
      <c r="D206" s="48">
        <v>78408</v>
      </c>
      <c r="E206" s="48">
        <v>78408</v>
      </c>
      <c r="F206" s="49" t="s">
        <v>79</v>
      </c>
      <c r="G206" s="51">
        <v>0</v>
      </c>
      <c r="H206" s="51">
        <v>0</v>
      </c>
      <c r="I206" s="51">
        <v>0</v>
      </c>
      <c r="J206" s="51">
        <v>0</v>
      </c>
      <c r="K206" s="53">
        <f>+E206</f>
        <v>78408</v>
      </c>
      <c r="L206" s="53">
        <v>0</v>
      </c>
      <c r="M206" s="53">
        <v>0</v>
      </c>
      <c r="N206" s="53">
        <v>0</v>
      </c>
      <c r="O206" s="53">
        <v>0</v>
      </c>
      <c r="P206" s="53">
        <v>0</v>
      </c>
      <c r="Q206" s="53">
        <v>0</v>
      </c>
      <c r="R206" s="53">
        <v>0</v>
      </c>
      <c r="S206" s="53">
        <v>0</v>
      </c>
      <c r="T206" s="51">
        <v>0</v>
      </c>
      <c r="U206" s="51">
        <v>0</v>
      </c>
      <c r="V206" s="51">
        <v>0</v>
      </c>
      <c r="W206" s="51">
        <v>0</v>
      </c>
    </row>
    <row r="207" spans="1:23">
      <c r="A207" s="46">
        <v>11754</v>
      </c>
      <c r="B207" s="47">
        <v>44492</v>
      </c>
      <c r="C207" s="47">
        <v>44532</v>
      </c>
      <c r="D207" s="48">
        <v>21940</v>
      </c>
      <c r="E207" s="48">
        <v>21940</v>
      </c>
      <c r="F207" s="49" t="s">
        <v>79</v>
      </c>
      <c r="G207" s="51">
        <v>0</v>
      </c>
      <c r="H207" s="51">
        <v>0</v>
      </c>
      <c r="I207" s="51">
        <v>0</v>
      </c>
      <c r="J207" s="51">
        <v>0</v>
      </c>
      <c r="K207" s="53">
        <f>+E207</f>
        <v>21940</v>
      </c>
      <c r="L207" s="53">
        <v>0</v>
      </c>
      <c r="M207" s="53">
        <v>0</v>
      </c>
      <c r="N207" s="53">
        <v>0</v>
      </c>
      <c r="O207" s="53">
        <v>0</v>
      </c>
      <c r="P207" s="53">
        <v>0</v>
      </c>
      <c r="Q207" s="53">
        <v>0</v>
      </c>
      <c r="R207" s="53">
        <v>0</v>
      </c>
      <c r="S207" s="53">
        <v>0</v>
      </c>
      <c r="T207" s="51">
        <v>0</v>
      </c>
      <c r="U207" s="51">
        <v>0</v>
      </c>
      <c r="V207" s="51">
        <v>0</v>
      </c>
      <c r="W207" s="51">
        <v>0</v>
      </c>
    </row>
    <row r="208" spans="1:23">
      <c r="A208" s="46">
        <v>11823</v>
      </c>
      <c r="B208" s="47">
        <v>44497</v>
      </c>
      <c r="C208" s="47">
        <v>44532</v>
      </c>
      <c r="D208" s="48">
        <v>10970</v>
      </c>
      <c r="E208" s="48">
        <v>10970</v>
      </c>
      <c r="F208" s="49" t="s">
        <v>79</v>
      </c>
      <c r="G208" s="51">
        <v>0</v>
      </c>
      <c r="H208" s="51">
        <v>0</v>
      </c>
      <c r="I208" s="51">
        <v>0</v>
      </c>
      <c r="J208" s="51">
        <v>0</v>
      </c>
      <c r="K208" s="53">
        <f>+E208</f>
        <v>10970</v>
      </c>
      <c r="L208" s="53">
        <v>0</v>
      </c>
      <c r="M208" s="53">
        <v>0</v>
      </c>
      <c r="N208" s="53">
        <v>0</v>
      </c>
      <c r="O208" s="53">
        <v>0</v>
      </c>
      <c r="P208" s="53">
        <v>0</v>
      </c>
      <c r="Q208" s="53">
        <v>0</v>
      </c>
      <c r="R208" s="53">
        <v>0</v>
      </c>
      <c r="S208" s="53">
        <v>0</v>
      </c>
      <c r="T208" s="51">
        <v>0</v>
      </c>
      <c r="U208" s="51">
        <v>0</v>
      </c>
      <c r="V208" s="51">
        <v>0</v>
      </c>
      <c r="W208" s="51">
        <v>0</v>
      </c>
    </row>
    <row r="209" spans="1:23">
      <c r="A209" s="46">
        <v>11847</v>
      </c>
      <c r="B209" s="47">
        <v>44497</v>
      </c>
      <c r="C209" s="47">
        <v>44532</v>
      </c>
      <c r="D209" s="48">
        <v>131529</v>
      </c>
      <c r="E209" s="48">
        <v>131529</v>
      </c>
      <c r="F209" s="49" t="s">
        <v>79</v>
      </c>
      <c r="G209" s="51">
        <v>0</v>
      </c>
      <c r="H209" s="51">
        <v>0</v>
      </c>
      <c r="I209" s="51">
        <v>0</v>
      </c>
      <c r="J209" s="51">
        <v>0</v>
      </c>
      <c r="K209" s="53">
        <f>+E209</f>
        <v>131529</v>
      </c>
      <c r="L209" s="53">
        <v>0</v>
      </c>
      <c r="M209" s="53">
        <v>0</v>
      </c>
      <c r="N209" s="53">
        <v>0</v>
      </c>
      <c r="O209" s="53">
        <v>0</v>
      </c>
      <c r="P209" s="53">
        <v>0</v>
      </c>
      <c r="Q209" s="53">
        <v>0</v>
      </c>
      <c r="R209" s="53">
        <v>0</v>
      </c>
      <c r="S209" s="53">
        <v>0</v>
      </c>
      <c r="T209" s="51">
        <v>0</v>
      </c>
      <c r="U209" s="51">
        <v>0</v>
      </c>
      <c r="V209" s="51">
        <v>0</v>
      </c>
      <c r="W209" s="51">
        <v>0</v>
      </c>
    </row>
    <row r="210" spans="1:23">
      <c r="A210" s="46">
        <v>11818</v>
      </c>
      <c r="B210" s="47">
        <v>44497</v>
      </c>
      <c r="C210" s="47">
        <v>44532</v>
      </c>
      <c r="D210" s="48">
        <v>21940</v>
      </c>
      <c r="E210" s="48">
        <v>21940</v>
      </c>
      <c r="F210" s="49" t="s">
        <v>79</v>
      </c>
      <c r="G210" s="51">
        <v>0</v>
      </c>
      <c r="H210" s="51">
        <v>0</v>
      </c>
      <c r="I210" s="51">
        <v>0</v>
      </c>
      <c r="J210" s="51">
        <v>0</v>
      </c>
      <c r="K210" s="53">
        <f>+E210</f>
        <v>21940</v>
      </c>
      <c r="L210" s="53">
        <v>0</v>
      </c>
      <c r="M210" s="53">
        <v>0</v>
      </c>
      <c r="N210" s="53">
        <v>0</v>
      </c>
      <c r="O210" s="53">
        <v>0</v>
      </c>
      <c r="P210" s="53">
        <v>0</v>
      </c>
      <c r="Q210" s="53">
        <v>0</v>
      </c>
      <c r="R210" s="53">
        <v>0</v>
      </c>
      <c r="S210" s="53">
        <v>0</v>
      </c>
      <c r="T210" s="51">
        <v>0</v>
      </c>
      <c r="U210" s="51">
        <v>0</v>
      </c>
      <c r="V210" s="51">
        <v>0</v>
      </c>
      <c r="W210" s="51">
        <v>0</v>
      </c>
    </row>
    <row r="211" spans="1:23">
      <c r="A211" s="46">
        <v>11821</v>
      </c>
      <c r="B211" s="47">
        <v>44497</v>
      </c>
      <c r="C211" s="47">
        <v>44532</v>
      </c>
      <c r="D211" s="48">
        <v>5485</v>
      </c>
      <c r="E211" s="48">
        <v>5485</v>
      </c>
      <c r="F211" s="49" t="s">
        <v>79</v>
      </c>
      <c r="G211" s="51">
        <v>0</v>
      </c>
      <c r="H211" s="51">
        <v>0</v>
      </c>
      <c r="I211" s="51">
        <v>0</v>
      </c>
      <c r="J211" s="51">
        <v>0</v>
      </c>
      <c r="K211" s="53">
        <f>+E211</f>
        <v>5485</v>
      </c>
      <c r="L211" s="53">
        <v>0</v>
      </c>
      <c r="M211" s="53">
        <v>0</v>
      </c>
      <c r="N211" s="53">
        <v>0</v>
      </c>
      <c r="O211" s="53">
        <v>0</v>
      </c>
      <c r="P211" s="53">
        <v>0</v>
      </c>
      <c r="Q211" s="53">
        <v>0</v>
      </c>
      <c r="R211" s="53">
        <v>0</v>
      </c>
      <c r="S211" s="53">
        <v>0</v>
      </c>
      <c r="T211" s="51">
        <v>0</v>
      </c>
      <c r="U211" s="51">
        <v>0</v>
      </c>
      <c r="V211" s="51">
        <v>0</v>
      </c>
      <c r="W211" s="51">
        <v>0</v>
      </c>
    </row>
    <row r="212" spans="1:23">
      <c r="A212" s="46">
        <v>11822</v>
      </c>
      <c r="B212" s="47">
        <v>44497</v>
      </c>
      <c r="C212" s="47">
        <v>44532</v>
      </c>
      <c r="D212" s="48">
        <v>5485</v>
      </c>
      <c r="E212" s="48">
        <v>5485</v>
      </c>
      <c r="F212" s="49" t="s">
        <v>79</v>
      </c>
      <c r="G212" s="51">
        <v>0</v>
      </c>
      <c r="H212" s="51">
        <v>0</v>
      </c>
      <c r="I212" s="51">
        <v>0</v>
      </c>
      <c r="J212" s="51">
        <v>0</v>
      </c>
      <c r="K212" s="53">
        <f>+E212</f>
        <v>5485</v>
      </c>
      <c r="L212" s="53">
        <v>0</v>
      </c>
      <c r="M212" s="53">
        <v>0</v>
      </c>
      <c r="N212" s="53">
        <v>0</v>
      </c>
      <c r="O212" s="53">
        <v>0</v>
      </c>
      <c r="P212" s="53">
        <v>0</v>
      </c>
      <c r="Q212" s="53">
        <v>0</v>
      </c>
      <c r="R212" s="53">
        <v>0</v>
      </c>
      <c r="S212" s="53">
        <v>0</v>
      </c>
      <c r="T212" s="51">
        <v>0</v>
      </c>
      <c r="U212" s="51">
        <v>0</v>
      </c>
      <c r="V212" s="51">
        <v>0</v>
      </c>
      <c r="W212" s="51">
        <v>0</v>
      </c>
    </row>
    <row r="213" spans="1:23">
      <c r="A213" s="46">
        <v>11875</v>
      </c>
      <c r="B213" s="47">
        <v>44497</v>
      </c>
      <c r="C213" s="47">
        <v>44532</v>
      </c>
      <c r="D213" s="48">
        <v>5485</v>
      </c>
      <c r="E213" s="48">
        <v>5485</v>
      </c>
      <c r="F213" s="49" t="s">
        <v>79</v>
      </c>
      <c r="G213" s="51">
        <v>0</v>
      </c>
      <c r="H213" s="51">
        <v>0</v>
      </c>
      <c r="I213" s="51">
        <v>0</v>
      </c>
      <c r="J213" s="51">
        <v>0</v>
      </c>
      <c r="K213" s="53">
        <f>+E213</f>
        <v>5485</v>
      </c>
      <c r="L213" s="53">
        <v>0</v>
      </c>
      <c r="M213" s="53">
        <v>0</v>
      </c>
      <c r="N213" s="53">
        <v>0</v>
      </c>
      <c r="O213" s="53">
        <v>0</v>
      </c>
      <c r="P213" s="53">
        <v>0</v>
      </c>
      <c r="Q213" s="53">
        <v>0</v>
      </c>
      <c r="R213" s="53">
        <v>0</v>
      </c>
      <c r="S213" s="53">
        <v>0</v>
      </c>
      <c r="T213" s="51">
        <v>0</v>
      </c>
      <c r="U213" s="51">
        <v>0</v>
      </c>
      <c r="V213" s="51">
        <v>0</v>
      </c>
      <c r="W213" s="51">
        <v>0</v>
      </c>
    </row>
    <row r="214" spans="1:23">
      <c r="A214" s="46">
        <v>11964</v>
      </c>
      <c r="B214" s="47">
        <v>44504</v>
      </c>
      <c r="C214" s="47">
        <v>44532</v>
      </c>
      <c r="D214" s="48">
        <v>5485</v>
      </c>
      <c r="E214" s="48">
        <v>5485</v>
      </c>
      <c r="F214" s="49" t="s">
        <v>79</v>
      </c>
      <c r="G214" s="51">
        <v>0</v>
      </c>
      <c r="H214" s="51">
        <v>0</v>
      </c>
      <c r="I214" s="51">
        <v>0</v>
      </c>
      <c r="J214" s="51">
        <v>0</v>
      </c>
      <c r="K214" s="53">
        <f>+E214</f>
        <v>5485</v>
      </c>
      <c r="L214" s="53">
        <v>0</v>
      </c>
      <c r="M214" s="53">
        <v>0</v>
      </c>
      <c r="N214" s="53">
        <v>0</v>
      </c>
      <c r="O214" s="53">
        <v>0</v>
      </c>
      <c r="P214" s="53">
        <v>0</v>
      </c>
      <c r="Q214" s="53">
        <v>0</v>
      </c>
      <c r="R214" s="53">
        <v>0</v>
      </c>
      <c r="S214" s="53">
        <v>0</v>
      </c>
      <c r="T214" s="51">
        <v>0</v>
      </c>
      <c r="U214" s="51">
        <v>0</v>
      </c>
      <c r="V214" s="51">
        <v>0</v>
      </c>
      <c r="W214" s="51">
        <v>0</v>
      </c>
    </row>
    <row r="215" spans="1:23">
      <c r="A215" s="46">
        <v>12759</v>
      </c>
      <c r="B215" s="47">
        <v>44517</v>
      </c>
      <c r="C215" s="47">
        <v>44707</v>
      </c>
      <c r="D215" s="48">
        <v>146519</v>
      </c>
      <c r="E215" s="48">
        <v>146519</v>
      </c>
      <c r="F215" s="49" t="s">
        <v>70</v>
      </c>
      <c r="G215" s="50">
        <f>+VLOOKUP(A215,[2]ERRF!G:AZ,12,0)</f>
        <v>44964</v>
      </c>
      <c r="H215" s="50" t="str">
        <f>+VLOOKUP(A215,[2]ERRF!G:AZ,5,0)</f>
        <v>CC-39020470</v>
      </c>
      <c r="I215" s="51" t="str">
        <f>+VLOOKUP(A215,[2]ERRF!G:AZ,4,0)</f>
        <v>SUBSIDIADO PLENO</v>
      </c>
      <c r="J215" s="52">
        <f>+VLOOKUP(A215,[2]ERRF!G:AZ,17,0)</f>
        <v>146519</v>
      </c>
      <c r="K215" s="53">
        <v>0</v>
      </c>
      <c r="L215" s="53">
        <v>0</v>
      </c>
      <c r="M215" s="53">
        <v>0</v>
      </c>
      <c r="N215" s="53">
        <f>+VLOOKUP(A215,[2]ERRF!G:AZ,19,0)</f>
        <v>0</v>
      </c>
      <c r="O215" s="53">
        <f>+VLOOKUP(A215,[2]ERRF!G:AZ,18,0)</f>
        <v>0</v>
      </c>
      <c r="P215" s="53">
        <f>+VLOOKUP(A215,[2]ERRF!G:AZ,41,0)</f>
        <v>0</v>
      </c>
      <c r="Q215" s="53">
        <f>+VLOOKUP(A215,[2]ERRF!G:AZ,38,0)</f>
        <v>0</v>
      </c>
      <c r="R215" s="53">
        <f>+VLOOKUP(A215,[2]ERRF!G:AZ,39,0)</f>
        <v>0</v>
      </c>
      <c r="S215" s="53">
        <f>+VLOOKUP(A215,[2]ERRF!G:AZ,37,0)</f>
        <v>146519</v>
      </c>
      <c r="T215" s="51" t="str">
        <f>+VLOOKUP(A215,[2]ERRF!G:AZ,7,0)</f>
        <v>NINGUNO</v>
      </c>
      <c r="U215" s="51" t="str">
        <f>+VLOOKUP(A215,[2]ERRF!G:AZ,20,0)</f>
        <v>NA</v>
      </c>
      <c r="V215" s="51" t="str">
        <f>+VLOOKUP(A215,[2]ERRF!G:AZ,44,0)</f>
        <v>0</v>
      </c>
      <c r="W215" s="51" t="str">
        <f>+VLOOKUP(A215,[2]ERRF!G:AZ,46,0)</f>
        <v>0</v>
      </c>
    </row>
    <row r="216" spans="1:23">
      <c r="A216" s="46">
        <v>12878</v>
      </c>
      <c r="B216" s="47">
        <v>44548</v>
      </c>
      <c r="C216" s="47">
        <v>44707</v>
      </c>
      <c r="D216" s="48">
        <v>6038</v>
      </c>
      <c r="E216" s="48">
        <v>6038</v>
      </c>
      <c r="F216" s="49" t="s">
        <v>70</v>
      </c>
      <c r="G216" s="50">
        <f>+VLOOKUP(A216,[2]ERRF!G:AZ,12,0)</f>
        <v>44946</v>
      </c>
      <c r="H216" s="50" t="str">
        <f>+VLOOKUP(A216,[2]ERRF!G:AZ,5,0)</f>
        <v>RC-1045310190</v>
      </c>
      <c r="I216" s="51" t="str">
        <f>+VLOOKUP(A216,[2]ERRF!G:AZ,4,0)</f>
        <v>SUBSIDIADO PLENO</v>
      </c>
      <c r="J216" s="52">
        <f>+VLOOKUP(A216,[2]ERRF!G:AZ,17,0)</f>
        <v>6038</v>
      </c>
      <c r="K216" s="53">
        <v>0</v>
      </c>
      <c r="L216" s="53">
        <v>0</v>
      </c>
      <c r="M216" s="53">
        <v>0</v>
      </c>
      <c r="N216" s="53">
        <f>+VLOOKUP(A216,[2]ERRF!G:AZ,19,0)</f>
        <v>0</v>
      </c>
      <c r="O216" s="53">
        <f>+VLOOKUP(A216,[2]ERRF!G:AZ,18,0)</f>
        <v>0</v>
      </c>
      <c r="P216" s="53">
        <f>+VLOOKUP(A216,[2]ERRF!G:AZ,41,0)</f>
        <v>0</v>
      </c>
      <c r="Q216" s="53">
        <f>+VLOOKUP(A216,[2]ERRF!G:AZ,38,0)</f>
        <v>0</v>
      </c>
      <c r="R216" s="53">
        <f>+VLOOKUP(A216,[2]ERRF!G:AZ,39,0)</f>
        <v>0</v>
      </c>
      <c r="S216" s="53">
        <f>+VLOOKUP(A216,[2]ERRF!G:AZ,37,0)</f>
        <v>6038</v>
      </c>
      <c r="T216" s="51" t="str">
        <f>+VLOOKUP(A216,[2]ERRF!G:AZ,7,0)</f>
        <v>NINGUNO</v>
      </c>
      <c r="U216" s="51" t="str">
        <f>+VLOOKUP(A216,[2]ERRF!G:AZ,20,0)</f>
        <v>NA</v>
      </c>
      <c r="V216" s="51" t="str">
        <f>+VLOOKUP(A216,[2]ERRF!G:AZ,44,0)</f>
        <v>0</v>
      </c>
      <c r="W216" s="51" t="str">
        <f>+VLOOKUP(A216,[2]ERRF!G:AZ,46,0)</f>
        <v>0</v>
      </c>
    </row>
    <row r="217" spans="1:23">
      <c r="A217" s="46">
        <v>12882</v>
      </c>
      <c r="B217" s="47">
        <v>44550</v>
      </c>
      <c r="C217" s="47">
        <v>44707</v>
      </c>
      <c r="D217" s="48">
        <v>24152</v>
      </c>
      <c r="E217" s="48">
        <v>24152</v>
      </c>
      <c r="F217" s="49" t="s">
        <v>63</v>
      </c>
      <c r="G217" s="50">
        <f>+VLOOKUP(A217,[2]ERRF!G:AZ,12,0)</f>
        <v>44946</v>
      </c>
      <c r="H217" s="50" t="str">
        <f>+VLOOKUP(A217,[2]ERRF!G:AZ,5,0)</f>
        <v>RC-1216981991</v>
      </c>
      <c r="I217" s="51" t="str">
        <f>+VLOOKUP(A217,[2]ERRF!G:AZ,4,0)</f>
        <v>SUBSIDIADO PLENO</v>
      </c>
      <c r="J217" s="52">
        <f>+VLOOKUP(A217,[2]ERRF!G:AZ,17,0)</f>
        <v>24152</v>
      </c>
      <c r="K217" s="53">
        <v>0</v>
      </c>
      <c r="L217" s="53">
        <f>+E217</f>
        <v>24152</v>
      </c>
      <c r="M217" s="53">
        <v>0</v>
      </c>
      <c r="N217" s="53">
        <f>+VLOOKUP(A217,[2]ERRF!G:AZ,19,0)</f>
        <v>0</v>
      </c>
      <c r="O217" s="53">
        <f>+VLOOKUP(A217,[2]ERRF!G:AZ,18,0)</f>
        <v>0</v>
      </c>
      <c r="P217" s="53">
        <f>+VLOOKUP(A217,[2]ERRF!G:AZ,41,0)</f>
        <v>0</v>
      </c>
      <c r="Q217" s="53">
        <f>+VLOOKUP(A217,[2]ERRF!G:AZ,38,0)</f>
        <v>0</v>
      </c>
      <c r="R217" s="53">
        <f>+VLOOKUP(A217,[2]ERRF!G:AZ,39,0)</f>
        <v>0</v>
      </c>
      <c r="S217" s="53">
        <f>+VLOOKUP(A217,[2]ERRF!G:AZ,37,0)</f>
        <v>0</v>
      </c>
      <c r="T217" s="51" t="str">
        <f>+VLOOKUP(A217,[2]ERRF!G:AZ,7,0)</f>
        <v>NINGUNO</v>
      </c>
      <c r="U217" s="51" t="str">
        <f>+VLOOKUP(A217,[2]ERRF!G:AZ,20,0)</f>
        <v>NA</v>
      </c>
      <c r="V217" s="51" t="str">
        <f>+VLOOKUP(A217,[2]ERRF!G:AZ,44,0)</f>
        <v>0</v>
      </c>
      <c r="W217" s="51" t="str">
        <f>+VLOOKUP(A217,[2]ERRF!G:AZ,46,0)</f>
        <v>0</v>
      </c>
    </row>
    <row r="218" spans="1:23">
      <c r="A218" s="46">
        <v>12867</v>
      </c>
      <c r="B218" s="47">
        <v>44551</v>
      </c>
      <c r="C218" s="47">
        <v>44707</v>
      </c>
      <c r="D218" s="48">
        <v>6038</v>
      </c>
      <c r="E218" s="48">
        <v>6038</v>
      </c>
      <c r="F218" s="49" t="s">
        <v>70</v>
      </c>
      <c r="G218" s="50">
        <f>+VLOOKUP(A218,[2]ERRF!G:AZ,12,0)</f>
        <v>44946</v>
      </c>
      <c r="H218" s="50" t="str">
        <f>+VLOOKUP(A218,[2]ERRF!G:AZ,5,0)</f>
        <v>CC-32712273</v>
      </c>
      <c r="I218" s="51" t="str">
        <f>+VLOOKUP(A218,[2]ERRF!G:AZ,4,0)</f>
        <v>CONTRIBUTIVO MOVILIDAD</v>
      </c>
      <c r="J218" s="52">
        <f>+VLOOKUP(A218,[2]ERRF!G:AZ,17,0)</f>
        <v>6038</v>
      </c>
      <c r="K218" s="53">
        <v>0</v>
      </c>
      <c r="L218" s="53">
        <v>0</v>
      </c>
      <c r="M218" s="53">
        <v>0</v>
      </c>
      <c r="N218" s="53">
        <f>+VLOOKUP(A218,[2]ERRF!G:AZ,19,0)</f>
        <v>0</v>
      </c>
      <c r="O218" s="53">
        <f>+VLOOKUP(A218,[2]ERRF!G:AZ,18,0)</f>
        <v>0</v>
      </c>
      <c r="P218" s="53">
        <f>+VLOOKUP(A218,[2]ERRF!G:AZ,41,0)</f>
        <v>0</v>
      </c>
      <c r="Q218" s="53">
        <f>+VLOOKUP(A218,[2]ERRF!G:AZ,38,0)</f>
        <v>0</v>
      </c>
      <c r="R218" s="53">
        <f>+VLOOKUP(A218,[2]ERRF!G:AZ,39,0)</f>
        <v>0</v>
      </c>
      <c r="S218" s="53">
        <f>+VLOOKUP(A218,[2]ERRF!G:AZ,37,0)</f>
        <v>6038</v>
      </c>
      <c r="T218" s="51" t="str">
        <f>+VLOOKUP(A218,[2]ERRF!G:AZ,7,0)</f>
        <v>NINGUNO</v>
      </c>
      <c r="U218" s="51" t="str">
        <f>+VLOOKUP(A218,[2]ERRF!G:AZ,20,0)</f>
        <v>NA</v>
      </c>
      <c r="V218" s="51" t="str">
        <f>+VLOOKUP(A218,[2]ERRF!G:AZ,44,0)</f>
        <v>0</v>
      </c>
      <c r="W218" s="51" t="str">
        <f>+VLOOKUP(A218,[2]ERRF!G:AZ,46,0)</f>
        <v>0</v>
      </c>
    </row>
    <row r="219" spans="1:23">
      <c r="A219" s="46">
        <v>12859</v>
      </c>
      <c r="B219" s="47">
        <v>44557</v>
      </c>
      <c r="C219" s="47">
        <v>44707</v>
      </c>
      <c r="D219" s="48">
        <v>24152</v>
      </c>
      <c r="E219" s="48">
        <v>24152</v>
      </c>
      <c r="F219" s="49" t="s">
        <v>70</v>
      </c>
      <c r="G219" s="50">
        <f>+VLOOKUP(A219,[2]ERRF!G:AZ,12,0)</f>
        <v>44946</v>
      </c>
      <c r="H219" s="50" t="str">
        <f>+VLOOKUP(A219,[2]ERRF!G:AZ,5,0)</f>
        <v>RC-1062915533</v>
      </c>
      <c r="I219" s="51" t="str">
        <f>+VLOOKUP(A219,[2]ERRF!G:AZ,4,0)</f>
        <v>SUBSIDIADO PLENO</v>
      </c>
      <c r="J219" s="52">
        <f>+VLOOKUP(A219,[2]ERRF!G:AZ,17,0)</f>
        <v>24152</v>
      </c>
      <c r="K219" s="53">
        <v>0</v>
      </c>
      <c r="L219" s="53">
        <v>0</v>
      </c>
      <c r="M219" s="53">
        <v>0</v>
      </c>
      <c r="N219" s="53">
        <f>+VLOOKUP(A219,[2]ERRF!G:AZ,19,0)</f>
        <v>0</v>
      </c>
      <c r="O219" s="53">
        <f>+VLOOKUP(A219,[2]ERRF!G:AZ,18,0)</f>
        <v>0</v>
      </c>
      <c r="P219" s="53">
        <f>+VLOOKUP(A219,[2]ERRF!G:AZ,41,0)</f>
        <v>0</v>
      </c>
      <c r="Q219" s="53">
        <f>+VLOOKUP(A219,[2]ERRF!G:AZ,38,0)</f>
        <v>0</v>
      </c>
      <c r="R219" s="53">
        <f>+VLOOKUP(A219,[2]ERRF!G:AZ,39,0)</f>
        <v>0</v>
      </c>
      <c r="S219" s="53">
        <f>+VLOOKUP(A219,[2]ERRF!G:AZ,37,0)</f>
        <v>24152</v>
      </c>
      <c r="T219" s="51" t="str">
        <f>+VLOOKUP(A219,[2]ERRF!G:AZ,7,0)</f>
        <v>NINGUNO</v>
      </c>
      <c r="U219" s="51" t="str">
        <f>+VLOOKUP(A219,[2]ERRF!G:AZ,20,0)</f>
        <v>NA</v>
      </c>
      <c r="V219" s="51" t="str">
        <f>+VLOOKUP(A219,[2]ERRF!G:AZ,44,0)</f>
        <v>0</v>
      </c>
      <c r="W219" s="51" t="str">
        <f>+VLOOKUP(A219,[2]ERRF!G:AZ,46,0)</f>
        <v>0</v>
      </c>
    </row>
    <row r="220" spans="1:23">
      <c r="A220" s="46">
        <v>12994</v>
      </c>
      <c r="B220" s="47">
        <v>44558</v>
      </c>
      <c r="C220" s="47">
        <v>44707</v>
      </c>
      <c r="D220" s="48">
        <v>61725</v>
      </c>
      <c r="E220" s="48">
        <v>61725</v>
      </c>
      <c r="F220" s="49" t="s">
        <v>70</v>
      </c>
      <c r="G220" s="50">
        <f>+VLOOKUP(A220,[2]ERRF!G:AZ,12,0)</f>
        <v>44964</v>
      </c>
      <c r="H220" s="50" t="str">
        <f>+VLOOKUP(A220,[2]ERRF!G:AZ,5,0)</f>
        <v>RC-1063565980</v>
      </c>
      <c r="I220" s="51" t="str">
        <f>+VLOOKUP(A220,[2]ERRF!G:AZ,4,0)</f>
        <v>SUBSIDIADO PLENO</v>
      </c>
      <c r="J220" s="52">
        <f>+VLOOKUP(A220,[2]ERRF!G:AZ,17,0)</f>
        <v>61725</v>
      </c>
      <c r="K220" s="53">
        <v>0</v>
      </c>
      <c r="L220" s="53">
        <v>0</v>
      </c>
      <c r="M220" s="53">
        <v>0</v>
      </c>
      <c r="N220" s="53">
        <f>+VLOOKUP(A220,[2]ERRF!G:AZ,19,0)</f>
        <v>0</v>
      </c>
      <c r="O220" s="53">
        <f>+VLOOKUP(A220,[2]ERRF!G:AZ,18,0)</f>
        <v>0</v>
      </c>
      <c r="P220" s="53">
        <f>+VLOOKUP(A220,[2]ERRF!G:AZ,41,0)</f>
        <v>0</v>
      </c>
      <c r="Q220" s="53">
        <f>+VLOOKUP(A220,[2]ERRF!G:AZ,38,0)</f>
        <v>0</v>
      </c>
      <c r="R220" s="53">
        <f>+VLOOKUP(A220,[2]ERRF!G:AZ,39,0)</f>
        <v>0</v>
      </c>
      <c r="S220" s="53">
        <f>+VLOOKUP(A220,[2]ERRF!G:AZ,37,0)</f>
        <v>61725</v>
      </c>
      <c r="T220" s="51" t="str">
        <f>+VLOOKUP(A220,[2]ERRF!G:AZ,7,0)</f>
        <v>NINGUNO</v>
      </c>
      <c r="U220" s="51" t="str">
        <f>+VLOOKUP(A220,[2]ERRF!G:AZ,20,0)</f>
        <v>NA</v>
      </c>
      <c r="V220" s="51" t="str">
        <f>+VLOOKUP(A220,[2]ERRF!G:AZ,44,0)</f>
        <v>0</v>
      </c>
      <c r="W220" s="51" t="str">
        <f>+VLOOKUP(A220,[2]ERRF!G:AZ,46,0)</f>
        <v>0</v>
      </c>
    </row>
    <row r="221" spans="1:23">
      <c r="A221" s="46">
        <v>12929</v>
      </c>
      <c r="B221" s="47">
        <v>44564</v>
      </c>
      <c r="C221" s="47">
        <v>44707</v>
      </c>
      <c r="D221" s="48">
        <v>24152</v>
      </c>
      <c r="E221" s="48">
        <v>24152</v>
      </c>
      <c r="F221" s="49" t="s">
        <v>70</v>
      </c>
      <c r="G221" s="50">
        <f>+VLOOKUP(A221,[2]ERRF!G:AZ,12,0)</f>
        <v>44946</v>
      </c>
      <c r="H221" s="50" t="str">
        <f>+VLOOKUP(A221,[2]ERRF!G:AZ,5,0)</f>
        <v>RC-1063566288</v>
      </c>
      <c r="I221" s="51" t="str">
        <f>+VLOOKUP(A221,[2]ERRF!G:AZ,4,0)</f>
        <v>SUBSIDIADO PLENO</v>
      </c>
      <c r="J221" s="52">
        <f>+VLOOKUP(A221,[2]ERRF!G:AZ,17,0)</f>
        <v>24152</v>
      </c>
      <c r="K221" s="53">
        <v>0</v>
      </c>
      <c r="L221" s="53">
        <v>0</v>
      </c>
      <c r="M221" s="53">
        <v>0</v>
      </c>
      <c r="N221" s="53">
        <f>+VLOOKUP(A221,[2]ERRF!G:AZ,19,0)</f>
        <v>0</v>
      </c>
      <c r="O221" s="53">
        <f>+VLOOKUP(A221,[2]ERRF!G:AZ,18,0)</f>
        <v>0</v>
      </c>
      <c r="P221" s="53">
        <f>+VLOOKUP(A221,[2]ERRF!G:AZ,41,0)</f>
        <v>0</v>
      </c>
      <c r="Q221" s="53">
        <f>+VLOOKUP(A221,[2]ERRF!G:AZ,38,0)</f>
        <v>0</v>
      </c>
      <c r="R221" s="53">
        <f>+VLOOKUP(A221,[2]ERRF!G:AZ,39,0)</f>
        <v>0</v>
      </c>
      <c r="S221" s="53">
        <f>+VLOOKUP(A221,[2]ERRF!G:AZ,37,0)</f>
        <v>24152</v>
      </c>
      <c r="T221" s="51" t="str">
        <f>+VLOOKUP(A221,[2]ERRF!G:AZ,7,0)</f>
        <v>NINGUNO</v>
      </c>
      <c r="U221" s="51" t="str">
        <f>+VLOOKUP(A221,[2]ERRF!G:AZ,20,0)</f>
        <v>NA</v>
      </c>
      <c r="V221" s="51" t="str">
        <f>+VLOOKUP(A221,[2]ERRF!G:AZ,44,0)</f>
        <v>0</v>
      </c>
      <c r="W221" s="51" t="str">
        <f>+VLOOKUP(A221,[2]ERRF!G:AZ,46,0)</f>
        <v>0</v>
      </c>
    </row>
    <row r="222" spans="1:23">
      <c r="A222" s="46">
        <v>13082</v>
      </c>
      <c r="B222" s="47">
        <v>44566</v>
      </c>
      <c r="C222" s="47">
        <v>44707</v>
      </c>
      <c r="D222" s="48">
        <v>69332</v>
      </c>
      <c r="E222" s="48">
        <v>69332</v>
      </c>
      <c r="F222" s="49" t="s">
        <v>70</v>
      </c>
      <c r="G222" s="50">
        <f>+VLOOKUP(A222,[2]ERRF!G:AZ,12,0)</f>
        <v>44964</v>
      </c>
      <c r="H222" s="50" t="str">
        <f>+VLOOKUP(A222,[2]ERRF!G:AZ,5,0)</f>
        <v>CC-32852228</v>
      </c>
      <c r="I222" s="51" t="str">
        <f>+VLOOKUP(A222,[2]ERRF!G:AZ,4,0)</f>
        <v>SUBSIDIADO PLENO</v>
      </c>
      <c r="J222" s="52">
        <f>+VLOOKUP(A222,[2]ERRF!G:AZ,17,0)</f>
        <v>69332</v>
      </c>
      <c r="K222" s="53">
        <v>0</v>
      </c>
      <c r="L222" s="53">
        <v>0</v>
      </c>
      <c r="M222" s="53">
        <v>0</v>
      </c>
      <c r="N222" s="53">
        <f>+VLOOKUP(A222,[2]ERRF!G:AZ,19,0)</f>
        <v>0</v>
      </c>
      <c r="O222" s="53">
        <f>+VLOOKUP(A222,[2]ERRF!G:AZ,18,0)</f>
        <v>0</v>
      </c>
      <c r="P222" s="53">
        <f>+VLOOKUP(A222,[2]ERRF!G:AZ,41,0)</f>
        <v>0</v>
      </c>
      <c r="Q222" s="53">
        <f>+VLOOKUP(A222,[2]ERRF!G:AZ,38,0)</f>
        <v>0</v>
      </c>
      <c r="R222" s="53">
        <f>+VLOOKUP(A222,[2]ERRF!G:AZ,39,0)</f>
        <v>0</v>
      </c>
      <c r="S222" s="53">
        <f>+VLOOKUP(A222,[2]ERRF!G:AZ,37,0)</f>
        <v>69332</v>
      </c>
      <c r="T222" s="51" t="str">
        <f>+VLOOKUP(A222,[2]ERRF!G:AZ,7,0)</f>
        <v>NINGUNO</v>
      </c>
      <c r="U222" s="51" t="str">
        <f>+VLOOKUP(A222,[2]ERRF!G:AZ,20,0)</f>
        <v>NA</v>
      </c>
      <c r="V222" s="51" t="str">
        <f>+VLOOKUP(A222,[2]ERRF!G:AZ,44,0)</f>
        <v>0</v>
      </c>
      <c r="W222" s="51" t="str">
        <f>+VLOOKUP(A222,[2]ERRF!G:AZ,46,0)</f>
        <v>0</v>
      </c>
    </row>
    <row r="223" spans="1:23">
      <c r="A223" s="46">
        <v>13275</v>
      </c>
      <c r="B223" s="47">
        <v>44573</v>
      </c>
      <c r="C223" s="47">
        <v>44707</v>
      </c>
      <c r="D223" s="48">
        <v>18000</v>
      </c>
      <c r="E223" s="48">
        <v>18000</v>
      </c>
      <c r="F223" s="49" t="s">
        <v>70</v>
      </c>
      <c r="G223" s="50">
        <f>+VLOOKUP(A223,[2]ERRF!G:AZ,12,0)</f>
        <v>44946</v>
      </c>
      <c r="H223" s="50" t="str">
        <f>+VLOOKUP(A223,[2]ERRF!G:AZ,5,0)</f>
        <v>RC-1102897754</v>
      </c>
      <c r="I223" s="51" t="str">
        <f>+VLOOKUP(A223,[2]ERRF!G:AZ,4,0)</f>
        <v>SUBSIDIADO PLENO</v>
      </c>
      <c r="J223" s="52">
        <f>+VLOOKUP(A223,[2]ERRF!G:AZ,17,0)</f>
        <v>18000</v>
      </c>
      <c r="K223" s="53">
        <v>0</v>
      </c>
      <c r="L223" s="53">
        <v>0</v>
      </c>
      <c r="M223" s="53">
        <v>0</v>
      </c>
      <c r="N223" s="53">
        <f>+VLOOKUP(A223,[2]ERRF!G:AZ,19,0)</f>
        <v>0</v>
      </c>
      <c r="O223" s="53">
        <f>+VLOOKUP(A223,[2]ERRF!G:AZ,18,0)</f>
        <v>0</v>
      </c>
      <c r="P223" s="53">
        <f>+VLOOKUP(A223,[2]ERRF!G:AZ,41,0)</f>
        <v>0</v>
      </c>
      <c r="Q223" s="53">
        <f>+VLOOKUP(A223,[2]ERRF!G:AZ,38,0)</f>
        <v>0</v>
      </c>
      <c r="R223" s="53">
        <f>+VLOOKUP(A223,[2]ERRF!G:AZ,39,0)</f>
        <v>0</v>
      </c>
      <c r="S223" s="53">
        <f>+VLOOKUP(A223,[2]ERRF!G:AZ,37,0)</f>
        <v>18000</v>
      </c>
      <c r="T223" s="51" t="str">
        <f>+VLOOKUP(A223,[2]ERRF!G:AZ,7,0)</f>
        <v>NINGUNO</v>
      </c>
      <c r="U223" s="51" t="str">
        <f>+VLOOKUP(A223,[2]ERRF!G:AZ,20,0)</f>
        <v>NA</v>
      </c>
      <c r="V223" s="51" t="str">
        <f>+VLOOKUP(A223,[2]ERRF!G:AZ,44,0)</f>
        <v>0</v>
      </c>
      <c r="W223" s="51" t="str">
        <f>+VLOOKUP(A223,[2]ERRF!G:AZ,46,0)</f>
        <v>0</v>
      </c>
    </row>
    <row r="224" spans="1:23">
      <c r="A224" s="46">
        <v>13092</v>
      </c>
      <c r="B224" s="47">
        <v>44574</v>
      </c>
      <c r="C224" s="47">
        <v>44707</v>
      </c>
      <c r="D224" s="48">
        <v>12076</v>
      </c>
      <c r="E224" s="48">
        <v>12076</v>
      </c>
      <c r="F224" s="49" t="s">
        <v>70</v>
      </c>
      <c r="G224" s="50">
        <f>+VLOOKUP(A224,[2]ERRF!G:AZ,12,0)</f>
        <v>44946</v>
      </c>
      <c r="H224" s="50" t="str">
        <f>+VLOOKUP(A224,[2]ERRF!G:AZ,5,0)</f>
        <v>CC-1002465530</v>
      </c>
      <c r="I224" s="51" t="str">
        <f>+VLOOKUP(A224,[2]ERRF!G:AZ,4,0)</f>
        <v>SUBSIDIADO PLENO</v>
      </c>
      <c r="J224" s="52">
        <f>+VLOOKUP(A224,[2]ERRF!G:AZ,17,0)</f>
        <v>12076</v>
      </c>
      <c r="K224" s="53">
        <v>0</v>
      </c>
      <c r="L224" s="53">
        <v>0</v>
      </c>
      <c r="M224" s="53">
        <v>0</v>
      </c>
      <c r="N224" s="53">
        <f>+VLOOKUP(A224,[2]ERRF!G:AZ,19,0)</f>
        <v>0</v>
      </c>
      <c r="O224" s="53">
        <f>+VLOOKUP(A224,[2]ERRF!G:AZ,18,0)</f>
        <v>0</v>
      </c>
      <c r="P224" s="53">
        <f>+VLOOKUP(A224,[2]ERRF!G:AZ,41,0)</f>
        <v>0</v>
      </c>
      <c r="Q224" s="53">
        <f>+VLOOKUP(A224,[2]ERRF!G:AZ,38,0)</f>
        <v>0</v>
      </c>
      <c r="R224" s="53">
        <f>+VLOOKUP(A224,[2]ERRF!G:AZ,39,0)</f>
        <v>0</v>
      </c>
      <c r="S224" s="53">
        <f>+VLOOKUP(A224,[2]ERRF!G:AZ,37,0)</f>
        <v>12076</v>
      </c>
      <c r="T224" s="51" t="str">
        <f>+VLOOKUP(A224,[2]ERRF!G:AZ,7,0)</f>
        <v>NINGUNO</v>
      </c>
      <c r="U224" s="51" t="str">
        <f>+VLOOKUP(A224,[2]ERRF!G:AZ,20,0)</f>
        <v>NA</v>
      </c>
      <c r="V224" s="51" t="str">
        <f>+VLOOKUP(A224,[2]ERRF!G:AZ,44,0)</f>
        <v>0</v>
      </c>
      <c r="W224" s="51" t="str">
        <f>+VLOOKUP(A224,[2]ERRF!G:AZ,46,0)</f>
        <v>0</v>
      </c>
    </row>
    <row r="225" spans="1:23">
      <c r="A225" s="46">
        <v>13111</v>
      </c>
      <c r="B225" s="47">
        <v>44574</v>
      </c>
      <c r="C225" s="47">
        <v>44707</v>
      </c>
      <c r="D225" s="48">
        <v>139100</v>
      </c>
      <c r="E225" s="48">
        <v>139100</v>
      </c>
      <c r="F225" s="49" t="s">
        <v>63</v>
      </c>
      <c r="G225" s="50">
        <f>+VLOOKUP(A225,[2]ERRF!G:AZ,12,0)</f>
        <v>44946</v>
      </c>
      <c r="H225" s="50" t="str">
        <f>+VLOOKUP(A225,[2]ERRF!G:AZ,5,0)</f>
        <v>TI-1050461363</v>
      </c>
      <c r="I225" s="51" t="str">
        <f>+VLOOKUP(A225,[2]ERRF!G:AZ,4,0)</f>
        <v>CONTRIBUTIVO PLENO</v>
      </c>
      <c r="J225" s="52">
        <f>+VLOOKUP(A225,[2]ERRF!G:AZ,17,0)</f>
        <v>139100</v>
      </c>
      <c r="K225" s="53">
        <v>0</v>
      </c>
      <c r="L225" s="53">
        <f>+E225</f>
        <v>139100</v>
      </c>
      <c r="M225" s="53">
        <v>0</v>
      </c>
      <c r="N225" s="53">
        <f>+VLOOKUP(A225,[2]ERRF!G:AZ,19,0)</f>
        <v>0</v>
      </c>
      <c r="O225" s="53">
        <f>+VLOOKUP(A225,[2]ERRF!G:AZ,18,0)</f>
        <v>0</v>
      </c>
      <c r="P225" s="53">
        <f>+VLOOKUP(A225,[2]ERRF!G:AZ,41,0)</f>
        <v>0</v>
      </c>
      <c r="Q225" s="53">
        <f>+VLOOKUP(A225,[2]ERRF!G:AZ,38,0)</f>
        <v>0</v>
      </c>
      <c r="R225" s="53">
        <f>+VLOOKUP(A225,[2]ERRF!G:AZ,39,0)</f>
        <v>0</v>
      </c>
      <c r="S225" s="53">
        <f>+VLOOKUP(A225,[2]ERRF!G:AZ,37,0)</f>
        <v>0</v>
      </c>
      <c r="T225" s="51" t="str">
        <f>+VLOOKUP(A225,[2]ERRF!G:AZ,7,0)</f>
        <v>NINGUNO</v>
      </c>
      <c r="U225" s="51" t="str">
        <f>+VLOOKUP(A225,[2]ERRF!G:AZ,20,0)</f>
        <v>NA</v>
      </c>
      <c r="V225" s="51" t="str">
        <f>+VLOOKUP(A225,[2]ERRF!G:AZ,44,0)</f>
        <v>0</v>
      </c>
      <c r="W225" s="51" t="str">
        <f>+VLOOKUP(A225,[2]ERRF!G:AZ,46,0)</f>
        <v>0</v>
      </c>
    </row>
    <row r="226" spans="1:23">
      <c r="A226" s="46">
        <v>13460</v>
      </c>
      <c r="B226" s="47">
        <v>44587</v>
      </c>
      <c r="C226" s="47">
        <v>44707</v>
      </c>
      <c r="D226" s="48">
        <v>158238</v>
      </c>
      <c r="E226" s="48">
        <v>158238</v>
      </c>
      <c r="F226" s="49" t="s">
        <v>70</v>
      </c>
      <c r="G226" s="50">
        <f>+VLOOKUP(A226,[2]ERRF!G:AZ,12,0)</f>
        <v>44946</v>
      </c>
      <c r="H226" s="50" t="str">
        <f>+VLOOKUP(A226,[2]ERRF!G:AZ,5,0)</f>
        <v>CC-22831420</v>
      </c>
      <c r="I226" s="51" t="str">
        <f>+VLOOKUP(A226,[2]ERRF!G:AZ,4,0)</f>
        <v>CONTRIBUTIVO MOVILIDAD</v>
      </c>
      <c r="J226" s="52">
        <f>+VLOOKUP(A226,[2]ERRF!G:AZ,17,0)</f>
        <v>158238</v>
      </c>
      <c r="K226" s="53">
        <v>0</v>
      </c>
      <c r="L226" s="53">
        <v>0</v>
      </c>
      <c r="M226" s="53">
        <v>0</v>
      </c>
      <c r="N226" s="53">
        <f>+VLOOKUP(A226,[2]ERRF!G:AZ,19,0)</f>
        <v>0</v>
      </c>
      <c r="O226" s="53">
        <f>+VLOOKUP(A226,[2]ERRF!G:AZ,18,0)</f>
        <v>0</v>
      </c>
      <c r="P226" s="53">
        <f>+VLOOKUP(A226,[2]ERRF!G:AZ,41,0)</f>
        <v>0</v>
      </c>
      <c r="Q226" s="53">
        <f>+VLOOKUP(A226,[2]ERRF!G:AZ,38,0)</f>
        <v>0</v>
      </c>
      <c r="R226" s="53">
        <f>+VLOOKUP(A226,[2]ERRF!G:AZ,39,0)</f>
        <v>0</v>
      </c>
      <c r="S226" s="53">
        <f>+VLOOKUP(A226,[2]ERRF!G:AZ,37,0)</f>
        <v>158238</v>
      </c>
      <c r="T226" s="51" t="str">
        <f>+VLOOKUP(A226,[2]ERRF!G:AZ,7,0)</f>
        <v>NINGUNO</v>
      </c>
      <c r="U226" s="51" t="str">
        <f>+VLOOKUP(A226,[2]ERRF!G:AZ,20,0)</f>
        <v>NA</v>
      </c>
      <c r="V226" s="51" t="str">
        <f>+VLOOKUP(A226,[2]ERRF!G:AZ,44,0)</f>
        <v>0</v>
      </c>
      <c r="W226" s="51" t="str">
        <f>+VLOOKUP(A226,[2]ERRF!G:AZ,46,0)</f>
        <v>0</v>
      </c>
    </row>
    <row r="227" spans="1:23">
      <c r="A227" s="46">
        <v>13462</v>
      </c>
      <c r="B227" s="47">
        <v>44588</v>
      </c>
      <c r="C227" s="47">
        <v>44707</v>
      </c>
      <c r="D227" s="48">
        <v>163534</v>
      </c>
      <c r="E227" s="48">
        <v>163534</v>
      </c>
      <c r="F227" s="49" t="s">
        <v>70</v>
      </c>
      <c r="G227" s="50">
        <f>+VLOOKUP(A227,[2]ERRF!G:AZ,12,0)</f>
        <v>44964</v>
      </c>
      <c r="H227" s="50" t="str">
        <f>+VLOOKUP(A227,[2]ERRF!G:AZ,5,0)</f>
        <v>CC-23104335</v>
      </c>
      <c r="I227" s="51" t="str">
        <f>+VLOOKUP(A227,[2]ERRF!G:AZ,4,0)</f>
        <v>SUBSIDIADO PLENO</v>
      </c>
      <c r="J227" s="52">
        <f>+VLOOKUP(A227,[2]ERRF!G:AZ,17,0)</f>
        <v>163534</v>
      </c>
      <c r="K227" s="53">
        <v>0</v>
      </c>
      <c r="L227" s="53">
        <v>0</v>
      </c>
      <c r="M227" s="53">
        <v>0</v>
      </c>
      <c r="N227" s="53">
        <f>+VLOOKUP(A227,[2]ERRF!G:AZ,19,0)</f>
        <v>0</v>
      </c>
      <c r="O227" s="53">
        <f>+VLOOKUP(A227,[2]ERRF!G:AZ,18,0)</f>
        <v>0</v>
      </c>
      <c r="P227" s="53">
        <f>+VLOOKUP(A227,[2]ERRF!G:AZ,41,0)</f>
        <v>0</v>
      </c>
      <c r="Q227" s="53">
        <f>+VLOOKUP(A227,[2]ERRF!G:AZ,38,0)</f>
        <v>0</v>
      </c>
      <c r="R227" s="53">
        <f>+VLOOKUP(A227,[2]ERRF!G:AZ,39,0)</f>
        <v>0</v>
      </c>
      <c r="S227" s="53">
        <f>+VLOOKUP(A227,[2]ERRF!G:AZ,37,0)</f>
        <v>163534</v>
      </c>
      <c r="T227" s="51" t="str">
        <f>+VLOOKUP(A227,[2]ERRF!G:AZ,7,0)</f>
        <v>NINGUNO</v>
      </c>
      <c r="U227" s="51" t="str">
        <f>+VLOOKUP(A227,[2]ERRF!G:AZ,20,0)</f>
        <v>NA</v>
      </c>
      <c r="V227" s="51" t="str">
        <f>+VLOOKUP(A227,[2]ERRF!G:AZ,44,0)</f>
        <v>0</v>
      </c>
      <c r="W227" s="51" t="str">
        <f>+VLOOKUP(A227,[2]ERRF!G:AZ,46,0)</f>
        <v>0</v>
      </c>
    </row>
    <row r="228" spans="1:23">
      <c r="A228" s="46">
        <v>13546</v>
      </c>
      <c r="B228" s="47">
        <v>44594</v>
      </c>
      <c r="C228" s="47">
        <v>44707</v>
      </c>
      <c r="D228" s="48">
        <v>6038</v>
      </c>
      <c r="E228" s="48">
        <v>6038</v>
      </c>
      <c r="F228" s="49" t="s">
        <v>70</v>
      </c>
      <c r="G228" s="50">
        <f>+VLOOKUP(A228,[2]ERRF!G:AZ,12,0)</f>
        <v>44946</v>
      </c>
      <c r="H228" s="50" t="str">
        <f>+VLOOKUP(A228,[2]ERRF!G:AZ,5,0)</f>
        <v>CC-7997991</v>
      </c>
      <c r="I228" s="51" t="str">
        <f>+VLOOKUP(A228,[2]ERRF!G:AZ,4,0)</f>
        <v>CONTRIBUTIVO MOVILIDAD</v>
      </c>
      <c r="J228" s="52">
        <f>+VLOOKUP(A228,[2]ERRF!G:AZ,17,0)</f>
        <v>6038</v>
      </c>
      <c r="K228" s="53">
        <v>0</v>
      </c>
      <c r="L228" s="53">
        <v>0</v>
      </c>
      <c r="M228" s="53">
        <v>0</v>
      </c>
      <c r="N228" s="53">
        <f>+VLOOKUP(A228,[2]ERRF!G:AZ,19,0)</f>
        <v>0</v>
      </c>
      <c r="O228" s="53">
        <f>+VLOOKUP(A228,[2]ERRF!G:AZ,18,0)</f>
        <v>0</v>
      </c>
      <c r="P228" s="53">
        <f>+VLOOKUP(A228,[2]ERRF!G:AZ,41,0)</f>
        <v>0</v>
      </c>
      <c r="Q228" s="53">
        <f>+VLOOKUP(A228,[2]ERRF!G:AZ,38,0)</f>
        <v>0</v>
      </c>
      <c r="R228" s="53">
        <f>+VLOOKUP(A228,[2]ERRF!G:AZ,39,0)</f>
        <v>0</v>
      </c>
      <c r="S228" s="53">
        <f>+VLOOKUP(A228,[2]ERRF!G:AZ,37,0)</f>
        <v>6038</v>
      </c>
      <c r="T228" s="51" t="str">
        <f>+VLOOKUP(A228,[2]ERRF!G:AZ,7,0)</f>
        <v>NINGUNO</v>
      </c>
      <c r="U228" s="51" t="str">
        <f>+VLOOKUP(A228,[2]ERRF!G:AZ,20,0)</f>
        <v>NA</v>
      </c>
      <c r="V228" s="51" t="str">
        <f>+VLOOKUP(A228,[2]ERRF!G:AZ,44,0)</f>
        <v>0</v>
      </c>
      <c r="W228" s="51" t="str">
        <f>+VLOOKUP(A228,[2]ERRF!G:AZ,46,0)</f>
        <v>0</v>
      </c>
    </row>
    <row r="229" spans="1:23">
      <c r="A229" s="46">
        <v>13736</v>
      </c>
      <c r="B229" s="47">
        <v>44594</v>
      </c>
      <c r="C229" s="47">
        <v>44707</v>
      </c>
      <c r="D229" s="48">
        <v>6038</v>
      </c>
      <c r="E229" s="48">
        <v>6038</v>
      </c>
      <c r="F229" s="49" t="s">
        <v>70</v>
      </c>
      <c r="G229" s="50">
        <f>+VLOOKUP(A229,[2]ERRF!G:AZ,12,0)</f>
        <v>44946</v>
      </c>
      <c r="H229" s="50" t="str">
        <f>+VLOOKUP(A229,[2]ERRF!G:AZ,5,0)</f>
        <v>CC-1052216994</v>
      </c>
      <c r="I229" s="51" t="str">
        <f>+VLOOKUP(A229,[2]ERRF!G:AZ,4,0)</f>
        <v>SUBSIDIADO PLENO</v>
      </c>
      <c r="J229" s="52">
        <f>+VLOOKUP(A229,[2]ERRF!G:AZ,17,0)</f>
        <v>6038</v>
      </c>
      <c r="K229" s="53">
        <v>0</v>
      </c>
      <c r="L229" s="53">
        <v>0</v>
      </c>
      <c r="M229" s="53">
        <v>0</v>
      </c>
      <c r="N229" s="53">
        <f>+VLOOKUP(A229,[2]ERRF!G:AZ,19,0)</f>
        <v>0</v>
      </c>
      <c r="O229" s="53">
        <f>+VLOOKUP(A229,[2]ERRF!G:AZ,18,0)</f>
        <v>0</v>
      </c>
      <c r="P229" s="53">
        <f>+VLOOKUP(A229,[2]ERRF!G:AZ,41,0)</f>
        <v>0</v>
      </c>
      <c r="Q229" s="53">
        <f>+VLOOKUP(A229,[2]ERRF!G:AZ,38,0)</f>
        <v>0</v>
      </c>
      <c r="R229" s="53">
        <f>+VLOOKUP(A229,[2]ERRF!G:AZ,39,0)</f>
        <v>0</v>
      </c>
      <c r="S229" s="53">
        <f>+VLOOKUP(A229,[2]ERRF!G:AZ,37,0)</f>
        <v>6038</v>
      </c>
      <c r="T229" s="51" t="str">
        <f>+VLOOKUP(A229,[2]ERRF!G:AZ,7,0)</f>
        <v>NINGUNO</v>
      </c>
      <c r="U229" s="51" t="str">
        <f>+VLOOKUP(A229,[2]ERRF!G:AZ,20,0)</f>
        <v>NA</v>
      </c>
      <c r="V229" s="51" t="str">
        <f>+VLOOKUP(A229,[2]ERRF!G:AZ,44,0)</f>
        <v>0</v>
      </c>
      <c r="W229" s="51" t="str">
        <f>+VLOOKUP(A229,[2]ERRF!G:AZ,46,0)</f>
        <v>0</v>
      </c>
    </row>
    <row r="230" spans="1:23">
      <c r="A230" s="46">
        <v>14126</v>
      </c>
      <c r="B230" s="47">
        <v>44609</v>
      </c>
      <c r="C230" s="47">
        <v>44707</v>
      </c>
      <c r="D230" s="48">
        <v>170061</v>
      </c>
      <c r="E230" s="48">
        <v>170061</v>
      </c>
      <c r="F230" s="49" t="s">
        <v>70</v>
      </c>
      <c r="G230" s="50">
        <f>+VLOOKUP(A230,[2]ERRF!G:AZ,12,0)</f>
        <v>44964</v>
      </c>
      <c r="H230" s="50" t="str">
        <f>+VLOOKUP(A230,[2]ERRF!G:AZ,5,0)</f>
        <v>CC-13886529</v>
      </c>
      <c r="I230" s="51" t="str">
        <f>+VLOOKUP(A230,[2]ERRF!G:AZ,4,0)</f>
        <v>SUBSIDIADO PLENO</v>
      </c>
      <c r="J230" s="52">
        <f>+VLOOKUP(A230,[2]ERRF!G:AZ,17,0)</f>
        <v>170061</v>
      </c>
      <c r="K230" s="53">
        <v>0</v>
      </c>
      <c r="L230" s="53">
        <v>0</v>
      </c>
      <c r="M230" s="53">
        <v>0</v>
      </c>
      <c r="N230" s="53">
        <f>+VLOOKUP(A230,[2]ERRF!G:AZ,19,0)</f>
        <v>0</v>
      </c>
      <c r="O230" s="53">
        <f>+VLOOKUP(A230,[2]ERRF!G:AZ,18,0)</f>
        <v>0</v>
      </c>
      <c r="P230" s="53">
        <f>+VLOOKUP(A230,[2]ERRF!G:AZ,41,0)</f>
        <v>0</v>
      </c>
      <c r="Q230" s="53">
        <f>+VLOOKUP(A230,[2]ERRF!G:AZ,38,0)</f>
        <v>0</v>
      </c>
      <c r="R230" s="53">
        <f>+VLOOKUP(A230,[2]ERRF!G:AZ,39,0)</f>
        <v>0</v>
      </c>
      <c r="S230" s="53">
        <f>+VLOOKUP(A230,[2]ERRF!G:AZ,37,0)</f>
        <v>170061</v>
      </c>
      <c r="T230" s="51" t="str">
        <f>+VLOOKUP(A230,[2]ERRF!G:AZ,7,0)</f>
        <v>NINGUNO</v>
      </c>
      <c r="U230" s="51" t="str">
        <f>+VLOOKUP(A230,[2]ERRF!G:AZ,20,0)</f>
        <v>NA</v>
      </c>
      <c r="V230" s="51" t="str">
        <f>+VLOOKUP(A230,[2]ERRF!G:AZ,44,0)</f>
        <v>0</v>
      </c>
      <c r="W230" s="51" t="str">
        <f>+VLOOKUP(A230,[2]ERRF!G:AZ,46,0)</f>
        <v>0</v>
      </c>
    </row>
    <row r="231" spans="1:23">
      <c r="A231" s="46">
        <v>14108</v>
      </c>
      <c r="B231" s="47">
        <v>44613</v>
      </c>
      <c r="C231" s="47">
        <v>44707</v>
      </c>
      <c r="D231" s="48">
        <v>24152</v>
      </c>
      <c r="E231" s="48">
        <v>24152</v>
      </c>
      <c r="F231" s="49" t="s">
        <v>64</v>
      </c>
      <c r="G231" s="50">
        <f>+VLOOKUP(A231,[2]ERRF!G:AZ,12,0)</f>
        <v>44946</v>
      </c>
      <c r="H231" s="50" t="str">
        <f>+VLOOKUP(A231,[2]ERRF!G:AZ,5,0)</f>
        <v>PA-1045769603</v>
      </c>
      <c r="I231" s="51" t="str">
        <f>+VLOOKUP(A231,[2]ERRF!G:AZ,4,0)</f>
        <v>SUBSIDIADO PLENO</v>
      </c>
      <c r="J231" s="52">
        <f>+VLOOKUP(A231,[2]ERRF!G:AZ,17,0)</f>
        <v>24152</v>
      </c>
      <c r="K231" s="53">
        <v>0</v>
      </c>
      <c r="L231" s="53">
        <v>0</v>
      </c>
      <c r="M231" s="53">
        <f>+E231</f>
        <v>24152</v>
      </c>
      <c r="N231" s="53">
        <f>+VLOOKUP(A231,[2]ERRF!G:AZ,19,0)</f>
        <v>0</v>
      </c>
      <c r="O231" s="53">
        <f>+VLOOKUP(A231,[2]ERRF!G:AZ,18,0)</f>
        <v>0</v>
      </c>
      <c r="P231" s="53">
        <f>+VLOOKUP(A231,[2]ERRF!G:AZ,41,0)</f>
        <v>0</v>
      </c>
      <c r="Q231" s="53">
        <f>+VLOOKUP(A231,[2]ERRF!G:AZ,38,0)</f>
        <v>0</v>
      </c>
      <c r="R231" s="53">
        <f>+VLOOKUP(A231,[2]ERRF!G:AZ,39,0)</f>
        <v>0</v>
      </c>
      <c r="S231" s="53">
        <f>+VLOOKUP(A231,[2]ERRF!G:AZ,37,0)</f>
        <v>0</v>
      </c>
      <c r="T231" s="51" t="str">
        <f>+VLOOKUP(A231,[2]ERRF!G:AZ,7,0)</f>
        <v>USUARIO O SERVICIO CORRESPONDE A OTRO PL</v>
      </c>
      <c r="U231" s="51" t="str">
        <f>+VLOOKUP(A231,[2]ERRF!G:AZ,20,0)</f>
        <v>NA</v>
      </c>
      <c r="V231" s="51" t="str">
        <f>+VLOOKUP(A231,[2]ERRF!G:AZ,44,0)</f>
        <v>0</v>
      </c>
      <c r="W231" s="51" t="str">
        <f>+VLOOKUP(A231,[2]ERRF!G:AZ,46,0)</f>
        <v>0</v>
      </c>
    </row>
    <row r="232" spans="1:23">
      <c r="A232" s="46">
        <v>14247</v>
      </c>
      <c r="B232" s="47">
        <v>44617</v>
      </c>
      <c r="C232" s="47">
        <v>44707</v>
      </c>
      <c r="D232" s="48">
        <v>276680</v>
      </c>
      <c r="E232" s="48">
        <v>276680</v>
      </c>
      <c r="F232" s="49" t="s">
        <v>63</v>
      </c>
      <c r="G232" s="50">
        <f>+VLOOKUP(A232,[2]ERRF!G:AZ,12,0)</f>
        <v>44964</v>
      </c>
      <c r="H232" s="50" t="str">
        <f>+VLOOKUP(A232,[2]ERRF!G:AZ,5,0)</f>
        <v>CC-1739973</v>
      </c>
      <c r="I232" s="51" t="str">
        <f>+VLOOKUP(A232,[2]ERRF!G:AZ,4,0)</f>
        <v>SUBSIDIADO PLENO</v>
      </c>
      <c r="J232" s="52">
        <f>+VLOOKUP(A232,[2]ERRF!G:AZ,17,0)</f>
        <v>276680</v>
      </c>
      <c r="K232" s="53">
        <v>0</v>
      </c>
      <c r="L232" s="53">
        <f>+E232</f>
        <v>276680</v>
      </c>
      <c r="M232" s="53">
        <v>0</v>
      </c>
      <c r="N232" s="53">
        <f>+VLOOKUP(A232,[2]ERRF!G:AZ,19,0)</f>
        <v>0</v>
      </c>
      <c r="O232" s="53">
        <f>+VLOOKUP(A232,[2]ERRF!G:AZ,18,0)</f>
        <v>0</v>
      </c>
      <c r="P232" s="53">
        <f>+VLOOKUP(A232,[2]ERRF!G:AZ,41,0)</f>
        <v>0</v>
      </c>
      <c r="Q232" s="53">
        <f>+VLOOKUP(A232,[2]ERRF!G:AZ,38,0)</f>
        <v>0</v>
      </c>
      <c r="R232" s="53">
        <f>+VLOOKUP(A232,[2]ERRF!G:AZ,39,0)</f>
        <v>0</v>
      </c>
      <c r="S232" s="53">
        <f>+VLOOKUP(A232,[2]ERRF!G:AZ,37,0)</f>
        <v>0</v>
      </c>
      <c r="T232" s="51" t="str">
        <f>+VLOOKUP(A232,[2]ERRF!G:AZ,7,0)</f>
        <v>NINGUNO</v>
      </c>
      <c r="U232" s="51" t="str">
        <f>+VLOOKUP(A232,[2]ERRF!G:AZ,20,0)</f>
        <v>NA</v>
      </c>
      <c r="V232" s="51" t="str">
        <f>+VLOOKUP(A232,[2]ERRF!G:AZ,44,0)</f>
        <v>0</v>
      </c>
      <c r="W232" s="51" t="str">
        <f>+VLOOKUP(A232,[2]ERRF!G:AZ,46,0)</f>
        <v>0</v>
      </c>
    </row>
    <row r="233" spans="1:23">
      <c r="A233" s="46">
        <v>14321</v>
      </c>
      <c r="B233" s="47">
        <v>44622</v>
      </c>
      <c r="C233" s="47">
        <v>44707</v>
      </c>
      <c r="D233" s="48">
        <v>12076</v>
      </c>
      <c r="E233" s="48">
        <v>12076</v>
      </c>
      <c r="F233" s="49" t="s">
        <v>70</v>
      </c>
      <c r="G233" s="50">
        <f>+VLOOKUP(A233,[2]ERRF!G:AZ,12,0)</f>
        <v>44946</v>
      </c>
      <c r="H233" s="50" t="str">
        <f>+VLOOKUP(A233,[2]ERRF!G:AZ,5,0)</f>
        <v>RC-1062915533</v>
      </c>
      <c r="I233" s="51" t="str">
        <f>+VLOOKUP(A233,[2]ERRF!G:AZ,4,0)</f>
        <v>SUBSIDIADO PLENO</v>
      </c>
      <c r="J233" s="52">
        <f>+VLOOKUP(A233,[2]ERRF!G:AZ,17,0)</f>
        <v>12076</v>
      </c>
      <c r="K233" s="53">
        <v>0</v>
      </c>
      <c r="L233" s="53">
        <v>0</v>
      </c>
      <c r="M233" s="53">
        <v>0</v>
      </c>
      <c r="N233" s="53">
        <f>+VLOOKUP(A233,[2]ERRF!G:AZ,19,0)</f>
        <v>0</v>
      </c>
      <c r="O233" s="53">
        <f>+VLOOKUP(A233,[2]ERRF!G:AZ,18,0)</f>
        <v>0</v>
      </c>
      <c r="P233" s="53">
        <f>+VLOOKUP(A233,[2]ERRF!G:AZ,41,0)</f>
        <v>0</v>
      </c>
      <c r="Q233" s="53">
        <f>+VLOOKUP(A233,[2]ERRF!G:AZ,38,0)</f>
        <v>0</v>
      </c>
      <c r="R233" s="53">
        <f>+VLOOKUP(A233,[2]ERRF!G:AZ,39,0)</f>
        <v>0</v>
      </c>
      <c r="S233" s="53">
        <f>+VLOOKUP(A233,[2]ERRF!G:AZ,37,0)</f>
        <v>12076</v>
      </c>
      <c r="T233" s="51" t="str">
        <f>+VLOOKUP(A233,[2]ERRF!G:AZ,7,0)</f>
        <v>NINGUNO</v>
      </c>
      <c r="U233" s="51" t="str">
        <f>+VLOOKUP(A233,[2]ERRF!G:AZ,20,0)</f>
        <v>NA</v>
      </c>
      <c r="V233" s="51" t="str">
        <f>+VLOOKUP(A233,[2]ERRF!G:AZ,44,0)</f>
        <v>0</v>
      </c>
      <c r="W233" s="51" t="str">
        <f>+VLOOKUP(A233,[2]ERRF!G:AZ,46,0)</f>
        <v>0</v>
      </c>
    </row>
    <row r="234" spans="1:23">
      <c r="A234" s="46">
        <v>14467</v>
      </c>
      <c r="B234" s="47">
        <v>44625</v>
      </c>
      <c r="C234" s="47">
        <v>44707</v>
      </c>
      <c r="D234" s="48">
        <v>120693</v>
      </c>
      <c r="E234" s="48">
        <v>120693</v>
      </c>
      <c r="F234" s="49" t="s">
        <v>63</v>
      </c>
      <c r="G234" s="50">
        <f>+VLOOKUP(A234,[2]ERRF!G:AZ,12,0)</f>
        <v>44964</v>
      </c>
      <c r="H234" s="50" t="str">
        <f>+VLOOKUP(A234,[2]ERRF!G:AZ,5,0)</f>
        <v>CC-5044720</v>
      </c>
      <c r="I234" s="51" t="str">
        <f>+VLOOKUP(A234,[2]ERRF!G:AZ,4,0)</f>
        <v>SUBSIDIADO PLENO</v>
      </c>
      <c r="J234" s="52">
        <f>+VLOOKUP(A234,[2]ERRF!G:AZ,17,0)</f>
        <v>120693</v>
      </c>
      <c r="K234" s="53">
        <v>0</v>
      </c>
      <c r="L234" s="53">
        <f>+E234</f>
        <v>120693</v>
      </c>
      <c r="M234" s="53">
        <v>0</v>
      </c>
      <c r="N234" s="53">
        <f>+VLOOKUP(A234,[2]ERRF!G:AZ,19,0)</f>
        <v>0</v>
      </c>
      <c r="O234" s="53">
        <f>+VLOOKUP(A234,[2]ERRF!G:AZ,18,0)</f>
        <v>0</v>
      </c>
      <c r="P234" s="53">
        <f>+VLOOKUP(A234,[2]ERRF!G:AZ,41,0)</f>
        <v>0</v>
      </c>
      <c r="Q234" s="53">
        <f>+VLOOKUP(A234,[2]ERRF!G:AZ,38,0)</f>
        <v>0</v>
      </c>
      <c r="R234" s="53">
        <f>+VLOOKUP(A234,[2]ERRF!G:AZ,39,0)</f>
        <v>0</v>
      </c>
      <c r="S234" s="53">
        <f>+VLOOKUP(A234,[2]ERRF!G:AZ,37,0)</f>
        <v>0</v>
      </c>
      <c r="T234" s="51" t="str">
        <f>+VLOOKUP(A234,[2]ERRF!G:AZ,7,0)</f>
        <v>NINGUNO</v>
      </c>
      <c r="U234" s="51" t="str">
        <f>+VLOOKUP(A234,[2]ERRF!G:AZ,20,0)</f>
        <v>NA</v>
      </c>
      <c r="V234" s="51" t="str">
        <f>+VLOOKUP(A234,[2]ERRF!G:AZ,44,0)</f>
        <v>0</v>
      </c>
      <c r="W234" s="51" t="str">
        <f>+VLOOKUP(A234,[2]ERRF!G:AZ,46,0)</f>
        <v>0</v>
      </c>
    </row>
    <row r="235" spans="1:23">
      <c r="A235" s="46">
        <v>14624</v>
      </c>
      <c r="B235" s="47">
        <v>44642</v>
      </c>
      <c r="C235" s="47">
        <v>44707</v>
      </c>
      <c r="D235" s="48">
        <v>6038</v>
      </c>
      <c r="E235" s="48">
        <v>6038</v>
      </c>
      <c r="F235" s="49" t="s">
        <v>70</v>
      </c>
      <c r="G235" s="50">
        <f>+VLOOKUP(A235,[2]ERRF!G:AZ,12,0)</f>
        <v>44946</v>
      </c>
      <c r="H235" s="50" t="str">
        <f>+VLOOKUP(A235,[2]ERRF!G:AZ,5,0)</f>
        <v>TI-1194714373</v>
      </c>
      <c r="I235" s="51" t="str">
        <f>+VLOOKUP(A235,[2]ERRF!G:AZ,4,0)</f>
        <v>SUBSIDIADO PLENO</v>
      </c>
      <c r="J235" s="52">
        <f>+VLOOKUP(A235,[2]ERRF!G:AZ,17,0)</f>
        <v>6038</v>
      </c>
      <c r="K235" s="53">
        <v>0</v>
      </c>
      <c r="L235" s="53">
        <v>0</v>
      </c>
      <c r="M235" s="53">
        <v>0</v>
      </c>
      <c r="N235" s="53">
        <f>+VLOOKUP(A235,[2]ERRF!G:AZ,19,0)</f>
        <v>0</v>
      </c>
      <c r="O235" s="53">
        <f>+VLOOKUP(A235,[2]ERRF!G:AZ,18,0)</f>
        <v>0</v>
      </c>
      <c r="P235" s="53">
        <f>+VLOOKUP(A235,[2]ERRF!G:AZ,41,0)</f>
        <v>0</v>
      </c>
      <c r="Q235" s="53">
        <f>+VLOOKUP(A235,[2]ERRF!G:AZ,38,0)</f>
        <v>0</v>
      </c>
      <c r="R235" s="53">
        <f>+VLOOKUP(A235,[2]ERRF!G:AZ,39,0)</f>
        <v>0</v>
      </c>
      <c r="S235" s="53">
        <f>+VLOOKUP(A235,[2]ERRF!G:AZ,37,0)</f>
        <v>6038</v>
      </c>
      <c r="T235" s="51" t="str">
        <f>+VLOOKUP(A235,[2]ERRF!G:AZ,7,0)</f>
        <v>NINGUNO</v>
      </c>
      <c r="U235" s="51" t="str">
        <f>+VLOOKUP(A235,[2]ERRF!G:AZ,20,0)</f>
        <v>NA</v>
      </c>
      <c r="V235" s="51" t="str">
        <f>+VLOOKUP(A235,[2]ERRF!G:AZ,44,0)</f>
        <v>0</v>
      </c>
      <c r="W235" s="51" t="str">
        <f>+VLOOKUP(A235,[2]ERRF!G:AZ,46,0)</f>
        <v>0</v>
      </c>
    </row>
    <row r="236" spans="1:23">
      <c r="A236" s="46">
        <v>14625</v>
      </c>
      <c r="B236" s="47">
        <v>44642</v>
      </c>
      <c r="C236" s="47">
        <v>44707</v>
      </c>
      <c r="D236" s="48">
        <v>6038</v>
      </c>
      <c r="E236" s="48">
        <v>6038</v>
      </c>
      <c r="F236" s="49" t="s">
        <v>70</v>
      </c>
      <c r="G236" s="50">
        <f>+VLOOKUP(A236,[2]ERRF!G:AZ,12,0)</f>
        <v>44946</v>
      </c>
      <c r="H236" s="50" t="str">
        <f>+VLOOKUP(A236,[2]ERRF!G:AZ,5,0)</f>
        <v>TI-1194714372</v>
      </c>
      <c r="I236" s="51" t="str">
        <f>+VLOOKUP(A236,[2]ERRF!G:AZ,4,0)</f>
        <v>SUBSIDIADO PLENO</v>
      </c>
      <c r="J236" s="52">
        <f>+VLOOKUP(A236,[2]ERRF!G:AZ,17,0)</f>
        <v>6038</v>
      </c>
      <c r="K236" s="53">
        <v>0</v>
      </c>
      <c r="L236" s="53">
        <v>0</v>
      </c>
      <c r="M236" s="53">
        <v>0</v>
      </c>
      <c r="N236" s="53">
        <f>+VLOOKUP(A236,[2]ERRF!G:AZ,19,0)</f>
        <v>0</v>
      </c>
      <c r="O236" s="53">
        <f>+VLOOKUP(A236,[2]ERRF!G:AZ,18,0)</f>
        <v>0</v>
      </c>
      <c r="P236" s="53">
        <f>+VLOOKUP(A236,[2]ERRF!G:AZ,41,0)</f>
        <v>0</v>
      </c>
      <c r="Q236" s="53">
        <f>+VLOOKUP(A236,[2]ERRF!G:AZ,38,0)</f>
        <v>0</v>
      </c>
      <c r="R236" s="53">
        <f>+VLOOKUP(A236,[2]ERRF!G:AZ,39,0)</f>
        <v>0</v>
      </c>
      <c r="S236" s="53">
        <f>+VLOOKUP(A236,[2]ERRF!G:AZ,37,0)</f>
        <v>6038</v>
      </c>
      <c r="T236" s="51" t="str">
        <f>+VLOOKUP(A236,[2]ERRF!G:AZ,7,0)</f>
        <v>NINGUNO</v>
      </c>
      <c r="U236" s="51" t="str">
        <f>+VLOOKUP(A236,[2]ERRF!G:AZ,20,0)</f>
        <v>NA</v>
      </c>
      <c r="V236" s="51" t="str">
        <f>+VLOOKUP(A236,[2]ERRF!G:AZ,44,0)</f>
        <v>0</v>
      </c>
      <c r="W236" s="51" t="str">
        <f>+VLOOKUP(A236,[2]ERRF!G:AZ,46,0)</f>
        <v>0</v>
      </c>
    </row>
    <row r="237" spans="1:23">
      <c r="A237" s="46">
        <v>14244</v>
      </c>
      <c r="B237" s="47">
        <v>44643</v>
      </c>
      <c r="C237" s="47">
        <v>44707</v>
      </c>
      <c r="D237" s="48">
        <v>171290</v>
      </c>
      <c r="E237" s="48">
        <v>171290</v>
      </c>
      <c r="F237" s="49" t="s">
        <v>70</v>
      </c>
      <c r="G237" s="50">
        <f>+VLOOKUP(A237,[2]ERRF!G:AZ,12,0)</f>
        <v>44946</v>
      </c>
      <c r="H237" s="50" t="str">
        <f>+VLOOKUP(A237,[2]ERRF!G:AZ,5,0)</f>
        <v>CC-19515801</v>
      </c>
      <c r="I237" s="51" t="str">
        <f>+VLOOKUP(A237,[2]ERRF!G:AZ,4,0)</f>
        <v>CONTRIBUTIVO MOVILIDAD</v>
      </c>
      <c r="J237" s="52">
        <f>+VLOOKUP(A237,[2]ERRF!G:AZ,17,0)</f>
        <v>171290</v>
      </c>
      <c r="K237" s="53">
        <v>0</v>
      </c>
      <c r="L237" s="53">
        <v>0</v>
      </c>
      <c r="M237" s="53">
        <v>0</v>
      </c>
      <c r="N237" s="53">
        <f>+VLOOKUP(A237,[2]ERRF!G:AZ,19,0)</f>
        <v>0</v>
      </c>
      <c r="O237" s="53">
        <f>+VLOOKUP(A237,[2]ERRF!G:AZ,18,0)</f>
        <v>0</v>
      </c>
      <c r="P237" s="53">
        <f>+VLOOKUP(A237,[2]ERRF!G:AZ,41,0)</f>
        <v>0</v>
      </c>
      <c r="Q237" s="53">
        <f>+VLOOKUP(A237,[2]ERRF!G:AZ,38,0)</f>
        <v>0</v>
      </c>
      <c r="R237" s="53">
        <f>+VLOOKUP(A237,[2]ERRF!G:AZ,39,0)</f>
        <v>0</v>
      </c>
      <c r="S237" s="53">
        <f>+VLOOKUP(A237,[2]ERRF!G:AZ,37,0)</f>
        <v>171290</v>
      </c>
      <c r="T237" s="51" t="str">
        <f>+VLOOKUP(A237,[2]ERRF!G:AZ,7,0)</f>
        <v>NINGUNO</v>
      </c>
      <c r="U237" s="51" t="str">
        <f>+VLOOKUP(A237,[2]ERRF!G:AZ,20,0)</f>
        <v>NA</v>
      </c>
      <c r="V237" s="51" t="str">
        <f>+VLOOKUP(A237,[2]ERRF!G:AZ,44,0)</f>
        <v>0</v>
      </c>
      <c r="W237" s="51" t="str">
        <f>+VLOOKUP(A237,[2]ERRF!G:AZ,46,0)</f>
        <v>0</v>
      </c>
    </row>
    <row r="238" spans="1:23">
      <c r="A238" s="46">
        <v>14675</v>
      </c>
      <c r="B238" s="47">
        <v>44644</v>
      </c>
      <c r="C238" s="47">
        <v>44707</v>
      </c>
      <c r="D238" s="48">
        <v>24152</v>
      </c>
      <c r="E238" s="48">
        <v>24152</v>
      </c>
      <c r="F238" s="49" t="s">
        <v>70</v>
      </c>
      <c r="G238" s="50">
        <f>+VLOOKUP(A238,[2]ERRF!G:AZ,12,0)</f>
        <v>44946</v>
      </c>
      <c r="H238" s="50" t="str">
        <f>+VLOOKUP(A238,[2]ERRF!G:AZ,5,0)</f>
        <v>RC-1046407089</v>
      </c>
      <c r="I238" s="51" t="str">
        <f>+VLOOKUP(A238,[2]ERRF!G:AZ,4,0)</f>
        <v>SUBSIDIADO PLENO</v>
      </c>
      <c r="J238" s="52">
        <f>+VLOOKUP(A238,[2]ERRF!G:AZ,17,0)</f>
        <v>24152</v>
      </c>
      <c r="K238" s="53">
        <v>0</v>
      </c>
      <c r="L238" s="53">
        <v>0</v>
      </c>
      <c r="M238" s="53">
        <v>0</v>
      </c>
      <c r="N238" s="53">
        <f>+VLOOKUP(A238,[2]ERRF!G:AZ,19,0)</f>
        <v>0</v>
      </c>
      <c r="O238" s="53">
        <f>+VLOOKUP(A238,[2]ERRF!G:AZ,18,0)</f>
        <v>0</v>
      </c>
      <c r="P238" s="53">
        <f>+VLOOKUP(A238,[2]ERRF!G:AZ,41,0)</f>
        <v>0</v>
      </c>
      <c r="Q238" s="53">
        <f>+VLOOKUP(A238,[2]ERRF!G:AZ,38,0)</f>
        <v>0</v>
      </c>
      <c r="R238" s="53">
        <f>+VLOOKUP(A238,[2]ERRF!G:AZ,39,0)</f>
        <v>0</v>
      </c>
      <c r="S238" s="53">
        <f>+VLOOKUP(A238,[2]ERRF!G:AZ,37,0)</f>
        <v>24152</v>
      </c>
      <c r="T238" s="51" t="str">
        <f>+VLOOKUP(A238,[2]ERRF!G:AZ,7,0)</f>
        <v>NINGUNO</v>
      </c>
      <c r="U238" s="51" t="str">
        <f>+VLOOKUP(A238,[2]ERRF!G:AZ,20,0)</f>
        <v>NA</v>
      </c>
      <c r="V238" s="51" t="str">
        <f>+VLOOKUP(A238,[2]ERRF!G:AZ,44,0)</f>
        <v>0</v>
      </c>
      <c r="W238" s="51" t="str">
        <f>+VLOOKUP(A238,[2]ERRF!G:AZ,46,0)</f>
        <v>0</v>
      </c>
    </row>
    <row r="239" spans="1:23">
      <c r="A239" s="46">
        <v>14684</v>
      </c>
      <c r="B239" s="47">
        <v>44646</v>
      </c>
      <c r="C239" s="47">
        <v>44707</v>
      </c>
      <c r="D239" s="48">
        <v>6038</v>
      </c>
      <c r="E239" s="48">
        <v>6038</v>
      </c>
      <c r="F239" s="49" t="s">
        <v>63</v>
      </c>
      <c r="G239" s="50">
        <f>+VLOOKUP(A239,[2]ERRF!G:AZ,12,0)</f>
        <v>44946</v>
      </c>
      <c r="H239" s="50" t="str">
        <f>+VLOOKUP(A239,[2]ERRF!G:AZ,5,0)</f>
        <v>TI-1063562852</v>
      </c>
      <c r="I239" s="51" t="str">
        <f>+VLOOKUP(A239,[2]ERRF!G:AZ,4,0)</f>
        <v>SUBSIDIADO PLENO</v>
      </c>
      <c r="J239" s="52">
        <f>+VLOOKUP(A239,[2]ERRF!G:AZ,17,0)</f>
        <v>6038</v>
      </c>
      <c r="K239" s="53">
        <v>0</v>
      </c>
      <c r="L239" s="53">
        <f>+E239</f>
        <v>6038</v>
      </c>
      <c r="M239" s="53">
        <v>0</v>
      </c>
      <c r="N239" s="53">
        <f>+VLOOKUP(A239,[2]ERRF!G:AZ,19,0)</f>
        <v>0</v>
      </c>
      <c r="O239" s="53">
        <f>+VLOOKUP(A239,[2]ERRF!G:AZ,18,0)</f>
        <v>0</v>
      </c>
      <c r="P239" s="53">
        <f>+VLOOKUP(A239,[2]ERRF!G:AZ,41,0)</f>
        <v>0</v>
      </c>
      <c r="Q239" s="53">
        <f>+VLOOKUP(A239,[2]ERRF!G:AZ,38,0)</f>
        <v>0</v>
      </c>
      <c r="R239" s="53">
        <f>+VLOOKUP(A239,[2]ERRF!G:AZ,39,0)</f>
        <v>0</v>
      </c>
      <c r="S239" s="53">
        <f>+VLOOKUP(A239,[2]ERRF!G:AZ,37,0)</f>
        <v>0</v>
      </c>
      <c r="T239" s="51" t="str">
        <f>+VLOOKUP(A239,[2]ERRF!G:AZ,7,0)</f>
        <v>NINGUNO</v>
      </c>
      <c r="U239" s="51" t="str">
        <f>+VLOOKUP(A239,[2]ERRF!G:AZ,20,0)</f>
        <v>NA</v>
      </c>
      <c r="V239" s="51" t="str">
        <f>+VLOOKUP(A239,[2]ERRF!G:AZ,44,0)</f>
        <v>0</v>
      </c>
      <c r="W239" s="51" t="str">
        <f>+VLOOKUP(A239,[2]ERRF!G:AZ,46,0)</f>
        <v>0</v>
      </c>
    </row>
    <row r="240" spans="1:23">
      <c r="A240" s="46">
        <v>14706</v>
      </c>
      <c r="B240" s="47">
        <v>44648</v>
      </c>
      <c r="C240" s="47">
        <v>44707</v>
      </c>
      <c r="D240" s="48">
        <v>24152</v>
      </c>
      <c r="E240" s="48">
        <v>24152</v>
      </c>
      <c r="F240" s="49" t="s">
        <v>63</v>
      </c>
      <c r="G240" s="50">
        <f>+VLOOKUP(A240,[2]ERRF!G:AZ,12,0)</f>
        <v>44946</v>
      </c>
      <c r="H240" s="50" t="str">
        <f>+VLOOKUP(A240,[2]ERRF!G:AZ,5,0)</f>
        <v>RC-1216976719</v>
      </c>
      <c r="I240" s="51" t="str">
        <f>+VLOOKUP(A240,[2]ERRF!G:AZ,4,0)</f>
        <v>SUBSIDIADO PLENO</v>
      </c>
      <c r="J240" s="52">
        <f>+VLOOKUP(A240,[2]ERRF!G:AZ,17,0)</f>
        <v>24152</v>
      </c>
      <c r="K240" s="53">
        <v>0</v>
      </c>
      <c r="L240" s="53">
        <f>+E240</f>
        <v>24152</v>
      </c>
      <c r="M240" s="53">
        <v>0</v>
      </c>
      <c r="N240" s="53">
        <f>+VLOOKUP(A240,[2]ERRF!G:AZ,19,0)</f>
        <v>0</v>
      </c>
      <c r="O240" s="53">
        <f>+VLOOKUP(A240,[2]ERRF!G:AZ,18,0)</f>
        <v>0</v>
      </c>
      <c r="P240" s="53">
        <f>+VLOOKUP(A240,[2]ERRF!G:AZ,41,0)</f>
        <v>0</v>
      </c>
      <c r="Q240" s="53">
        <f>+VLOOKUP(A240,[2]ERRF!G:AZ,38,0)</f>
        <v>0</v>
      </c>
      <c r="R240" s="53">
        <f>+VLOOKUP(A240,[2]ERRF!G:AZ,39,0)</f>
        <v>0</v>
      </c>
      <c r="S240" s="53">
        <f>+VLOOKUP(A240,[2]ERRF!G:AZ,37,0)</f>
        <v>0</v>
      </c>
      <c r="T240" s="51" t="str">
        <f>+VLOOKUP(A240,[2]ERRF!G:AZ,7,0)</f>
        <v>NINGUNO</v>
      </c>
      <c r="U240" s="51" t="str">
        <f>+VLOOKUP(A240,[2]ERRF!G:AZ,20,0)</f>
        <v>NA</v>
      </c>
      <c r="V240" s="51" t="str">
        <f>+VLOOKUP(A240,[2]ERRF!G:AZ,44,0)</f>
        <v>0</v>
      </c>
      <c r="W240" s="51" t="str">
        <f>+VLOOKUP(A240,[2]ERRF!G:AZ,46,0)</f>
        <v>0</v>
      </c>
    </row>
    <row r="241" spans="1:23">
      <c r="A241" s="46">
        <v>14705</v>
      </c>
      <c r="B241" s="47">
        <v>44648</v>
      </c>
      <c r="C241" s="47">
        <v>44707</v>
      </c>
      <c r="D241" s="48">
        <v>6038</v>
      </c>
      <c r="E241" s="48">
        <v>6038</v>
      </c>
      <c r="F241" s="49" t="s">
        <v>70</v>
      </c>
      <c r="G241" s="50">
        <f>+VLOOKUP(A241,[2]ERRF!G:AZ,12,0)</f>
        <v>44946</v>
      </c>
      <c r="H241" s="50" t="str">
        <f>+VLOOKUP(A241,[2]ERRF!G:AZ,5,0)</f>
        <v>RC-1216981991</v>
      </c>
      <c r="I241" s="51" t="str">
        <f>+VLOOKUP(A241,[2]ERRF!G:AZ,4,0)</f>
        <v>SUBSIDIADO PLENO</v>
      </c>
      <c r="J241" s="52">
        <f>+VLOOKUP(A241,[2]ERRF!G:AZ,17,0)</f>
        <v>6038</v>
      </c>
      <c r="K241" s="53">
        <v>0</v>
      </c>
      <c r="L241" s="53">
        <v>0</v>
      </c>
      <c r="M241" s="53">
        <v>0</v>
      </c>
      <c r="N241" s="53">
        <f>+VLOOKUP(A241,[2]ERRF!G:AZ,19,0)</f>
        <v>0</v>
      </c>
      <c r="O241" s="53">
        <f>+VLOOKUP(A241,[2]ERRF!G:AZ,18,0)</f>
        <v>0</v>
      </c>
      <c r="P241" s="53">
        <f>+VLOOKUP(A241,[2]ERRF!G:AZ,41,0)</f>
        <v>0</v>
      </c>
      <c r="Q241" s="53">
        <f>+VLOOKUP(A241,[2]ERRF!G:AZ,38,0)</f>
        <v>0</v>
      </c>
      <c r="R241" s="53">
        <f>+VLOOKUP(A241,[2]ERRF!G:AZ,39,0)</f>
        <v>0</v>
      </c>
      <c r="S241" s="53">
        <f>+VLOOKUP(A241,[2]ERRF!G:AZ,37,0)</f>
        <v>6038</v>
      </c>
      <c r="T241" s="51" t="str">
        <f>+VLOOKUP(A241,[2]ERRF!G:AZ,7,0)</f>
        <v>NINGUNO</v>
      </c>
      <c r="U241" s="51" t="str">
        <f>+VLOOKUP(A241,[2]ERRF!G:AZ,20,0)</f>
        <v>NA</v>
      </c>
      <c r="V241" s="51" t="str">
        <f>+VLOOKUP(A241,[2]ERRF!G:AZ,44,0)</f>
        <v>0</v>
      </c>
      <c r="W241" s="51" t="str">
        <f>+VLOOKUP(A241,[2]ERRF!G:AZ,46,0)</f>
        <v>0</v>
      </c>
    </row>
    <row r="242" spans="1:23">
      <c r="A242" s="46">
        <v>14756</v>
      </c>
      <c r="B242" s="47">
        <v>44649</v>
      </c>
      <c r="C242" s="47">
        <v>44707</v>
      </c>
      <c r="D242" s="48">
        <v>6000</v>
      </c>
      <c r="E242" s="48">
        <v>6000</v>
      </c>
      <c r="F242" s="49" t="s">
        <v>70</v>
      </c>
      <c r="G242" s="50">
        <f>+VLOOKUP(A242,[2]ERRF!G:AZ,12,0)</f>
        <v>44946</v>
      </c>
      <c r="H242" s="50" t="str">
        <f>+VLOOKUP(A242,[2]ERRF!G:AZ,5,0)</f>
        <v>CC-1002466000</v>
      </c>
      <c r="I242" s="51" t="str">
        <f>+VLOOKUP(A242,[2]ERRF!G:AZ,4,0)</f>
        <v>SUBSIDIADO PLENO</v>
      </c>
      <c r="J242" s="52">
        <f>+VLOOKUP(A242,[2]ERRF!G:AZ,17,0)</f>
        <v>6000</v>
      </c>
      <c r="K242" s="53">
        <v>0</v>
      </c>
      <c r="L242" s="53">
        <v>0</v>
      </c>
      <c r="M242" s="53">
        <v>0</v>
      </c>
      <c r="N242" s="53">
        <f>+VLOOKUP(A242,[2]ERRF!G:AZ,19,0)</f>
        <v>0</v>
      </c>
      <c r="O242" s="53">
        <f>+VLOOKUP(A242,[2]ERRF!G:AZ,18,0)</f>
        <v>0</v>
      </c>
      <c r="P242" s="53">
        <f>+VLOOKUP(A242,[2]ERRF!G:AZ,41,0)</f>
        <v>0</v>
      </c>
      <c r="Q242" s="53">
        <f>+VLOOKUP(A242,[2]ERRF!G:AZ,38,0)</f>
        <v>0</v>
      </c>
      <c r="R242" s="53">
        <f>+VLOOKUP(A242,[2]ERRF!G:AZ,39,0)</f>
        <v>0</v>
      </c>
      <c r="S242" s="53">
        <f>+VLOOKUP(A242,[2]ERRF!G:AZ,37,0)</f>
        <v>6000</v>
      </c>
      <c r="T242" s="51" t="str">
        <f>+VLOOKUP(A242,[2]ERRF!G:AZ,7,0)</f>
        <v>NINGUNO</v>
      </c>
      <c r="U242" s="51" t="str">
        <f>+VLOOKUP(A242,[2]ERRF!G:AZ,20,0)</f>
        <v>NA</v>
      </c>
      <c r="V242" s="51" t="str">
        <f>+VLOOKUP(A242,[2]ERRF!G:AZ,44,0)</f>
        <v>0</v>
      </c>
      <c r="W242" s="51" t="str">
        <f>+VLOOKUP(A242,[2]ERRF!G:AZ,46,0)</f>
        <v>0</v>
      </c>
    </row>
    <row r="243" spans="1:23">
      <c r="A243" s="46">
        <v>14762</v>
      </c>
      <c r="B243" s="47">
        <v>44650</v>
      </c>
      <c r="C243" s="47">
        <v>44707</v>
      </c>
      <c r="D243" s="48">
        <v>18000</v>
      </c>
      <c r="E243" s="48">
        <v>18000</v>
      </c>
      <c r="F243" s="49" t="s">
        <v>70</v>
      </c>
      <c r="G243" s="50">
        <f>+VLOOKUP(A243,[2]ERRF!G:AZ,12,0)</f>
        <v>44946</v>
      </c>
      <c r="H243" s="50" t="str">
        <f>+VLOOKUP(A243,[2]ERRF!G:AZ,5,0)</f>
        <v>RC-1043032950</v>
      </c>
      <c r="I243" s="51" t="str">
        <f>+VLOOKUP(A243,[2]ERRF!G:AZ,4,0)</f>
        <v>SUBSIDIADO PLENO</v>
      </c>
      <c r="J243" s="52">
        <f>+VLOOKUP(A243,[2]ERRF!G:AZ,17,0)</f>
        <v>18000</v>
      </c>
      <c r="K243" s="53">
        <v>0</v>
      </c>
      <c r="L243" s="53">
        <v>0</v>
      </c>
      <c r="M243" s="53">
        <v>0</v>
      </c>
      <c r="N243" s="53">
        <f>+VLOOKUP(A243,[2]ERRF!G:AZ,19,0)</f>
        <v>0</v>
      </c>
      <c r="O243" s="53">
        <f>+VLOOKUP(A243,[2]ERRF!G:AZ,18,0)</f>
        <v>0</v>
      </c>
      <c r="P243" s="53">
        <f>+VLOOKUP(A243,[2]ERRF!G:AZ,41,0)</f>
        <v>0</v>
      </c>
      <c r="Q243" s="53">
        <f>+VLOOKUP(A243,[2]ERRF!G:AZ,38,0)</f>
        <v>0</v>
      </c>
      <c r="R243" s="53">
        <f>+VLOOKUP(A243,[2]ERRF!G:AZ,39,0)</f>
        <v>0</v>
      </c>
      <c r="S243" s="53">
        <f>+VLOOKUP(A243,[2]ERRF!G:AZ,37,0)</f>
        <v>18000</v>
      </c>
      <c r="T243" s="51" t="str">
        <f>+VLOOKUP(A243,[2]ERRF!G:AZ,7,0)</f>
        <v>NINGUNO</v>
      </c>
      <c r="U243" s="51" t="str">
        <f>+VLOOKUP(A243,[2]ERRF!G:AZ,20,0)</f>
        <v>NA</v>
      </c>
      <c r="V243" s="51" t="str">
        <f>+VLOOKUP(A243,[2]ERRF!G:AZ,44,0)</f>
        <v>0</v>
      </c>
      <c r="W243" s="51" t="str">
        <f>+VLOOKUP(A243,[2]ERRF!G:AZ,46,0)</f>
        <v>0</v>
      </c>
    </row>
    <row r="244" spans="1:23">
      <c r="A244" s="46">
        <v>14805</v>
      </c>
      <c r="B244" s="47">
        <v>44652</v>
      </c>
      <c r="C244" s="47">
        <v>44707</v>
      </c>
      <c r="D244" s="48">
        <v>265599</v>
      </c>
      <c r="E244" s="48">
        <v>265599</v>
      </c>
      <c r="F244" s="49" t="s">
        <v>70</v>
      </c>
      <c r="G244" s="50">
        <f>+VLOOKUP(A244,[2]ERRF!G:AZ,12,0)</f>
        <v>44946</v>
      </c>
      <c r="H244" s="50" t="str">
        <f>+VLOOKUP(A244,[2]ERRF!G:AZ,5,0)</f>
        <v>CC-1050396298</v>
      </c>
      <c r="I244" s="51" t="str">
        <f>+VLOOKUP(A244,[2]ERRF!G:AZ,4,0)</f>
        <v>SUBSIDIADO MOVILIDAD</v>
      </c>
      <c r="J244" s="52">
        <f>+VLOOKUP(A244,[2]ERRF!G:AZ,17,0)</f>
        <v>265599</v>
      </c>
      <c r="K244" s="53">
        <v>0</v>
      </c>
      <c r="L244" s="53">
        <v>0</v>
      </c>
      <c r="M244" s="53">
        <v>0</v>
      </c>
      <c r="N244" s="53">
        <f>+VLOOKUP(A244,[2]ERRF!G:AZ,19,0)</f>
        <v>0</v>
      </c>
      <c r="O244" s="53">
        <f>+VLOOKUP(A244,[2]ERRF!G:AZ,18,0)</f>
        <v>0</v>
      </c>
      <c r="P244" s="53">
        <f>+VLOOKUP(A244,[2]ERRF!G:AZ,41,0)</f>
        <v>0</v>
      </c>
      <c r="Q244" s="53">
        <f>+VLOOKUP(A244,[2]ERRF!G:AZ,38,0)</f>
        <v>0</v>
      </c>
      <c r="R244" s="53">
        <f>+VLOOKUP(A244,[2]ERRF!G:AZ,39,0)</f>
        <v>0</v>
      </c>
      <c r="S244" s="53">
        <f>+VLOOKUP(A244,[2]ERRF!G:AZ,37,0)</f>
        <v>265599</v>
      </c>
      <c r="T244" s="51" t="str">
        <f>+VLOOKUP(A244,[2]ERRF!G:AZ,7,0)</f>
        <v>NINGUNO</v>
      </c>
      <c r="U244" s="51" t="str">
        <f>+VLOOKUP(A244,[2]ERRF!G:AZ,20,0)</f>
        <v>NA</v>
      </c>
      <c r="V244" s="51" t="str">
        <f>+VLOOKUP(A244,[2]ERRF!G:AZ,44,0)</f>
        <v>0</v>
      </c>
      <c r="W244" s="51" t="str">
        <f>+VLOOKUP(A244,[2]ERRF!G:AZ,46,0)</f>
        <v>0</v>
      </c>
    </row>
    <row r="245" spans="1:23">
      <c r="A245" s="46">
        <v>14880</v>
      </c>
      <c r="B245" s="47">
        <v>44654</v>
      </c>
      <c r="C245" s="47">
        <v>44707</v>
      </c>
      <c r="D245" s="48">
        <v>161777</v>
      </c>
      <c r="E245" s="48">
        <v>161777</v>
      </c>
      <c r="F245" s="49" t="s">
        <v>70</v>
      </c>
      <c r="G245" s="50">
        <f>+VLOOKUP(A245,[2]ERRF!G:AZ,12,0)</f>
        <v>44946</v>
      </c>
      <c r="H245" s="50" t="str">
        <f>+VLOOKUP(A245,[2]ERRF!G:AZ,5,0)</f>
        <v>CC-1052571622</v>
      </c>
      <c r="I245" s="51" t="str">
        <f>+VLOOKUP(A245,[2]ERRF!G:AZ,4,0)</f>
        <v>CONTRIBUTIVO MOVILIDAD</v>
      </c>
      <c r="J245" s="52">
        <f>+VLOOKUP(A245,[2]ERRF!G:AZ,17,0)</f>
        <v>161777</v>
      </c>
      <c r="K245" s="53">
        <v>0</v>
      </c>
      <c r="L245" s="53">
        <v>0</v>
      </c>
      <c r="M245" s="53">
        <v>0</v>
      </c>
      <c r="N245" s="53">
        <f>+VLOOKUP(A245,[2]ERRF!G:AZ,19,0)</f>
        <v>0</v>
      </c>
      <c r="O245" s="53">
        <f>+VLOOKUP(A245,[2]ERRF!G:AZ,18,0)</f>
        <v>0</v>
      </c>
      <c r="P245" s="53">
        <f>+VLOOKUP(A245,[2]ERRF!G:AZ,41,0)</f>
        <v>0</v>
      </c>
      <c r="Q245" s="53">
        <f>+VLOOKUP(A245,[2]ERRF!G:AZ,38,0)</f>
        <v>0</v>
      </c>
      <c r="R245" s="53">
        <f>+VLOOKUP(A245,[2]ERRF!G:AZ,39,0)</f>
        <v>0</v>
      </c>
      <c r="S245" s="53">
        <f>+VLOOKUP(A245,[2]ERRF!G:AZ,37,0)</f>
        <v>161777</v>
      </c>
      <c r="T245" s="51" t="str">
        <f>+VLOOKUP(A245,[2]ERRF!G:AZ,7,0)</f>
        <v>NINGUNO</v>
      </c>
      <c r="U245" s="51" t="str">
        <f>+VLOOKUP(A245,[2]ERRF!G:AZ,20,0)</f>
        <v>NA</v>
      </c>
      <c r="V245" s="51" t="str">
        <f>+VLOOKUP(A245,[2]ERRF!G:AZ,44,0)</f>
        <v>0</v>
      </c>
      <c r="W245" s="51" t="str">
        <f>+VLOOKUP(A245,[2]ERRF!G:AZ,46,0)</f>
        <v>0</v>
      </c>
    </row>
    <row r="246" spans="1:23">
      <c r="A246" s="46">
        <v>14915</v>
      </c>
      <c r="B246" s="47">
        <v>44657</v>
      </c>
      <c r="C246" s="47">
        <v>44707</v>
      </c>
      <c r="D246" s="48">
        <v>6000</v>
      </c>
      <c r="E246" s="48">
        <v>6000</v>
      </c>
      <c r="F246" s="49" t="s">
        <v>70</v>
      </c>
      <c r="G246" s="50">
        <f>+VLOOKUP(A246,[2]ERRF!G:AZ,12,0)</f>
        <v>44946</v>
      </c>
      <c r="H246" s="50" t="str">
        <f>+VLOOKUP(A246,[2]ERRF!G:AZ,5,0)</f>
        <v>CC-1049894152</v>
      </c>
      <c r="I246" s="51" t="str">
        <f>+VLOOKUP(A246,[2]ERRF!G:AZ,4,0)</f>
        <v>SUBSIDIADO PLENO</v>
      </c>
      <c r="J246" s="52">
        <f>+VLOOKUP(A246,[2]ERRF!G:AZ,17,0)</f>
        <v>6000</v>
      </c>
      <c r="K246" s="53">
        <v>0</v>
      </c>
      <c r="L246" s="53">
        <v>0</v>
      </c>
      <c r="M246" s="53">
        <v>0</v>
      </c>
      <c r="N246" s="53">
        <f>+VLOOKUP(A246,[2]ERRF!G:AZ,19,0)</f>
        <v>0</v>
      </c>
      <c r="O246" s="53">
        <f>+VLOOKUP(A246,[2]ERRF!G:AZ,18,0)</f>
        <v>0</v>
      </c>
      <c r="P246" s="53">
        <f>+VLOOKUP(A246,[2]ERRF!G:AZ,41,0)</f>
        <v>0</v>
      </c>
      <c r="Q246" s="53">
        <f>+VLOOKUP(A246,[2]ERRF!G:AZ,38,0)</f>
        <v>0</v>
      </c>
      <c r="R246" s="53">
        <f>+VLOOKUP(A246,[2]ERRF!G:AZ,39,0)</f>
        <v>0</v>
      </c>
      <c r="S246" s="53">
        <f>+VLOOKUP(A246,[2]ERRF!G:AZ,37,0)</f>
        <v>6000</v>
      </c>
      <c r="T246" s="51" t="str">
        <f>+VLOOKUP(A246,[2]ERRF!G:AZ,7,0)</f>
        <v>NINGUNO</v>
      </c>
      <c r="U246" s="51" t="str">
        <f>+VLOOKUP(A246,[2]ERRF!G:AZ,20,0)</f>
        <v>NA</v>
      </c>
      <c r="V246" s="51" t="str">
        <f>+VLOOKUP(A246,[2]ERRF!G:AZ,44,0)</f>
        <v>0</v>
      </c>
      <c r="W246" s="51" t="str">
        <f>+VLOOKUP(A246,[2]ERRF!G:AZ,46,0)</f>
        <v>0</v>
      </c>
    </row>
    <row r="247" spans="1:23">
      <c r="A247" s="46">
        <v>14913</v>
      </c>
      <c r="B247" s="47">
        <v>44658</v>
      </c>
      <c r="C247" s="47">
        <v>44707</v>
      </c>
      <c r="D247" s="48">
        <v>12000</v>
      </c>
      <c r="E247" s="48">
        <v>12000</v>
      </c>
      <c r="F247" s="49" t="s">
        <v>70</v>
      </c>
      <c r="G247" s="50">
        <f>+VLOOKUP(A247,[2]ERRF!G:AZ,12,0)</f>
        <v>44946</v>
      </c>
      <c r="H247" s="50" t="str">
        <f>+VLOOKUP(A247,[2]ERRF!G:AZ,5,0)</f>
        <v>RC-1063566288</v>
      </c>
      <c r="I247" s="51" t="str">
        <f>+VLOOKUP(A247,[2]ERRF!G:AZ,4,0)</f>
        <v>SUBSIDIADO PLENO</v>
      </c>
      <c r="J247" s="52">
        <f>+VLOOKUP(A247,[2]ERRF!G:AZ,17,0)</f>
        <v>12000</v>
      </c>
      <c r="K247" s="53">
        <v>0</v>
      </c>
      <c r="L247" s="53">
        <v>0</v>
      </c>
      <c r="M247" s="53">
        <v>0</v>
      </c>
      <c r="N247" s="53">
        <f>+VLOOKUP(A247,[2]ERRF!G:AZ,19,0)</f>
        <v>0</v>
      </c>
      <c r="O247" s="53">
        <f>+VLOOKUP(A247,[2]ERRF!G:AZ,18,0)</f>
        <v>0</v>
      </c>
      <c r="P247" s="53">
        <f>+VLOOKUP(A247,[2]ERRF!G:AZ,41,0)</f>
        <v>0</v>
      </c>
      <c r="Q247" s="53">
        <f>+VLOOKUP(A247,[2]ERRF!G:AZ,38,0)</f>
        <v>0</v>
      </c>
      <c r="R247" s="53">
        <f>+VLOOKUP(A247,[2]ERRF!G:AZ,39,0)</f>
        <v>0</v>
      </c>
      <c r="S247" s="53">
        <f>+VLOOKUP(A247,[2]ERRF!G:AZ,37,0)</f>
        <v>12000</v>
      </c>
      <c r="T247" s="51" t="str">
        <f>+VLOOKUP(A247,[2]ERRF!G:AZ,7,0)</f>
        <v>NINGUNO</v>
      </c>
      <c r="U247" s="51" t="str">
        <f>+VLOOKUP(A247,[2]ERRF!G:AZ,20,0)</f>
        <v>NA</v>
      </c>
      <c r="V247" s="51" t="str">
        <f>+VLOOKUP(A247,[2]ERRF!G:AZ,44,0)</f>
        <v>0</v>
      </c>
      <c r="W247" s="51" t="str">
        <f>+VLOOKUP(A247,[2]ERRF!G:AZ,46,0)</f>
        <v>0</v>
      </c>
    </row>
    <row r="248" spans="1:23">
      <c r="A248" s="46">
        <v>15106</v>
      </c>
      <c r="B248" s="47">
        <v>44677</v>
      </c>
      <c r="C248" s="47">
        <v>44707</v>
      </c>
      <c r="D248" s="48">
        <v>209764</v>
      </c>
      <c r="E248" s="48">
        <v>209764</v>
      </c>
      <c r="F248" s="49" t="s">
        <v>70</v>
      </c>
      <c r="G248" s="50">
        <f>+VLOOKUP(A248,[2]ERRF!G:AZ,12,0)</f>
        <v>44964</v>
      </c>
      <c r="H248" s="50" t="str">
        <f>+VLOOKUP(A248,[2]ERRF!G:AZ,5,0)</f>
        <v>RC-1052221293</v>
      </c>
      <c r="I248" s="51" t="str">
        <f>+VLOOKUP(A248,[2]ERRF!G:AZ,4,0)</f>
        <v>SUBSIDIADO PLENO</v>
      </c>
      <c r="J248" s="52">
        <f>+VLOOKUP(A248,[2]ERRF!G:AZ,17,0)</f>
        <v>209764</v>
      </c>
      <c r="K248" s="53">
        <v>0</v>
      </c>
      <c r="L248" s="53">
        <v>0</v>
      </c>
      <c r="M248" s="53">
        <v>0</v>
      </c>
      <c r="N248" s="53">
        <f>+VLOOKUP(A248,[2]ERRF!G:AZ,19,0)</f>
        <v>0</v>
      </c>
      <c r="O248" s="53">
        <f>+VLOOKUP(A248,[2]ERRF!G:AZ,18,0)</f>
        <v>0</v>
      </c>
      <c r="P248" s="53">
        <f>+VLOOKUP(A248,[2]ERRF!G:AZ,41,0)</f>
        <v>0</v>
      </c>
      <c r="Q248" s="53">
        <f>+VLOOKUP(A248,[2]ERRF!G:AZ,38,0)</f>
        <v>0</v>
      </c>
      <c r="R248" s="53">
        <f>+VLOOKUP(A248,[2]ERRF!G:AZ,39,0)</f>
        <v>0</v>
      </c>
      <c r="S248" s="53">
        <f>+VLOOKUP(A248,[2]ERRF!G:AZ,37,0)</f>
        <v>209764</v>
      </c>
      <c r="T248" s="51" t="str">
        <f>+VLOOKUP(A248,[2]ERRF!G:AZ,7,0)</f>
        <v>NINGUNO</v>
      </c>
      <c r="U248" s="51" t="str">
        <f>+VLOOKUP(A248,[2]ERRF!G:AZ,20,0)</f>
        <v>NA</v>
      </c>
      <c r="V248" s="51" t="str">
        <f>+VLOOKUP(A248,[2]ERRF!G:AZ,44,0)</f>
        <v>0</v>
      </c>
      <c r="W248" s="51" t="str">
        <f>+VLOOKUP(A248,[2]ERRF!G:AZ,46,0)</f>
        <v>0</v>
      </c>
    </row>
    <row r="249" spans="1:23">
      <c r="A249" s="46">
        <v>15167</v>
      </c>
      <c r="B249" s="47">
        <v>44679</v>
      </c>
      <c r="C249" s="47">
        <v>44707</v>
      </c>
      <c r="D249" s="48">
        <v>6000</v>
      </c>
      <c r="E249" s="48">
        <v>6000</v>
      </c>
      <c r="F249" s="49" t="s">
        <v>70</v>
      </c>
      <c r="G249" s="50">
        <f>+VLOOKUP(A249,[2]ERRF!G:AZ,12,0)</f>
        <v>44946</v>
      </c>
      <c r="H249" s="50" t="str">
        <f>+VLOOKUP(A249,[2]ERRF!G:AZ,5,0)</f>
        <v>CC-1052216982</v>
      </c>
      <c r="I249" s="51" t="str">
        <f>+VLOOKUP(A249,[2]ERRF!G:AZ,4,0)</f>
        <v>CONTRIBUTIVO MOVILIDAD</v>
      </c>
      <c r="J249" s="52">
        <f>+VLOOKUP(A249,[2]ERRF!G:AZ,17,0)</f>
        <v>6000</v>
      </c>
      <c r="K249" s="53">
        <v>0</v>
      </c>
      <c r="L249" s="53">
        <v>0</v>
      </c>
      <c r="M249" s="53">
        <v>0</v>
      </c>
      <c r="N249" s="53">
        <f>+VLOOKUP(A249,[2]ERRF!G:AZ,19,0)</f>
        <v>0</v>
      </c>
      <c r="O249" s="53">
        <f>+VLOOKUP(A249,[2]ERRF!G:AZ,18,0)</f>
        <v>0</v>
      </c>
      <c r="P249" s="53">
        <f>+VLOOKUP(A249,[2]ERRF!G:AZ,41,0)</f>
        <v>0</v>
      </c>
      <c r="Q249" s="53">
        <f>+VLOOKUP(A249,[2]ERRF!G:AZ,38,0)</f>
        <v>0</v>
      </c>
      <c r="R249" s="53">
        <f>+VLOOKUP(A249,[2]ERRF!G:AZ,39,0)</f>
        <v>0</v>
      </c>
      <c r="S249" s="53">
        <f>+VLOOKUP(A249,[2]ERRF!G:AZ,37,0)</f>
        <v>6000</v>
      </c>
      <c r="T249" s="51" t="str">
        <f>+VLOOKUP(A249,[2]ERRF!G:AZ,7,0)</f>
        <v>NINGUNO</v>
      </c>
      <c r="U249" s="51" t="str">
        <f>+VLOOKUP(A249,[2]ERRF!G:AZ,20,0)</f>
        <v>NA</v>
      </c>
      <c r="V249" s="51" t="str">
        <f>+VLOOKUP(A249,[2]ERRF!G:AZ,44,0)</f>
        <v>0</v>
      </c>
      <c r="W249" s="51" t="str">
        <f>+VLOOKUP(A249,[2]ERRF!G:AZ,46,0)</f>
        <v>0</v>
      </c>
    </row>
    <row r="250" spans="1:23">
      <c r="A250" s="46">
        <v>15264</v>
      </c>
      <c r="B250" s="47">
        <v>44683</v>
      </c>
      <c r="C250" s="47">
        <v>44707</v>
      </c>
      <c r="D250" s="48">
        <v>160992</v>
      </c>
      <c r="E250" s="48">
        <v>160992</v>
      </c>
      <c r="F250" s="49" t="s">
        <v>70</v>
      </c>
      <c r="G250" s="50">
        <f>+VLOOKUP(A250,[2]ERRF!G:AZ,12,0)</f>
        <v>44946</v>
      </c>
      <c r="H250" s="50" t="str">
        <f>+VLOOKUP(A250,[2]ERRF!G:AZ,5,0)</f>
        <v>CC-72204690</v>
      </c>
      <c r="I250" s="51" t="str">
        <f>+VLOOKUP(A250,[2]ERRF!G:AZ,4,0)</f>
        <v>SUBSIDIADO PLENO</v>
      </c>
      <c r="J250" s="52">
        <f>+VLOOKUP(A250,[2]ERRF!G:AZ,17,0)</f>
        <v>160992</v>
      </c>
      <c r="K250" s="53">
        <v>0</v>
      </c>
      <c r="L250" s="53">
        <v>0</v>
      </c>
      <c r="M250" s="53">
        <v>0</v>
      </c>
      <c r="N250" s="53">
        <f>+VLOOKUP(A250,[2]ERRF!G:AZ,19,0)</f>
        <v>0</v>
      </c>
      <c r="O250" s="53">
        <f>+VLOOKUP(A250,[2]ERRF!G:AZ,18,0)</f>
        <v>0</v>
      </c>
      <c r="P250" s="53">
        <f>+VLOOKUP(A250,[2]ERRF!G:AZ,41,0)</f>
        <v>0</v>
      </c>
      <c r="Q250" s="53">
        <f>+VLOOKUP(A250,[2]ERRF!G:AZ,38,0)</f>
        <v>0</v>
      </c>
      <c r="R250" s="53">
        <f>+VLOOKUP(A250,[2]ERRF!G:AZ,39,0)</f>
        <v>0</v>
      </c>
      <c r="S250" s="53">
        <f>+VLOOKUP(A250,[2]ERRF!G:AZ,37,0)</f>
        <v>160992</v>
      </c>
      <c r="T250" s="51" t="str">
        <f>+VLOOKUP(A250,[2]ERRF!G:AZ,7,0)</f>
        <v>NINGUNO</v>
      </c>
      <c r="U250" s="51" t="str">
        <f>+VLOOKUP(A250,[2]ERRF!G:AZ,20,0)</f>
        <v>NA</v>
      </c>
      <c r="V250" s="51" t="str">
        <f>+VLOOKUP(A250,[2]ERRF!G:AZ,44,0)</f>
        <v>0</v>
      </c>
      <c r="W250" s="51" t="str">
        <f>+VLOOKUP(A250,[2]ERRF!G:AZ,46,0)</f>
        <v>0</v>
      </c>
    </row>
    <row r="251" spans="1:23">
      <c r="A251" s="46">
        <v>15215</v>
      </c>
      <c r="B251" s="47">
        <v>44684</v>
      </c>
      <c r="C251" s="47">
        <v>44707</v>
      </c>
      <c r="D251" s="48">
        <v>6000</v>
      </c>
      <c r="E251" s="48">
        <v>6000</v>
      </c>
      <c r="F251" s="49" t="s">
        <v>70</v>
      </c>
      <c r="G251" s="50">
        <f>+VLOOKUP(A251,[2]ERRF!G:AZ,12,0)</f>
        <v>44946</v>
      </c>
      <c r="H251" s="50" t="str">
        <f>+VLOOKUP(A251,[2]ERRF!G:AZ,5,0)</f>
        <v>TI-1052573349</v>
      </c>
      <c r="I251" s="51" t="str">
        <f>+VLOOKUP(A251,[2]ERRF!G:AZ,4,0)</f>
        <v>SUBSIDIADO PLENO</v>
      </c>
      <c r="J251" s="52">
        <f>+VLOOKUP(A251,[2]ERRF!G:AZ,17,0)</f>
        <v>6000</v>
      </c>
      <c r="K251" s="53">
        <v>0</v>
      </c>
      <c r="L251" s="53">
        <v>0</v>
      </c>
      <c r="M251" s="53">
        <v>0</v>
      </c>
      <c r="N251" s="53">
        <f>+VLOOKUP(A251,[2]ERRF!G:AZ,19,0)</f>
        <v>0</v>
      </c>
      <c r="O251" s="53">
        <f>+VLOOKUP(A251,[2]ERRF!G:AZ,18,0)</f>
        <v>0</v>
      </c>
      <c r="P251" s="53">
        <f>+VLOOKUP(A251,[2]ERRF!G:AZ,41,0)</f>
        <v>0</v>
      </c>
      <c r="Q251" s="53">
        <f>+VLOOKUP(A251,[2]ERRF!G:AZ,38,0)</f>
        <v>0</v>
      </c>
      <c r="R251" s="53">
        <f>+VLOOKUP(A251,[2]ERRF!G:AZ,39,0)</f>
        <v>0</v>
      </c>
      <c r="S251" s="53">
        <f>+VLOOKUP(A251,[2]ERRF!G:AZ,37,0)</f>
        <v>6000</v>
      </c>
      <c r="T251" s="51" t="str">
        <f>+VLOOKUP(A251,[2]ERRF!G:AZ,7,0)</f>
        <v>NINGUNO</v>
      </c>
      <c r="U251" s="51" t="str">
        <f>+VLOOKUP(A251,[2]ERRF!G:AZ,20,0)</f>
        <v>NA</v>
      </c>
      <c r="V251" s="51" t="str">
        <f>+VLOOKUP(A251,[2]ERRF!G:AZ,44,0)</f>
        <v>0</v>
      </c>
      <c r="W251" s="51" t="str">
        <f>+VLOOKUP(A251,[2]ERRF!G:AZ,46,0)</f>
        <v>0</v>
      </c>
    </row>
    <row r="252" spans="1:23">
      <c r="A252" s="46">
        <v>15375</v>
      </c>
      <c r="B252" s="47">
        <v>44691</v>
      </c>
      <c r="C252" s="47">
        <v>44707</v>
      </c>
      <c r="D252" s="48">
        <v>6000</v>
      </c>
      <c r="E252" s="48">
        <v>6000</v>
      </c>
      <c r="F252" s="49" t="s">
        <v>70</v>
      </c>
      <c r="G252" s="50">
        <f>+VLOOKUP(A252,[2]ERRF!G:AZ,12,0)</f>
        <v>44946</v>
      </c>
      <c r="H252" s="50" t="str">
        <f>+VLOOKUP(A252,[2]ERRF!G:AZ,5,0)</f>
        <v>TI-1052219045</v>
      </c>
      <c r="I252" s="51" t="str">
        <f>+VLOOKUP(A252,[2]ERRF!G:AZ,4,0)</f>
        <v>SUBSIDIADO PLENO</v>
      </c>
      <c r="J252" s="52">
        <f>+VLOOKUP(A252,[2]ERRF!G:AZ,17,0)</f>
        <v>6000</v>
      </c>
      <c r="K252" s="53">
        <v>0</v>
      </c>
      <c r="L252" s="53">
        <v>0</v>
      </c>
      <c r="M252" s="53">
        <v>0</v>
      </c>
      <c r="N252" s="53">
        <f>+VLOOKUP(A252,[2]ERRF!G:AZ,19,0)</f>
        <v>0</v>
      </c>
      <c r="O252" s="53">
        <f>+VLOOKUP(A252,[2]ERRF!G:AZ,18,0)</f>
        <v>0</v>
      </c>
      <c r="P252" s="53">
        <f>+VLOOKUP(A252,[2]ERRF!G:AZ,41,0)</f>
        <v>0</v>
      </c>
      <c r="Q252" s="53">
        <f>+VLOOKUP(A252,[2]ERRF!G:AZ,38,0)</f>
        <v>0</v>
      </c>
      <c r="R252" s="53">
        <f>+VLOOKUP(A252,[2]ERRF!G:AZ,39,0)</f>
        <v>0</v>
      </c>
      <c r="S252" s="53">
        <f>+VLOOKUP(A252,[2]ERRF!G:AZ,37,0)</f>
        <v>6000</v>
      </c>
      <c r="T252" s="51" t="str">
        <f>+VLOOKUP(A252,[2]ERRF!G:AZ,7,0)</f>
        <v>NINGUNO</v>
      </c>
      <c r="U252" s="51" t="str">
        <f>+VLOOKUP(A252,[2]ERRF!G:AZ,20,0)</f>
        <v>NA</v>
      </c>
      <c r="V252" s="51" t="str">
        <f>+VLOOKUP(A252,[2]ERRF!G:AZ,44,0)</f>
        <v>0</v>
      </c>
      <c r="W252" s="51" t="str">
        <f>+VLOOKUP(A252,[2]ERRF!G:AZ,46,0)</f>
        <v>0</v>
      </c>
    </row>
    <row r="253" spans="1:23">
      <c r="A253" s="46">
        <v>15453</v>
      </c>
      <c r="B253" s="47">
        <v>44699</v>
      </c>
      <c r="C253" s="47">
        <v>44707</v>
      </c>
      <c r="D253" s="48">
        <v>6000</v>
      </c>
      <c r="E253" s="48">
        <v>6000</v>
      </c>
      <c r="F253" s="49" t="s">
        <v>70</v>
      </c>
      <c r="G253" s="50">
        <f>+VLOOKUP(A253,[2]ERRF!G:AZ,12,0)</f>
        <v>44946</v>
      </c>
      <c r="H253" s="50" t="str">
        <f>+VLOOKUP(A253,[2]ERRF!G:AZ,5,0)</f>
        <v>RC-1043032950</v>
      </c>
      <c r="I253" s="51" t="str">
        <f>+VLOOKUP(A253,[2]ERRF!G:AZ,4,0)</f>
        <v>SUBSIDIADO PLENO</v>
      </c>
      <c r="J253" s="52">
        <f>+VLOOKUP(A253,[2]ERRF!G:AZ,17,0)</f>
        <v>6000</v>
      </c>
      <c r="K253" s="53">
        <v>0</v>
      </c>
      <c r="L253" s="53">
        <v>0</v>
      </c>
      <c r="M253" s="53">
        <v>0</v>
      </c>
      <c r="N253" s="53">
        <f>+VLOOKUP(A253,[2]ERRF!G:AZ,19,0)</f>
        <v>0</v>
      </c>
      <c r="O253" s="53">
        <f>+VLOOKUP(A253,[2]ERRF!G:AZ,18,0)</f>
        <v>0</v>
      </c>
      <c r="P253" s="53">
        <f>+VLOOKUP(A253,[2]ERRF!G:AZ,41,0)</f>
        <v>0</v>
      </c>
      <c r="Q253" s="53">
        <f>+VLOOKUP(A253,[2]ERRF!G:AZ,38,0)</f>
        <v>0</v>
      </c>
      <c r="R253" s="53">
        <f>+VLOOKUP(A253,[2]ERRF!G:AZ,39,0)</f>
        <v>0</v>
      </c>
      <c r="S253" s="53">
        <f>+VLOOKUP(A253,[2]ERRF!G:AZ,37,0)</f>
        <v>6000</v>
      </c>
      <c r="T253" s="51" t="str">
        <f>+VLOOKUP(A253,[2]ERRF!G:AZ,7,0)</f>
        <v>NINGUNO</v>
      </c>
      <c r="U253" s="51" t="str">
        <f>+VLOOKUP(A253,[2]ERRF!G:AZ,20,0)</f>
        <v>NA</v>
      </c>
      <c r="V253" s="51" t="str">
        <f>+VLOOKUP(A253,[2]ERRF!G:AZ,44,0)</f>
        <v>0</v>
      </c>
      <c r="W253" s="51" t="str">
        <f>+VLOOKUP(A253,[2]ERRF!G:AZ,46,0)</f>
        <v>0</v>
      </c>
    </row>
    <row r="254" spans="1:23">
      <c r="A254" s="46">
        <v>15574</v>
      </c>
      <c r="B254" s="47">
        <v>44702</v>
      </c>
      <c r="C254" s="47">
        <v>44746</v>
      </c>
      <c r="D254" s="48">
        <v>6000</v>
      </c>
      <c r="E254" s="48">
        <v>6000</v>
      </c>
      <c r="F254" s="49" t="s">
        <v>70</v>
      </c>
      <c r="G254" s="50">
        <f>+VLOOKUP(A254,[2]ERRF!G:AZ,12,0)</f>
        <v>44963</v>
      </c>
      <c r="H254" s="50" t="str">
        <f>+VLOOKUP(A254,[2]ERRF!G:AZ,5,0)</f>
        <v>CC-22934462</v>
      </c>
      <c r="I254" s="51" t="str">
        <f>+VLOOKUP(A254,[2]ERRF!G:AZ,4,0)</f>
        <v>SUBSIDIADO PLENO</v>
      </c>
      <c r="J254" s="52">
        <f>+VLOOKUP(A254,[2]ERRF!G:AZ,17,0)</f>
        <v>6000</v>
      </c>
      <c r="K254" s="53">
        <v>0</v>
      </c>
      <c r="L254" s="53">
        <v>0</v>
      </c>
      <c r="M254" s="53">
        <v>0</v>
      </c>
      <c r="N254" s="53">
        <f>+VLOOKUP(A254,[2]ERRF!G:AZ,19,0)</f>
        <v>0</v>
      </c>
      <c r="O254" s="53">
        <f>+VLOOKUP(A254,[2]ERRF!G:AZ,18,0)</f>
        <v>0</v>
      </c>
      <c r="P254" s="53">
        <f>+VLOOKUP(A254,[2]ERRF!G:AZ,41,0)</f>
        <v>0</v>
      </c>
      <c r="Q254" s="53">
        <f>+VLOOKUP(A254,[2]ERRF!G:AZ,38,0)</f>
        <v>0</v>
      </c>
      <c r="R254" s="53">
        <f>+VLOOKUP(A254,[2]ERRF!G:AZ,39,0)</f>
        <v>0</v>
      </c>
      <c r="S254" s="53">
        <f>+VLOOKUP(A254,[2]ERRF!G:AZ,37,0)</f>
        <v>6000</v>
      </c>
      <c r="T254" s="51" t="str">
        <f>+VLOOKUP(A254,[2]ERRF!G:AZ,7,0)</f>
        <v>NINGUNO</v>
      </c>
      <c r="U254" s="51" t="str">
        <f>+VLOOKUP(A254,[2]ERRF!G:AZ,20,0)</f>
        <v>NA</v>
      </c>
      <c r="V254" s="51" t="str">
        <f>+VLOOKUP(A254,[2]ERRF!G:AZ,44,0)</f>
        <v>0</v>
      </c>
      <c r="W254" s="51" t="str">
        <f>+VLOOKUP(A254,[2]ERRF!G:AZ,46,0)</f>
        <v>0</v>
      </c>
    </row>
    <row r="255" spans="1:23">
      <c r="A255" s="46">
        <v>16180</v>
      </c>
      <c r="B255" s="47">
        <v>44709</v>
      </c>
      <c r="C255" s="47">
        <v>44746</v>
      </c>
      <c r="D255" s="48">
        <v>78453</v>
      </c>
      <c r="E255" s="48">
        <v>78453</v>
      </c>
      <c r="F255" s="49" t="s">
        <v>70</v>
      </c>
      <c r="G255" s="50">
        <f>+VLOOKUP(A255,[2]ERRF!G:AZ,12,0)</f>
        <v>44939</v>
      </c>
      <c r="H255" s="50" t="str">
        <f>+VLOOKUP(A255,[2]ERRF!G:AZ,5,0)</f>
        <v>CC-72053626</v>
      </c>
      <c r="I255" s="51" t="str">
        <f>+VLOOKUP(A255,[2]ERRF!G:AZ,4,0)</f>
        <v>CONTRIBUTIVO MOVILIDAD</v>
      </c>
      <c r="J255" s="52">
        <f>+VLOOKUP(A255,[2]ERRF!G:AZ,17,0)</f>
        <v>78453</v>
      </c>
      <c r="K255" s="53">
        <v>0</v>
      </c>
      <c r="L255" s="53">
        <v>0</v>
      </c>
      <c r="M255" s="53">
        <v>0</v>
      </c>
      <c r="N255" s="53">
        <f>+VLOOKUP(A255,[2]ERRF!G:AZ,19,0)</f>
        <v>0</v>
      </c>
      <c r="O255" s="53">
        <f>+VLOOKUP(A255,[2]ERRF!G:AZ,18,0)</f>
        <v>0</v>
      </c>
      <c r="P255" s="53">
        <f>+VLOOKUP(A255,[2]ERRF!G:AZ,41,0)</f>
        <v>0</v>
      </c>
      <c r="Q255" s="53">
        <f>+VLOOKUP(A255,[2]ERRF!G:AZ,38,0)</f>
        <v>0</v>
      </c>
      <c r="R255" s="53">
        <f>+VLOOKUP(A255,[2]ERRF!G:AZ,39,0)</f>
        <v>0</v>
      </c>
      <c r="S255" s="53">
        <f>+VLOOKUP(A255,[2]ERRF!G:AZ,37,0)</f>
        <v>78453</v>
      </c>
      <c r="T255" s="51" t="str">
        <f>+VLOOKUP(A255,[2]ERRF!G:AZ,7,0)</f>
        <v>NINGUNO</v>
      </c>
      <c r="U255" s="51" t="str">
        <f>+VLOOKUP(A255,[2]ERRF!G:AZ,20,0)</f>
        <v>NA</v>
      </c>
      <c r="V255" s="51" t="str">
        <f>+VLOOKUP(A255,[2]ERRF!G:AZ,44,0)</f>
        <v>0</v>
      </c>
      <c r="W255" s="51" t="str">
        <f>+VLOOKUP(A255,[2]ERRF!G:AZ,46,0)</f>
        <v>0</v>
      </c>
    </row>
    <row r="256" spans="1:23">
      <c r="A256" s="46">
        <v>15921</v>
      </c>
      <c r="B256" s="47">
        <v>44724</v>
      </c>
      <c r="C256" s="47">
        <v>44746</v>
      </c>
      <c r="D256" s="48">
        <v>82075</v>
      </c>
      <c r="E256" s="48">
        <v>82075</v>
      </c>
      <c r="F256" s="49" t="s">
        <v>70</v>
      </c>
      <c r="G256" s="50">
        <f>+VLOOKUP(A256,[2]ERRF!G:AZ,12,0)</f>
        <v>44963</v>
      </c>
      <c r="H256" s="50" t="str">
        <f>+VLOOKUP(A256,[2]ERRF!G:AZ,5,0)</f>
        <v>CC-1065863841</v>
      </c>
      <c r="I256" s="51" t="str">
        <f>+VLOOKUP(A256,[2]ERRF!G:AZ,4,0)</f>
        <v>SUBSIDIADO PLENO</v>
      </c>
      <c r="J256" s="52">
        <f>+VLOOKUP(A256,[2]ERRF!G:AZ,17,0)</f>
        <v>82075</v>
      </c>
      <c r="K256" s="53">
        <v>0</v>
      </c>
      <c r="L256" s="53">
        <v>0</v>
      </c>
      <c r="M256" s="53">
        <v>0</v>
      </c>
      <c r="N256" s="53">
        <f>+VLOOKUP(A256,[2]ERRF!G:AZ,19,0)</f>
        <v>0</v>
      </c>
      <c r="O256" s="53">
        <f>+VLOOKUP(A256,[2]ERRF!G:AZ,18,0)</f>
        <v>0</v>
      </c>
      <c r="P256" s="53">
        <f>+VLOOKUP(A256,[2]ERRF!G:AZ,41,0)</f>
        <v>0</v>
      </c>
      <c r="Q256" s="53">
        <f>+VLOOKUP(A256,[2]ERRF!G:AZ,38,0)</f>
        <v>0</v>
      </c>
      <c r="R256" s="53">
        <f>+VLOOKUP(A256,[2]ERRF!G:AZ,39,0)</f>
        <v>0</v>
      </c>
      <c r="S256" s="53">
        <f>+VLOOKUP(A256,[2]ERRF!G:AZ,37,0)</f>
        <v>82075</v>
      </c>
      <c r="T256" s="51" t="str">
        <f>+VLOOKUP(A256,[2]ERRF!G:AZ,7,0)</f>
        <v>NINGUNO</v>
      </c>
      <c r="U256" s="51" t="str">
        <f>+VLOOKUP(A256,[2]ERRF!G:AZ,20,0)</f>
        <v>NA</v>
      </c>
      <c r="V256" s="51" t="str">
        <f>+VLOOKUP(A256,[2]ERRF!G:AZ,44,0)</f>
        <v>0</v>
      </c>
      <c r="W256" s="51" t="str">
        <f>+VLOOKUP(A256,[2]ERRF!G:AZ,46,0)</f>
        <v>0</v>
      </c>
    </row>
    <row r="257" spans="1:23">
      <c r="A257" s="46">
        <v>16418</v>
      </c>
      <c r="B257" s="47">
        <v>44745</v>
      </c>
      <c r="C257" s="47">
        <v>44765</v>
      </c>
      <c r="D257" s="48">
        <v>134739</v>
      </c>
      <c r="E257" s="48">
        <v>134739</v>
      </c>
      <c r="F257" s="49" t="s">
        <v>70</v>
      </c>
      <c r="G257" s="50">
        <f>+VLOOKUP(A257,[2]ERRF!G:AZ,12,0)</f>
        <v>44907</v>
      </c>
      <c r="H257" s="50" t="str">
        <f>+VLOOKUP(A257,[2]ERRF!G:AZ,5,0)</f>
        <v>CC-5046049</v>
      </c>
      <c r="I257" s="51" t="str">
        <f>+VLOOKUP(A257,[2]ERRF!G:AZ,4,0)</f>
        <v>SUBSIDIADO PLENO</v>
      </c>
      <c r="J257" s="52">
        <f>+VLOOKUP(A257,[2]ERRF!G:AZ,17,0)</f>
        <v>134739</v>
      </c>
      <c r="K257" s="53">
        <v>0</v>
      </c>
      <c r="L257" s="53">
        <v>0</v>
      </c>
      <c r="M257" s="53">
        <v>0</v>
      </c>
      <c r="N257" s="53">
        <f>+VLOOKUP(A257,[2]ERRF!G:AZ,19,0)</f>
        <v>0</v>
      </c>
      <c r="O257" s="53">
        <f>+VLOOKUP(A257,[2]ERRF!G:AZ,18,0)</f>
        <v>0</v>
      </c>
      <c r="P257" s="53">
        <f>+VLOOKUP(A257,[2]ERRF!G:AZ,41,0)</f>
        <v>0</v>
      </c>
      <c r="Q257" s="53">
        <f>+VLOOKUP(A257,[2]ERRF!G:AZ,38,0)</f>
        <v>0</v>
      </c>
      <c r="R257" s="53">
        <f>+VLOOKUP(A257,[2]ERRF!G:AZ,39,0)</f>
        <v>0</v>
      </c>
      <c r="S257" s="53">
        <f>+VLOOKUP(A257,[2]ERRF!G:AZ,37,0)</f>
        <v>134739</v>
      </c>
      <c r="T257" s="51" t="str">
        <f>+VLOOKUP(A257,[2]ERRF!G:AZ,7,0)</f>
        <v>NINGUNO</v>
      </c>
      <c r="U257" s="51" t="str">
        <f>+VLOOKUP(A257,[2]ERRF!G:AZ,20,0)</f>
        <v>NA</v>
      </c>
      <c r="V257" s="51" t="str">
        <f>+VLOOKUP(A257,[2]ERRF!G:AZ,44,0)</f>
        <v>0</v>
      </c>
      <c r="W257" s="51" t="str">
        <f>+VLOOKUP(A257,[2]ERRF!G:AZ,46,0)</f>
        <v>0</v>
      </c>
    </row>
    <row r="258" spans="1:23">
      <c r="A258" s="46">
        <v>16389</v>
      </c>
      <c r="B258" s="47">
        <v>44757</v>
      </c>
      <c r="C258" s="47">
        <v>44765</v>
      </c>
      <c r="D258" s="48">
        <v>6000</v>
      </c>
      <c r="E258" s="48">
        <v>6000</v>
      </c>
      <c r="F258" s="49" t="s">
        <v>79</v>
      </c>
      <c r="G258" s="51">
        <v>0</v>
      </c>
      <c r="H258" s="51">
        <v>0</v>
      </c>
      <c r="I258" s="51">
        <v>0</v>
      </c>
      <c r="J258" s="51">
        <v>0</v>
      </c>
      <c r="K258" s="53">
        <f>+E258</f>
        <v>6000</v>
      </c>
      <c r="L258" s="53">
        <v>0</v>
      </c>
      <c r="M258" s="53">
        <v>0</v>
      </c>
      <c r="N258" s="53">
        <v>0</v>
      </c>
      <c r="O258" s="53">
        <v>0</v>
      </c>
      <c r="P258" s="53">
        <v>0</v>
      </c>
      <c r="Q258" s="53">
        <v>0</v>
      </c>
      <c r="R258" s="53">
        <v>0</v>
      </c>
      <c r="S258" s="53">
        <v>0</v>
      </c>
      <c r="T258" s="51">
        <v>0</v>
      </c>
      <c r="U258" s="51">
        <v>0</v>
      </c>
      <c r="V258" s="51">
        <v>0</v>
      </c>
      <c r="W258" s="51">
        <v>0</v>
      </c>
    </row>
    <row r="259" spans="1:23">
      <c r="A259" s="46">
        <v>16523</v>
      </c>
      <c r="B259" s="47">
        <v>44767</v>
      </c>
      <c r="C259" s="47">
        <v>44815</v>
      </c>
      <c r="D259" s="48">
        <v>6000</v>
      </c>
      <c r="E259" s="48">
        <v>6000</v>
      </c>
      <c r="F259" s="49" t="s">
        <v>70</v>
      </c>
      <c r="G259" s="50">
        <f>+VLOOKUP(A259,[2]ERRF!G:AZ,12,0)</f>
        <v>44946</v>
      </c>
      <c r="H259" s="50" t="str">
        <f>+VLOOKUP(A259,[2]ERRF!G:AZ,5,0)</f>
        <v>RC-1049090147</v>
      </c>
      <c r="I259" s="51" t="str">
        <f>+VLOOKUP(A259,[2]ERRF!G:AZ,4,0)</f>
        <v>SUBSIDIADO PLENO</v>
      </c>
      <c r="J259" s="52">
        <f>+VLOOKUP(A259,[2]ERRF!G:AZ,17,0)</f>
        <v>6000</v>
      </c>
      <c r="K259" s="53">
        <v>0</v>
      </c>
      <c r="L259" s="53">
        <v>0</v>
      </c>
      <c r="M259" s="53">
        <v>0</v>
      </c>
      <c r="N259" s="53">
        <f>+VLOOKUP(A259,[2]ERRF!G:AZ,19,0)</f>
        <v>0</v>
      </c>
      <c r="O259" s="53">
        <f>+VLOOKUP(A259,[2]ERRF!G:AZ,18,0)</f>
        <v>0</v>
      </c>
      <c r="P259" s="53">
        <f>+VLOOKUP(A259,[2]ERRF!G:AZ,41,0)</f>
        <v>0</v>
      </c>
      <c r="Q259" s="53">
        <f>+VLOOKUP(A259,[2]ERRF!G:AZ,38,0)</f>
        <v>0</v>
      </c>
      <c r="R259" s="53">
        <f>+VLOOKUP(A259,[2]ERRF!G:AZ,39,0)</f>
        <v>0</v>
      </c>
      <c r="S259" s="53">
        <f>+VLOOKUP(A259,[2]ERRF!G:AZ,37,0)</f>
        <v>6000</v>
      </c>
      <c r="T259" s="51" t="str">
        <f>+VLOOKUP(A259,[2]ERRF!G:AZ,7,0)</f>
        <v>NINGUNO</v>
      </c>
      <c r="U259" s="51" t="str">
        <f>+VLOOKUP(A259,[2]ERRF!G:AZ,20,0)</f>
        <v>NA</v>
      </c>
      <c r="V259" s="51" t="str">
        <f>+VLOOKUP(A259,[2]ERRF!G:AZ,44,0)</f>
        <v>0</v>
      </c>
      <c r="W259" s="51" t="str">
        <f>+VLOOKUP(A259,[2]ERRF!G:AZ,46,0)</f>
        <v>0</v>
      </c>
    </row>
    <row r="260" spans="1:23">
      <c r="A260" s="46">
        <v>16999</v>
      </c>
      <c r="B260" s="47">
        <v>44797</v>
      </c>
      <c r="C260" s="47">
        <v>44815</v>
      </c>
      <c r="D260" s="48">
        <v>88947</v>
      </c>
      <c r="E260" s="48">
        <v>88947</v>
      </c>
      <c r="F260" s="49" t="s">
        <v>70</v>
      </c>
      <c r="G260" s="50">
        <f>+VLOOKUP(A260,[2]ERRF!G:AZ,12,0)</f>
        <v>44946</v>
      </c>
      <c r="H260" s="50" t="str">
        <f>+VLOOKUP(A260,[2]ERRF!G:AZ,5,0)</f>
        <v>CC-1000781407</v>
      </c>
      <c r="I260" s="51" t="str">
        <f>+VLOOKUP(A260,[2]ERRF!G:AZ,4,0)</f>
        <v>SUBSIDIADO PLENO</v>
      </c>
      <c r="J260" s="52">
        <f>+VLOOKUP(A260,[2]ERRF!G:AZ,17,0)</f>
        <v>88947</v>
      </c>
      <c r="K260" s="53">
        <v>0</v>
      </c>
      <c r="L260" s="53">
        <v>0</v>
      </c>
      <c r="M260" s="53">
        <v>0</v>
      </c>
      <c r="N260" s="53">
        <f>+VLOOKUP(A260,[2]ERRF!G:AZ,19,0)</f>
        <v>0</v>
      </c>
      <c r="O260" s="53">
        <f>+VLOOKUP(A260,[2]ERRF!G:AZ,18,0)</f>
        <v>0</v>
      </c>
      <c r="P260" s="53">
        <f>+VLOOKUP(A260,[2]ERRF!G:AZ,41,0)</f>
        <v>0</v>
      </c>
      <c r="Q260" s="53">
        <f>+VLOOKUP(A260,[2]ERRF!G:AZ,38,0)</f>
        <v>0</v>
      </c>
      <c r="R260" s="53">
        <f>+VLOOKUP(A260,[2]ERRF!G:AZ,39,0)</f>
        <v>0</v>
      </c>
      <c r="S260" s="53">
        <f>+VLOOKUP(A260,[2]ERRF!G:AZ,37,0)</f>
        <v>88947</v>
      </c>
      <c r="T260" s="51" t="str">
        <f>+VLOOKUP(A260,[2]ERRF!G:AZ,7,0)</f>
        <v>NINGUNO</v>
      </c>
      <c r="U260" s="51" t="str">
        <f>+VLOOKUP(A260,[2]ERRF!G:AZ,20,0)</f>
        <v>NA</v>
      </c>
      <c r="V260" s="51" t="str">
        <f>+VLOOKUP(A260,[2]ERRF!G:AZ,44,0)</f>
        <v>0</v>
      </c>
      <c r="W260" s="51" t="str">
        <f>+VLOOKUP(A260,[2]ERRF!G:AZ,46,0)</f>
        <v>0</v>
      </c>
    </row>
    <row r="261" spans="1:23">
      <c r="A261" s="46">
        <v>17023</v>
      </c>
      <c r="B261" s="47">
        <v>44799</v>
      </c>
      <c r="C261" s="47">
        <v>44815</v>
      </c>
      <c r="D261" s="48">
        <v>6000</v>
      </c>
      <c r="E261" s="48">
        <v>6000</v>
      </c>
      <c r="F261" s="49" t="s">
        <v>70</v>
      </c>
      <c r="G261" s="50">
        <f>+VLOOKUP(A261,[2]ERRF!G:AZ,12,0)</f>
        <v>44946</v>
      </c>
      <c r="H261" s="50" t="str">
        <f>+VLOOKUP(A261,[2]ERRF!G:AZ,5,0)</f>
        <v>TI-1049321817</v>
      </c>
      <c r="I261" s="51" t="str">
        <f>+VLOOKUP(A261,[2]ERRF!G:AZ,4,0)</f>
        <v>SUBSIDIADO PLENO</v>
      </c>
      <c r="J261" s="52">
        <f>+VLOOKUP(A261,[2]ERRF!G:AZ,17,0)</f>
        <v>6000</v>
      </c>
      <c r="K261" s="53">
        <v>0</v>
      </c>
      <c r="L261" s="53">
        <v>0</v>
      </c>
      <c r="M261" s="53">
        <v>0</v>
      </c>
      <c r="N261" s="53">
        <f>+VLOOKUP(A261,[2]ERRF!G:AZ,19,0)</f>
        <v>0</v>
      </c>
      <c r="O261" s="53">
        <f>+VLOOKUP(A261,[2]ERRF!G:AZ,18,0)</f>
        <v>0</v>
      </c>
      <c r="P261" s="53">
        <f>+VLOOKUP(A261,[2]ERRF!G:AZ,41,0)</f>
        <v>0</v>
      </c>
      <c r="Q261" s="53">
        <f>+VLOOKUP(A261,[2]ERRF!G:AZ,38,0)</f>
        <v>0</v>
      </c>
      <c r="R261" s="53">
        <f>+VLOOKUP(A261,[2]ERRF!G:AZ,39,0)</f>
        <v>0</v>
      </c>
      <c r="S261" s="53">
        <f>+VLOOKUP(A261,[2]ERRF!G:AZ,37,0)</f>
        <v>6000</v>
      </c>
      <c r="T261" s="51" t="str">
        <f>+VLOOKUP(A261,[2]ERRF!G:AZ,7,0)</f>
        <v>NINGUNO</v>
      </c>
      <c r="U261" s="51" t="str">
        <f>+VLOOKUP(A261,[2]ERRF!G:AZ,20,0)</f>
        <v>NA</v>
      </c>
      <c r="V261" s="51" t="str">
        <f>+VLOOKUP(A261,[2]ERRF!G:AZ,44,0)</f>
        <v>0</v>
      </c>
      <c r="W261" s="51" t="str">
        <f>+VLOOKUP(A261,[2]ERRF!G:AZ,46,0)</f>
        <v>0</v>
      </c>
    </row>
    <row r="262" spans="1:23">
      <c r="A262" s="46">
        <v>17624</v>
      </c>
      <c r="B262" s="47">
        <v>44825</v>
      </c>
      <c r="C262" s="47">
        <v>44849</v>
      </c>
      <c r="D262" s="48">
        <v>710569</v>
      </c>
      <c r="E262" s="48">
        <v>710569</v>
      </c>
      <c r="F262" s="49" t="s">
        <v>70</v>
      </c>
      <c r="G262" s="50">
        <f>+VLOOKUP(A262,[2]ERRF!G:AZ,12,0)</f>
        <v>44946</v>
      </c>
      <c r="H262" s="50" t="str">
        <f>+VLOOKUP(A262,[2]ERRF!G:AZ,5,0)</f>
        <v>TI-1067032784</v>
      </c>
      <c r="I262" s="51" t="str">
        <f>+VLOOKUP(A262,[2]ERRF!G:AZ,4,0)</f>
        <v>SUBSIDIADO PLENO</v>
      </c>
      <c r="J262" s="52">
        <f>+VLOOKUP(A262,[2]ERRF!G:AZ,17,0)</f>
        <v>710569</v>
      </c>
      <c r="K262" s="53">
        <v>0</v>
      </c>
      <c r="L262" s="53">
        <v>0</v>
      </c>
      <c r="M262" s="53">
        <v>0</v>
      </c>
      <c r="N262" s="53">
        <f>+VLOOKUP(A262,[2]ERRF!G:AZ,19,0)</f>
        <v>0</v>
      </c>
      <c r="O262" s="53">
        <f>+VLOOKUP(A262,[2]ERRF!G:AZ,18,0)</f>
        <v>0</v>
      </c>
      <c r="P262" s="53">
        <f>+VLOOKUP(A262,[2]ERRF!G:AZ,41,0)</f>
        <v>0</v>
      </c>
      <c r="Q262" s="53">
        <f>+VLOOKUP(A262,[2]ERRF!G:AZ,38,0)</f>
        <v>0</v>
      </c>
      <c r="R262" s="53">
        <f>+VLOOKUP(A262,[2]ERRF!G:AZ,39,0)</f>
        <v>0</v>
      </c>
      <c r="S262" s="53">
        <f>+VLOOKUP(A262,[2]ERRF!G:AZ,37,0)</f>
        <v>710569</v>
      </c>
      <c r="T262" s="51" t="str">
        <f>+VLOOKUP(A262,[2]ERRF!G:AZ,7,0)</f>
        <v>NINGUNO</v>
      </c>
      <c r="U262" s="51" t="str">
        <f>+VLOOKUP(A262,[2]ERRF!G:AZ,20,0)</f>
        <v>NA</v>
      </c>
      <c r="V262" s="51" t="str">
        <f>+VLOOKUP(A262,[2]ERRF!G:AZ,44,0)</f>
        <v>0</v>
      </c>
      <c r="W262" s="51" t="str">
        <f>+VLOOKUP(A262,[2]ERRF!G:AZ,46,0)</f>
        <v>0</v>
      </c>
    </row>
    <row r="263" spans="1:23">
      <c r="A263" s="46">
        <v>17490</v>
      </c>
      <c r="B263" s="47">
        <v>44826</v>
      </c>
      <c r="C263" s="47">
        <v>44849</v>
      </c>
      <c r="D263" s="48">
        <v>6000</v>
      </c>
      <c r="E263" s="48">
        <v>6000</v>
      </c>
      <c r="F263" s="49" t="s">
        <v>70</v>
      </c>
      <c r="G263" s="50">
        <f>+VLOOKUP(A263,[2]ERRF!G:AZ,12,0)</f>
        <v>44946</v>
      </c>
      <c r="H263" s="50" t="str">
        <f>+VLOOKUP(A263,[2]ERRF!G:AZ,5,0)</f>
        <v>TI-1052219832</v>
      </c>
      <c r="I263" s="51" t="str">
        <f>+VLOOKUP(A263,[2]ERRF!G:AZ,4,0)</f>
        <v>SUBSIDIADO PLENO</v>
      </c>
      <c r="J263" s="52">
        <f>+VLOOKUP(A263,[2]ERRF!G:AZ,17,0)</f>
        <v>6000</v>
      </c>
      <c r="K263" s="53">
        <v>0</v>
      </c>
      <c r="L263" s="53">
        <v>0</v>
      </c>
      <c r="M263" s="53">
        <v>0</v>
      </c>
      <c r="N263" s="53">
        <f>+VLOOKUP(A263,[2]ERRF!G:AZ,19,0)</f>
        <v>0</v>
      </c>
      <c r="O263" s="53">
        <f>+VLOOKUP(A263,[2]ERRF!G:AZ,18,0)</f>
        <v>0</v>
      </c>
      <c r="P263" s="53">
        <f>+VLOOKUP(A263,[2]ERRF!G:AZ,41,0)</f>
        <v>0</v>
      </c>
      <c r="Q263" s="53">
        <f>+VLOOKUP(A263,[2]ERRF!G:AZ,38,0)</f>
        <v>0</v>
      </c>
      <c r="R263" s="53">
        <f>+VLOOKUP(A263,[2]ERRF!G:AZ,39,0)</f>
        <v>0</v>
      </c>
      <c r="S263" s="53">
        <f>+VLOOKUP(A263,[2]ERRF!G:AZ,37,0)</f>
        <v>6000</v>
      </c>
      <c r="T263" s="51" t="str">
        <f>+VLOOKUP(A263,[2]ERRF!G:AZ,7,0)</f>
        <v>NINGUNO</v>
      </c>
      <c r="U263" s="51" t="str">
        <f>+VLOOKUP(A263,[2]ERRF!G:AZ,20,0)</f>
        <v>NA</v>
      </c>
      <c r="V263" s="51" t="str">
        <f>+VLOOKUP(A263,[2]ERRF!G:AZ,44,0)</f>
        <v>0</v>
      </c>
      <c r="W263" s="51" t="str">
        <f>+VLOOKUP(A263,[2]ERRF!G:AZ,46,0)</f>
        <v>0</v>
      </c>
    </row>
    <row r="264" spans="1:23">
      <c r="A264" s="46">
        <v>17491</v>
      </c>
      <c r="B264" s="47">
        <v>44826</v>
      </c>
      <c r="C264" s="47">
        <v>44849</v>
      </c>
      <c r="D264" s="48">
        <v>6000</v>
      </c>
      <c r="E264" s="48">
        <v>6000</v>
      </c>
      <c r="F264" s="49" t="s">
        <v>70</v>
      </c>
      <c r="G264" s="50">
        <f>+VLOOKUP(A264,[2]ERRF!G:AZ,12,0)</f>
        <v>44946</v>
      </c>
      <c r="H264" s="50" t="str">
        <f>+VLOOKUP(A264,[2]ERRF!G:AZ,5,0)</f>
        <v>TI-1052219182</v>
      </c>
      <c r="I264" s="51" t="str">
        <f>+VLOOKUP(A264,[2]ERRF!G:AZ,4,0)</f>
        <v>SUBSIDIADO PLENO</v>
      </c>
      <c r="J264" s="52">
        <f>+VLOOKUP(A264,[2]ERRF!G:AZ,17,0)</f>
        <v>6000</v>
      </c>
      <c r="K264" s="53">
        <v>0</v>
      </c>
      <c r="L264" s="53">
        <v>0</v>
      </c>
      <c r="M264" s="53">
        <v>0</v>
      </c>
      <c r="N264" s="53">
        <f>+VLOOKUP(A264,[2]ERRF!G:AZ,19,0)</f>
        <v>0</v>
      </c>
      <c r="O264" s="53">
        <f>+VLOOKUP(A264,[2]ERRF!G:AZ,18,0)</f>
        <v>0</v>
      </c>
      <c r="P264" s="53">
        <f>+VLOOKUP(A264,[2]ERRF!G:AZ,41,0)</f>
        <v>0</v>
      </c>
      <c r="Q264" s="53">
        <f>+VLOOKUP(A264,[2]ERRF!G:AZ,38,0)</f>
        <v>0</v>
      </c>
      <c r="R264" s="53">
        <f>+VLOOKUP(A264,[2]ERRF!G:AZ,39,0)</f>
        <v>0</v>
      </c>
      <c r="S264" s="53">
        <f>+VLOOKUP(A264,[2]ERRF!G:AZ,37,0)</f>
        <v>6000</v>
      </c>
      <c r="T264" s="51" t="str">
        <f>+VLOOKUP(A264,[2]ERRF!G:AZ,7,0)</f>
        <v>NINGUNO</v>
      </c>
      <c r="U264" s="51" t="str">
        <f>+VLOOKUP(A264,[2]ERRF!G:AZ,20,0)</f>
        <v>NA</v>
      </c>
      <c r="V264" s="51" t="str">
        <f>+VLOOKUP(A264,[2]ERRF!G:AZ,44,0)</f>
        <v>0</v>
      </c>
      <c r="W264" s="51" t="str">
        <f>+VLOOKUP(A264,[2]ERRF!G:AZ,46,0)</f>
        <v>0</v>
      </c>
    </row>
    <row r="265" spans="1:23">
      <c r="A265" s="46">
        <v>17652</v>
      </c>
      <c r="B265" s="47">
        <v>44832</v>
      </c>
      <c r="C265" s="47">
        <v>44856</v>
      </c>
      <c r="D265" s="48">
        <v>224870</v>
      </c>
      <c r="E265" s="48">
        <v>224870</v>
      </c>
      <c r="F265" s="49" t="s">
        <v>70</v>
      </c>
      <c r="G265" s="50">
        <f>+VLOOKUP(A265,[2]ERRF!G:AZ,12,0)</f>
        <v>44946</v>
      </c>
      <c r="H265" s="50" t="str">
        <f>+VLOOKUP(A265,[2]ERRF!G:AZ,5,0)</f>
        <v>CC-30874073</v>
      </c>
      <c r="I265" s="51" t="str">
        <f>+VLOOKUP(A265,[2]ERRF!G:AZ,4,0)</f>
        <v>SUBSIDIADO PLENO</v>
      </c>
      <c r="J265" s="52">
        <f>+VLOOKUP(A265,[2]ERRF!G:AZ,17,0)</f>
        <v>224870</v>
      </c>
      <c r="K265" s="53">
        <v>0</v>
      </c>
      <c r="L265" s="53">
        <v>0</v>
      </c>
      <c r="M265" s="53">
        <v>0</v>
      </c>
      <c r="N265" s="53">
        <f>+VLOOKUP(A265,[2]ERRF!G:AZ,19,0)</f>
        <v>0</v>
      </c>
      <c r="O265" s="53">
        <f>+VLOOKUP(A265,[2]ERRF!G:AZ,18,0)</f>
        <v>0</v>
      </c>
      <c r="P265" s="53">
        <f>+VLOOKUP(A265,[2]ERRF!G:AZ,41,0)</f>
        <v>0</v>
      </c>
      <c r="Q265" s="53">
        <f>+VLOOKUP(A265,[2]ERRF!G:AZ,38,0)</f>
        <v>0</v>
      </c>
      <c r="R265" s="53">
        <f>+VLOOKUP(A265,[2]ERRF!G:AZ,39,0)</f>
        <v>0</v>
      </c>
      <c r="S265" s="53">
        <f>+VLOOKUP(A265,[2]ERRF!G:AZ,37,0)</f>
        <v>224870</v>
      </c>
      <c r="T265" s="51" t="str">
        <f>+VLOOKUP(A265,[2]ERRF!G:AZ,7,0)</f>
        <v>NINGUNO</v>
      </c>
      <c r="U265" s="51" t="str">
        <f>+VLOOKUP(A265,[2]ERRF!G:AZ,20,0)</f>
        <v>NA</v>
      </c>
      <c r="V265" s="51" t="str">
        <f>+VLOOKUP(A265,[2]ERRF!G:AZ,44,0)</f>
        <v>0</v>
      </c>
      <c r="W265" s="51" t="str">
        <f>+VLOOKUP(A265,[2]ERRF!G:AZ,46,0)</f>
        <v>0</v>
      </c>
    </row>
    <row r="266" spans="1:23">
      <c r="A266" s="46">
        <v>17694</v>
      </c>
      <c r="B266" s="47">
        <v>44838</v>
      </c>
      <c r="C266" s="47">
        <v>44849</v>
      </c>
      <c r="D266" s="48">
        <v>24000</v>
      </c>
      <c r="E266" s="48">
        <v>24000</v>
      </c>
      <c r="F266" s="49" t="s">
        <v>63</v>
      </c>
      <c r="G266" s="50">
        <f>+VLOOKUP(A266,[2]ERRF!G:AZ,12,0)</f>
        <v>44946</v>
      </c>
      <c r="H266" s="50" t="str">
        <f>+VLOOKUP(A266,[2]ERRF!G:AZ,5,0)</f>
        <v>RC-1049090147</v>
      </c>
      <c r="I266" s="51" t="str">
        <f>+VLOOKUP(A266,[2]ERRF!G:AZ,4,0)</f>
        <v>SUBSIDIADO PLENO</v>
      </c>
      <c r="J266" s="52">
        <f>+VLOOKUP(A266,[2]ERRF!G:AZ,17,0)</f>
        <v>24000</v>
      </c>
      <c r="K266" s="53">
        <v>0</v>
      </c>
      <c r="L266" s="53">
        <f>+E266</f>
        <v>24000</v>
      </c>
      <c r="M266" s="53">
        <v>0</v>
      </c>
      <c r="N266" s="53">
        <f>+VLOOKUP(A266,[2]ERRF!G:AZ,19,0)</f>
        <v>0</v>
      </c>
      <c r="O266" s="53">
        <f>+VLOOKUP(A266,[2]ERRF!G:AZ,18,0)</f>
        <v>0</v>
      </c>
      <c r="P266" s="53">
        <f>+VLOOKUP(A266,[2]ERRF!G:AZ,41,0)</f>
        <v>0</v>
      </c>
      <c r="Q266" s="53">
        <f>+VLOOKUP(A266,[2]ERRF!G:AZ,38,0)</f>
        <v>0</v>
      </c>
      <c r="R266" s="53">
        <f>+VLOOKUP(A266,[2]ERRF!G:AZ,39,0)</f>
        <v>0</v>
      </c>
      <c r="S266" s="53">
        <f>+VLOOKUP(A266,[2]ERRF!G:AZ,37,0)</f>
        <v>0</v>
      </c>
      <c r="T266" s="51" t="str">
        <f>+VLOOKUP(A266,[2]ERRF!G:AZ,7,0)</f>
        <v>NINGUNO</v>
      </c>
      <c r="U266" s="51" t="str">
        <f>+VLOOKUP(A266,[2]ERRF!G:AZ,20,0)</f>
        <v>NA</v>
      </c>
      <c r="V266" s="51" t="str">
        <f>+VLOOKUP(A266,[2]ERRF!G:AZ,44,0)</f>
        <v>0</v>
      </c>
      <c r="W266" s="51" t="str">
        <f>+VLOOKUP(A266,[2]ERRF!G:AZ,46,0)</f>
        <v>0</v>
      </c>
    </row>
    <row r="267" spans="1:23">
      <c r="A267" s="46">
        <v>17695</v>
      </c>
      <c r="B267" s="47">
        <v>44841</v>
      </c>
      <c r="C267" s="47">
        <v>44849</v>
      </c>
      <c r="D267" s="48">
        <v>12000</v>
      </c>
      <c r="E267" s="48">
        <v>12000</v>
      </c>
      <c r="F267" s="49" t="s">
        <v>70</v>
      </c>
      <c r="G267" s="50">
        <f>+VLOOKUP(A267,[2]ERRF!G:AZ,12,0)</f>
        <v>44946</v>
      </c>
      <c r="H267" s="50" t="str">
        <f>+VLOOKUP(A267,[2]ERRF!G:AZ,5,0)</f>
        <v>CN-22101010129175</v>
      </c>
      <c r="I267" s="51" t="str">
        <f>+VLOOKUP(A267,[2]ERRF!G:AZ,4,0)</f>
        <v>SUBSIDIADO PLENO</v>
      </c>
      <c r="J267" s="52">
        <f>+VLOOKUP(A267,[2]ERRF!G:AZ,17,0)</f>
        <v>12000</v>
      </c>
      <c r="K267" s="53">
        <v>0</v>
      </c>
      <c r="L267" s="53">
        <v>0</v>
      </c>
      <c r="M267" s="53">
        <v>0</v>
      </c>
      <c r="N267" s="53">
        <f>+VLOOKUP(A267,[2]ERRF!G:AZ,19,0)</f>
        <v>0</v>
      </c>
      <c r="O267" s="53">
        <f>+VLOOKUP(A267,[2]ERRF!G:AZ,18,0)</f>
        <v>0</v>
      </c>
      <c r="P267" s="53">
        <f>+VLOOKUP(A267,[2]ERRF!G:AZ,41,0)</f>
        <v>0</v>
      </c>
      <c r="Q267" s="53">
        <f>+VLOOKUP(A267,[2]ERRF!G:AZ,38,0)</f>
        <v>0</v>
      </c>
      <c r="R267" s="53">
        <f>+VLOOKUP(A267,[2]ERRF!G:AZ,39,0)</f>
        <v>0</v>
      </c>
      <c r="S267" s="53">
        <f>+VLOOKUP(A267,[2]ERRF!G:AZ,37,0)</f>
        <v>12000</v>
      </c>
      <c r="T267" s="51" t="str">
        <f>+VLOOKUP(A267,[2]ERRF!G:AZ,7,0)</f>
        <v>NINGUNO</v>
      </c>
      <c r="U267" s="51" t="str">
        <f>+VLOOKUP(A267,[2]ERRF!G:AZ,20,0)</f>
        <v>NA</v>
      </c>
      <c r="V267" s="51" t="str">
        <f>+VLOOKUP(A267,[2]ERRF!G:AZ,44,0)</f>
        <v>0</v>
      </c>
      <c r="W267" s="51" t="str">
        <f>+VLOOKUP(A267,[2]ERRF!G:AZ,46,0)</f>
        <v>0</v>
      </c>
    </row>
    <row r="268" spans="1:23">
      <c r="A268" s="46">
        <v>17807</v>
      </c>
      <c r="B268" s="47">
        <v>44847</v>
      </c>
      <c r="C268" s="47">
        <v>44849</v>
      </c>
      <c r="D268" s="48">
        <v>6000</v>
      </c>
      <c r="E268" s="48">
        <v>6000</v>
      </c>
      <c r="F268" s="49" t="s">
        <v>70</v>
      </c>
      <c r="G268" s="50">
        <f>+VLOOKUP(A268,[2]ERRF!G:AZ,12,0)</f>
        <v>44946</v>
      </c>
      <c r="H268" s="50" t="str">
        <f>+VLOOKUP(A268,[2]ERRF!G:AZ,5,0)</f>
        <v>TI-1194714373</v>
      </c>
      <c r="I268" s="51" t="str">
        <f>+VLOOKUP(A268,[2]ERRF!G:AZ,4,0)</f>
        <v>SUBSIDIADO PLENO</v>
      </c>
      <c r="J268" s="52">
        <f>+VLOOKUP(A268,[2]ERRF!G:AZ,17,0)</f>
        <v>6000</v>
      </c>
      <c r="K268" s="53">
        <v>0</v>
      </c>
      <c r="L268" s="53">
        <v>0</v>
      </c>
      <c r="M268" s="53">
        <v>0</v>
      </c>
      <c r="N268" s="53">
        <f>+VLOOKUP(A268,[2]ERRF!G:AZ,19,0)</f>
        <v>0</v>
      </c>
      <c r="O268" s="53">
        <f>+VLOOKUP(A268,[2]ERRF!G:AZ,18,0)</f>
        <v>0</v>
      </c>
      <c r="P268" s="53">
        <f>+VLOOKUP(A268,[2]ERRF!G:AZ,41,0)</f>
        <v>0</v>
      </c>
      <c r="Q268" s="53">
        <f>+VLOOKUP(A268,[2]ERRF!G:AZ,38,0)</f>
        <v>0</v>
      </c>
      <c r="R268" s="53">
        <f>+VLOOKUP(A268,[2]ERRF!G:AZ,39,0)</f>
        <v>0</v>
      </c>
      <c r="S268" s="53">
        <f>+VLOOKUP(A268,[2]ERRF!G:AZ,37,0)</f>
        <v>6000</v>
      </c>
      <c r="T268" s="51" t="str">
        <f>+VLOOKUP(A268,[2]ERRF!G:AZ,7,0)</f>
        <v>NINGUNO</v>
      </c>
      <c r="U268" s="51" t="str">
        <f>+VLOOKUP(A268,[2]ERRF!G:AZ,20,0)</f>
        <v>NA</v>
      </c>
      <c r="V268" s="51" t="str">
        <f>+VLOOKUP(A268,[2]ERRF!G:AZ,44,0)</f>
        <v>0</v>
      </c>
      <c r="W268" s="51" t="str">
        <f>+VLOOKUP(A268,[2]ERRF!G:AZ,46,0)</f>
        <v>0</v>
      </c>
    </row>
    <row r="269" spans="1:23">
      <c r="A269" s="46">
        <v>17859</v>
      </c>
      <c r="B269" s="47">
        <v>44854</v>
      </c>
      <c r="C269" s="47">
        <v>44856</v>
      </c>
      <c r="D269" s="48">
        <v>6000</v>
      </c>
      <c r="E269" s="48">
        <v>6000</v>
      </c>
      <c r="F269" s="49" t="s">
        <v>70</v>
      </c>
      <c r="G269" s="50">
        <f>+VLOOKUP(A269,[2]ERRF!G:AZ,12,0)</f>
        <v>44946</v>
      </c>
      <c r="H269" s="50" t="str">
        <f>+VLOOKUP(A269,[2]ERRF!G:AZ,5,0)</f>
        <v>CC-9115303</v>
      </c>
      <c r="I269" s="51" t="str">
        <f>+VLOOKUP(A269,[2]ERRF!G:AZ,4,0)</f>
        <v>SUBSIDIADO PLENO</v>
      </c>
      <c r="J269" s="52">
        <f>+VLOOKUP(A269,[2]ERRF!G:AZ,17,0)</f>
        <v>6000</v>
      </c>
      <c r="K269" s="53">
        <v>0</v>
      </c>
      <c r="L269" s="53">
        <v>0</v>
      </c>
      <c r="M269" s="53">
        <v>0</v>
      </c>
      <c r="N269" s="53">
        <f>+VLOOKUP(A269,[2]ERRF!G:AZ,19,0)</f>
        <v>0</v>
      </c>
      <c r="O269" s="53">
        <f>+VLOOKUP(A269,[2]ERRF!G:AZ,18,0)</f>
        <v>0</v>
      </c>
      <c r="P269" s="53">
        <f>+VLOOKUP(A269,[2]ERRF!G:AZ,41,0)</f>
        <v>0</v>
      </c>
      <c r="Q269" s="53">
        <f>+VLOOKUP(A269,[2]ERRF!G:AZ,38,0)</f>
        <v>0</v>
      </c>
      <c r="R269" s="53">
        <f>+VLOOKUP(A269,[2]ERRF!G:AZ,39,0)</f>
        <v>0</v>
      </c>
      <c r="S269" s="53">
        <f>+VLOOKUP(A269,[2]ERRF!G:AZ,37,0)</f>
        <v>6000</v>
      </c>
      <c r="T269" s="51" t="str">
        <f>+VLOOKUP(A269,[2]ERRF!G:AZ,7,0)</f>
        <v>NINGUNO</v>
      </c>
      <c r="U269" s="51" t="str">
        <f>+VLOOKUP(A269,[2]ERRF!G:AZ,20,0)</f>
        <v>NA</v>
      </c>
      <c r="V269" s="51" t="str">
        <f>+VLOOKUP(A269,[2]ERRF!G:AZ,44,0)</f>
        <v>0</v>
      </c>
      <c r="W269" s="51" t="str">
        <f>+VLOOKUP(A269,[2]ERRF!G:AZ,46,0)</f>
        <v>0</v>
      </c>
    </row>
    <row r="270" spans="1:23" s="57" customFormat="1" ht="12">
      <c r="A270" s="54"/>
      <c r="B270" s="55"/>
      <c r="C270" s="55"/>
      <c r="D270" s="56">
        <f>SUBTOTAL(9,D2:D269)</f>
        <v>37436739</v>
      </c>
      <c r="E270" s="56">
        <f>SUBTOTAL(9,E2:E269)</f>
        <v>36973195</v>
      </c>
      <c r="F270" s="54"/>
      <c r="G270" s="55"/>
      <c r="H270" s="55"/>
      <c r="I270" s="54"/>
      <c r="J270" s="56">
        <f t="shared" ref="J270:S270" si="0">SUBTOTAL(9,J2:J269)</f>
        <v>16756568</v>
      </c>
      <c r="K270" s="56">
        <f t="shared" si="0"/>
        <v>20131375</v>
      </c>
      <c r="L270" s="56">
        <f t="shared" si="0"/>
        <v>614815</v>
      </c>
      <c r="M270" s="56">
        <f t="shared" si="0"/>
        <v>258434</v>
      </c>
      <c r="N270" s="56">
        <f t="shared" si="0"/>
        <v>836310</v>
      </c>
      <c r="O270" s="56">
        <f t="shared" si="0"/>
        <v>577941</v>
      </c>
      <c r="P270" s="56">
        <f t="shared" si="0"/>
        <v>0</v>
      </c>
      <c r="Q270" s="56">
        <f t="shared" si="0"/>
        <v>2310455</v>
      </c>
      <c r="R270" s="56">
        <f t="shared" si="0"/>
        <v>8908507</v>
      </c>
      <c r="S270" s="56">
        <f t="shared" si="0"/>
        <v>3335358</v>
      </c>
      <c r="T270" s="54"/>
      <c r="U270" s="54"/>
      <c r="V270" s="54"/>
      <c r="W270" s="54"/>
    </row>
    <row r="272" spans="1:23">
      <c r="F272" s="59" t="s">
        <v>81</v>
      </c>
      <c r="G272" s="49">
        <f>+E270</f>
        <v>36973195</v>
      </c>
      <c r="H272" s="60"/>
    </row>
    <row r="273" spans="6:8">
      <c r="F273" s="51" t="s">
        <v>62</v>
      </c>
      <c r="G273" s="49">
        <f>+K270</f>
        <v>20131375</v>
      </c>
      <c r="H273" s="60"/>
    </row>
    <row r="274" spans="6:8">
      <c r="F274" s="51" t="s">
        <v>63</v>
      </c>
      <c r="G274" s="49">
        <f>+L270</f>
        <v>614815</v>
      </c>
      <c r="H274" s="60"/>
    </row>
    <row r="275" spans="6:8">
      <c r="F275" s="51" t="s">
        <v>64</v>
      </c>
      <c r="G275" s="49">
        <f>+M270</f>
        <v>258434</v>
      </c>
      <c r="H275" s="60"/>
    </row>
    <row r="276" spans="6:8">
      <c r="F276" s="51" t="s">
        <v>65</v>
      </c>
      <c r="G276" s="49">
        <f>+N270</f>
        <v>836310</v>
      </c>
      <c r="H276" s="60"/>
    </row>
    <row r="277" spans="6:8">
      <c r="F277" s="51" t="s">
        <v>66</v>
      </c>
      <c r="G277" s="49">
        <f>+O270</f>
        <v>577941</v>
      </c>
      <c r="H277" s="60"/>
    </row>
    <row r="278" spans="6:8">
      <c r="F278" s="51" t="s">
        <v>82</v>
      </c>
      <c r="G278" s="49">
        <f>+Q270+R270</f>
        <v>11218962</v>
      </c>
      <c r="H278" s="60"/>
    </row>
    <row r="279" spans="6:8">
      <c r="F279" s="51" t="s">
        <v>70</v>
      </c>
      <c r="G279" s="49">
        <f>+S270</f>
        <v>3335358</v>
      </c>
      <c r="H279" s="60"/>
    </row>
    <row r="280" spans="6:8">
      <c r="F280" s="59" t="s">
        <v>83</v>
      </c>
      <c r="G280" s="53">
        <v>134739</v>
      </c>
      <c r="H280" s="61"/>
    </row>
    <row r="281" spans="6:8">
      <c r="F281" s="51" t="s">
        <v>84</v>
      </c>
      <c r="G281" s="62">
        <f>+G279-G280</f>
        <v>3200619</v>
      </c>
    </row>
  </sheetData>
  <autoFilter ref="A1:W269" xr:uid="{AE7B562C-3A3D-42CC-967B-F5E5591D5CB6}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8BA9F-84C3-418C-B5C1-E25E2EEF99F1}">
  <dimension ref="A1:M176"/>
  <sheetViews>
    <sheetView workbookViewId="0">
      <selection activeCell="E6" sqref="E6"/>
    </sheetView>
  </sheetViews>
  <sheetFormatPr defaultColWidth="11.42578125" defaultRowHeight="15"/>
  <cols>
    <col min="1" max="5" width="14.140625" customWidth="1"/>
    <col min="6" max="6" width="35.7109375" bestFit="1" customWidth="1"/>
    <col min="7" max="13" width="14.140625" customWidth="1"/>
  </cols>
  <sheetData>
    <row r="1" spans="1:13">
      <c r="A1" s="63" t="s">
        <v>85</v>
      </c>
      <c r="B1" s="63" t="s">
        <v>86</v>
      </c>
      <c r="C1" s="63" t="s">
        <v>87</v>
      </c>
      <c r="D1" s="63" t="s">
        <v>88</v>
      </c>
      <c r="E1" s="63" t="s">
        <v>89</v>
      </c>
      <c r="F1" s="63" t="s">
        <v>90</v>
      </c>
      <c r="G1" s="63" t="s">
        <v>91</v>
      </c>
      <c r="H1" s="63" t="s">
        <v>92</v>
      </c>
      <c r="I1" s="63" t="s">
        <v>93</v>
      </c>
      <c r="J1" s="64" t="s">
        <v>94</v>
      </c>
      <c r="K1" s="64" t="s">
        <v>95</v>
      </c>
      <c r="L1" s="64" t="s">
        <v>96</v>
      </c>
      <c r="M1" s="64" t="s">
        <v>97</v>
      </c>
    </row>
    <row r="2" spans="1:13">
      <c r="A2" s="18" t="s">
        <v>98</v>
      </c>
      <c r="B2" s="18" t="s">
        <v>98</v>
      </c>
      <c r="C2" s="18" t="s">
        <v>99</v>
      </c>
      <c r="D2" s="18" t="s">
        <v>100</v>
      </c>
      <c r="E2" s="18" t="s">
        <v>101</v>
      </c>
      <c r="F2" s="18" t="s">
        <v>102</v>
      </c>
      <c r="G2" s="18" t="s">
        <v>103</v>
      </c>
      <c r="H2" s="65">
        <v>42765</v>
      </c>
      <c r="I2" s="65">
        <v>42765</v>
      </c>
      <c r="J2" s="66">
        <v>45260</v>
      </c>
      <c r="K2" s="66">
        <v>45260</v>
      </c>
      <c r="L2" s="66">
        <v>1441728</v>
      </c>
      <c r="M2" s="66">
        <v>0</v>
      </c>
    </row>
    <row r="3" spans="1:13">
      <c r="A3" s="18" t="s">
        <v>104</v>
      </c>
      <c r="B3" s="18" t="s">
        <v>104</v>
      </c>
      <c r="C3" s="18" t="s">
        <v>99</v>
      </c>
      <c r="D3" s="18" t="s">
        <v>100</v>
      </c>
      <c r="E3" s="18" t="s">
        <v>101</v>
      </c>
      <c r="F3" s="18" t="s">
        <v>102</v>
      </c>
      <c r="G3" s="18" t="s">
        <v>103</v>
      </c>
      <c r="H3" s="65">
        <v>42765</v>
      </c>
      <c r="I3" s="65">
        <v>42765</v>
      </c>
      <c r="J3" s="66">
        <v>63366</v>
      </c>
      <c r="K3" s="66">
        <v>63366</v>
      </c>
      <c r="L3" s="66">
        <v>1441728</v>
      </c>
      <c r="M3" s="66">
        <v>0</v>
      </c>
    </row>
    <row r="4" spans="1:13">
      <c r="A4" s="18" t="s">
        <v>105</v>
      </c>
      <c r="B4" s="18" t="s">
        <v>105</v>
      </c>
      <c r="C4" s="18" t="s">
        <v>99</v>
      </c>
      <c r="D4" s="18" t="s">
        <v>100</v>
      </c>
      <c r="E4" s="18" t="s">
        <v>101</v>
      </c>
      <c r="F4" s="18" t="s">
        <v>102</v>
      </c>
      <c r="G4" s="18" t="s">
        <v>103</v>
      </c>
      <c r="H4" s="65">
        <v>42765</v>
      </c>
      <c r="I4" s="65">
        <v>42765</v>
      </c>
      <c r="J4" s="66">
        <v>480139</v>
      </c>
      <c r="K4" s="66">
        <v>480139</v>
      </c>
      <c r="L4" s="66">
        <v>1441728</v>
      </c>
      <c r="M4" s="66">
        <v>0</v>
      </c>
    </row>
    <row r="5" spans="1:13">
      <c r="A5" s="18" t="s">
        <v>106</v>
      </c>
      <c r="B5" s="18" t="s">
        <v>106</v>
      </c>
      <c r="C5" s="18" t="s">
        <v>99</v>
      </c>
      <c r="D5" s="18" t="s">
        <v>100</v>
      </c>
      <c r="E5" s="18" t="s">
        <v>101</v>
      </c>
      <c r="F5" s="18" t="s">
        <v>102</v>
      </c>
      <c r="G5" s="18" t="s">
        <v>103</v>
      </c>
      <c r="H5" s="65">
        <v>42765</v>
      </c>
      <c r="I5" s="65">
        <v>42765</v>
      </c>
      <c r="J5" s="66">
        <v>296197</v>
      </c>
      <c r="K5" s="66">
        <v>296197</v>
      </c>
      <c r="L5" s="66">
        <v>1441728</v>
      </c>
      <c r="M5" s="66">
        <v>0</v>
      </c>
    </row>
    <row r="6" spans="1:13">
      <c r="A6" s="18" t="s">
        <v>107</v>
      </c>
      <c r="B6" s="18" t="s">
        <v>107</v>
      </c>
      <c r="C6" s="18" t="s">
        <v>99</v>
      </c>
      <c r="D6" s="18" t="s">
        <v>100</v>
      </c>
      <c r="E6" s="18">
        <v>892300343</v>
      </c>
      <c r="F6" s="18" t="s">
        <v>102</v>
      </c>
      <c r="G6" s="18" t="s">
        <v>103</v>
      </c>
      <c r="H6" s="65">
        <v>42765</v>
      </c>
      <c r="I6" s="65">
        <v>42765</v>
      </c>
      <c r="J6" s="66">
        <v>149720</v>
      </c>
      <c r="K6" s="66">
        <v>149720</v>
      </c>
      <c r="L6" s="66">
        <v>1441728</v>
      </c>
      <c r="M6" s="66">
        <v>0</v>
      </c>
    </row>
    <row r="7" spans="1:13">
      <c r="A7" s="18" t="s">
        <v>108</v>
      </c>
      <c r="B7" s="18" t="s">
        <v>108</v>
      </c>
      <c r="C7" s="18" t="s">
        <v>99</v>
      </c>
      <c r="D7" s="18" t="s">
        <v>100</v>
      </c>
      <c r="E7" s="18" t="s">
        <v>101</v>
      </c>
      <c r="F7" s="18" t="s">
        <v>102</v>
      </c>
      <c r="G7" s="18" t="s">
        <v>103</v>
      </c>
      <c r="H7" s="65">
        <v>42765</v>
      </c>
      <c r="I7" s="65">
        <v>42765</v>
      </c>
      <c r="J7" s="66">
        <v>407046</v>
      </c>
      <c r="K7" s="66">
        <v>407046</v>
      </c>
      <c r="L7" s="66">
        <v>1441728</v>
      </c>
      <c r="M7" s="66">
        <v>0</v>
      </c>
    </row>
    <row r="8" spans="1:13">
      <c r="A8" s="18" t="s">
        <v>109</v>
      </c>
      <c r="B8" s="18" t="s">
        <v>109</v>
      </c>
      <c r="C8" s="18" t="s">
        <v>99</v>
      </c>
      <c r="D8" s="18" t="s">
        <v>110</v>
      </c>
      <c r="E8" s="18" t="s">
        <v>101</v>
      </c>
      <c r="F8" s="18" t="s">
        <v>102</v>
      </c>
      <c r="G8" s="18" t="s">
        <v>111</v>
      </c>
      <c r="H8" s="65">
        <v>42832</v>
      </c>
      <c r="I8" s="65">
        <v>43144</v>
      </c>
      <c r="J8" s="66">
        <v>15638</v>
      </c>
      <c r="K8" s="66">
        <v>78190</v>
      </c>
      <c r="L8" s="66">
        <v>1000000</v>
      </c>
      <c r="M8" s="66">
        <v>0</v>
      </c>
    </row>
    <row r="9" spans="1:13">
      <c r="A9" s="18" t="s">
        <v>112</v>
      </c>
      <c r="B9" s="18" t="s">
        <v>112</v>
      </c>
      <c r="C9" s="18" t="s">
        <v>99</v>
      </c>
      <c r="D9" s="18" t="s">
        <v>110</v>
      </c>
      <c r="E9" s="18" t="s">
        <v>101</v>
      </c>
      <c r="F9" s="18" t="s">
        <v>102</v>
      </c>
      <c r="G9" s="18" t="s">
        <v>111</v>
      </c>
      <c r="H9" s="65">
        <v>42832</v>
      </c>
      <c r="I9" s="65">
        <v>43144</v>
      </c>
      <c r="J9" s="66">
        <v>277910</v>
      </c>
      <c r="K9" s="66">
        <v>858716</v>
      </c>
      <c r="L9" s="66">
        <v>1000000</v>
      </c>
      <c r="M9" s="66">
        <v>0</v>
      </c>
    </row>
    <row r="10" spans="1:13">
      <c r="A10" s="18" t="s">
        <v>113</v>
      </c>
      <c r="B10" s="18" t="s">
        <v>113</v>
      </c>
      <c r="C10" s="18" t="s">
        <v>99</v>
      </c>
      <c r="D10" s="18" t="s">
        <v>110</v>
      </c>
      <c r="E10" s="18" t="s">
        <v>101</v>
      </c>
      <c r="F10" s="18" t="s">
        <v>102</v>
      </c>
      <c r="G10" s="18" t="s">
        <v>111</v>
      </c>
      <c r="H10" s="65">
        <v>42832</v>
      </c>
      <c r="I10" s="65">
        <v>43144</v>
      </c>
      <c r="J10" s="66">
        <v>26222</v>
      </c>
      <c r="K10" s="66">
        <v>131109</v>
      </c>
      <c r="L10" s="66">
        <v>1000000</v>
      </c>
      <c r="M10" s="66">
        <v>0</v>
      </c>
    </row>
    <row r="11" spans="1:13">
      <c r="A11" s="18" t="s">
        <v>114</v>
      </c>
      <c r="B11" s="18" t="s">
        <v>114</v>
      </c>
      <c r="C11" s="18" t="s">
        <v>99</v>
      </c>
      <c r="D11" s="18" t="s">
        <v>110</v>
      </c>
      <c r="E11" s="18" t="s">
        <v>101</v>
      </c>
      <c r="F11" s="18" t="s">
        <v>102</v>
      </c>
      <c r="G11" s="18" t="s">
        <v>111</v>
      </c>
      <c r="H11" s="65">
        <v>42832</v>
      </c>
      <c r="I11" s="65">
        <v>43144</v>
      </c>
      <c r="J11" s="66">
        <v>440924</v>
      </c>
      <c r="K11" s="66">
        <v>440924</v>
      </c>
      <c r="L11" s="66">
        <v>1000000</v>
      </c>
      <c r="M11" s="66">
        <v>0</v>
      </c>
    </row>
    <row r="12" spans="1:13">
      <c r="A12" s="18" t="s">
        <v>115</v>
      </c>
      <c r="B12" s="18" t="s">
        <v>115</v>
      </c>
      <c r="C12" s="18" t="s">
        <v>99</v>
      </c>
      <c r="D12" s="18" t="s">
        <v>110</v>
      </c>
      <c r="E12" s="18" t="s">
        <v>101</v>
      </c>
      <c r="F12" s="18" t="s">
        <v>102</v>
      </c>
      <c r="G12" s="18" t="s">
        <v>111</v>
      </c>
      <c r="H12" s="65">
        <v>42832</v>
      </c>
      <c r="I12" s="65">
        <v>43069</v>
      </c>
      <c r="J12" s="66">
        <v>45080</v>
      </c>
      <c r="K12" s="66">
        <v>45080</v>
      </c>
      <c r="L12" s="66">
        <v>1000000</v>
      </c>
      <c r="M12" s="66">
        <v>0</v>
      </c>
    </row>
    <row r="13" spans="1:13">
      <c r="A13" s="18" t="s">
        <v>116</v>
      </c>
      <c r="B13" s="18" t="s">
        <v>116</v>
      </c>
      <c r="C13" s="18" t="s">
        <v>99</v>
      </c>
      <c r="D13" s="18" t="s">
        <v>110</v>
      </c>
      <c r="E13" s="18" t="s">
        <v>101</v>
      </c>
      <c r="F13" s="18" t="s">
        <v>102</v>
      </c>
      <c r="G13" s="18" t="s">
        <v>111</v>
      </c>
      <c r="H13" s="65">
        <v>42832</v>
      </c>
      <c r="I13" s="65">
        <v>43069</v>
      </c>
      <c r="J13" s="66">
        <v>9042</v>
      </c>
      <c r="K13" s="66">
        <v>9042</v>
      </c>
      <c r="L13" s="66">
        <v>1000000</v>
      </c>
      <c r="M13" s="66">
        <v>0</v>
      </c>
    </row>
    <row r="14" spans="1:13">
      <c r="A14" s="18" t="s">
        <v>117</v>
      </c>
      <c r="B14" s="18" t="s">
        <v>117</v>
      </c>
      <c r="C14" s="18" t="s">
        <v>99</v>
      </c>
      <c r="D14" s="18" t="s">
        <v>110</v>
      </c>
      <c r="E14" s="18" t="s">
        <v>101</v>
      </c>
      <c r="F14" s="18" t="s">
        <v>102</v>
      </c>
      <c r="G14" s="18" t="s">
        <v>111</v>
      </c>
      <c r="H14" s="65">
        <v>42832</v>
      </c>
      <c r="I14" s="65">
        <v>43069</v>
      </c>
      <c r="J14" s="66">
        <v>57792</v>
      </c>
      <c r="K14" s="66">
        <v>57792</v>
      </c>
      <c r="L14" s="66">
        <v>1000000</v>
      </c>
      <c r="M14" s="66">
        <v>0</v>
      </c>
    </row>
    <row r="15" spans="1:13">
      <c r="A15" s="18" t="s">
        <v>118</v>
      </c>
      <c r="B15" s="18" t="s">
        <v>118</v>
      </c>
      <c r="C15" s="18" t="s">
        <v>99</v>
      </c>
      <c r="D15" s="18" t="s">
        <v>110</v>
      </c>
      <c r="E15" s="18" t="s">
        <v>101</v>
      </c>
      <c r="F15" s="18" t="s">
        <v>102</v>
      </c>
      <c r="G15" s="18" t="s">
        <v>111</v>
      </c>
      <c r="H15" s="65">
        <v>42832</v>
      </c>
      <c r="I15" s="65">
        <v>43069</v>
      </c>
      <c r="J15" s="66">
        <v>36036</v>
      </c>
      <c r="K15" s="66">
        <v>36036</v>
      </c>
      <c r="L15" s="66">
        <v>1000000</v>
      </c>
      <c r="M15" s="66">
        <v>0</v>
      </c>
    </row>
    <row r="16" spans="1:13">
      <c r="A16" s="18" t="s">
        <v>119</v>
      </c>
      <c r="B16" s="18" t="s">
        <v>119</v>
      </c>
      <c r="C16" s="18" t="s">
        <v>99</v>
      </c>
      <c r="D16" s="18" t="s">
        <v>110</v>
      </c>
      <c r="E16" s="18" t="s">
        <v>101</v>
      </c>
      <c r="F16" s="18" t="s">
        <v>102</v>
      </c>
      <c r="G16" s="18" t="s">
        <v>111</v>
      </c>
      <c r="H16" s="65">
        <v>42832</v>
      </c>
      <c r="I16" s="65">
        <v>43069</v>
      </c>
      <c r="J16" s="66">
        <v>91356</v>
      </c>
      <c r="K16" s="66">
        <v>427469</v>
      </c>
      <c r="L16" s="66">
        <v>1000000</v>
      </c>
      <c r="M16" s="66">
        <v>0</v>
      </c>
    </row>
    <row r="17" spans="1:13">
      <c r="A17" s="18" t="s">
        <v>109</v>
      </c>
      <c r="B17" s="18" t="s">
        <v>109</v>
      </c>
      <c r="C17" s="18" t="s">
        <v>99</v>
      </c>
      <c r="D17" s="18" t="s">
        <v>120</v>
      </c>
      <c r="E17" s="18" t="s">
        <v>101</v>
      </c>
      <c r="F17" s="18" t="s">
        <v>102</v>
      </c>
      <c r="G17" s="18" t="s">
        <v>121</v>
      </c>
      <c r="H17" s="65">
        <v>42864</v>
      </c>
      <c r="I17" s="65">
        <v>43100</v>
      </c>
      <c r="J17" s="66">
        <v>62552</v>
      </c>
      <c r="K17" s="66">
        <v>78190</v>
      </c>
      <c r="L17" s="66">
        <v>1500000</v>
      </c>
      <c r="M17" s="66">
        <v>0</v>
      </c>
    </row>
    <row r="18" spans="1:13">
      <c r="A18" s="18" t="s">
        <v>122</v>
      </c>
      <c r="B18" s="18" t="s">
        <v>122</v>
      </c>
      <c r="C18" s="18" t="s">
        <v>99</v>
      </c>
      <c r="D18" s="18" t="s">
        <v>120</v>
      </c>
      <c r="E18" s="18" t="s">
        <v>101</v>
      </c>
      <c r="F18" s="18" t="s">
        <v>102</v>
      </c>
      <c r="G18" s="18" t="s">
        <v>121</v>
      </c>
      <c r="H18" s="65">
        <v>42864</v>
      </c>
      <c r="I18" s="65">
        <v>43100</v>
      </c>
      <c r="J18" s="66">
        <v>84600</v>
      </c>
      <c r="K18" s="66">
        <v>105750</v>
      </c>
      <c r="L18" s="66">
        <v>1500000</v>
      </c>
      <c r="M18" s="66">
        <v>0</v>
      </c>
    </row>
    <row r="19" spans="1:13">
      <c r="A19" s="18" t="s">
        <v>123</v>
      </c>
      <c r="B19" s="18" t="s">
        <v>123</v>
      </c>
      <c r="C19" s="18" t="s">
        <v>99</v>
      </c>
      <c r="D19" s="18" t="s">
        <v>120</v>
      </c>
      <c r="E19" s="18" t="s">
        <v>101</v>
      </c>
      <c r="F19" s="18" t="s">
        <v>102</v>
      </c>
      <c r="G19" s="18" t="s">
        <v>121</v>
      </c>
      <c r="H19" s="65">
        <v>42864</v>
      </c>
      <c r="I19" s="65">
        <v>43144</v>
      </c>
      <c r="J19" s="66">
        <v>16677</v>
      </c>
      <c r="K19" s="66">
        <v>83383</v>
      </c>
      <c r="L19" s="66">
        <v>1500000</v>
      </c>
      <c r="M19" s="66">
        <v>0</v>
      </c>
    </row>
    <row r="20" spans="1:13">
      <c r="A20" s="18" t="s">
        <v>123</v>
      </c>
      <c r="B20" s="18" t="s">
        <v>123</v>
      </c>
      <c r="C20" s="18" t="s">
        <v>99</v>
      </c>
      <c r="D20" s="18" t="s">
        <v>120</v>
      </c>
      <c r="E20" s="18" t="s">
        <v>101</v>
      </c>
      <c r="F20" s="18" t="s">
        <v>102</v>
      </c>
      <c r="G20" s="18" t="s">
        <v>121</v>
      </c>
      <c r="H20" s="65">
        <v>42864</v>
      </c>
      <c r="I20" s="65">
        <v>43100</v>
      </c>
      <c r="J20" s="66">
        <v>66706</v>
      </c>
      <c r="K20" s="66">
        <v>83383</v>
      </c>
      <c r="L20" s="66">
        <v>1500000</v>
      </c>
      <c r="M20" s="66">
        <v>0</v>
      </c>
    </row>
    <row r="21" spans="1:13">
      <c r="A21" s="18" t="s">
        <v>112</v>
      </c>
      <c r="B21" s="18" t="s">
        <v>112</v>
      </c>
      <c r="C21" s="18" t="s">
        <v>99</v>
      </c>
      <c r="D21" s="18" t="s">
        <v>120</v>
      </c>
      <c r="E21" s="18" t="s">
        <v>101</v>
      </c>
      <c r="F21" s="18" t="s">
        <v>102</v>
      </c>
      <c r="G21" s="18" t="s">
        <v>121</v>
      </c>
      <c r="H21" s="65">
        <v>42864</v>
      </c>
      <c r="I21" s="65">
        <v>43144</v>
      </c>
      <c r="J21" s="66">
        <v>217604</v>
      </c>
      <c r="K21" s="66">
        <v>858716</v>
      </c>
      <c r="L21" s="66">
        <v>1500000</v>
      </c>
      <c r="M21" s="66">
        <v>0</v>
      </c>
    </row>
    <row r="22" spans="1:13">
      <c r="A22" s="18" t="s">
        <v>124</v>
      </c>
      <c r="B22" s="18" t="s">
        <v>124</v>
      </c>
      <c r="C22" s="18" t="s">
        <v>99</v>
      </c>
      <c r="D22" s="18" t="s">
        <v>120</v>
      </c>
      <c r="E22" s="18" t="s">
        <v>101</v>
      </c>
      <c r="F22" s="18" t="s">
        <v>102</v>
      </c>
      <c r="G22" s="18" t="s">
        <v>121</v>
      </c>
      <c r="H22" s="65">
        <v>42864</v>
      </c>
      <c r="I22" s="65">
        <v>43100</v>
      </c>
      <c r="J22" s="66">
        <v>40579</v>
      </c>
      <c r="K22" s="66">
        <v>50724</v>
      </c>
      <c r="L22" s="66">
        <v>1500000</v>
      </c>
      <c r="M22" s="66">
        <v>0</v>
      </c>
    </row>
    <row r="23" spans="1:13">
      <c r="A23" s="18" t="s">
        <v>125</v>
      </c>
      <c r="B23" s="18" t="s">
        <v>125</v>
      </c>
      <c r="C23" s="18" t="s">
        <v>99</v>
      </c>
      <c r="D23" s="18" t="s">
        <v>120</v>
      </c>
      <c r="E23" s="18" t="s">
        <v>101</v>
      </c>
      <c r="F23" s="18" t="s">
        <v>102</v>
      </c>
      <c r="G23" s="18" t="s">
        <v>121</v>
      </c>
      <c r="H23" s="65">
        <v>42864</v>
      </c>
      <c r="I23" s="65">
        <v>43100</v>
      </c>
      <c r="J23" s="66">
        <v>56454</v>
      </c>
      <c r="K23" s="66">
        <v>56454</v>
      </c>
      <c r="L23" s="66">
        <v>1500000</v>
      </c>
      <c r="M23" s="66">
        <v>0</v>
      </c>
    </row>
    <row r="24" spans="1:13">
      <c r="A24" s="18" t="s">
        <v>126</v>
      </c>
      <c r="B24" s="18" t="s">
        <v>126</v>
      </c>
      <c r="C24" s="18" t="s">
        <v>99</v>
      </c>
      <c r="D24" s="18" t="s">
        <v>120</v>
      </c>
      <c r="E24" s="18" t="s">
        <v>101</v>
      </c>
      <c r="F24" s="18" t="s">
        <v>102</v>
      </c>
      <c r="G24" s="18" t="s">
        <v>121</v>
      </c>
      <c r="H24" s="65">
        <v>42864</v>
      </c>
      <c r="I24" s="65">
        <v>43144</v>
      </c>
      <c r="J24" s="66">
        <v>27740</v>
      </c>
      <c r="K24" s="66">
        <v>138700</v>
      </c>
      <c r="L24" s="66">
        <v>1500000</v>
      </c>
      <c r="M24" s="66">
        <v>0</v>
      </c>
    </row>
    <row r="25" spans="1:13">
      <c r="A25" s="18" t="s">
        <v>126</v>
      </c>
      <c r="B25" s="18" t="s">
        <v>126</v>
      </c>
      <c r="C25" s="18" t="s">
        <v>99</v>
      </c>
      <c r="D25" s="18" t="s">
        <v>120</v>
      </c>
      <c r="E25" s="18" t="s">
        <v>101</v>
      </c>
      <c r="F25" s="18" t="s">
        <v>102</v>
      </c>
      <c r="G25" s="18" t="s">
        <v>121</v>
      </c>
      <c r="H25" s="65">
        <v>42864</v>
      </c>
      <c r="I25" s="65">
        <v>43100</v>
      </c>
      <c r="J25" s="66">
        <v>110960</v>
      </c>
      <c r="K25" s="66">
        <v>138700</v>
      </c>
      <c r="L25" s="66">
        <v>1500000</v>
      </c>
      <c r="M25" s="66">
        <v>0</v>
      </c>
    </row>
    <row r="26" spans="1:13">
      <c r="A26" s="18" t="s">
        <v>113</v>
      </c>
      <c r="B26" s="18" t="s">
        <v>113</v>
      </c>
      <c r="C26" s="18" t="s">
        <v>99</v>
      </c>
      <c r="D26" s="18" t="s">
        <v>120</v>
      </c>
      <c r="E26" s="18" t="s">
        <v>101</v>
      </c>
      <c r="F26" s="18" t="s">
        <v>102</v>
      </c>
      <c r="G26" s="18" t="s">
        <v>121</v>
      </c>
      <c r="H26" s="65">
        <v>42864</v>
      </c>
      <c r="I26" s="65">
        <v>43100</v>
      </c>
      <c r="J26" s="66">
        <v>104887</v>
      </c>
      <c r="K26" s="66">
        <v>131109</v>
      </c>
      <c r="L26" s="66">
        <v>1500000</v>
      </c>
      <c r="M26" s="66">
        <v>0</v>
      </c>
    </row>
    <row r="27" spans="1:13">
      <c r="A27" s="18" t="s">
        <v>127</v>
      </c>
      <c r="B27" s="18" t="s">
        <v>127</v>
      </c>
      <c r="C27" s="18" t="s">
        <v>99</v>
      </c>
      <c r="D27" s="18" t="s">
        <v>120</v>
      </c>
      <c r="E27" s="18" t="s">
        <v>101</v>
      </c>
      <c r="F27" s="18" t="s">
        <v>102</v>
      </c>
      <c r="G27" s="18" t="s">
        <v>121</v>
      </c>
      <c r="H27" s="65">
        <v>42864</v>
      </c>
      <c r="I27" s="65">
        <v>43100</v>
      </c>
      <c r="J27" s="66">
        <v>95410</v>
      </c>
      <c r="K27" s="66">
        <v>119263</v>
      </c>
      <c r="L27" s="66">
        <v>1500000</v>
      </c>
      <c r="M27" s="66">
        <v>0</v>
      </c>
    </row>
    <row r="28" spans="1:13">
      <c r="A28" s="18" t="s">
        <v>128</v>
      </c>
      <c r="B28" s="18" t="s">
        <v>128</v>
      </c>
      <c r="C28" s="18" t="s">
        <v>99</v>
      </c>
      <c r="D28" s="18" t="s">
        <v>120</v>
      </c>
      <c r="E28" s="18" t="s">
        <v>101</v>
      </c>
      <c r="F28" s="18" t="s">
        <v>102</v>
      </c>
      <c r="G28" s="18" t="s">
        <v>121</v>
      </c>
      <c r="H28" s="65">
        <v>42864</v>
      </c>
      <c r="I28" s="65">
        <v>43100</v>
      </c>
      <c r="J28" s="66">
        <v>288772</v>
      </c>
      <c r="K28" s="66">
        <v>581093</v>
      </c>
      <c r="L28" s="66">
        <v>1500000</v>
      </c>
      <c r="M28" s="66">
        <v>0</v>
      </c>
    </row>
    <row r="29" spans="1:13">
      <c r="A29" s="18" t="s">
        <v>129</v>
      </c>
      <c r="B29" s="18" t="s">
        <v>129</v>
      </c>
      <c r="C29" s="18" t="s">
        <v>99</v>
      </c>
      <c r="D29" s="18" t="s">
        <v>120</v>
      </c>
      <c r="E29" s="18" t="s">
        <v>101</v>
      </c>
      <c r="F29" s="18" t="s">
        <v>102</v>
      </c>
      <c r="G29" s="18" t="s">
        <v>121</v>
      </c>
      <c r="H29" s="65">
        <v>42864</v>
      </c>
      <c r="I29" s="65">
        <v>43100</v>
      </c>
      <c r="J29" s="66">
        <v>121587</v>
      </c>
      <c r="K29" s="66">
        <v>562250</v>
      </c>
      <c r="L29" s="66">
        <v>1500000</v>
      </c>
      <c r="M29" s="66">
        <v>0</v>
      </c>
    </row>
    <row r="30" spans="1:13">
      <c r="A30" s="18" t="s">
        <v>130</v>
      </c>
      <c r="B30" s="18" t="s">
        <v>130</v>
      </c>
      <c r="C30" s="18" t="s">
        <v>99</v>
      </c>
      <c r="D30" s="18" t="s">
        <v>120</v>
      </c>
      <c r="E30" s="18" t="s">
        <v>101</v>
      </c>
      <c r="F30" s="18" t="s">
        <v>102</v>
      </c>
      <c r="G30" s="18" t="s">
        <v>121</v>
      </c>
      <c r="H30" s="65">
        <v>42864</v>
      </c>
      <c r="I30" s="65">
        <v>43144</v>
      </c>
      <c r="J30" s="66">
        <v>15181</v>
      </c>
      <c r="K30" s="66">
        <v>75906</v>
      </c>
      <c r="L30" s="66">
        <v>1500000</v>
      </c>
      <c r="M30" s="66">
        <v>0</v>
      </c>
    </row>
    <row r="31" spans="1:13">
      <c r="A31" s="18" t="s">
        <v>130</v>
      </c>
      <c r="B31" s="18" t="s">
        <v>130</v>
      </c>
      <c r="C31" s="18" t="s">
        <v>99</v>
      </c>
      <c r="D31" s="18" t="s">
        <v>120</v>
      </c>
      <c r="E31" s="18" t="s">
        <v>101</v>
      </c>
      <c r="F31" s="18" t="s">
        <v>102</v>
      </c>
      <c r="G31" s="18" t="s">
        <v>121</v>
      </c>
      <c r="H31" s="65">
        <v>42864</v>
      </c>
      <c r="I31" s="65">
        <v>43100</v>
      </c>
      <c r="J31" s="66">
        <v>60725</v>
      </c>
      <c r="K31" s="66">
        <v>75906</v>
      </c>
      <c r="L31" s="66">
        <v>1500000</v>
      </c>
      <c r="M31" s="66">
        <v>0</v>
      </c>
    </row>
    <row r="32" spans="1:13">
      <c r="A32" s="18" t="s">
        <v>131</v>
      </c>
      <c r="B32" s="18" t="s">
        <v>131</v>
      </c>
      <c r="C32" s="18" t="s">
        <v>99</v>
      </c>
      <c r="D32" s="18" t="s">
        <v>120</v>
      </c>
      <c r="E32" s="18" t="s">
        <v>101</v>
      </c>
      <c r="F32" s="18" t="s">
        <v>102</v>
      </c>
      <c r="G32" s="18" t="s">
        <v>121</v>
      </c>
      <c r="H32" s="65">
        <v>42864</v>
      </c>
      <c r="I32" s="65">
        <v>43100</v>
      </c>
      <c r="J32" s="66">
        <v>129566</v>
      </c>
      <c r="K32" s="66">
        <v>161958</v>
      </c>
      <c r="L32" s="66">
        <v>1500000</v>
      </c>
      <c r="M32" s="66">
        <v>0</v>
      </c>
    </row>
    <row r="33" spans="1:13">
      <c r="A33" s="18" t="s">
        <v>122</v>
      </c>
      <c r="B33" s="18" t="s">
        <v>122</v>
      </c>
      <c r="C33" s="18" t="s">
        <v>132</v>
      </c>
      <c r="D33" s="18" t="s">
        <v>133</v>
      </c>
      <c r="E33" s="18" t="s">
        <v>101</v>
      </c>
      <c r="F33" s="18" t="s">
        <v>102</v>
      </c>
      <c r="G33" s="18" t="s">
        <v>134</v>
      </c>
      <c r="H33" s="65">
        <v>42880</v>
      </c>
      <c r="I33" s="65">
        <v>43145</v>
      </c>
      <c r="J33" s="66">
        <v>21150</v>
      </c>
      <c r="K33" s="66">
        <v>105750</v>
      </c>
      <c r="L33" s="66">
        <v>500000</v>
      </c>
      <c r="M33" s="66">
        <v>0</v>
      </c>
    </row>
    <row r="34" spans="1:13">
      <c r="A34" s="18" t="s">
        <v>135</v>
      </c>
      <c r="B34" s="18" t="s">
        <v>135</v>
      </c>
      <c r="C34" s="18" t="s">
        <v>132</v>
      </c>
      <c r="D34" s="18" t="s">
        <v>133</v>
      </c>
      <c r="E34" s="18" t="s">
        <v>101</v>
      </c>
      <c r="F34" s="18" t="s">
        <v>102</v>
      </c>
      <c r="G34" s="18" t="s">
        <v>134</v>
      </c>
      <c r="H34" s="65">
        <v>42880</v>
      </c>
      <c r="I34" s="65">
        <v>43145</v>
      </c>
      <c r="J34" s="66">
        <v>7888</v>
      </c>
      <c r="K34" s="66">
        <v>52584</v>
      </c>
      <c r="L34" s="66">
        <v>500000</v>
      </c>
      <c r="M34" s="66">
        <v>0</v>
      </c>
    </row>
    <row r="35" spans="1:13">
      <c r="A35" s="18" t="s">
        <v>112</v>
      </c>
      <c r="B35" s="18" t="s">
        <v>112</v>
      </c>
      <c r="C35" s="18" t="s">
        <v>132</v>
      </c>
      <c r="D35" s="18" t="s">
        <v>133</v>
      </c>
      <c r="E35" s="18" t="s">
        <v>101</v>
      </c>
      <c r="F35" s="18" t="s">
        <v>102</v>
      </c>
      <c r="G35" s="18" t="s">
        <v>134</v>
      </c>
      <c r="H35" s="65">
        <v>42880</v>
      </c>
      <c r="I35" s="65">
        <v>43145</v>
      </c>
      <c r="J35" s="66">
        <v>97389</v>
      </c>
      <c r="K35" s="66">
        <v>858716</v>
      </c>
      <c r="L35" s="66">
        <v>500000</v>
      </c>
      <c r="M35" s="66">
        <v>0</v>
      </c>
    </row>
    <row r="36" spans="1:13">
      <c r="A36" s="18" t="s">
        <v>124</v>
      </c>
      <c r="B36" s="18" t="s">
        <v>124</v>
      </c>
      <c r="C36" s="18" t="s">
        <v>132</v>
      </c>
      <c r="D36" s="18" t="s">
        <v>133</v>
      </c>
      <c r="E36" s="18" t="s">
        <v>101</v>
      </c>
      <c r="F36" s="18" t="s">
        <v>102</v>
      </c>
      <c r="G36" s="18" t="s">
        <v>134</v>
      </c>
      <c r="H36" s="65">
        <v>42880</v>
      </c>
      <c r="I36" s="65">
        <v>43145</v>
      </c>
      <c r="J36" s="66">
        <v>10145</v>
      </c>
      <c r="K36" s="66">
        <v>50724</v>
      </c>
      <c r="L36" s="66">
        <v>500000</v>
      </c>
      <c r="M36" s="66">
        <v>0</v>
      </c>
    </row>
    <row r="37" spans="1:13">
      <c r="A37" s="18" t="s">
        <v>136</v>
      </c>
      <c r="B37" s="18" t="s">
        <v>136</v>
      </c>
      <c r="C37" s="18" t="s">
        <v>132</v>
      </c>
      <c r="D37" s="18" t="s">
        <v>133</v>
      </c>
      <c r="E37" s="18" t="s">
        <v>101</v>
      </c>
      <c r="F37" s="18" t="s">
        <v>102</v>
      </c>
      <c r="G37" s="18" t="s">
        <v>134</v>
      </c>
      <c r="H37" s="65">
        <v>42880</v>
      </c>
      <c r="I37" s="65">
        <v>43145</v>
      </c>
      <c r="J37" s="66">
        <v>307183</v>
      </c>
      <c r="K37" s="66">
        <v>934200</v>
      </c>
      <c r="L37" s="66">
        <v>500000</v>
      </c>
      <c r="M37" s="66">
        <v>0</v>
      </c>
    </row>
    <row r="38" spans="1:13">
      <c r="A38" s="18" t="s">
        <v>127</v>
      </c>
      <c r="B38" s="18" t="s">
        <v>127</v>
      </c>
      <c r="C38" s="18" t="s">
        <v>132</v>
      </c>
      <c r="D38" s="18" t="s">
        <v>133</v>
      </c>
      <c r="E38" s="18" t="s">
        <v>101</v>
      </c>
      <c r="F38" s="18" t="s">
        <v>102</v>
      </c>
      <c r="G38" s="18" t="s">
        <v>134</v>
      </c>
      <c r="H38" s="65">
        <v>42880</v>
      </c>
      <c r="I38" s="65">
        <v>43145</v>
      </c>
      <c r="J38" s="66">
        <v>23853</v>
      </c>
      <c r="K38" s="66">
        <v>119263</v>
      </c>
      <c r="L38" s="66">
        <v>500000</v>
      </c>
      <c r="M38" s="66">
        <v>0</v>
      </c>
    </row>
    <row r="39" spans="1:13">
      <c r="A39" s="18" t="s">
        <v>131</v>
      </c>
      <c r="B39" s="18" t="s">
        <v>131</v>
      </c>
      <c r="C39" s="18" t="s">
        <v>132</v>
      </c>
      <c r="D39" s="18" t="s">
        <v>133</v>
      </c>
      <c r="E39" s="18" t="s">
        <v>101</v>
      </c>
      <c r="F39" s="18" t="s">
        <v>102</v>
      </c>
      <c r="G39" s="18" t="s">
        <v>134</v>
      </c>
      <c r="H39" s="65">
        <v>42880</v>
      </c>
      <c r="I39" s="65">
        <v>43145</v>
      </c>
      <c r="J39" s="66">
        <v>32392</v>
      </c>
      <c r="K39" s="66">
        <v>161958</v>
      </c>
      <c r="L39" s="66">
        <v>500000</v>
      </c>
      <c r="M39" s="66">
        <v>0</v>
      </c>
    </row>
    <row r="40" spans="1:13">
      <c r="A40" s="18" t="s">
        <v>137</v>
      </c>
      <c r="B40" s="18" t="s">
        <v>137</v>
      </c>
      <c r="C40" s="18" t="s">
        <v>99</v>
      </c>
      <c r="D40" s="18" t="s">
        <v>138</v>
      </c>
      <c r="E40" s="18" t="s">
        <v>101</v>
      </c>
      <c r="F40" s="18" t="s">
        <v>102</v>
      </c>
      <c r="G40" s="18" t="s">
        <v>139</v>
      </c>
      <c r="H40" s="65">
        <v>42927</v>
      </c>
      <c r="I40" s="65">
        <v>43100</v>
      </c>
      <c r="J40" s="66">
        <v>9000</v>
      </c>
      <c r="K40" s="66">
        <v>9000</v>
      </c>
      <c r="L40" s="66">
        <v>2000000</v>
      </c>
      <c r="M40" s="66">
        <v>0</v>
      </c>
    </row>
    <row r="41" spans="1:13">
      <c r="A41" s="18" t="s">
        <v>140</v>
      </c>
      <c r="B41" s="18" t="s">
        <v>140</v>
      </c>
      <c r="C41" s="18" t="s">
        <v>99</v>
      </c>
      <c r="D41" s="18" t="s">
        <v>138</v>
      </c>
      <c r="E41" s="18" t="s">
        <v>101</v>
      </c>
      <c r="F41" s="18" t="s">
        <v>102</v>
      </c>
      <c r="G41" s="18" t="s">
        <v>139</v>
      </c>
      <c r="H41" s="65">
        <v>42927</v>
      </c>
      <c r="I41" s="65">
        <v>43100</v>
      </c>
      <c r="J41" s="66">
        <v>51650</v>
      </c>
      <c r="K41" s="66">
        <v>51650</v>
      </c>
      <c r="L41" s="66">
        <v>2000000</v>
      </c>
      <c r="M41" s="66">
        <v>0</v>
      </c>
    </row>
    <row r="42" spans="1:13">
      <c r="A42" s="18" t="s">
        <v>141</v>
      </c>
      <c r="B42" s="18" t="s">
        <v>141</v>
      </c>
      <c r="C42" s="18" t="s">
        <v>99</v>
      </c>
      <c r="D42" s="18" t="s">
        <v>138</v>
      </c>
      <c r="E42" s="18" t="s">
        <v>101</v>
      </c>
      <c r="F42" s="18" t="s">
        <v>102</v>
      </c>
      <c r="G42" s="18" t="s">
        <v>139</v>
      </c>
      <c r="H42" s="65">
        <v>42927</v>
      </c>
      <c r="I42" s="65">
        <v>43100</v>
      </c>
      <c r="J42" s="66">
        <v>65700</v>
      </c>
      <c r="K42" s="66">
        <v>65700</v>
      </c>
      <c r="L42" s="66">
        <v>2000000</v>
      </c>
      <c r="M42" s="66">
        <v>0</v>
      </c>
    </row>
    <row r="43" spans="1:13">
      <c r="A43" s="18" t="s">
        <v>142</v>
      </c>
      <c r="B43" s="18" t="s">
        <v>142</v>
      </c>
      <c r="C43" s="18" t="s">
        <v>99</v>
      </c>
      <c r="D43" s="18" t="s">
        <v>138</v>
      </c>
      <c r="E43" s="18" t="s">
        <v>101</v>
      </c>
      <c r="F43" s="18" t="s">
        <v>102</v>
      </c>
      <c r="G43" s="18" t="s">
        <v>139</v>
      </c>
      <c r="H43" s="65">
        <v>42927</v>
      </c>
      <c r="I43" s="65">
        <v>43100</v>
      </c>
      <c r="J43" s="66">
        <v>9000</v>
      </c>
      <c r="K43" s="66">
        <v>9000</v>
      </c>
      <c r="L43" s="66">
        <v>2000000</v>
      </c>
      <c r="M43" s="66">
        <v>0</v>
      </c>
    </row>
    <row r="44" spans="1:13">
      <c r="A44" s="18" t="s">
        <v>135</v>
      </c>
      <c r="B44" s="18" t="s">
        <v>135</v>
      </c>
      <c r="C44" s="18" t="s">
        <v>99</v>
      </c>
      <c r="D44" s="18" t="s">
        <v>138</v>
      </c>
      <c r="E44" s="18" t="s">
        <v>101</v>
      </c>
      <c r="F44" s="18" t="s">
        <v>102</v>
      </c>
      <c r="G44" s="18" t="s">
        <v>139</v>
      </c>
      <c r="H44" s="65">
        <v>42927</v>
      </c>
      <c r="I44" s="65">
        <v>43100</v>
      </c>
      <c r="J44" s="66">
        <v>44696</v>
      </c>
      <c r="K44" s="66">
        <v>52584</v>
      </c>
      <c r="L44" s="66">
        <v>2000000</v>
      </c>
      <c r="M44" s="66">
        <v>0</v>
      </c>
    </row>
    <row r="45" spans="1:13">
      <c r="A45" s="18" t="s">
        <v>112</v>
      </c>
      <c r="B45" s="18" t="s">
        <v>112</v>
      </c>
      <c r="C45" s="18" t="s">
        <v>99</v>
      </c>
      <c r="D45" s="18" t="s">
        <v>138</v>
      </c>
      <c r="E45" s="18" t="s">
        <v>101</v>
      </c>
      <c r="F45" s="18" t="s">
        <v>102</v>
      </c>
      <c r="G45" s="18" t="s">
        <v>139</v>
      </c>
      <c r="H45" s="65">
        <v>42927</v>
      </c>
      <c r="I45" s="65">
        <v>43144</v>
      </c>
      <c r="J45" s="66">
        <v>265813</v>
      </c>
      <c r="K45" s="66">
        <v>858716</v>
      </c>
      <c r="L45" s="66">
        <v>2000000</v>
      </c>
      <c r="M45" s="66">
        <v>0</v>
      </c>
    </row>
    <row r="46" spans="1:13">
      <c r="A46" s="18" t="s">
        <v>136</v>
      </c>
      <c r="B46" s="18" t="s">
        <v>136</v>
      </c>
      <c r="C46" s="18" t="s">
        <v>99</v>
      </c>
      <c r="D46" s="18" t="s">
        <v>138</v>
      </c>
      <c r="E46" s="18" t="s">
        <v>101</v>
      </c>
      <c r="F46" s="18" t="s">
        <v>102</v>
      </c>
      <c r="G46" s="18" t="s">
        <v>139</v>
      </c>
      <c r="H46" s="65">
        <v>42927</v>
      </c>
      <c r="I46" s="65">
        <v>43100</v>
      </c>
      <c r="J46" s="66">
        <v>396564</v>
      </c>
      <c r="K46" s="66">
        <v>934200</v>
      </c>
      <c r="L46" s="66">
        <v>2000000</v>
      </c>
      <c r="M46" s="66">
        <v>0</v>
      </c>
    </row>
    <row r="47" spans="1:13">
      <c r="A47" s="18" t="s">
        <v>143</v>
      </c>
      <c r="B47" s="18" t="s">
        <v>143</v>
      </c>
      <c r="C47" s="18" t="s">
        <v>99</v>
      </c>
      <c r="D47" s="18" t="s">
        <v>138</v>
      </c>
      <c r="E47" s="18" t="s">
        <v>101</v>
      </c>
      <c r="F47" s="18" t="s">
        <v>102</v>
      </c>
      <c r="G47" s="18" t="s">
        <v>139</v>
      </c>
      <c r="H47" s="65">
        <v>42927</v>
      </c>
      <c r="I47" s="65">
        <v>43100</v>
      </c>
      <c r="J47" s="66">
        <v>767100</v>
      </c>
      <c r="K47" s="66">
        <v>1284100</v>
      </c>
      <c r="L47" s="66">
        <v>2000000</v>
      </c>
      <c r="M47" s="66">
        <v>0</v>
      </c>
    </row>
    <row r="48" spans="1:13">
      <c r="A48" s="18" t="s">
        <v>144</v>
      </c>
      <c r="B48" s="18" t="s">
        <v>144</v>
      </c>
      <c r="C48" s="18" t="s">
        <v>99</v>
      </c>
      <c r="D48" s="18" t="s">
        <v>138</v>
      </c>
      <c r="E48" s="18" t="s">
        <v>101</v>
      </c>
      <c r="F48" s="18" t="s">
        <v>102</v>
      </c>
      <c r="G48" s="18" t="s">
        <v>139</v>
      </c>
      <c r="H48" s="65">
        <v>42927</v>
      </c>
      <c r="I48" s="65">
        <v>43039</v>
      </c>
      <c r="J48" s="66">
        <v>96279</v>
      </c>
      <c r="K48" s="66">
        <v>113269</v>
      </c>
      <c r="L48" s="66">
        <v>2000000</v>
      </c>
      <c r="M48" s="66">
        <v>0</v>
      </c>
    </row>
    <row r="49" spans="1:13">
      <c r="A49" s="18" t="s">
        <v>144</v>
      </c>
      <c r="B49" s="18" t="s">
        <v>144</v>
      </c>
      <c r="C49" s="18" t="s">
        <v>99</v>
      </c>
      <c r="D49" s="18" t="s">
        <v>138</v>
      </c>
      <c r="E49" s="18" t="s">
        <v>101</v>
      </c>
      <c r="F49" s="18" t="s">
        <v>102</v>
      </c>
      <c r="G49" s="18" t="s">
        <v>139</v>
      </c>
      <c r="H49" s="65">
        <v>42927</v>
      </c>
      <c r="I49" s="65">
        <v>43100</v>
      </c>
      <c r="J49" s="66">
        <v>16990</v>
      </c>
      <c r="K49" s="66">
        <v>113269</v>
      </c>
      <c r="L49" s="66">
        <v>2000000</v>
      </c>
      <c r="M49" s="66">
        <v>0</v>
      </c>
    </row>
    <row r="50" spans="1:13">
      <c r="A50" s="18" t="s">
        <v>145</v>
      </c>
      <c r="B50" s="18" t="s">
        <v>145</v>
      </c>
      <c r="C50" s="18" t="s">
        <v>99</v>
      </c>
      <c r="D50" s="18" t="s">
        <v>138</v>
      </c>
      <c r="E50" s="18" t="s">
        <v>101</v>
      </c>
      <c r="F50" s="18" t="s">
        <v>102</v>
      </c>
      <c r="G50" s="18" t="s">
        <v>139</v>
      </c>
      <c r="H50" s="65">
        <v>42927</v>
      </c>
      <c r="I50" s="65">
        <v>43039</v>
      </c>
      <c r="J50" s="66">
        <v>144826</v>
      </c>
      <c r="K50" s="66">
        <v>170384</v>
      </c>
      <c r="L50" s="66">
        <v>2000000</v>
      </c>
      <c r="M50" s="66">
        <v>0</v>
      </c>
    </row>
    <row r="51" spans="1:13">
      <c r="A51" s="18" t="s">
        <v>145</v>
      </c>
      <c r="B51" s="18" t="s">
        <v>145</v>
      </c>
      <c r="C51" s="18" t="s">
        <v>99</v>
      </c>
      <c r="D51" s="18" t="s">
        <v>138</v>
      </c>
      <c r="E51" s="18" t="s">
        <v>101</v>
      </c>
      <c r="F51" s="18" t="s">
        <v>102</v>
      </c>
      <c r="G51" s="18" t="s">
        <v>139</v>
      </c>
      <c r="H51" s="65">
        <v>42927</v>
      </c>
      <c r="I51" s="65">
        <v>43100</v>
      </c>
      <c r="J51" s="66">
        <v>25558</v>
      </c>
      <c r="K51" s="66">
        <v>170384</v>
      </c>
      <c r="L51" s="66">
        <v>2000000</v>
      </c>
      <c r="M51" s="66">
        <v>0</v>
      </c>
    </row>
    <row r="52" spans="1:13">
      <c r="A52" s="18" t="s">
        <v>146</v>
      </c>
      <c r="B52" s="18" t="s">
        <v>146</v>
      </c>
      <c r="C52" s="18" t="s">
        <v>99</v>
      </c>
      <c r="D52" s="18" t="s">
        <v>138</v>
      </c>
      <c r="E52" s="18" t="s">
        <v>101</v>
      </c>
      <c r="F52" s="18" t="s">
        <v>102</v>
      </c>
      <c r="G52" s="18" t="s">
        <v>139</v>
      </c>
      <c r="H52" s="65">
        <v>42927</v>
      </c>
      <c r="I52" s="65">
        <v>43039</v>
      </c>
      <c r="J52" s="66">
        <v>90800</v>
      </c>
      <c r="K52" s="66">
        <v>106824</v>
      </c>
      <c r="L52" s="66">
        <v>2000000</v>
      </c>
      <c r="M52" s="66">
        <v>0</v>
      </c>
    </row>
    <row r="53" spans="1:13">
      <c r="A53" s="18" t="s">
        <v>146</v>
      </c>
      <c r="B53" s="18" t="s">
        <v>146</v>
      </c>
      <c r="C53" s="18" t="s">
        <v>99</v>
      </c>
      <c r="D53" s="18" t="s">
        <v>138</v>
      </c>
      <c r="E53" s="18" t="s">
        <v>101</v>
      </c>
      <c r="F53" s="18" t="s">
        <v>102</v>
      </c>
      <c r="G53" s="18" t="s">
        <v>139</v>
      </c>
      <c r="H53" s="65">
        <v>42927</v>
      </c>
      <c r="I53" s="65">
        <v>43100</v>
      </c>
      <c r="J53" s="66">
        <v>16024</v>
      </c>
      <c r="K53" s="66">
        <v>106824</v>
      </c>
      <c r="L53" s="66">
        <v>2000000</v>
      </c>
      <c r="M53" s="66">
        <v>0</v>
      </c>
    </row>
    <row r="54" spans="1:13">
      <c r="A54" s="18" t="s">
        <v>136</v>
      </c>
      <c r="B54" s="18" t="s">
        <v>136</v>
      </c>
      <c r="C54" s="18" t="s">
        <v>132</v>
      </c>
      <c r="D54" s="18" t="s">
        <v>147</v>
      </c>
      <c r="E54" s="18" t="s">
        <v>101</v>
      </c>
      <c r="F54" s="18" t="s">
        <v>102</v>
      </c>
      <c r="G54" s="18" t="s">
        <v>148</v>
      </c>
      <c r="H54" s="65">
        <v>43006</v>
      </c>
      <c r="I54" s="65">
        <v>43145</v>
      </c>
      <c r="J54" s="66">
        <v>89453</v>
      </c>
      <c r="K54" s="66">
        <v>934200</v>
      </c>
      <c r="L54" s="66">
        <v>89453</v>
      </c>
      <c r="M54" s="66">
        <v>0</v>
      </c>
    </row>
    <row r="55" spans="1:13">
      <c r="A55" s="18" t="s">
        <v>149</v>
      </c>
      <c r="B55" s="18" t="s">
        <v>149</v>
      </c>
      <c r="C55" s="18" t="s">
        <v>99</v>
      </c>
      <c r="D55" s="18" t="s">
        <v>150</v>
      </c>
      <c r="E55" s="18" t="s">
        <v>101</v>
      </c>
      <c r="F55" s="18" t="s">
        <v>102</v>
      </c>
      <c r="G55" s="18" t="s">
        <v>151</v>
      </c>
      <c r="H55" s="65">
        <v>43047</v>
      </c>
      <c r="I55" s="65">
        <v>43048</v>
      </c>
      <c r="J55" s="66">
        <v>239306</v>
      </c>
      <c r="K55" s="66">
        <v>531627</v>
      </c>
      <c r="L55" s="66">
        <v>1158524</v>
      </c>
      <c r="M55" s="66">
        <v>0</v>
      </c>
    </row>
    <row r="56" spans="1:13">
      <c r="A56" s="18" t="s">
        <v>152</v>
      </c>
      <c r="B56" s="18" t="s">
        <v>152</v>
      </c>
      <c r="C56" s="18" t="s">
        <v>99</v>
      </c>
      <c r="D56" s="18" t="s">
        <v>150</v>
      </c>
      <c r="E56" s="18" t="s">
        <v>101</v>
      </c>
      <c r="F56" s="18" t="s">
        <v>102</v>
      </c>
      <c r="G56" s="18" t="s">
        <v>151</v>
      </c>
      <c r="H56" s="65">
        <v>43047</v>
      </c>
      <c r="I56" s="65">
        <v>43048</v>
      </c>
      <c r="J56" s="66">
        <v>426292</v>
      </c>
      <c r="K56" s="66">
        <v>426292</v>
      </c>
      <c r="L56" s="66">
        <v>1158524</v>
      </c>
      <c r="M56" s="66">
        <v>0</v>
      </c>
    </row>
    <row r="57" spans="1:13">
      <c r="A57" s="18" t="s">
        <v>153</v>
      </c>
      <c r="B57" s="18" t="s">
        <v>153</v>
      </c>
      <c r="C57" s="18" t="s">
        <v>99</v>
      </c>
      <c r="D57" s="18" t="s">
        <v>150</v>
      </c>
      <c r="E57" s="18" t="s">
        <v>101</v>
      </c>
      <c r="F57" s="18" t="s">
        <v>102</v>
      </c>
      <c r="G57" s="18" t="s">
        <v>151</v>
      </c>
      <c r="H57" s="65">
        <v>43047</v>
      </c>
      <c r="I57" s="65">
        <v>43048</v>
      </c>
      <c r="J57" s="66">
        <v>156813</v>
      </c>
      <c r="K57" s="66">
        <v>156813</v>
      </c>
      <c r="L57" s="66">
        <v>1158524</v>
      </c>
      <c r="M57" s="66">
        <v>0</v>
      </c>
    </row>
    <row r="58" spans="1:13">
      <c r="A58" s="18" t="s">
        <v>119</v>
      </c>
      <c r="B58" s="18" t="s">
        <v>119</v>
      </c>
      <c r="C58" s="18" t="s">
        <v>99</v>
      </c>
      <c r="D58" s="18" t="s">
        <v>150</v>
      </c>
      <c r="E58" s="18" t="s">
        <v>101</v>
      </c>
      <c r="F58" s="18" t="s">
        <v>102</v>
      </c>
      <c r="G58" s="18" t="s">
        <v>151</v>
      </c>
      <c r="H58" s="65">
        <v>43047</v>
      </c>
      <c r="I58" s="65">
        <v>43048</v>
      </c>
      <c r="J58" s="66">
        <v>336113</v>
      </c>
      <c r="K58" s="66">
        <v>427469</v>
      </c>
      <c r="L58" s="66">
        <v>1158524</v>
      </c>
      <c r="M58" s="66">
        <v>0</v>
      </c>
    </row>
    <row r="59" spans="1:13">
      <c r="A59" s="18" t="s">
        <v>154</v>
      </c>
      <c r="B59" s="18" t="s">
        <v>154</v>
      </c>
      <c r="C59" s="18" t="s">
        <v>155</v>
      </c>
      <c r="D59" s="18" t="s">
        <v>156</v>
      </c>
      <c r="E59" s="18" t="s">
        <v>101</v>
      </c>
      <c r="F59" s="18" t="s">
        <v>102</v>
      </c>
      <c r="G59" s="18"/>
      <c r="H59" s="65">
        <v>43145</v>
      </c>
      <c r="I59" s="65">
        <v>43145</v>
      </c>
      <c r="J59" s="66">
        <v>9009</v>
      </c>
      <c r="K59" s="66">
        <v>9009</v>
      </c>
      <c r="L59" s="66">
        <v>976916</v>
      </c>
      <c r="M59" s="66">
        <v>0</v>
      </c>
    </row>
    <row r="60" spans="1:13">
      <c r="A60" s="18" t="s">
        <v>157</v>
      </c>
      <c r="B60" s="18" t="s">
        <v>157</v>
      </c>
      <c r="C60" s="18" t="s">
        <v>155</v>
      </c>
      <c r="D60" s="18" t="s">
        <v>156</v>
      </c>
      <c r="E60" s="18" t="s">
        <v>101</v>
      </c>
      <c r="F60" s="18" t="s">
        <v>102</v>
      </c>
      <c r="G60" s="18"/>
      <c r="H60" s="65">
        <v>43145</v>
      </c>
      <c r="I60" s="65">
        <v>43145</v>
      </c>
      <c r="J60" s="66">
        <v>9009</v>
      </c>
      <c r="K60" s="66">
        <v>9009</v>
      </c>
      <c r="L60" s="66">
        <v>976916</v>
      </c>
      <c r="M60" s="66">
        <v>0</v>
      </c>
    </row>
    <row r="61" spans="1:13">
      <c r="A61" s="18" t="s">
        <v>158</v>
      </c>
      <c r="B61" s="18" t="s">
        <v>158</v>
      </c>
      <c r="C61" s="18" t="s">
        <v>155</v>
      </c>
      <c r="D61" s="18" t="s">
        <v>156</v>
      </c>
      <c r="E61" s="18" t="s">
        <v>101</v>
      </c>
      <c r="F61" s="18" t="s">
        <v>102</v>
      </c>
      <c r="G61" s="18"/>
      <c r="H61" s="65">
        <v>43145</v>
      </c>
      <c r="I61" s="65">
        <v>43145</v>
      </c>
      <c r="J61" s="66">
        <v>27027</v>
      </c>
      <c r="K61" s="66">
        <v>27027</v>
      </c>
      <c r="L61" s="66">
        <v>976916</v>
      </c>
      <c r="M61" s="66">
        <v>0</v>
      </c>
    </row>
    <row r="62" spans="1:13">
      <c r="A62" s="18" t="s">
        <v>159</v>
      </c>
      <c r="B62" s="18" t="s">
        <v>159</v>
      </c>
      <c r="C62" s="18" t="s">
        <v>155</v>
      </c>
      <c r="D62" s="18" t="s">
        <v>156</v>
      </c>
      <c r="E62" s="18" t="s">
        <v>101</v>
      </c>
      <c r="F62" s="18" t="s">
        <v>102</v>
      </c>
      <c r="G62" s="18"/>
      <c r="H62" s="65">
        <v>43145</v>
      </c>
      <c r="I62" s="65">
        <v>43145</v>
      </c>
      <c r="J62" s="66">
        <v>104300</v>
      </c>
      <c r="K62" s="66">
        <v>104300</v>
      </c>
      <c r="L62" s="66">
        <v>976916</v>
      </c>
      <c r="M62" s="66">
        <v>0</v>
      </c>
    </row>
    <row r="63" spans="1:13">
      <c r="A63" s="18" t="s">
        <v>160</v>
      </c>
      <c r="B63" s="18" t="s">
        <v>160</v>
      </c>
      <c r="C63" s="18" t="s">
        <v>155</v>
      </c>
      <c r="D63" s="18" t="s">
        <v>156</v>
      </c>
      <c r="E63" s="18" t="s">
        <v>101</v>
      </c>
      <c r="F63" s="18" t="s">
        <v>102</v>
      </c>
      <c r="G63" s="18"/>
      <c r="H63" s="65">
        <v>43145</v>
      </c>
      <c r="I63" s="65">
        <v>43145</v>
      </c>
      <c r="J63" s="66">
        <v>723271</v>
      </c>
      <c r="K63" s="66">
        <v>1052271</v>
      </c>
      <c r="L63" s="66">
        <v>976916</v>
      </c>
      <c r="M63" s="66">
        <v>0</v>
      </c>
    </row>
    <row r="64" spans="1:13">
      <c r="A64" s="18" t="s">
        <v>161</v>
      </c>
      <c r="B64" s="18" t="s">
        <v>161</v>
      </c>
      <c r="C64" s="18" t="s">
        <v>155</v>
      </c>
      <c r="D64" s="18" t="s">
        <v>156</v>
      </c>
      <c r="E64" s="18" t="s">
        <v>101</v>
      </c>
      <c r="F64" s="18" t="s">
        <v>102</v>
      </c>
      <c r="G64" s="18"/>
      <c r="H64" s="65">
        <v>43145</v>
      </c>
      <c r="I64" s="65">
        <v>43145</v>
      </c>
      <c r="J64" s="66">
        <v>104300</v>
      </c>
      <c r="K64" s="66">
        <v>104300</v>
      </c>
      <c r="L64" s="66">
        <v>976916</v>
      </c>
      <c r="M64" s="66">
        <v>0</v>
      </c>
    </row>
    <row r="65" spans="1:13">
      <c r="A65" s="18" t="s">
        <v>162</v>
      </c>
      <c r="B65" s="18" t="s">
        <v>163</v>
      </c>
      <c r="C65" s="18" t="s">
        <v>99</v>
      </c>
      <c r="D65" s="18" t="s">
        <v>164</v>
      </c>
      <c r="E65" s="18" t="s">
        <v>101</v>
      </c>
      <c r="F65" s="18" t="s">
        <v>102</v>
      </c>
      <c r="G65" s="18" t="s">
        <v>165</v>
      </c>
      <c r="H65" s="65">
        <v>43171</v>
      </c>
      <c r="I65" s="65">
        <v>43172</v>
      </c>
      <c r="J65" s="66">
        <v>125123</v>
      </c>
      <c r="K65" s="66">
        <v>125123</v>
      </c>
      <c r="L65" s="66">
        <v>2068840</v>
      </c>
      <c r="M65" s="66">
        <v>0</v>
      </c>
    </row>
    <row r="66" spans="1:13">
      <c r="A66" s="18" t="s">
        <v>166</v>
      </c>
      <c r="B66" s="18" t="s">
        <v>167</v>
      </c>
      <c r="C66" s="18" t="s">
        <v>99</v>
      </c>
      <c r="D66" s="18" t="s">
        <v>164</v>
      </c>
      <c r="E66" s="18" t="s">
        <v>101</v>
      </c>
      <c r="F66" s="18" t="s">
        <v>102</v>
      </c>
      <c r="G66" s="18" t="s">
        <v>165</v>
      </c>
      <c r="H66" s="65">
        <v>43171</v>
      </c>
      <c r="I66" s="65">
        <v>43172</v>
      </c>
      <c r="J66" s="66">
        <v>102279</v>
      </c>
      <c r="K66" s="66">
        <v>102279</v>
      </c>
      <c r="L66" s="66">
        <v>2068840</v>
      </c>
      <c r="M66" s="66">
        <v>0</v>
      </c>
    </row>
    <row r="67" spans="1:13">
      <c r="A67" s="18" t="s">
        <v>168</v>
      </c>
      <c r="B67" s="18" t="s">
        <v>169</v>
      </c>
      <c r="C67" s="18" t="s">
        <v>99</v>
      </c>
      <c r="D67" s="18" t="s">
        <v>164</v>
      </c>
      <c r="E67" s="18" t="s">
        <v>101</v>
      </c>
      <c r="F67" s="18" t="s">
        <v>102</v>
      </c>
      <c r="G67" s="18" t="s">
        <v>165</v>
      </c>
      <c r="H67" s="65">
        <v>43171</v>
      </c>
      <c r="I67" s="65">
        <v>43172</v>
      </c>
      <c r="J67" s="66">
        <v>64118</v>
      </c>
      <c r="K67" s="66">
        <v>64118</v>
      </c>
      <c r="L67" s="66">
        <v>2068840</v>
      </c>
      <c r="M67" s="66">
        <v>0</v>
      </c>
    </row>
    <row r="68" spans="1:13">
      <c r="A68" s="18" t="s">
        <v>170</v>
      </c>
      <c r="B68" s="18" t="s">
        <v>171</v>
      </c>
      <c r="C68" s="18" t="s">
        <v>99</v>
      </c>
      <c r="D68" s="18" t="s">
        <v>164</v>
      </c>
      <c r="E68" s="18" t="s">
        <v>101</v>
      </c>
      <c r="F68" s="18" t="s">
        <v>102</v>
      </c>
      <c r="G68" s="18" t="s">
        <v>165</v>
      </c>
      <c r="H68" s="65">
        <v>43171</v>
      </c>
      <c r="I68" s="65">
        <v>43172</v>
      </c>
      <c r="J68" s="66">
        <v>976700</v>
      </c>
      <c r="K68" s="66">
        <v>1554641</v>
      </c>
      <c r="L68" s="66">
        <v>2068840</v>
      </c>
      <c r="M68" s="66">
        <v>0</v>
      </c>
    </row>
    <row r="69" spans="1:13">
      <c r="A69" s="18" t="s">
        <v>172</v>
      </c>
      <c r="B69" s="18" t="s">
        <v>173</v>
      </c>
      <c r="C69" s="18" t="s">
        <v>99</v>
      </c>
      <c r="D69" s="18" t="s">
        <v>164</v>
      </c>
      <c r="E69" s="18" t="s">
        <v>101</v>
      </c>
      <c r="F69" s="18" t="s">
        <v>102</v>
      </c>
      <c r="G69" s="18" t="s">
        <v>165</v>
      </c>
      <c r="H69" s="65">
        <v>43171</v>
      </c>
      <c r="I69" s="65">
        <v>43172</v>
      </c>
      <c r="J69" s="66">
        <v>90934</v>
      </c>
      <c r="K69" s="66">
        <v>90934</v>
      </c>
      <c r="L69" s="66">
        <v>2068840</v>
      </c>
      <c r="M69" s="66">
        <v>0</v>
      </c>
    </row>
    <row r="70" spans="1:13">
      <c r="A70" s="18" t="s">
        <v>174</v>
      </c>
      <c r="B70" s="18" t="s">
        <v>175</v>
      </c>
      <c r="C70" s="18" t="s">
        <v>99</v>
      </c>
      <c r="D70" s="18" t="s">
        <v>164</v>
      </c>
      <c r="E70" s="18" t="s">
        <v>101</v>
      </c>
      <c r="F70" s="18" t="s">
        <v>102</v>
      </c>
      <c r="G70" s="18" t="s">
        <v>165</v>
      </c>
      <c r="H70" s="65">
        <v>43171</v>
      </c>
      <c r="I70" s="65">
        <v>43172</v>
      </c>
      <c r="J70" s="66">
        <v>127428</v>
      </c>
      <c r="K70" s="66">
        <v>127428</v>
      </c>
      <c r="L70" s="66">
        <v>2068840</v>
      </c>
      <c r="M70" s="66">
        <v>0</v>
      </c>
    </row>
    <row r="71" spans="1:13">
      <c r="A71" s="18" t="s">
        <v>176</v>
      </c>
      <c r="B71" s="18" t="s">
        <v>177</v>
      </c>
      <c r="C71" s="18" t="s">
        <v>99</v>
      </c>
      <c r="D71" s="18" t="s">
        <v>164</v>
      </c>
      <c r="E71" s="18" t="s">
        <v>101</v>
      </c>
      <c r="F71" s="18" t="s">
        <v>102</v>
      </c>
      <c r="G71" s="18" t="s">
        <v>165</v>
      </c>
      <c r="H71" s="65">
        <v>43171</v>
      </c>
      <c r="I71" s="65">
        <v>43172</v>
      </c>
      <c r="J71" s="66">
        <v>126847</v>
      </c>
      <c r="K71" s="66">
        <v>126847</v>
      </c>
      <c r="L71" s="66">
        <v>2068840</v>
      </c>
      <c r="M71" s="66">
        <v>0</v>
      </c>
    </row>
    <row r="72" spans="1:13">
      <c r="A72" s="18" t="s">
        <v>178</v>
      </c>
      <c r="B72" s="18" t="s">
        <v>179</v>
      </c>
      <c r="C72" s="18" t="s">
        <v>99</v>
      </c>
      <c r="D72" s="18" t="s">
        <v>164</v>
      </c>
      <c r="E72" s="18" t="s">
        <v>101</v>
      </c>
      <c r="F72" s="18" t="s">
        <v>102</v>
      </c>
      <c r="G72" s="18" t="s">
        <v>165</v>
      </c>
      <c r="H72" s="65">
        <v>43171</v>
      </c>
      <c r="I72" s="65">
        <v>43172</v>
      </c>
      <c r="J72" s="66">
        <v>455411</v>
      </c>
      <c r="K72" s="66">
        <v>455411</v>
      </c>
      <c r="L72" s="66">
        <v>2068840</v>
      </c>
      <c r="M72" s="66">
        <v>0</v>
      </c>
    </row>
    <row r="73" spans="1:13">
      <c r="A73" s="18" t="s">
        <v>180</v>
      </c>
      <c r="B73" s="18" t="s">
        <v>181</v>
      </c>
      <c r="C73" s="18" t="s">
        <v>155</v>
      </c>
      <c r="D73" s="18" t="s">
        <v>182</v>
      </c>
      <c r="E73" s="18" t="s">
        <v>101</v>
      </c>
      <c r="F73" s="18" t="s">
        <v>102</v>
      </c>
      <c r="G73" s="18"/>
      <c r="H73" s="65">
        <v>43214</v>
      </c>
      <c r="I73" s="65">
        <v>43214</v>
      </c>
      <c r="J73" s="66">
        <v>65519</v>
      </c>
      <c r="K73" s="66">
        <v>65519</v>
      </c>
      <c r="L73" s="66">
        <v>193884</v>
      </c>
      <c r="M73" s="66">
        <v>0</v>
      </c>
    </row>
    <row r="74" spans="1:13">
      <c r="A74" s="18" t="s">
        <v>183</v>
      </c>
      <c r="B74" s="18" t="s">
        <v>184</v>
      </c>
      <c r="C74" s="18" t="s">
        <v>155</v>
      </c>
      <c r="D74" s="18" t="s">
        <v>182</v>
      </c>
      <c r="E74" s="18" t="s">
        <v>101</v>
      </c>
      <c r="F74" s="18" t="s">
        <v>102</v>
      </c>
      <c r="G74" s="18"/>
      <c r="H74" s="65">
        <v>43214</v>
      </c>
      <c r="I74" s="65">
        <v>43214</v>
      </c>
      <c r="J74" s="66">
        <v>4700</v>
      </c>
      <c r="K74" s="66">
        <v>4700</v>
      </c>
      <c r="L74" s="66">
        <v>193884</v>
      </c>
      <c r="M74" s="66">
        <v>0</v>
      </c>
    </row>
    <row r="75" spans="1:13">
      <c r="A75" s="18" t="s">
        <v>185</v>
      </c>
      <c r="B75" s="18" t="s">
        <v>186</v>
      </c>
      <c r="C75" s="18" t="s">
        <v>155</v>
      </c>
      <c r="D75" s="18" t="s">
        <v>182</v>
      </c>
      <c r="E75" s="18" t="s">
        <v>101</v>
      </c>
      <c r="F75" s="18" t="s">
        <v>102</v>
      </c>
      <c r="G75" s="18"/>
      <c r="H75" s="65">
        <v>43214</v>
      </c>
      <c r="I75" s="65">
        <v>43214</v>
      </c>
      <c r="J75" s="66">
        <v>14100</v>
      </c>
      <c r="K75" s="66">
        <v>14100</v>
      </c>
      <c r="L75" s="66">
        <v>193884</v>
      </c>
      <c r="M75" s="66">
        <v>0</v>
      </c>
    </row>
    <row r="76" spans="1:13">
      <c r="A76" s="18" t="s">
        <v>187</v>
      </c>
      <c r="B76" s="18" t="s">
        <v>188</v>
      </c>
      <c r="C76" s="18" t="s">
        <v>155</v>
      </c>
      <c r="D76" s="18" t="s">
        <v>182</v>
      </c>
      <c r="E76" s="18" t="s">
        <v>101</v>
      </c>
      <c r="F76" s="18" t="s">
        <v>102</v>
      </c>
      <c r="G76" s="18"/>
      <c r="H76" s="65">
        <v>43214</v>
      </c>
      <c r="I76" s="65">
        <v>43214</v>
      </c>
      <c r="J76" s="66">
        <v>4700</v>
      </c>
      <c r="K76" s="66">
        <v>4700</v>
      </c>
      <c r="L76" s="66">
        <v>193884</v>
      </c>
      <c r="M76" s="66">
        <v>0</v>
      </c>
    </row>
    <row r="77" spans="1:13">
      <c r="A77" s="18" t="s">
        <v>189</v>
      </c>
      <c r="B77" s="18" t="s">
        <v>190</v>
      </c>
      <c r="C77" s="18" t="s">
        <v>155</v>
      </c>
      <c r="D77" s="18" t="s">
        <v>182</v>
      </c>
      <c r="E77" s="18" t="s">
        <v>101</v>
      </c>
      <c r="F77" s="18" t="s">
        <v>102</v>
      </c>
      <c r="G77" s="18"/>
      <c r="H77" s="65">
        <v>43214</v>
      </c>
      <c r="I77" s="65">
        <v>43214</v>
      </c>
      <c r="J77" s="66">
        <v>4700</v>
      </c>
      <c r="K77" s="66">
        <v>4700</v>
      </c>
      <c r="L77" s="66">
        <v>193884</v>
      </c>
      <c r="M77" s="66">
        <v>0</v>
      </c>
    </row>
    <row r="78" spans="1:13">
      <c r="A78" s="18" t="s">
        <v>191</v>
      </c>
      <c r="B78" s="18" t="s">
        <v>192</v>
      </c>
      <c r="C78" s="18" t="s">
        <v>155</v>
      </c>
      <c r="D78" s="18" t="s">
        <v>182</v>
      </c>
      <c r="E78" s="18" t="s">
        <v>101</v>
      </c>
      <c r="F78" s="18" t="s">
        <v>102</v>
      </c>
      <c r="G78" s="18"/>
      <c r="H78" s="65">
        <v>43214</v>
      </c>
      <c r="I78" s="65">
        <v>43214</v>
      </c>
      <c r="J78" s="66">
        <v>4700</v>
      </c>
      <c r="K78" s="66">
        <v>4700</v>
      </c>
      <c r="L78" s="66">
        <v>193884</v>
      </c>
      <c r="M78" s="66">
        <v>0</v>
      </c>
    </row>
    <row r="79" spans="1:13">
      <c r="A79" s="18" t="s">
        <v>193</v>
      </c>
      <c r="B79" s="18" t="s">
        <v>194</v>
      </c>
      <c r="C79" s="18" t="s">
        <v>155</v>
      </c>
      <c r="D79" s="18" t="s">
        <v>182</v>
      </c>
      <c r="E79" s="18" t="s">
        <v>101</v>
      </c>
      <c r="F79" s="18" t="s">
        <v>102</v>
      </c>
      <c r="G79" s="18"/>
      <c r="H79" s="65">
        <v>43214</v>
      </c>
      <c r="I79" s="65">
        <v>43214</v>
      </c>
      <c r="J79" s="66">
        <v>14100</v>
      </c>
      <c r="K79" s="66">
        <v>14100</v>
      </c>
      <c r="L79" s="66">
        <v>193884</v>
      </c>
      <c r="M79" s="66">
        <v>0</v>
      </c>
    </row>
    <row r="80" spans="1:13">
      <c r="A80" s="18" t="s">
        <v>195</v>
      </c>
      <c r="B80" s="18" t="s">
        <v>196</v>
      </c>
      <c r="C80" s="18" t="s">
        <v>155</v>
      </c>
      <c r="D80" s="18" t="s">
        <v>182</v>
      </c>
      <c r="E80" s="18" t="s">
        <v>101</v>
      </c>
      <c r="F80" s="18" t="s">
        <v>102</v>
      </c>
      <c r="G80" s="18"/>
      <c r="H80" s="65">
        <v>43214</v>
      </c>
      <c r="I80" s="65">
        <v>43214</v>
      </c>
      <c r="J80" s="66">
        <v>4700</v>
      </c>
      <c r="K80" s="66">
        <v>4700</v>
      </c>
      <c r="L80" s="66">
        <v>193884</v>
      </c>
      <c r="M80" s="66">
        <v>0</v>
      </c>
    </row>
    <row r="81" spans="1:13">
      <c r="A81" s="18" t="s">
        <v>197</v>
      </c>
      <c r="B81" s="18" t="s">
        <v>198</v>
      </c>
      <c r="C81" s="18" t="s">
        <v>155</v>
      </c>
      <c r="D81" s="18" t="s">
        <v>182</v>
      </c>
      <c r="E81" s="18" t="s">
        <v>101</v>
      </c>
      <c r="F81" s="18" t="s">
        <v>102</v>
      </c>
      <c r="G81" s="18"/>
      <c r="H81" s="65">
        <v>43214</v>
      </c>
      <c r="I81" s="65">
        <v>43214</v>
      </c>
      <c r="J81" s="66">
        <v>4700</v>
      </c>
      <c r="K81" s="66">
        <v>4700</v>
      </c>
      <c r="L81" s="66">
        <v>193884</v>
      </c>
      <c r="M81" s="66">
        <v>0</v>
      </c>
    </row>
    <row r="82" spans="1:13">
      <c r="A82" s="18" t="s">
        <v>199</v>
      </c>
      <c r="B82" s="18" t="s">
        <v>200</v>
      </c>
      <c r="C82" s="18" t="s">
        <v>155</v>
      </c>
      <c r="D82" s="18" t="s">
        <v>182</v>
      </c>
      <c r="E82" s="18" t="s">
        <v>101</v>
      </c>
      <c r="F82" s="18" t="s">
        <v>102</v>
      </c>
      <c r="G82" s="18"/>
      <c r="H82" s="65">
        <v>43214</v>
      </c>
      <c r="I82" s="65">
        <v>43214</v>
      </c>
      <c r="J82" s="66">
        <v>71965</v>
      </c>
      <c r="K82" s="66">
        <v>71965</v>
      </c>
      <c r="L82" s="66">
        <v>193884</v>
      </c>
      <c r="M82" s="66">
        <v>0</v>
      </c>
    </row>
    <row r="83" spans="1:13">
      <c r="A83" s="18" t="s">
        <v>201</v>
      </c>
      <c r="B83" s="18" t="s">
        <v>202</v>
      </c>
      <c r="C83" s="18" t="s">
        <v>203</v>
      </c>
      <c r="D83" s="18" t="s">
        <v>204</v>
      </c>
      <c r="E83" s="18" t="s">
        <v>101</v>
      </c>
      <c r="F83" s="18" t="s">
        <v>102</v>
      </c>
      <c r="G83" s="18"/>
      <c r="H83" s="65">
        <v>43402</v>
      </c>
      <c r="I83" s="65">
        <v>43402</v>
      </c>
      <c r="J83" s="66">
        <v>198986</v>
      </c>
      <c r="K83" s="66">
        <v>198986</v>
      </c>
      <c r="L83" s="66">
        <v>423195</v>
      </c>
      <c r="M83" s="66">
        <v>0</v>
      </c>
    </row>
    <row r="84" spans="1:13">
      <c r="A84" s="18" t="s">
        <v>205</v>
      </c>
      <c r="B84" s="18" t="s">
        <v>206</v>
      </c>
      <c r="C84" s="18" t="s">
        <v>203</v>
      </c>
      <c r="D84" s="18" t="s">
        <v>204</v>
      </c>
      <c r="E84" s="18" t="s">
        <v>101</v>
      </c>
      <c r="F84" s="18" t="s">
        <v>102</v>
      </c>
      <c r="G84" s="18"/>
      <c r="H84" s="65">
        <v>43402</v>
      </c>
      <c r="I84" s="65">
        <v>43402</v>
      </c>
      <c r="J84" s="66">
        <v>53597</v>
      </c>
      <c r="K84" s="66">
        <v>53597</v>
      </c>
      <c r="L84" s="66">
        <v>423195</v>
      </c>
      <c r="M84" s="66">
        <v>0</v>
      </c>
    </row>
    <row r="85" spans="1:13">
      <c r="A85" s="18" t="s">
        <v>207</v>
      </c>
      <c r="B85" s="18" t="s">
        <v>208</v>
      </c>
      <c r="C85" s="18" t="s">
        <v>203</v>
      </c>
      <c r="D85" s="18" t="s">
        <v>204</v>
      </c>
      <c r="E85" s="18" t="s">
        <v>101</v>
      </c>
      <c r="F85" s="18" t="s">
        <v>102</v>
      </c>
      <c r="G85" s="18"/>
      <c r="H85" s="65">
        <v>43402</v>
      </c>
      <c r="I85" s="65">
        <v>43402</v>
      </c>
      <c r="J85" s="66">
        <v>170612</v>
      </c>
      <c r="K85" s="66">
        <v>170612</v>
      </c>
      <c r="L85" s="66">
        <v>423195</v>
      </c>
      <c r="M85" s="66">
        <v>0</v>
      </c>
    </row>
    <row r="86" spans="1:13">
      <c r="A86" s="18" t="s">
        <v>209</v>
      </c>
      <c r="B86" s="18" t="s">
        <v>210</v>
      </c>
      <c r="C86" s="18" t="s">
        <v>155</v>
      </c>
      <c r="D86" s="18" t="s">
        <v>211</v>
      </c>
      <c r="E86" s="18" t="s">
        <v>101</v>
      </c>
      <c r="F86" s="18" t="s">
        <v>102</v>
      </c>
      <c r="G86" s="18"/>
      <c r="H86" s="65">
        <v>43584</v>
      </c>
      <c r="I86" s="65">
        <v>43584</v>
      </c>
      <c r="J86" s="66">
        <v>928860</v>
      </c>
      <c r="K86" s="66">
        <v>1741201</v>
      </c>
      <c r="L86" s="66">
        <v>928860</v>
      </c>
      <c r="M86" s="66">
        <v>0</v>
      </c>
    </row>
    <row r="87" spans="1:13">
      <c r="A87" s="18" t="s">
        <v>212</v>
      </c>
      <c r="B87" s="18" t="s">
        <v>213</v>
      </c>
      <c r="C87" s="18" t="s">
        <v>99</v>
      </c>
      <c r="D87" s="18" t="s">
        <v>214</v>
      </c>
      <c r="E87" s="18" t="s">
        <v>101</v>
      </c>
      <c r="F87" s="18" t="s">
        <v>102</v>
      </c>
      <c r="G87" s="18" t="s">
        <v>215</v>
      </c>
      <c r="H87" s="65">
        <v>43626</v>
      </c>
      <c r="I87" s="65">
        <v>43627</v>
      </c>
      <c r="J87" s="66">
        <v>159702</v>
      </c>
      <c r="K87" s="66">
        <v>159702</v>
      </c>
      <c r="L87" s="66">
        <v>7835626</v>
      </c>
      <c r="M87" s="66">
        <v>0</v>
      </c>
    </row>
    <row r="88" spans="1:13">
      <c r="A88" s="18" t="s">
        <v>216</v>
      </c>
      <c r="B88" s="18" t="s">
        <v>217</v>
      </c>
      <c r="C88" s="18" t="s">
        <v>99</v>
      </c>
      <c r="D88" s="18" t="s">
        <v>214</v>
      </c>
      <c r="E88" s="18" t="s">
        <v>101</v>
      </c>
      <c r="F88" s="18" t="s">
        <v>102</v>
      </c>
      <c r="G88" s="18" t="s">
        <v>215</v>
      </c>
      <c r="H88" s="65">
        <v>43626</v>
      </c>
      <c r="I88" s="65">
        <v>43627</v>
      </c>
      <c r="J88" s="66">
        <v>95410</v>
      </c>
      <c r="K88" s="66">
        <v>95410</v>
      </c>
      <c r="L88" s="66">
        <v>7835626</v>
      </c>
      <c r="M88" s="66">
        <v>0</v>
      </c>
    </row>
    <row r="89" spans="1:13">
      <c r="A89" s="18" t="s">
        <v>218</v>
      </c>
      <c r="B89" s="18" t="s">
        <v>219</v>
      </c>
      <c r="C89" s="18" t="s">
        <v>99</v>
      </c>
      <c r="D89" s="18" t="s">
        <v>214</v>
      </c>
      <c r="E89" s="18" t="s">
        <v>101</v>
      </c>
      <c r="F89" s="18" t="s">
        <v>102</v>
      </c>
      <c r="G89" s="18" t="s">
        <v>215</v>
      </c>
      <c r="H89" s="65">
        <v>43626</v>
      </c>
      <c r="I89" s="65">
        <v>43627</v>
      </c>
      <c r="J89" s="66">
        <v>14946</v>
      </c>
      <c r="K89" s="66">
        <v>14946</v>
      </c>
      <c r="L89" s="66">
        <v>7835626</v>
      </c>
      <c r="M89" s="66">
        <v>0</v>
      </c>
    </row>
    <row r="90" spans="1:13">
      <c r="A90" s="18" t="s">
        <v>220</v>
      </c>
      <c r="B90" s="18" t="s">
        <v>221</v>
      </c>
      <c r="C90" s="18" t="s">
        <v>99</v>
      </c>
      <c r="D90" s="18" t="s">
        <v>214</v>
      </c>
      <c r="E90" s="18" t="s">
        <v>101</v>
      </c>
      <c r="F90" s="18" t="s">
        <v>102</v>
      </c>
      <c r="G90" s="18" t="s">
        <v>215</v>
      </c>
      <c r="H90" s="65">
        <v>43626</v>
      </c>
      <c r="I90" s="65">
        <v>43627</v>
      </c>
      <c r="J90" s="66">
        <v>14100</v>
      </c>
      <c r="K90" s="66">
        <v>14100</v>
      </c>
      <c r="L90" s="66">
        <v>7835626</v>
      </c>
      <c r="M90" s="66">
        <v>0</v>
      </c>
    </row>
    <row r="91" spans="1:13">
      <c r="A91" s="18" t="s">
        <v>222</v>
      </c>
      <c r="B91" s="18" t="s">
        <v>223</v>
      </c>
      <c r="C91" s="18" t="s">
        <v>99</v>
      </c>
      <c r="D91" s="18" t="s">
        <v>214</v>
      </c>
      <c r="E91" s="18" t="s">
        <v>101</v>
      </c>
      <c r="F91" s="18" t="s">
        <v>102</v>
      </c>
      <c r="G91" s="18" t="s">
        <v>215</v>
      </c>
      <c r="H91" s="65">
        <v>43626</v>
      </c>
      <c r="I91" s="65">
        <v>43627</v>
      </c>
      <c r="J91" s="66">
        <v>9400</v>
      </c>
      <c r="K91" s="66">
        <v>9400</v>
      </c>
      <c r="L91" s="66">
        <v>7835626</v>
      </c>
      <c r="M91" s="66">
        <v>0</v>
      </c>
    </row>
    <row r="92" spans="1:13">
      <c r="A92" s="18" t="s">
        <v>224</v>
      </c>
      <c r="B92" s="18" t="s">
        <v>225</v>
      </c>
      <c r="C92" s="18" t="s">
        <v>99</v>
      </c>
      <c r="D92" s="18" t="s">
        <v>214</v>
      </c>
      <c r="E92" s="18" t="s">
        <v>101</v>
      </c>
      <c r="F92" s="18" t="s">
        <v>102</v>
      </c>
      <c r="G92" s="18" t="s">
        <v>215</v>
      </c>
      <c r="H92" s="65">
        <v>43626</v>
      </c>
      <c r="I92" s="65">
        <v>43627</v>
      </c>
      <c r="J92" s="66">
        <v>84561</v>
      </c>
      <c r="K92" s="66">
        <v>84561</v>
      </c>
      <c r="L92" s="66">
        <v>7835626</v>
      </c>
      <c r="M92" s="66">
        <v>0</v>
      </c>
    </row>
    <row r="93" spans="1:13">
      <c r="A93" s="18" t="s">
        <v>226</v>
      </c>
      <c r="B93" s="18" t="s">
        <v>227</v>
      </c>
      <c r="C93" s="18" t="s">
        <v>99</v>
      </c>
      <c r="D93" s="18" t="s">
        <v>214</v>
      </c>
      <c r="E93" s="18" t="s">
        <v>101</v>
      </c>
      <c r="F93" s="18" t="s">
        <v>102</v>
      </c>
      <c r="G93" s="18" t="s">
        <v>215</v>
      </c>
      <c r="H93" s="65">
        <v>43626</v>
      </c>
      <c r="I93" s="65">
        <v>43627</v>
      </c>
      <c r="J93" s="66">
        <v>389771</v>
      </c>
      <c r="K93" s="66">
        <v>389771</v>
      </c>
      <c r="L93" s="66">
        <v>7835626</v>
      </c>
      <c r="M93" s="66">
        <v>0</v>
      </c>
    </row>
    <row r="94" spans="1:13">
      <c r="A94" s="18" t="s">
        <v>228</v>
      </c>
      <c r="B94" s="18" t="s">
        <v>229</v>
      </c>
      <c r="C94" s="18" t="s">
        <v>99</v>
      </c>
      <c r="D94" s="18" t="s">
        <v>214</v>
      </c>
      <c r="E94" s="18" t="s">
        <v>101</v>
      </c>
      <c r="F94" s="18" t="s">
        <v>102</v>
      </c>
      <c r="G94" s="18" t="s">
        <v>215</v>
      </c>
      <c r="H94" s="65">
        <v>43626</v>
      </c>
      <c r="I94" s="65">
        <v>43627</v>
      </c>
      <c r="J94" s="66">
        <v>673677</v>
      </c>
      <c r="K94" s="66">
        <v>673677</v>
      </c>
      <c r="L94" s="66">
        <v>7835626</v>
      </c>
      <c r="M94" s="66">
        <v>0</v>
      </c>
    </row>
    <row r="95" spans="1:13">
      <c r="A95" s="18" t="s">
        <v>230</v>
      </c>
      <c r="B95" s="18" t="s">
        <v>231</v>
      </c>
      <c r="C95" s="18" t="s">
        <v>99</v>
      </c>
      <c r="D95" s="18" t="s">
        <v>214</v>
      </c>
      <c r="E95" s="18" t="s">
        <v>101</v>
      </c>
      <c r="F95" s="18" t="s">
        <v>102</v>
      </c>
      <c r="G95" s="18" t="s">
        <v>215</v>
      </c>
      <c r="H95" s="65">
        <v>43626</v>
      </c>
      <c r="I95" s="65">
        <v>43627</v>
      </c>
      <c r="J95" s="66">
        <v>496302</v>
      </c>
      <c r="K95" s="66">
        <v>496302</v>
      </c>
      <c r="L95" s="66">
        <v>7835626</v>
      </c>
      <c r="M95" s="66">
        <v>0</v>
      </c>
    </row>
    <row r="96" spans="1:13">
      <c r="A96" s="18" t="s">
        <v>232</v>
      </c>
      <c r="B96" s="18" t="s">
        <v>233</v>
      </c>
      <c r="C96" s="18" t="s">
        <v>99</v>
      </c>
      <c r="D96" s="18" t="s">
        <v>214</v>
      </c>
      <c r="E96" s="18" t="s">
        <v>101</v>
      </c>
      <c r="F96" s="18" t="s">
        <v>102</v>
      </c>
      <c r="G96" s="18" t="s">
        <v>215</v>
      </c>
      <c r="H96" s="65">
        <v>43626</v>
      </c>
      <c r="I96" s="65">
        <v>43627</v>
      </c>
      <c r="J96" s="66">
        <v>129914</v>
      </c>
      <c r="K96" s="66">
        <v>129914</v>
      </c>
      <c r="L96" s="66">
        <v>7835626</v>
      </c>
      <c r="M96" s="66">
        <v>0</v>
      </c>
    </row>
    <row r="97" spans="1:13">
      <c r="A97" s="18" t="s">
        <v>234</v>
      </c>
      <c r="B97" s="18" t="s">
        <v>235</v>
      </c>
      <c r="C97" s="18" t="s">
        <v>99</v>
      </c>
      <c r="D97" s="18" t="s">
        <v>214</v>
      </c>
      <c r="E97" s="18" t="s">
        <v>101</v>
      </c>
      <c r="F97" s="18" t="s">
        <v>102</v>
      </c>
      <c r="G97" s="18" t="s">
        <v>215</v>
      </c>
      <c r="H97" s="65">
        <v>43626</v>
      </c>
      <c r="I97" s="65">
        <v>43627</v>
      </c>
      <c r="J97" s="66">
        <v>134922</v>
      </c>
      <c r="K97" s="66">
        <v>134922</v>
      </c>
      <c r="L97" s="66">
        <v>7835626</v>
      </c>
      <c r="M97" s="66">
        <v>0</v>
      </c>
    </row>
    <row r="98" spans="1:13">
      <c r="A98" s="18" t="s">
        <v>236</v>
      </c>
      <c r="B98" s="18" t="s">
        <v>237</v>
      </c>
      <c r="C98" s="18" t="s">
        <v>99</v>
      </c>
      <c r="D98" s="18" t="s">
        <v>214</v>
      </c>
      <c r="E98" s="18" t="s">
        <v>101</v>
      </c>
      <c r="F98" s="18" t="s">
        <v>102</v>
      </c>
      <c r="G98" s="18" t="s">
        <v>215</v>
      </c>
      <c r="H98" s="65">
        <v>43626</v>
      </c>
      <c r="I98" s="65">
        <v>43627</v>
      </c>
      <c r="J98" s="66">
        <v>138208</v>
      </c>
      <c r="K98" s="66">
        <v>138208</v>
      </c>
      <c r="L98" s="66">
        <v>7835626</v>
      </c>
      <c r="M98" s="66">
        <v>0</v>
      </c>
    </row>
    <row r="99" spans="1:13">
      <c r="A99" s="18" t="s">
        <v>238</v>
      </c>
      <c r="B99" s="18" t="s">
        <v>239</v>
      </c>
      <c r="C99" s="18" t="s">
        <v>203</v>
      </c>
      <c r="D99" s="18" t="s">
        <v>240</v>
      </c>
      <c r="E99" s="18" t="s">
        <v>101</v>
      </c>
      <c r="F99" s="18" t="s">
        <v>102</v>
      </c>
      <c r="G99" s="18"/>
      <c r="H99" s="65">
        <v>43626</v>
      </c>
      <c r="I99" s="65">
        <v>43626</v>
      </c>
      <c r="J99" s="66">
        <v>180152</v>
      </c>
      <c r="K99" s="66">
        <v>180152</v>
      </c>
      <c r="L99" s="66">
        <v>796384</v>
      </c>
      <c r="M99" s="66">
        <v>0</v>
      </c>
    </row>
    <row r="100" spans="1:13">
      <c r="A100" s="18" t="s">
        <v>241</v>
      </c>
      <c r="B100" s="18" t="s">
        <v>242</v>
      </c>
      <c r="C100" s="18" t="s">
        <v>99</v>
      </c>
      <c r="D100" s="18" t="s">
        <v>214</v>
      </c>
      <c r="E100" s="18" t="s">
        <v>101</v>
      </c>
      <c r="F100" s="18" t="s">
        <v>102</v>
      </c>
      <c r="G100" s="18" t="s">
        <v>215</v>
      </c>
      <c r="H100" s="65">
        <v>43626</v>
      </c>
      <c r="I100" s="65">
        <v>43627</v>
      </c>
      <c r="J100" s="66">
        <v>111680</v>
      </c>
      <c r="K100" s="66">
        <v>111680</v>
      </c>
      <c r="L100" s="66">
        <v>7835626</v>
      </c>
      <c r="M100" s="66">
        <v>0</v>
      </c>
    </row>
    <row r="101" spans="1:13">
      <c r="A101" s="18" t="s">
        <v>243</v>
      </c>
      <c r="B101" s="18" t="s">
        <v>244</v>
      </c>
      <c r="C101" s="18" t="s">
        <v>99</v>
      </c>
      <c r="D101" s="18" t="s">
        <v>214</v>
      </c>
      <c r="E101" s="18" t="s">
        <v>101</v>
      </c>
      <c r="F101" s="18" t="s">
        <v>102</v>
      </c>
      <c r="G101" s="18" t="s">
        <v>215</v>
      </c>
      <c r="H101" s="65">
        <v>43626</v>
      </c>
      <c r="I101" s="65">
        <v>43627</v>
      </c>
      <c r="J101" s="66">
        <v>558160</v>
      </c>
      <c r="K101" s="66">
        <v>558160</v>
      </c>
      <c r="L101" s="66">
        <v>7835626</v>
      </c>
      <c r="M101" s="66">
        <v>0</v>
      </c>
    </row>
    <row r="102" spans="1:13">
      <c r="A102" s="18" t="s">
        <v>245</v>
      </c>
      <c r="B102" s="18" t="s">
        <v>246</v>
      </c>
      <c r="C102" s="18" t="s">
        <v>99</v>
      </c>
      <c r="D102" s="18" t="s">
        <v>214</v>
      </c>
      <c r="E102" s="18" t="s">
        <v>101</v>
      </c>
      <c r="F102" s="18" t="s">
        <v>102</v>
      </c>
      <c r="G102" s="18" t="s">
        <v>215</v>
      </c>
      <c r="H102" s="65">
        <v>43626</v>
      </c>
      <c r="I102" s="65">
        <v>43627</v>
      </c>
      <c r="J102" s="66">
        <v>216385</v>
      </c>
      <c r="K102" s="66">
        <v>216385</v>
      </c>
      <c r="L102" s="66">
        <v>7835626</v>
      </c>
      <c r="M102" s="66">
        <v>0</v>
      </c>
    </row>
    <row r="103" spans="1:13">
      <c r="A103" s="18" t="s">
        <v>247</v>
      </c>
      <c r="B103" s="18" t="s">
        <v>248</v>
      </c>
      <c r="C103" s="18" t="s">
        <v>99</v>
      </c>
      <c r="D103" s="18" t="s">
        <v>214</v>
      </c>
      <c r="E103" s="18" t="s">
        <v>101</v>
      </c>
      <c r="F103" s="18" t="s">
        <v>102</v>
      </c>
      <c r="G103" s="18" t="s">
        <v>215</v>
      </c>
      <c r="H103" s="65">
        <v>43626</v>
      </c>
      <c r="I103" s="65">
        <v>43627</v>
      </c>
      <c r="J103" s="66">
        <v>1064550</v>
      </c>
      <c r="K103" s="66">
        <v>1644901</v>
      </c>
      <c r="L103" s="66">
        <v>7835626</v>
      </c>
      <c r="M103" s="66">
        <v>0</v>
      </c>
    </row>
    <row r="104" spans="1:13">
      <c r="A104" s="18" t="s">
        <v>249</v>
      </c>
      <c r="B104" s="18" t="s">
        <v>250</v>
      </c>
      <c r="C104" s="18" t="s">
        <v>99</v>
      </c>
      <c r="D104" s="18" t="s">
        <v>214</v>
      </c>
      <c r="E104" s="18" t="s">
        <v>101</v>
      </c>
      <c r="F104" s="18" t="s">
        <v>102</v>
      </c>
      <c r="G104" s="18" t="s">
        <v>215</v>
      </c>
      <c r="H104" s="65">
        <v>43626</v>
      </c>
      <c r="I104" s="65">
        <v>43627</v>
      </c>
      <c r="J104" s="66">
        <v>251483</v>
      </c>
      <c r="K104" s="66">
        <v>251483</v>
      </c>
      <c r="L104" s="66">
        <v>7835626</v>
      </c>
      <c r="M104" s="66">
        <v>0</v>
      </c>
    </row>
    <row r="105" spans="1:13">
      <c r="A105" s="18" t="s">
        <v>251</v>
      </c>
      <c r="B105" s="18" t="s">
        <v>252</v>
      </c>
      <c r="C105" s="18" t="s">
        <v>99</v>
      </c>
      <c r="D105" s="18" t="s">
        <v>214</v>
      </c>
      <c r="E105" s="18" t="s">
        <v>101</v>
      </c>
      <c r="F105" s="18" t="s">
        <v>102</v>
      </c>
      <c r="G105" s="18" t="s">
        <v>215</v>
      </c>
      <c r="H105" s="65">
        <v>43626</v>
      </c>
      <c r="I105" s="65">
        <v>43627</v>
      </c>
      <c r="J105" s="66">
        <v>220656</v>
      </c>
      <c r="K105" s="66">
        <v>530196</v>
      </c>
      <c r="L105" s="66">
        <v>7835626</v>
      </c>
      <c r="M105" s="66">
        <v>0</v>
      </c>
    </row>
    <row r="106" spans="1:13">
      <c r="A106" s="18" t="s">
        <v>253</v>
      </c>
      <c r="B106" s="18" t="s">
        <v>254</v>
      </c>
      <c r="C106" s="18" t="s">
        <v>99</v>
      </c>
      <c r="D106" s="18" t="s">
        <v>214</v>
      </c>
      <c r="E106" s="18" t="s">
        <v>101</v>
      </c>
      <c r="F106" s="18" t="s">
        <v>102</v>
      </c>
      <c r="G106" s="18" t="s">
        <v>215</v>
      </c>
      <c r="H106" s="65">
        <v>43626</v>
      </c>
      <c r="I106" s="65">
        <v>43627</v>
      </c>
      <c r="J106" s="66">
        <v>4700</v>
      </c>
      <c r="K106" s="66">
        <v>4700</v>
      </c>
      <c r="L106" s="66">
        <v>7835626</v>
      </c>
      <c r="M106" s="66">
        <v>0</v>
      </c>
    </row>
    <row r="107" spans="1:13">
      <c r="A107" s="18" t="s">
        <v>255</v>
      </c>
      <c r="B107" s="18" t="s">
        <v>256</v>
      </c>
      <c r="C107" s="18" t="s">
        <v>99</v>
      </c>
      <c r="D107" s="18" t="s">
        <v>214</v>
      </c>
      <c r="E107" s="18" t="s">
        <v>101</v>
      </c>
      <c r="F107" s="18" t="s">
        <v>102</v>
      </c>
      <c r="G107" s="18" t="s">
        <v>215</v>
      </c>
      <c r="H107" s="65">
        <v>43626</v>
      </c>
      <c r="I107" s="65">
        <v>43627</v>
      </c>
      <c r="J107" s="66">
        <v>166686</v>
      </c>
      <c r="K107" s="66">
        <v>166686</v>
      </c>
      <c r="L107" s="66">
        <v>7835626</v>
      </c>
      <c r="M107" s="66">
        <v>0</v>
      </c>
    </row>
    <row r="108" spans="1:13">
      <c r="A108" s="18" t="s">
        <v>257</v>
      </c>
      <c r="B108" s="18" t="s">
        <v>258</v>
      </c>
      <c r="C108" s="18" t="s">
        <v>99</v>
      </c>
      <c r="D108" s="18" t="s">
        <v>214</v>
      </c>
      <c r="E108" s="18" t="s">
        <v>101</v>
      </c>
      <c r="F108" s="18" t="s">
        <v>102</v>
      </c>
      <c r="G108" s="18" t="s">
        <v>215</v>
      </c>
      <c r="H108" s="65">
        <v>43626</v>
      </c>
      <c r="I108" s="65">
        <v>43627</v>
      </c>
      <c r="J108" s="66">
        <v>4700</v>
      </c>
      <c r="K108" s="66">
        <v>4700</v>
      </c>
      <c r="L108" s="66">
        <v>7835626</v>
      </c>
      <c r="M108" s="66">
        <v>0</v>
      </c>
    </row>
    <row r="109" spans="1:13">
      <c r="A109" s="18" t="s">
        <v>259</v>
      </c>
      <c r="B109" s="18" t="s">
        <v>260</v>
      </c>
      <c r="C109" s="18" t="s">
        <v>99</v>
      </c>
      <c r="D109" s="18" t="s">
        <v>214</v>
      </c>
      <c r="E109" s="18" t="s">
        <v>101</v>
      </c>
      <c r="F109" s="18" t="s">
        <v>102</v>
      </c>
      <c r="G109" s="18" t="s">
        <v>215</v>
      </c>
      <c r="H109" s="65">
        <v>43626</v>
      </c>
      <c r="I109" s="65">
        <v>43627</v>
      </c>
      <c r="J109" s="66">
        <v>32900</v>
      </c>
      <c r="K109" s="66">
        <v>32900</v>
      </c>
      <c r="L109" s="66">
        <v>7835626</v>
      </c>
      <c r="M109" s="66">
        <v>0</v>
      </c>
    </row>
    <row r="110" spans="1:13">
      <c r="A110" s="18" t="s">
        <v>261</v>
      </c>
      <c r="B110" s="18" t="s">
        <v>262</v>
      </c>
      <c r="C110" s="18" t="s">
        <v>99</v>
      </c>
      <c r="D110" s="18" t="s">
        <v>214</v>
      </c>
      <c r="E110" s="18" t="s">
        <v>101</v>
      </c>
      <c r="F110" s="18" t="s">
        <v>102</v>
      </c>
      <c r="G110" s="18" t="s">
        <v>215</v>
      </c>
      <c r="H110" s="65">
        <v>43626</v>
      </c>
      <c r="I110" s="65">
        <v>43627</v>
      </c>
      <c r="J110" s="66">
        <v>425235</v>
      </c>
      <c r="K110" s="66">
        <v>425235</v>
      </c>
      <c r="L110" s="66">
        <v>7835626</v>
      </c>
      <c r="M110" s="66">
        <v>0</v>
      </c>
    </row>
    <row r="111" spans="1:13">
      <c r="A111" s="18" t="s">
        <v>263</v>
      </c>
      <c r="B111" s="18" t="s">
        <v>264</v>
      </c>
      <c r="C111" s="18" t="s">
        <v>99</v>
      </c>
      <c r="D111" s="18" t="s">
        <v>214</v>
      </c>
      <c r="E111" s="18" t="s">
        <v>101</v>
      </c>
      <c r="F111" s="18" t="s">
        <v>102</v>
      </c>
      <c r="G111" s="18" t="s">
        <v>215</v>
      </c>
      <c r="H111" s="65">
        <v>43626</v>
      </c>
      <c r="I111" s="65">
        <v>43627</v>
      </c>
      <c r="J111" s="66">
        <v>132357</v>
      </c>
      <c r="K111" s="66">
        <v>132357</v>
      </c>
      <c r="L111" s="66">
        <v>7835626</v>
      </c>
      <c r="M111" s="66">
        <v>0</v>
      </c>
    </row>
    <row r="112" spans="1:13">
      <c r="A112" s="18" t="s">
        <v>265</v>
      </c>
      <c r="B112" s="18" t="s">
        <v>266</v>
      </c>
      <c r="C112" s="18" t="s">
        <v>99</v>
      </c>
      <c r="D112" s="18" t="s">
        <v>214</v>
      </c>
      <c r="E112" s="18" t="s">
        <v>101</v>
      </c>
      <c r="F112" s="18" t="s">
        <v>102</v>
      </c>
      <c r="G112" s="18" t="s">
        <v>215</v>
      </c>
      <c r="H112" s="65">
        <v>43626</v>
      </c>
      <c r="I112" s="65">
        <v>43627</v>
      </c>
      <c r="J112" s="66">
        <v>492912</v>
      </c>
      <c r="K112" s="66">
        <v>492912</v>
      </c>
      <c r="L112" s="66">
        <v>7835626</v>
      </c>
      <c r="M112" s="66">
        <v>0</v>
      </c>
    </row>
    <row r="113" spans="1:13">
      <c r="A113" s="18" t="s">
        <v>267</v>
      </c>
      <c r="B113" s="18" t="s">
        <v>268</v>
      </c>
      <c r="C113" s="18" t="s">
        <v>99</v>
      </c>
      <c r="D113" s="18" t="s">
        <v>214</v>
      </c>
      <c r="E113" s="18" t="s">
        <v>101</v>
      </c>
      <c r="F113" s="18" t="s">
        <v>102</v>
      </c>
      <c r="G113" s="18" t="s">
        <v>215</v>
      </c>
      <c r="H113" s="65">
        <v>43626</v>
      </c>
      <c r="I113" s="65">
        <v>43627</v>
      </c>
      <c r="J113" s="66">
        <v>94000</v>
      </c>
      <c r="K113" s="66">
        <v>94000</v>
      </c>
      <c r="L113" s="66">
        <v>7835626</v>
      </c>
      <c r="M113" s="66">
        <v>0</v>
      </c>
    </row>
    <row r="114" spans="1:13">
      <c r="A114" s="18" t="s">
        <v>269</v>
      </c>
      <c r="B114" s="18" t="s">
        <v>270</v>
      </c>
      <c r="C114" s="18" t="s">
        <v>99</v>
      </c>
      <c r="D114" s="18" t="s">
        <v>214</v>
      </c>
      <c r="E114" s="18" t="s">
        <v>101</v>
      </c>
      <c r="F114" s="18" t="s">
        <v>102</v>
      </c>
      <c r="G114" s="18" t="s">
        <v>215</v>
      </c>
      <c r="H114" s="65">
        <v>43626</v>
      </c>
      <c r="I114" s="65">
        <v>43627</v>
      </c>
      <c r="J114" s="66">
        <v>112412</v>
      </c>
      <c r="K114" s="66">
        <v>112412</v>
      </c>
      <c r="L114" s="66">
        <v>7835626</v>
      </c>
      <c r="M114" s="66">
        <v>0</v>
      </c>
    </row>
    <row r="115" spans="1:13">
      <c r="A115" s="18" t="s">
        <v>271</v>
      </c>
      <c r="B115" s="18" t="s">
        <v>272</v>
      </c>
      <c r="C115" s="18" t="s">
        <v>99</v>
      </c>
      <c r="D115" s="18" t="s">
        <v>214</v>
      </c>
      <c r="E115" s="18" t="s">
        <v>101</v>
      </c>
      <c r="F115" s="18" t="s">
        <v>102</v>
      </c>
      <c r="G115" s="18" t="s">
        <v>215</v>
      </c>
      <c r="H115" s="65">
        <v>43626</v>
      </c>
      <c r="I115" s="65">
        <v>43627</v>
      </c>
      <c r="J115" s="66">
        <v>119262</v>
      </c>
      <c r="K115" s="66">
        <v>119262</v>
      </c>
      <c r="L115" s="66">
        <v>7835626</v>
      </c>
      <c r="M115" s="66">
        <v>0</v>
      </c>
    </row>
    <row r="116" spans="1:13">
      <c r="A116" s="18" t="s">
        <v>273</v>
      </c>
      <c r="B116" s="18" t="s">
        <v>274</v>
      </c>
      <c r="C116" s="18" t="s">
        <v>99</v>
      </c>
      <c r="D116" s="18" t="s">
        <v>214</v>
      </c>
      <c r="E116" s="18" t="s">
        <v>101</v>
      </c>
      <c r="F116" s="18" t="s">
        <v>102</v>
      </c>
      <c r="G116" s="18" t="s">
        <v>215</v>
      </c>
      <c r="H116" s="65">
        <v>43626</v>
      </c>
      <c r="I116" s="65">
        <v>43627</v>
      </c>
      <c r="J116" s="66">
        <v>180937</v>
      </c>
      <c r="K116" s="66">
        <v>180937</v>
      </c>
      <c r="L116" s="66">
        <v>7835626</v>
      </c>
      <c r="M116" s="66">
        <v>0</v>
      </c>
    </row>
    <row r="117" spans="1:13">
      <c r="A117" s="18" t="s">
        <v>275</v>
      </c>
      <c r="B117" s="18" t="s">
        <v>276</v>
      </c>
      <c r="C117" s="18" t="s">
        <v>99</v>
      </c>
      <c r="D117" s="18" t="s">
        <v>214</v>
      </c>
      <c r="E117" s="18" t="s">
        <v>101</v>
      </c>
      <c r="F117" s="18" t="s">
        <v>102</v>
      </c>
      <c r="G117" s="18" t="s">
        <v>215</v>
      </c>
      <c r="H117" s="65">
        <v>43626</v>
      </c>
      <c r="I117" s="65">
        <v>43627</v>
      </c>
      <c r="J117" s="66">
        <v>130725</v>
      </c>
      <c r="K117" s="66">
        <v>130725</v>
      </c>
      <c r="L117" s="66">
        <v>7835626</v>
      </c>
      <c r="M117" s="66">
        <v>0</v>
      </c>
    </row>
    <row r="118" spans="1:13">
      <c r="A118" s="18" t="s">
        <v>277</v>
      </c>
      <c r="B118" s="18" t="s">
        <v>278</v>
      </c>
      <c r="C118" s="18" t="s">
        <v>99</v>
      </c>
      <c r="D118" s="18" t="s">
        <v>214</v>
      </c>
      <c r="E118" s="18" t="s">
        <v>101</v>
      </c>
      <c r="F118" s="18" t="s">
        <v>102</v>
      </c>
      <c r="G118" s="18" t="s">
        <v>215</v>
      </c>
      <c r="H118" s="65">
        <v>43626</v>
      </c>
      <c r="I118" s="65">
        <v>43627</v>
      </c>
      <c r="J118" s="66">
        <v>18800</v>
      </c>
      <c r="K118" s="66">
        <v>18800</v>
      </c>
      <c r="L118" s="66">
        <v>7835626</v>
      </c>
      <c r="M118" s="66">
        <v>0</v>
      </c>
    </row>
    <row r="119" spans="1:13">
      <c r="A119" s="18" t="s">
        <v>279</v>
      </c>
      <c r="B119" s="18" t="s">
        <v>280</v>
      </c>
      <c r="C119" s="18" t="s">
        <v>99</v>
      </c>
      <c r="D119" s="18" t="s">
        <v>214</v>
      </c>
      <c r="E119" s="18" t="s">
        <v>101</v>
      </c>
      <c r="F119" s="18" t="s">
        <v>102</v>
      </c>
      <c r="G119" s="18" t="s">
        <v>215</v>
      </c>
      <c r="H119" s="65">
        <v>43626</v>
      </c>
      <c r="I119" s="65">
        <v>43627</v>
      </c>
      <c r="J119" s="66">
        <v>184454</v>
      </c>
      <c r="K119" s="66">
        <v>184454</v>
      </c>
      <c r="L119" s="66">
        <v>7835626</v>
      </c>
      <c r="M119" s="66">
        <v>0</v>
      </c>
    </row>
    <row r="120" spans="1:13">
      <c r="A120" s="18" t="s">
        <v>281</v>
      </c>
      <c r="B120" s="18" t="s">
        <v>282</v>
      </c>
      <c r="C120" s="18" t="s">
        <v>99</v>
      </c>
      <c r="D120" s="18" t="s">
        <v>214</v>
      </c>
      <c r="E120" s="18" t="s">
        <v>101</v>
      </c>
      <c r="F120" s="18" t="s">
        <v>102</v>
      </c>
      <c r="G120" s="18" t="s">
        <v>215</v>
      </c>
      <c r="H120" s="65">
        <v>43626</v>
      </c>
      <c r="I120" s="65">
        <v>43627</v>
      </c>
      <c r="J120" s="66">
        <v>123085</v>
      </c>
      <c r="K120" s="66">
        <v>123085</v>
      </c>
      <c r="L120" s="66">
        <v>7835626</v>
      </c>
      <c r="M120" s="66">
        <v>0</v>
      </c>
    </row>
    <row r="121" spans="1:13">
      <c r="A121" s="18" t="s">
        <v>283</v>
      </c>
      <c r="B121" s="18" t="s">
        <v>284</v>
      </c>
      <c r="C121" s="18" t="s">
        <v>99</v>
      </c>
      <c r="D121" s="18" t="s">
        <v>214</v>
      </c>
      <c r="E121" s="18" t="s">
        <v>101</v>
      </c>
      <c r="F121" s="18" t="s">
        <v>102</v>
      </c>
      <c r="G121" s="18" t="s">
        <v>215</v>
      </c>
      <c r="H121" s="65">
        <v>43626</v>
      </c>
      <c r="I121" s="65">
        <v>43627</v>
      </c>
      <c r="J121" s="66">
        <v>175608</v>
      </c>
      <c r="K121" s="66">
        <v>175608</v>
      </c>
      <c r="L121" s="66">
        <v>7835626</v>
      </c>
      <c r="M121" s="66">
        <v>0</v>
      </c>
    </row>
    <row r="122" spans="1:13">
      <c r="A122" s="18" t="s">
        <v>285</v>
      </c>
      <c r="B122" s="18" t="s">
        <v>286</v>
      </c>
      <c r="C122" s="18" t="s">
        <v>99</v>
      </c>
      <c r="D122" s="18" t="s">
        <v>214</v>
      </c>
      <c r="E122" s="18" t="s">
        <v>101</v>
      </c>
      <c r="F122" s="18" t="s">
        <v>102</v>
      </c>
      <c r="G122" s="18" t="s">
        <v>215</v>
      </c>
      <c r="H122" s="65">
        <v>43626</v>
      </c>
      <c r="I122" s="65">
        <v>43627</v>
      </c>
      <c r="J122" s="66">
        <v>87142</v>
      </c>
      <c r="K122" s="66">
        <v>87142</v>
      </c>
      <c r="L122" s="66">
        <v>7835626</v>
      </c>
      <c r="M122" s="66">
        <v>0</v>
      </c>
    </row>
    <row r="123" spans="1:13">
      <c r="A123" s="18" t="s">
        <v>287</v>
      </c>
      <c r="B123" s="18" t="s">
        <v>288</v>
      </c>
      <c r="C123" s="18" t="s">
        <v>99</v>
      </c>
      <c r="D123" s="18" t="s">
        <v>214</v>
      </c>
      <c r="E123" s="18" t="s">
        <v>101</v>
      </c>
      <c r="F123" s="18" t="s">
        <v>102</v>
      </c>
      <c r="G123" s="18" t="s">
        <v>215</v>
      </c>
      <c r="H123" s="65">
        <v>43626</v>
      </c>
      <c r="I123" s="65">
        <v>43627</v>
      </c>
      <c r="J123" s="66">
        <v>63472</v>
      </c>
      <c r="K123" s="66">
        <v>63472</v>
      </c>
      <c r="L123" s="66">
        <v>7835626</v>
      </c>
      <c r="M123" s="66">
        <v>0</v>
      </c>
    </row>
    <row r="124" spans="1:13">
      <c r="A124" s="18" t="s">
        <v>289</v>
      </c>
      <c r="B124" s="18" t="s">
        <v>290</v>
      </c>
      <c r="C124" s="18" t="s">
        <v>99</v>
      </c>
      <c r="D124" s="18" t="s">
        <v>214</v>
      </c>
      <c r="E124" s="18" t="s">
        <v>101</v>
      </c>
      <c r="F124" s="18" t="s">
        <v>102</v>
      </c>
      <c r="G124" s="18" t="s">
        <v>215</v>
      </c>
      <c r="H124" s="65">
        <v>43626</v>
      </c>
      <c r="I124" s="65">
        <v>43627</v>
      </c>
      <c r="J124" s="66">
        <v>168946</v>
      </c>
      <c r="K124" s="66">
        <v>168946</v>
      </c>
      <c r="L124" s="66">
        <v>7835626</v>
      </c>
      <c r="M124" s="66">
        <v>0</v>
      </c>
    </row>
    <row r="125" spans="1:13">
      <c r="A125" s="18" t="s">
        <v>291</v>
      </c>
      <c r="B125" s="18" t="s">
        <v>292</v>
      </c>
      <c r="C125" s="18" t="s">
        <v>99</v>
      </c>
      <c r="D125" s="18" t="s">
        <v>214</v>
      </c>
      <c r="E125" s="18" t="s">
        <v>101</v>
      </c>
      <c r="F125" s="18" t="s">
        <v>102</v>
      </c>
      <c r="G125" s="18" t="s">
        <v>215</v>
      </c>
      <c r="H125" s="65">
        <v>43626</v>
      </c>
      <c r="I125" s="65">
        <v>43627</v>
      </c>
      <c r="J125" s="66">
        <v>76371</v>
      </c>
      <c r="K125" s="66">
        <v>76371</v>
      </c>
      <c r="L125" s="66">
        <v>7835626</v>
      </c>
      <c r="M125" s="66">
        <v>0</v>
      </c>
    </row>
    <row r="126" spans="1:13">
      <c r="A126" s="18" t="s">
        <v>293</v>
      </c>
      <c r="B126" s="18" t="s">
        <v>294</v>
      </c>
      <c r="C126" s="18" t="s">
        <v>99</v>
      </c>
      <c r="D126" s="18" t="s">
        <v>214</v>
      </c>
      <c r="E126" s="18" t="s">
        <v>101</v>
      </c>
      <c r="F126" s="18" t="s">
        <v>102</v>
      </c>
      <c r="G126" s="18" t="s">
        <v>215</v>
      </c>
      <c r="H126" s="65">
        <v>43626</v>
      </c>
      <c r="I126" s="65">
        <v>43627</v>
      </c>
      <c r="J126" s="66">
        <v>164683</v>
      </c>
      <c r="K126" s="66">
        <v>164683</v>
      </c>
      <c r="L126" s="66">
        <v>7835626</v>
      </c>
      <c r="M126" s="66">
        <v>0</v>
      </c>
    </row>
    <row r="127" spans="1:13">
      <c r="A127" s="18" t="s">
        <v>295</v>
      </c>
      <c r="B127" s="18" t="s">
        <v>296</v>
      </c>
      <c r="C127" s="18" t="s">
        <v>99</v>
      </c>
      <c r="D127" s="18" t="s">
        <v>214</v>
      </c>
      <c r="E127" s="18" t="s">
        <v>101</v>
      </c>
      <c r="F127" s="18" t="s">
        <v>102</v>
      </c>
      <c r="G127" s="18" t="s">
        <v>215</v>
      </c>
      <c r="H127" s="65">
        <v>43626</v>
      </c>
      <c r="I127" s="65">
        <v>43627</v>
      </c>
      <c r="J127" s="66">
        <v>112412</v>
      </c>
      <c r="K127" s="66">
        <v>112412</v>
      </c>
      <c r="L127" s="66">
        <v>7835626</v>
      </c>
      <c r="M127" s="66">
        <v>0</v>
      </c>
    </row>
    <row r="128" spans="1:13">
      <c r="A128" s="18" t="s">
        <v>297</v>
      </c>
      <c r="B128" s="18" t="s">
        <v>298</v>
      </c>
      <c r="C128" s="18" t="s">
        <v>203</v>
      </c>
      <c r="D128" s="18" t="s">
        <v>240</v>
      </c>
      <c r="E128" s="18" t="s">
        <v>101</v>
      </c>
      <c r="F128" s="18" t="s">
        <v>102</v>
      </c>
      <c r="G128" s="18"/>
      <c r="H128" s="65">
        <v>43626</v>
      </c>
      <c r="I128" s="65">
        <v>43626</v>
      </c>
      <c r="J128" s="66">
        <v>65218</v>
      </c>
      <c r="K128" s="66">
        <v>65218</v>
      </c>
      <c r="L128" s="66">
        <v>796384</v>
      </c>
      <c r="M128" s="66">
        <v>0</v>
      </c>
    </row>
    <row r="129" spans="1:13">
      <c r="A129" s="18" t="s">
        <v>299</v>
      </c>
      <c r="B129" s="18" t="s">
        <v>300</v>
      </c>
      <c r="C129" s="18" t="s">
        <v>203</v>
      </c>
      <c r="D129" s="18" t="s">
        <v>240</v>
      </c>
      <c r="E129" s="18" t="s">
        <v>101</v>
      </c>
      <c r="F129" s="18" t="s">
        <v>102</v>
      </c>
      <c r="G129" s="18"/>
      <c r="H129" s="65">
        <v>43626</v>
      </c>
      <c r="I129" s="65">
        <v>43626</v>
      </c>
      <c r="J129" s="66">
        <v>478401</v>
      </c>
      <c r="K129" s="66">
        <v>478401</v>
      </c>
      <c r="L129" s="66">
        <v>796384</v>
      </c>
      <c r="M129" s="66">
        <v>0</v>
      </c>
    </row>
    <row r="130" spans="1:13">
      <c r="A130" s="18" t="s">
        <v>301</v>
      </c>
      <c r="B130" s="18" t="s">
        <v>302</v>
      </c>
      <c r="C130" s="18" t="s">
        <v>203</v>
      </c>
      <c r="D130" s="18" t="s">
        <v>240</v>
      </c>
      <c r="E130" s="18" t="s">
        <v>101</v>
      </c>
      <c r="F130" s="18" t="s">
        <v>102</v>
      </c>
      <c r="G130" s="18"/>
      <c r="H130" s="65">
        <v>43626</v>
      </c>
      <c r="I130" s="65">
        <v>43626</v>
      </c>
      <c r="J130" s="66">
        <v>72613</v>
      </c>
      <c r="K130" s="66">
        <v>72613</v>
      </c>
      <c r="L130" s="66">
        <v>796384</v>
      </c>
      <c r="M130" s="66">
        <v>0</v>
      </c>
    </row>
    <row r="131" spans="1:13">
      <c r="A131" s="18" t="s">
        <v>303</v>
      </c>
      <c r="B131" s="18" t="s">
        <v>304</v>
      </c>
      <c r="C131" s="18" t="s">
        <v>99</v>
      </c>
      <c r="D131" s="18" t="s">
        <v>305</v>
      </c>
      <c r="E131" s="18" t="s">
        <v>101</v>
      </c>
      <c r="F131" s="18" t="s">
        <v>102</v>
      </c>
      <c r="G131" s="18" t="s">
        <v>306</v>
      </c>
      <c r="H131" s="65">
        <v>43747</v>
      </c>
      <c r="I131" s="65">
        <v>43747</v>
      </c>
      <c r="J131" s="66">
        <v>114753</v>
      </c>
      <c r="K131" s="66">
        <v>135004</v>
      </c>
      <c r="L131" s="66">
        <v>1000000</v>
      </c>
      <c r="M131" s="66">
        <v>0</v>
      </c>
    </row>
    <row r="132" spans="1:13">
      <c r="A132" s="18" t="s">
        <v>307</v>
      </c>
      <c r="B132" s="18" t="s">
        <v>308</v>
      </c>
      <c r="C132" s="18" t="s">
        <v>99</v>
      </c>
      <c r="D132" s="18" t="s">
        <v>305</v>
      </c>
      <c r="E132" s="18" t="s">
        <v>101</v>
      </c>
      <c r="F132" s="18" t="s">
        <v>102</v>
      </c>
      <c r="G132" s="18" t="s">
        <v>306</v>
      </c>
      <c r="H132" s="65">
        <v>43747</v>
      </c>
      <c r="I132" s="65">
        <v>43747</v>
      </c>
      <c r="J132" s="66">
        <v>109634</v>
      </c>
      <c r="K132" s="66">
        <v>128981</v>
      </c>
      <c r="L132" s="66">
        <v>1000000</v>
      </c>
      <c r="M132" s="66">
        <v>0</v>
      </c>
    </row>
    <row r="133" spans="1:13">
      <c r="A133" s="18" t="s">
        <v>309</v>
      </c>
      <c r="B133" s="18" t="s">
        <v>310</v>
      </c>
      <c r="C133" s="18" t="s">
        <v>99</v>
      </c>
      <c r="D133" s="18" t="s">
        <v>305</v>
      </c>
      <c r="E133" s="18" t="s">
        <v>101</v>
      </c>
      <c r="F133" s="18" t="s">
        <v>102</v>
      </c>
      <c r="G133" s="18" t="s">
        <v>306</v>
      </c>
      <c r="H133" s="65">
        <v>43747</v>
      </c>
      <c r="I133" s="65">
        <v>43747</v>
      </c>
      <c r="J133" s="66">
        <v>110823</v>
      </c>
      <c r="K133" s="66">
        <v>130380</v>
      </c>
      <c r="L133" s="66">
        <v>1000000</v>
      </c>
      <c r="M133" s="66">
        <v>0</v>
      </c>
    </row>
    <row r="134" spans="1:13">
      <c r="A134" s="18" t="s">
        <v>311</v>
      </c>
      <c r="B134" s="18" t="s">
        <v>312</v>
      </c>
      <c r="C134" s="18" t="s">
        <v>99</v>
      </c>
      <c r="D134" s="18" t="s">
        <v>305</v>
      </c>
      <c r="E134" s="18" t="s">
        <v>101</v>
      </c>
      <c r="F134" s="18" t="s">
        <v>102</v>
      </c>
      <c r="G134" s="18" t="s">
        <v>306</v>
      </c>
      <c r="H134" s="65">
        <v>43747</v>
      </c>
      <c r="I134" s="65">
        <v>43747</v>
      </c>
      <c r="J134" s="66">
        <v>131838</v>
      </c>
      <c r="K134" s="66">
        <v>155104</v>
      </c>
      <c r="L134" s="66">
        <v>1000000</v>
      </c>
      <c r="M134" s="66">
        <v>0</v>
      </c>
    </row>
    <row r="135" spans="1:13">
      <c r="A135" s="18" t="s">
        <v>313</v>
      </c>
      <c r="B135" s="18" t="s">
        <v>314</v>
      </c>
      <c r="C135" s="18" t="s">
        <v>99</v>
      </c>
      <c r="D135" s="18" t="s">
        <v>305</v>
      </c>
      <c r="E135" s="18" t="s">
        <v>101</v>
      </c>
      <c r="F135" s="18" t="s">
        <v>102</v>
      </c>
      <c r="G135" s="18" t="s">
        <v>306</v>
      </c>
      <c r="H135" s="65">
        <v>43747</v>
      </c>
      <c r="I135" s="65">
        <v>43747</v>
      </c>
      <c r="J135" s="66">
        <v>121583</v>
      </c>
      <c r="K135" s="66">
        <v>266491</v>
      </c>
      <c r="L135" s="66">
        <v>1000000</v>
      </c>
      <c r="M135" s="66">
        <v>0</v>
      </c>
    </row>
    <row r="136" spans="1:13">
      <c r="A136" s="18" t="s">
        <v>315</v>
      </c>
      <c r="B136" s="18" t="s">
        <v>316</v>
      </c>
      <c r="C136" s="18" t="s">
        <v>99</v>
      </c>
      <c r="D136" s="18" t="s">
        <v>305</v>
      </c>
      <c r="E136" s="18" t="s">
        <v>101</v>
      </c>
      <c r="F136" s="18" t="s">
        <v>102</v>
      </c>
      <c r="G136" s="18" t="s">
        <v>306</v>
      </c>
      <c r="H136" s="65">
        <v>43747</v>
      </c>
      <c r="I136" s="65">
        <v>43747</v>
      </c>
      <c r="J136" s="66">
        <v>207305</v>
      </c>
      <c r="K136" s="66">
        <v>243888</v>
      </c>
      <c r="L136" s="66">
        <v>1000000</v>
      </c>
      <c r="M136" s="66">
        <v>0</v>
      </c>
    </row>
    <row r="137" spans="1:13">
      <c r="A137" s="18" t="s">
        <v>317</v>
      </c>
      <c r="B137" s="18" t="s">
        <v>318</v>
      </c>
      <c r="C137" s="18" t="s">
        <v>99</v>
      </c>
      <c r="D137" s="18" t="s">
        <v>305</v>
      </c>
      <c r="E137" s="18" t="s">
        <v>101</v>
      </c>
      <c r="F137" s="18" t="s">
        <v>102</v>
      </c>
      <c r="G137" s="18" t="s">
        <v>306</v>
      </c>
      <c r="H137" s="65">
        <v>43747</v>
      </c>
      <c r="I137" s="65">
        <v>43747</v>
      </c>
      <c r="J137" s="66">
        <v>204064</v>
      </c>
      <c r="K137" s="66">
        <v>240075</v>
      </c>
      <c r="L137" s="66">
        <v>1000000</v>
      </c>
      <c r="M137" s="66">
        <v>0</v>
      </c>
    </row>
    <row r="138" spans="1:13">
      <c r="A138" s="18" t="s">
        <v>303</v>
      </c>
      <c r="B138" s="18" t="s">
        <v>304</v>
      </c>
      <c r="C138" s="18" t="s">
        <v>155</v>
      </c>
      <c r="D138" s="18" t="s">
        <v>319</v>
      </c>
      <c r="E138" s="18" t="s">
        <v>101</v>
      </c>
      <c r="F138" s="18" t="s">
        <v>102</v>
      </c>
      <c r="G138" s="18"/>
      <c r="H138" s="65">
        <v>43767</v>
      </c>
      <c r="I138" s="65">
        <v>43767</v>
      </c>
      <c r="J138" s="66">
        <v>20251</v>
      </c>
      <c r="K138" s="66">
        <v>135004</v>
      </c>
      <c r="L138" s="66">
        <v>299923</v>
      </c>
      <c r="M138" s="66">
        <v>0</v>
      </c>
    </row>
    <row r="139" spans="1:13">
      <c r="A139" s="18" t="s">
        <v>307</v>
      </c>
      <c r="B139" s="18" t="s">
        <v>308</v>
      </c>
      <c r="C139" s="18" t="s">
        <v>155</v>
      </c>
      <c r="D139" s="18" t="s">
        <v>319</v>
      </c>
      <c r="E139" s="18" t="s">
        <v>101</v>
      </c>
      <c r="F139" s="18" t="s">
        <v>102</v>
      </c>
      <c r="G139" s="18"/>
      <c r="H139" s="65">
        <v>43767</v>
      </c>
      <c r="I139" s="65">
        <v>43767</v>
      </c>
      <c r="J139" s="66">
        <v>19347</v>
      </c>
      <c r="K139" s="66">
        <v>128981</v>
      </c>
      <c r="L139" s="66">
        <v>299923</v>
      </c>
      <c r="M139" s="66">
        <v>0</v>
      </c>
    </row>
    <row r="140" spans="1:13">
      <c r="A140" s="18" t="s">
        <v>309</v>
      </c>
      <c r="B140" s="18" t="s">
        <v>310</v>
      </c>
      <c r="C140" s="18" t="s">
        <v>155</v>
      </c>
      <c r="D140" s="18" t="s">
        <v>319</v>
      </c>
      <c r="E140" s="18" t="s">
        <v>101</v>
      </c>
      <c r="F140" s="18" t="s">
        <v>102</v>
      </c>
      <c r="G140" s="18"/>
      <c r="H140" s="65">
        <v>43767</v>
      </c>
      <c r="I140" s="65">
        <v>43767</v>
      </c>
      <c r="J140" s="66">
        <v>19557</v>
      </c>
      <c r="K140" s="66">
        <v>130380</v>
      </c>
      <c r="L140" s="66">
        <v>299923</v>
      </c>
      <c r="M140" s="66">
        <v>0</v>
      </c>
    </row>
    <row r="141" spans="1:13">
      <c r="A141" s="18" t="s">
        <v>311</v>
      </c>
      <c r="B141" s="18" t="s">
        <v>312</v>
      </c>
      <c r="C141" s="18" t="s">
        <v>155</v>
      </c>
      <c r="D141" s="18" t="s">
        <v>319</v>
      </c>
      <c r="E141" s="18" t="s">
        <v>101</v>
      </c>
      <c r="F141" s="18" t="s">
        <v>102</v>
      </c>
      <c r="G141" s="18"/>
      <c r="H141" s="65">
        <v>43767</v>
      </c>
      <c r="I141" s="65">
        <v>43767</v>
      </c>
      <c r="J141" s="66">
        <v>23266</v>
      </c>
      <c r="K141" s="66">
        <v>155104</v>
      </c>
      <c r="L141" s="66">
        <v>299923</v>
      </c>
      <c r="M141" s="66">
        <v>0</v>
      </c>
    </row>
    <row r="142" spans="1:13">
      <c r="A142" s="18" t="s">
        <v>313</v>
      </c>
      <c r="B142" s="18" t="s">
        <v>314</v>
      </c>
      <c r="C142" s="18" t="s">
        <v>155</v>
      </c>
      <c r="D142" s="18" t="s">
        <v>319</v>
      </c>
      <c r="E142" s="18" t="s">
        <v>101</v>
      </c>
      <c r="F142" s="18" t="s">
        <v>102</v>
      </c>
      <c r="G142" s="18"/>
      <c r="H142" s="65">
        <v>43767</v>
      </c>
      <c r="I142" s="65">
        <v>43767</v>
      </c>
      <c r="J142" s="66">
        <v>144908</v>
      </c>
      <c r="K142" s="66">
        <v>266491</v>
      </c>
      <c r="L142" s="66">
        <v>299923</v>
      </c>
      <c r="M142" s="66">
        <v>0</v>
      </c>
    </row>
    <row r="143" spans="1:13">
      <c r="A143" s="18" t="s">
        <v>315</v>
      </c>
      <c r="B143" s="18" t="s">
        <v>316</v>
      </c>
      <c r="C143" s="18" t="s">
        <v>155</v>
      </c>
      <c r="D143" s="18" t="s">
        <v>319</v>
      </c>
      <c r="E143" s="18" t="s">
        <v>101</v>
      </c>
      <c r="F143" s="18" t="s">
        <v>102</v>
      </c>
      <c r="G143" s="18"/>
      <c r="H143" s="65">
        <v>43767</v>
      </c>
      <c r="I143" s="65">
        <v>43767</v>
      </c>
      <c r="J143" s="66">
        <v>36583</v>
      </c>
      <c r="K143" s="66">
        <v>243888</v>
      </c>
      <c r="L143" s="66">
        <v>299923</v>
      </c>
      <c r="M143" s="66">
        <v>0</v>
      </c>
    </row>
    <row r="144" spans="1:13">
      <c r="A144" s="18" t="s">
        <v>317</v>
      </c>
      <c r="B144" s="18" t="s">
        <v>318</v>
      </c>
      <c r="C144" s="18" t="s">
        <v>155</v>
      </c>
      <c r="D144" s="18" t="s">
        <v>319</v>
      </c>
      <c r="E144" s="18" t="s">
        <v>101</v>
      </c>
      <c r="F144" s="18" t="s">
        <v>102</v>
      </c>
      <c r="G144" s="18"/>
      <c r="H144" s="65">
        <v>43767</v>
      </c>
      <c r="I144" s="65">
        <v>43767</v>
      </c>
      <c r="J144" s="66">
        <v>36011</v>
      </c>
      <c r="K144" s="66">
        <v>240075</v>
      </c>
      <c r="L144" s="66">
        <v>299923</v>
      </c>
      <c r="M144" s="66">
        <v>0</v>
      </c>
    </row>
    <row r="145" spans="1:13">
      <c r="A145" s="18" t="s">
        <v>320</v>
      </c>
      <c r="B145" s="18" t="s">
        <v>321</v>
      </c>
      <c r="C145" s="18" t="s">
        <v>99</v>
      </c>
      <c r="D145" s="18" t="s">
        <v>322</v>
      </c>
      <c r="E145" s="18" t="s">
        <v>101</v>
      </c>
      <c r="F145" s="18" t="s">
        <v>102</v>
      </c>
      <c r="G145" s="18" t="s">
        <v>323</v>
      </c>
      <c r="H145" s="65">
        <v>43854</v>
      </c>
      <c r="I145" s="65">
        <v>43855</v>
      </c>
      <c r="J145" s="66">
        <v>154242</v>
      </c>
      <c r="K145" s="66">
        <v>171380</v>
      </c>
      <c r="L145" s="66">
        <v>2000000</v>
      </c>
      <c r="M145" s="66">
        <v>0</v>
      </c>
    </row>
    <row r="146" spans="1:13">
      <c r="A146" s="18" t="s">
        <v>324</v>
      </c>
      <c r="B146" s="18" t="s">
        <v>325</v>
      </c>
      <c r="C146" s="18" t="s">
        <v>99</v>
      </c>
      <c r="D146" s="18" t="s">
        <v>322</v>
      </c>
      <c r="E146" s="18" t="s">
        <v>101</v>
      </c>
      <c r="F146" s="18" t="s">
        <v>102</v>
      </c>
      <c r="G146" s="18" t="s">
        <v>323</v>
      </c>
      <c r="H146" s="65">
        <v>43854</v>
      </c>
      <c r="I146" s="65">
        <v>43855</v>
      </c>
      <c r="J146" s="66">
        <v>22901</v>
      </c>
      <c r="K146" s="66">
        <v>522884</v>
      </c>
      <c r="L146" s="66">
        <v>2000000</v>
      </c>
      <c r="M146" s="66">
        <v>0</v>
      </c>
    </row>
    <row r="147" spans="1:13">
      <c r="A147" s="18" t="s">
        <v>326</v>
      </c>
      <c r="B147" s="18" t="s">
        <v>327</v>
      </c>
      <c r="C147" s="18" t="s">
        <v>99</v>
      </c>
      <c r="D147" s="18" t="s">
        <v>322</v>
      </c>
      <c r="E147" s="18" t="s">
        <v>101</v>
      </c>
      <c r="F147" s="18" t="s">
        <v>102</v>
      </c>
      <c r="G147" s="18" t="s">
        <v>323</v>
      </c>
      <c r="H147" s="65">
        <v>43854</v>
      </c>
      <c r="I147" s="65">
        <v>43855</v>
      </c>
      <c r="J147" s="66">
        <v>62614</v>
      </c>
      <c r="K147" s="66">
        <v>69571</v>
      </c>
      <c r="L147" s="66">
        <v>2000000</v>
      </c>
      <c r="M147" s="66">
        <v>0</v>
      </c>
    </row>
    <row r="148" spans="1:13">
      <c r="A148" s="18" t="s">
        <v>328</v>
      </c>
      <c r="B148" s="18" t="s">
        <v>329</v>
      </c>
      <c r="C148" s="18" t="s">
        <v>99</v>
      </c>
      <c r="D148" s="18" t="s">
        <v>322</v>
      </c>
      <c r="E148" s="18" t="s">
        <v>101</v>
      </c>
      <c r="F148" s="18" t="s">
        <v>102</v>
      </c>
      <c r="G148" s="18" t="s">
        <v>323</v>
      </c>
      <c r="H148" s="65">
        <v>43854</v>
      </c>
      <c r="I148" s="65">
        <v>43855</v>
      </c>
      <c r="J148" s="66">
        <v>60059</v>
      </c>
      <c r="K148" s="66">
        <v>66732</v>
      </c>
      <c r="L148" s="66">
        <v>2000000</v>
      </c>
      <c r="M148" s="66">
        <v>0</v>
      </c>
    </row>
    <row r="149" spans="1:13">
      <c r="A149" s="18" t="s">
        <v>330</v>
      </c>
      <c r="B149" s="18" t="s">
        <v>331</v>
      </c>
      <c r="C149" s="18" t="s">
        <v>99</v>
      </c>
      <c r="D149" s="18" t="s">
        <v>322</v>
      </c>
      <c r="E149" s="18" t="s">
        <v>101</v>
      </c>
      <c r="F149" s="18" t="s">
        <v>102</v>
      </c>
      <c r="G149" s="18" t="s">
        <v>323</v>
      </c>
      <c r="H149" s="65">
        <v>43854</v>
      </c>
      <c r="I149" s="65">
        <v>43855</v>
      </c>
      <c r="J149" s="66">
        <v>69891</v>
      </c>
      <c r="K149" s="66">
        <v>77657</v>
      </c>
      <c r="L149" s="66">
        <v>2000000</v>
      </c>
      <c r="M149" s="66">
        <v>0</v>
      </c>
    </row>
    <row r="150" spans="1:13">
      <c r="A150" s="18" t="s">
        <v>332</v>
      </c>
      <c r="B150" s="18" t="s">
        <v>333</v>
      </c>
      <c r="C150" s="18" t="s">
        <v>99</v>
      </c>
      <c r="D150" s="18" t="s">
        <v>322</v>
      </c>
      <c r="E150" s="18" t="s">
        <v>101</v>
      </c>
      <c r="F150" s="18" t="s">
        <v>102</v>
      </c>
      <c r="G150" s="18" t="s">
        <v>323</v>
      </c>
      <c r="H150" s="65">
        <v>43854</v>
      </c>
      <c r="I150" s="65">
        <v>43855</v>
      </c>
      <c r="J150" s="66">
        <v>97786</v>
      </c>
      <c r="K150" s="66">
        <v>108651</v>
      </c>
      <c r="L150" s="66">
        <v>2000000</v>
      </c>
      <c r="M150" s="66">
        <v>0</v>
      </c>
    </row>
    <row r="151" spans="1:13">
      <c r="A151" s="18" t="s">
        <v>334</v>
      </c>
      <c r="B151" s="18" t="s">
        <v>335</v>
      </c>
      <c r="C151" s="18" t="s">
        <v>99</v>
      </c>
      <c r="D151" s="18" t="s">
        <v>322</v>
      </c>
      <c r="E151" s="18" t="s">
        <v>101</v>
      </c>
      <c r="F151" s="18" t="s">
        <v>102</v>
      </c>
      <c r="G151" s="18" t="s">
        <v>323</v>
      </c>
      <c r="H151" s="65">
        <v>43854</v>
      </c>
      <c r="I151" s="65">
        <v>43855</v>
      </c>
      <c r="J151" s="66">
        <v>124969</v>
      </c>
      <c r="K151" s="66">
        <v>138854</v>
      </c>
      <c r="L151" s="66">
        <v>2000000</v>
      </c>
      <c r="M151" s="66">
        <v>0</v>
      </c>
    </row>
    <row r="152" spans="1:13">
      <c r="A152" s="18" t="s">
        <v>336</v>
      </c>
      <c r="B152" s="18" t="s">
        <v>337</v>
      </c>
      <c r="C152" s="18" t="s">
        <v>99</v>
      </c>
      <c r="D152" s="18" t="s">
        <v>322</v>
      </c>
      <c r="E152" s="18" t="s">
        <v>101</v>
      </c>
      <c r="F152" s="18" t="s">
        <v>102</v>
      </c>
      <c r="G152" s="18" t="s">
        <v>323</v>
      </c>
      <c r="H152" s="65">
        <v>43854</v>
      </c>
      <c r="I152" s="65">
        <v>43855</v>
      </c>
      <c r="J152" s="66">
        <v>221024</v>
      </c>
      <c r="K152" s="66">
        <v>245582</v>
      </c>
      <c r="L152" s="66">
        <v>2000000</v>
      </c>
      <c r="M152" s="66">
        <v>0</v>
      </c>
    </row>
    <row r="153" spans="1:13">
      <c r="A153" s="18" t="s">
        <v>338</v>
      </c>
      <c r="B153" s="18" t="s">
        <v>339</v>
      </c>
      <c r="C153" s="18" t="s">
        <v>99</v>
      </c>
      <c r="D153" s="18" t="s">
        <v>322</v>
      </c>
      <c r="E153" s="18" t="s">
        <v>101</v>
      </c>
      <c r="F153" s="18" t="s">
        <v>102</v>
      </c>
      <c r="G153" s="18" t="s">
        <v>323</v>
      </c>
      <c r="H153" s="65">
        <v>43854</v>
      </c>
      <c r="I153" s="65">
        <v>43855</v>
      </c>
      <c r="J153" s="66">
        <v>238420</v>
      </c>
      <c r="K153" s="66">
        <v>264911</v>
      </c>
      <c r="L153" s="66">
        <v>2000000</v>
      </c>
      <c r="M153" s="66">
        <v>0</v>
      </c>
    </row>
    <row r="154" spans="1:13">
      <c r="A154" s="18" t="s">
        <v>340</v>
      </c>
      <c r="B154" s="18" t="s">
        <v>341</v>
      </c>
      <c r="C154" s="18" t="s">
        <v>99</v>
      </c>
      <c r="D154" s="18" t="s">
        <v>322</v>
      </c>
      <c r="E154" s="18" t="s">
        <v>101</v>
      </c>
      <c r="F154" s="18" t="s">
        <v>102</v>
      </c>
      <c r="G154" s="18" t="s">
        <v>323</v>
      </c>
      <c r="H154" s="65">
        <v>43854</v>
      </c>
      <c r="I154" s="65">
        <v>43855</v>
      </c>
      <c r="J154" s="66">
        <v>273145</v>
      </c>
      <c r="K154" s="66">
        <v>303495</v>
      </c>
      <c r="L154" s="66">
        <v>2000000</v>
      </c>
      <c r="M154" s="66">
        <v>0</v>
      </c>
    </row>
    <row r="155" spans="1:13">
      <c r="A155" s="18" t="s">
        <v>342</v>
      </c>
      <c r="B155" s="18" t="s">
        <v>343</v>
      </c>
      <c r="C155" s="18" t="s">
        <v>99</v>
      </c>
      <c r="D155" s="18" t="s">
        <v>322</v>
      </c>
      <c r="E155" s="18" t="s">
        <v>101</v>
      </c>
      <c r="F155" s="18" t="s">
        <v>102</v>
      </c>
      <c r="G155" s="18" t="s">
        <v>323</v>
      </c>
      <c r="H155" s="65">
        <v>43854</v>
      </c>
      <c r="I155" s="65">
        <v>43855</v>
      </c>
      <c r="J155" s="66">
        <v>222659</v>
      </c>
      <c r="K155" s="66">
        <v>222659</v>
      </c>
      <c r="L155" s="66">
        <v>2000000</v>
      </c>
      <c r="M155" s="66">
        <v>0</v>
      </c>
    </row>
    <row r="156" spans="1:13">
      <c r="A156" s="18" t="s">
        <v>344</v>
      </c>
      <c r="B156" s="18" t="s">
        <v>345</v>
      </c>
      <c r="C156" s="18" t="s">
        <v>99</v>
      </c>
      <c r="D156" s="18" t="s">
        <v>322</v>
      </c>
      <c r="E156" s="18" t="s">
        <v>101</v>
      </c>
      <c r="F156" s="18" t="s">
        <v>102</v>
      </c>
      <c r="G156" s="18" t="s">
        <v>323</v>
      </c>
      <c r="H156" s="65">
        <v>43854</v>
      </c>
      <c r="I156" s="65">
        <v>43855</v>
      </c>
      <c r="J156" s="66">
        <v>132860</v>
      </c>
      <c r="K156" s="66">
        <v>132860</v>
      </c>
      <c r="L156" s="66">
        <v>2000000</v>
      </c>
      <c r="M156" s="66">
        <v>0</v>
      </c>
    </row>
    <row r="157" spans="1:13">
      <c r="A157" s="18" t="s">
        <v>346</v>
      </c>
      <c r="B157" s="18" t="s">
        <v>347</v>
      </c>
      <c r="C157" s="18" t="s">
        <v>99</v>
      </c>
      <c r="D157" s="18" t="s">
        <v>322</v>
      </c>
      <c r="E157" s="18" t="s">
        <v>101</v>
      </c>
      <c r="F157" s="18" t="s">
        <v>102</v>
      </c>
      <c r="G157" s="18" t="s">
        <v>323</v>
      </c>
      <c r="H157" s="65">
        <v>43854</v>
      </c>
      <c r="I157" s="65">
        <v>43855</v>
      </c>
      <c r="J157" s="66">
        <v>120401</v>
      </c>
      <c r="K157" s="66">
        <v>120401</v>
      </c>
      <c r="L157" s="66">
        <v>2000000</v>
      </c>
      <c r="M157" s="66">
        <v>0</v>
      </c>
    </row>
    <row r="158" spans="1:13">
      <c r="A158" s="18" t="s">
        <v>348</v>
      </c>
      <c r="B158" s="18" t="s">
        <v>349</v>
      </c>
      <c r="C158" s="18" t="s">
        <v>99</v>
      </c>
      <c r="D158" s="18" t="s">
        <v>322</v>
      </c>
      <c r="E158" s="18" t="s">
        <v>101</v>
      </c>
      <c r="F158" s="18" t="s">
        <v>102</v>
      </c>
      <c r="G158" s="18" t="s">
        <v>323</v>
      </c>
      <c r="H158" s="65">
        <v>43854</v>
      </c>
      <c r="I158" s="65">
        <v>43855</v>
      </c>
      <c r="J158" s="66">
        <v>199029</v>
      </c>
      <c r="K158" s="66">
        <v>199029</v>
      </c>
      <c r="L158" s="66">
        <v>2000000</v>
      </c>
      <c r="M158" s="66">
        <v>0</v>
      </c>
    </row>
    <row r="159" spans="1:13">
      <c r="A159" s="18" t="s">
        <v>320</v>
      </c>
      <c r="B159" s="18" t="s">
        <v>321</v>
      </c>
      <c r="C159" s="18" t="s">
        <v>155</v>
      </c>
      <c r="D159" s="18" t="s">
        <v>350</v>
      </c>
      <c r="E159" s="18" t="s">
        <v>101</v>
      </c>
      <c r="F159" s="18" t="s">
        <v>102</v>
      </c>
      <c r="G159" s="18"/>
      <c r="H159" s="65">
        <v>43864</v>
      </c>
      <c r="I159" s="65">
        <v>43864</v>
      </c>
      <c r="J159" s="66">
        <v>17138</v>
      </c>
      <c r="K159" s="66">
        <v>171380</v>
      </c>
      <c r="L159" s="66">
        <v>644666</v>
      </c>
      <c r="M159" s="66">
        <v>0</v>
      </c>
    </row>
    <row r="160" spans="1:13">
      <c r="A160" s="18" t="s">
        <v>324</v>
      </c>
      <c r="B160" s="18" t="s">
        <v>325</v>
      </c>
      <c r="C160" s="18" t="s">
        <v>155</v>
      </c>
      <c r="D160" s="18" t="s">
        <v>350</v>
      </c>
      <c r="E160" s="18" t="s">
        <v>101</v>
      </c>
      <c r="F160" s="18" t="s">
        <v>102</v>
      </c>
      <c r="G160" s="18"/>
      <c r="H160" s="65">
        <v>43864</v>
      </c>
      <c r="I160" s="65">
        <v>43864</v>
      </c>
      <c r="J160" s="66">
        <v>499983</v>
      </c>
      <c r="K160" s="66">
        <v>522884</v>
      </c>
      <c r="L160" s="66">
        <v>644666</v>
      </c>
      <c r="M160" s="66">
        <v>0</v>
      </c>
    </row>
    <row r="161" spans="1:13">
      <c r="A161" s="18" t="s">
        <v>326</v>
      </c>
      <c r="B161" s="18" t="s">
        <v>327</v>
      </c>
      <c r="C161" s="18" t="s">
        <v>155</v>
      </c>
      <c r="D161" s="18" t="s">
        <v>350</v>
      </c>
      <c r="E161" s="18" t="s">
        <v>101</v>
      </c>
      <c r="F161" s="18" t="s">
        <v>102</v>
      </c>
      <c r="G161" s="18"/>
      <c r="H161" s="65">
        <v>43864</v>
      </c>
      <c r="I161" s="65">
        <v>43864</v>
      </c>
      <c r="J161" s="66">
        <v>6957</v>
      </c>
      <c r="K161" s="66">
        <v>69571</v>
      </c>
      <c r="L161" s="66">
        <v>644666</v>
      </c>
      <c r="M161" s="66">
        <v>0</v>
      </c>
    </row>
    <row r="162" spans="1:13">
      <c r="A162" s="18" t="s">
        <v>328</v>
      </c>
      <c r="B162" s="18" t="s">
        <v>329</v>
      </c>
      <c r="C162" s="18" t="s">
        <v>155</v>
      </c>
      <c r="D162" s="18" t="s">
        <v>350</v>
      </c>
      <c r="E162" s="18" t="s">
        <v>101</v>
      </c>
      <c r="F162" s="18" t="s">
        <v>102</v>
      </c>
      <c r="G162" s="18"/>
      <c r="H162" s="65">
        <v>43864</v>
      </c>
      <c r="I162" s="65">
        <v>43864</v>
      </c>
      <c r="J162" s="66">
        <v>6673</v>
      </c>
      <c r="K162" s="66">
        <v>66732</v>
      </c>
      <c r="L162" s="66">
        <v>644666</v>
      </c>
      <c r="M162" s="66">
        <v>0</v>
      </c>
    </row>
    <row r="163" spans="1:13">
      <c r="A163" s="18" t="s">
        <v>330</v>
      </c>
      <c r="B163" s="18" t="s">
        <v>331</v>
      </c>
      <c r="C163" s="18" t="s">
        <v>155</v>
      </c>
      <c r="D163" s="18" t="s">
        <v>350</v>
      </c>
      <c r="E163" s="18" t="s">
        <v>101</v>
      </c>
      <c r="F163" s="18" t="s">
        <v>102</v>
      </c>
      <c r="G163" s="18"/>
      <c r="H163" s="65">
        <v>43864</v>
      </c>
      <c r="I163" s="65">
        <v>43864</v>
      </c>
      <c r="J163" s="66">
        <v>7766</v>
      </c>
      <c r="K163" s="66">
        <v>77657</v>
      </c>
      <c r="L163" s="66">
        <v>644666</v>
      </c>
      <c r="M163" s="66">
        <v>0</v>
      </c>
    </row>
    <row r="164" spans="1:13">
      <c r="A164" s="18" t="s">
        <v>332</v>
      </c>
      <c r="B164" s="18" t="s">
        <v>333</v>
      </c>
      <c r="C164" s="18" t="s">
        <v>155</v>
      </c>
      <c r="D164" s="18" t="s">
        <v>350</v>
      </c>
      <c r="E164" s="18" t="s">
        <v>101</v>
      </c>
      <c r="F164" s="18" t="s">
        <v>102</v>
      </c>
      <c r="G164" s="18"/>
      <c r="H164" s="65">
        <v>43864</v>
      </c>
      <c r="I164" s="65">
        <v>43864</v>
      </c>
      <c r="J164" s="66">
        <v>10865</v>
      </c>
      <c r="K164" s="66">
        <v>108651</v>
      </c>
      <c r="L164" s="66">
        <v>644666</v>
      </c>
      <c r="M164" s="66">
        <v>0</v>
      </c>
    </row>
    <row r="165" spans="1:13">
      <c r="A165" s="18" t="s">
        <v>334</v>
      </c>
      <c r="B165" s="18" t="s">
        <v>335</v>
      </c>
      <c r="C165" s="18" t="s">
        <v>155</v>
      </c>
      <c r="D165" s="18" t="s">
        <v>350</v>
      </c>
      <c r="E165" s="18" t="s">
        <v>101</v>
      </c>
      <c r="F165" s="18" t="s">
        <v>102</v>
      </c>
      <c r="G165" s="18"/>
      <c r="H165" s="65">
        <v>43864</v>
      </c>
      <c r="I165" s="65">
        <v>43864</v>
      </c>
      <c r="J165" s="66">
        <v>13885</v>
      </c>
      <c r="K165" s="66">
        <v>138854</v>
      </c>
      <c r="L165" s="66">
        <v>644666</v>
      </c>
      <c r="M165" s="66">
        <v>0</v>
      </c>
    </row>
    <row r="166" spans="1:13">
      <c r="A166" s="18" t="s">
        <v>336</v>
      </c>
      <c r="B166" s="18" t="s">
        <v>337</v>
      </c>
      <c r="C166" s="18" t="s">
        <v>155</v>
      </c>
      <c r="D166" s="18" t="s">
        <v>350</v>
      </c>
      <c r="E166" s="18" t="s">
        <v>101</v>
      </c>
      <c r="F166" s="18" t="s">
        <v>102</v>
      </c>
      <c r="G166" s="18"/>
      <c r="H166" s="65">
        <v>43864</v>
      </c>
      <c r="I166" s="65">
        <v>43864</v>
      </c>
      <c r="J166" s="66">
        <v>24558</v>
      </c>
      <c r="K166" s="66">
        <v>245582</v>
      </c>
      <c r="L166" s="66">
        <v>644666</v>
      </c>
      <c r="M166" s="66">
        <v>0</v>
      </c>
    </row>
    <row r="167" spans="1:13">
      <c r="A167" s="18" t="s">
        <v>338</v>
      </c>
      <c r="B167" s="18" t="s">
        <v>339</v>
      </c>
      <c r="C167" s="18" t="s">
        <v>155</v>
      </c>
      <c r="D167" s="18" t="s">
        <v>350</v>
      </c>
      <c r="E167" s="18" t="s">
        <v>101</v>
      </c>
      <c r="F167" s="18" t="s">
        <v>102</v>
      </c>
      <c r="G167" s="18"/>
      <c r="H167" s="65">
        <v>43864</v>
      </c>
      <c r="I167" s="65">
        <v>43864</v>
      </c>
      <c r="J167" s="66">
        <v>26491</v>
      </c>
      <c r="K167" s="66">
        <v>264911</v>
      </c>
      <c r="L167" s="66">
        <v>644666</v>
      </c>
      <c r="M167" s="66">
        <v>0</v>
      </c>
    </row>
    <row r="168" spans="1:13">
      <c r="A168" s="18" t="s">
        <v>340</v>
      </c>
      <c r="B168" s="18" t="s">
        <v>341</v>
      </c>
      <c r="C168" s="18" t="s">
        <v>155</v>
      </c>
      <c r="D168" s="18" t="s">
        <v>350</v>
      </c>
      <c r="E168" s="18" t="s">
        <v>101</v>
      </c>
      <c r="F168" s="18" t="s">
        <v>102</v>
      </c>
      <c r="G168" s="18"/>
      <c r="H168" s="65">
        <v>43864</v>
      </c>
      <c r="I168" s="65">
        <v>43864</v>
      </c>
      <c r="J168" s="66">
        <v>30350</v>
      </c>
      <c r="K168" s="66">
        <v>303495</v>
      </c>
      <c r="L168" s="66">
        <v>644666</v>
      </c>
      <c r="M168" s="66">
        <v>0</v>
      </c>
    </row>
    <row r="169" spans="1:13">
      <c r="A169" s="18" t="s">
        <v>351</v>
      </c>
      <c r="B169" s="18" t="s">
        <v>352</v>
      </c>
      <c r="C169" s="18" t="s">
        <v>99</v>
      </c>
      <c r="D169" s="18" t="s">
        <v>353</v>
      </c>
      <c r="E169" s="18" t="s">
        <v>101</v>
      </c>
      <c r="F169" s="18" t="s">
        <v>102</v>
      </c>
      <c r="G169" s="18" t="s">
        <v>354</v>
      </c>
      <c r="H169" s="65">
        <v>43899</v>
      </c>
      <c r="I169" s="65">
        <v>43902</v>
      </c>
      <c r="J169" s="66">
        <v>214233</v>
      </c>
      <c r="K169" s="66">
        <v>214233</v>
      </c>
      <c r="L169" s="66">
        <v>1355457</v>
      </c>
      <c r="M169" s="66">
        <v>0</v>
      </c>
    </row>
    <row r="170" spans="1:13">
      <c r="A170" s="18" t="s">
        <v>355</v>
      </c>
      <c r="B170" s="18" t="s">
        <v>356</v>
      </c>
      <c r="C170" s="18" t="s">
        <v>99</v>
      </c>
      <c r="D170" s="18" t="s">
        <v>353</v>
      </c>
      <c r="E170" s="18" t="s">
        <v>101</v>
      </c>
      <c r="F170" s="18" t="s">
        <v>102</v>
      </c>
      <c r="G170" s="18" t="s">
        <v>354</v>
      </c>
      <c r="H170" s="65">
        <v>43899</v>
      </c>
      <c r="I170" s="65">
        <v>43902</v>
      </c>
      <c r="J170" s="66">
        <v>133230</v>
      </c>
      <c r="K170" s="66">
        <v>133230</v>
      </c>
      <c r="L170" s="66">
        <v>1355457</v>
      </c>
      <c r="M170" s="66">
        <v>0</v>
      </c>
    </row>
    <row r="171" spans="1:13">
      <c r="A171" s="18" t="s">
        <v>357</v>
      </c>
      <c r="B171" s="18" t="s">
        <v>358</v>
      </c>
      <c r="C171" s="18" t="s">
        <v>99</v>
      </c>
      <c r="D171" s="18" t="s">
        <v>353</v>
      </c>
      <c r="E171" s="18" t="s">
        <v>101</v>
      </c>
      <c r="F171" s="18" t="s">
        <v>102</v>
      </c>
      <c r="G171" s="18" t="s">
        <v>354</v>
      </c>
      <c r="H171" s="65">
        <v>43899</v>
      </c>
      <c r="I171" s="65">
        <v>43902</v>
      </c>
      <c r="J171" s="66">
        <v>177006</v>
      </c>
      <c r="K171" s="66">
        <v>177006</v>
      </c>
      <c r="L171" s="66">
        <v>1355457</v>
      </c>
      <c r="M171" s="66">
        <v>0</v>
      </c>
    </row>
    <row r="172" spans="1:13">
      <c r="A172" s="18" t="s">
        <v>359</v>
      </c>
      <c r="B172" s="18" t="s">
        <v>360</v>
      </c>
      <c r="C172" s="18" t="s">
        <v>99</v>
      </c>
      <c r="D172" s="18" t="s">
        <v>353</v>
      </c>
      <c r="E172" s="18" t="s">
        <v>101</v>
      </c>
      <c r="F172" s="18" t="s">
        <v>102</v>
      </c>
      <c r="G172" s="18" t="s">
        <v>354</v>
      </c>
      <c r="H172" s="65">
        <v>43899</v>
      </c>
      <c r="I172" s="65">
        <v>43902</v>
      </c>
      <c r="J172" s="66">
        <v>185807</v>
      </c>
      <c r="K172" s="66">
        <v>185807</v>
      </c>
      <c r="L172" s="66">
        <v>1355457</v>
      </c>
      <c r="M172" s="66">
        <v>0</v>
      </c>
    </row>
    <row r="173" spans="1:13">
      <c r="A173" s="18" t="s">
        <v>361</v>
      </c>
      <c r="B173" s="18" t="s">
        <v>362</v>
      </c>
      <c r="C173" s="18" t="s">
        <v>99</v>
      </c>
      <c r="D173" s="18" t="s">
        <v>353</v>
      </c>
      <c r="E173" s="18" t="s">
        <v>101</v>
      </c>
      <c r="F173" s="18" t="s">
        <v>102</v>
      </c>
      <c r="G173" s="18" t="s">
        <v>354</v>
      </c>
      <c r="H173" s="65">
        <v>43899</v>
      </c>
      <c r="I173" s="65">
        <v>43900</v>
      </c>
      <c r="J173" s="66">
        <v>160970</v>
      </c>
      <c r="K173" s="66">
        <v>160970</v>
      </c>
      <c r="L173" s="66">
        <v>1355457</v>
      </c>
      <c r="M173" s="66">
        <v>0</v>
      </c>
    </row>
    <row r="174" spans="1:13">
      <c r="A174" s="18" t="s">
        <v>363</v>
      </c>
      <c r="B174" s="18" t="s">
        <v>364</v>
      </c>
      <c r="C174" s="18" t="s">
        <v>99</v>
      </c>
      <c r="D174" s="18" t="s">
        <v>353</v>
      </c>
      <c r="E174" s="18" t="s">
        <v>101</v>
      </c>
      <c r="F174" s="18" t="s">
        <v>102</v>
      </c>
      <c r="G174" s="18" t="s">
        <v>354</v>
      </c>
      <c r="H174" s="65">
        <v>43899</v>
      </c>
      <c r="I174" s="65">
        <v>43902</v>
      </c>
      <c r="J174" s="66">
        <v>157183</v>
      </c>
      <c r="K174" s="66">
        <v>157183</v>
      </c>
      <c r="L174" s="66">
        <v>1355457</v>
      </c>
      <c r="M174" s="66">
        <v>0</v>
      </c>
    </row>
    <row r="175" spans="1:13">
      <c r="A175" s="18" t="s">
        <v>365</v>
      </c>
      <c r="B175" s="18" t="s">
        <v>366</v>
      </c>
      <c r="C175" s="18" t="s">
        <v>99</v>
      </c>
      <c r="D175" s="18" t="s">
        <v>353</v>
      </c>
      <c r="E175" s="18" t="s">
        <v>101</v>
      </c>
      <c r="F175" s="18" t="s">
        <v>102</v>
      </c>
      <c r="G175" s="18" t="s">
        <v>354</v>
      </c>
      <c r="H175" s="65">
        <v>43899</v>
      </c>
      <c r="I175" s="65">
        <v>43902</v>
      </c>
      <c r="J175" s="66">
        <v>135041</v>
      </c>
      <c r="K175" s="66">
        <v>135041</v>
      </c>
      <c r="L175" s="66">
        <v>1355457</v>
      </c>
      <c r="M175" s="66">
        <v>0</v>
      </c>
    </row>
    <row r="176" spans="1:13">
      <c r="A176" s="18" t="s">
        <v>367</v>
      </c>
      <c r="B176" s="18" t="s">
        <v>368</v>
      </c>
      <c r="C176" s="18" t="s">
        <v>99</v>
      </c>
      <c r="D176" s="18" t="s">
        <v>353</v>
      </c>
      <c r="E176" s="18" t="s">
        <v>101</v>
      </c>
      <c r="F176" s="18" t="s">
        <v>102</v>
      </c>
      <c r="G176" s="18" t="s">
        <v>354</v>
      </c>
      <c r="H176" s="65">
        <v>43899</v>
      </c>
      <c r="I176" s="65">
        <v>43902</v>
      </c>
      <c r="J176" s="66">
        <v>191987</v>
      </c>
      <c r="K176" s="66">
        <v>191987</v>
      </c>
      <c r="L176" s="66">
        <v>1355457</v>
      </c>
      <c r="M176" s="66">
        <v>0</v>
      </c>
    </row>
  </sheetData>
  <autoFilter ref="A1:M176" xr:uid="{A8719994-17B0-4ACE-A61B-B9C3BB60E0D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2023-04-13T15:16:42Z</dcterms:created>
  <dcterms:modified xsi:type="dcterms:W3CDTF">2023-05-23T02:26:11Z</dcterms:modified>
  <cp:category/>
  <cp:contentStatus/>
</cp:coreProperties>
</file>