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SUCRE\DILAB LABORATORIO SAS\"/>
    </mc:Choice>
  </mc:AlternateContent>
  <xr:revisionPtr revIDLastSave="0" documentId="13_ncr:1_{A1F48C10-17F2-413D-98D0-F9E3B2F7F8CF}" xr6:coauthVersionLast="47" xr6:coauthVersionMax="47" xr10:uidLastSave="{00000000-0000-0000-0000-000000000000}"/>
  <bookViews>
    <workbookView xWindow="-120" yWindow="-120" windowWidth="29040" windowHeight="15840" xr2:uid="{E3519AAC-3ABE-4A50-84C5-168FE796AC54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8" i="1" l="1"/>
  <c r="D425" i="1"/>
  <c r="AF420" i="1"/>
  <c r="AD420" i="1"/>
  <c r="AC420" i="1"/>
  <c r="AB420" i="1"/>
  <c r="AA420" i="1"/>
  <c r="M420" i="1"/>
  <c r="L420" i="1"/>
  <c r="H420" i="1"/>
  <c r="AI419" i="1"/>
  <c r="AE419" i="1"/>
  <c r="X419" i="1"/>
  <c r="Z419" i="1" s="1"/>
  <c r="U419" i="1"/>
  <c r="S419" i="1"/>
  <c r="P419" i="1"/>
  <c r="O419" i="1"/>
  <c r="K419" i="1"/>
  <c r="J419" i="1"/>
  <c r="N419" i="1" s="1"/>
  <c r="I419" i="1"/>
  <c r="G419" i="1"/>
  <c r="F419" i="1"/>
  <c r="E419" i="1"/>
  <c r="D419" i="1"/>
  <c r="C419" i="1"/>
  <c r="AI418" i="1"/>
  <c r="AE418" i="1"/>
  <c r="X418" i="1"/>
  <c r="Z418" i="1" s="1"/>
  <c r="U418" i="1"/>
  <c r="S418" i="1"/>
  <c r="R418" i="1"/>
  <c r="Q418" i="1"/>
  <c r="P418" i="1"/>
  <c r="K418" i="1"/>
  <c r="J418" i="1"/>
  <c r="N418" i="1" s="1"/>
  <c r="O418" i="1" s="1"/>
  <c r="I418" i="1"/>
  <c r="G418" i="1"/>
  <c r="F418" i="1"/>
  <c r="E418" i="1"/>
  <c r="D418" i="1"/>
  <c r="C418" i="1"/>
  <c r="AI417" i="1"/>
  <c r="AE417" i="1"/>
  <c r="Z417" i="1"/>
  <c r="X417" i="1"/>
  <c r="U417" i="1"/>
  <c r="S417" i="1"/>
  <c r="R417" i="1"/>
  <c r="P417" i="1"/>
  <c r="N417" i="1"/>
  <c r="K417" i="1"/>
  <c r="J417" i="1"/>
  <c r="I417" i="1"/>
  <c r="G417" i="1"/>
  <c r="Q417" i="1" s="1"/>
  <c r="F417" i="1"/>
  <c r="E417" i="1"/>
  <c r="D417" i="1"/>
  <c r="C417" i="1"/>
  <c r="AI416" i="1"/>
  <c r="AE416" i="1"/>
  <c r="Z416" i="1" s="1"/>
  <c r="X416" i="1"/>
  <c r="U416" i="1"/>
  <c r="S416" i="1"/>
  <c r="P416" i="1"/>
  <c r="Q416" i="1" s="1"/>
  <c r="N416" i="1"/>
  <c r="O416" i="1" s="1"/>
  <c r="K416" i="1"/>
  <c r="J416" i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P415" i="1"/>
  <c r="R415" i="1" s="1"/>
  <c r="K415" i="1"/>
  <c r="J415" i="1"/>
  <c r="N415" i="1" s="1"/>
  <c r="I415" i="1"/>
  <c r="G415" i="1"/>
  <c r="F415" i="1"/>
  <c r="E415" i="1"/>
  <c r="D415" i="1"/>
  <c r="C415" i="1"/>
  <c r="AI414" i="1"/>
  <c r="AE414" i="1"/>
  <c r="X414" i="1"/>
  <c r="Z414" i="1" s="1"/>
  <c r="U414" i="1"/>
  <c r="S414" i="1"/>
  <c r="P414" i="1"/>
  <c r="R414" i="1" s="1"/>
  <c r="AG414" i="1" s="1"/>
  <c r="K414" i="1"/>
  <c r="N414" i="1" s="1"/>
  <c r="J414" i="1"/>
  <c r="I414" i="1"/>
  <c r="G414" i="1"/>
  <c r="F414" i="1"/>
  <c r="E414" i="1"/>
  <c r="D414" i="1"/>
  <c r="C414" i="1"/>
  <c r="AI413" i="1"/>
  <c r="AE413" i="1"/>
  <c r="Z413" i="1"/>
  <c r="X413" i="1"/>
  <c r="U413" i="1"/>
  <c r="S413" i="1"/>
  <c r="R413" i="1"/>
  <c r="P413" i="1"/>
  <c r="Q413" i="1" s="1"/>
  <c r="K413" i="1"/>
  <c r="N413" i="1" s="1"/>
  <c r="J413" i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R412" i="1"/>
  <c r="P412" i="1"/>
  <c r="K412" i="1"/>
  <c r="J412" i="1"/>
  <c r="N412" i="1" s="1"/>
  <c r="I412" i="1"/>
  <c r="G412" i="1"/>
  <c r="F412" i="1"/>
  <c r="E412" i="1"/>
  <c r="D412" i="1"/>
  <c r="C412" i="1"/>
  <c r="AI411" i="1"/>
  <c r="AE411" i="1"/>
  <c r="X411" i="1"/>
  <c r="Z411" i="1" s="1"/>
  <c r="U411" i="1"/>
  <c r="S411" i="1"/>
  <c r="P411" i="1"/>
  <c r="K411" i="1"/>
  <c r="J411" i="1"/>
  <c r="N411" i="1" s="1"/>
  <c r="O411" i="1" s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R410" i="1"/>
  <c r="Q410" i="1"/>
  <c r="P410" i="1"/>
  <c r="K410" i="1"/>
  <c r="J410" i="1"/>
  <c r="N410" i="1" s="1"/>
  <c r="O410" i="1" s="1"/>
  <c r="I410" i="1"/>
  <c r="G410" i="1"/>
  <c r="F410" i="1"/>
  <c r="E410" i="1"/>
  <c r="D410" i="1"/>
  <c r="C410" i="1"/>
  <c r="AI409" i="1"/>
  <c r="AE409" i="1"/>
  <c r="Z409" i="1"/>
  <c r="X409" i="1"/>
  <c r="U409" i="1"/>
  <c r="S409" i="1"/>
  <c r="R409" i="1"/>
  <c r="P409" i="1"/>
  <c r="N409" i="1"/>
  <c r="K409" i="1"/>
  <c r="J409" i="1"/>
  <c r="I409" i="1"/>
  <c r="G409" i="1"/>
  <c r="Q409" i="1" s="1"/>
  <c r="F409" i="1"/>
  <c r="E409" i="1"/>
  <c r="D409" i="1"/>
  <c r="C409" i="1"/>
  <c r="AI408" i="1"/>
  <c r="AE408" i="1"/>
  <c r="Z408" i="1" s="1"/>
  <c r="X408" i="1"/>
  <c r="U408" i="1"/>
  <c r="S408" i="1"/>
  <c r="P408" i="1"/>
  <c r="Q408" i="1" s="1"/>
  <c r="N408" i="1"/>
  <c r="O408" i="1" s="1"/>
  <c r="K408" i="1"/>
  <c r="J408" i="1"/>
  <c r="I408" i="1"/>
  <c r="G408" i="1"/>
  <c r="F408" i="1"/>
  <c r="E408" i="1"/>
  <c r="D408" i="1"/>
  <c r="C408" i="1"/>
  <c r="AI407" i="1"/>
  <c r="AE407" i="1"/>
  <c r="X407" i="1"/>
  <c r="Z407" i="1" s="1"/>
  <c r="U407" i="1"/>
  <c r="S407" i="1"/>
  <c r="P407" i="1"/>
  <c r="R407" i="1" s="1"/>
  <c r="K407" i="1"/>
  <c r="J407" i="1"/>
  <c r="N407" i="1" s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K406" i="1"/>
  <c r="N406" i="1" s="1"/>
  <c r="J406" i="1"/>
  <c r="I406" i="1"/>
  <c r="G406" i="1"/>
  <c r="O406" i="1" s="1"/>
  <c r="F406" i="1"/>
  <c r="E406" i="1"/>
  <c r="D406" i="1"/>
  <c r="C406" i="1"/>
  <c r="AI405" i="1"/>
  <c r="AE405" i="1"/>
  <c r="Z405" i="1"/>
  <c r="X405" i="1"/>
  <c r="U405" i="1"/>
  <c r="S405" i="1"/>
  <c r="R405" i="1"/>
  <c r="P405" i="1"/>
  <c r="Q405" i="1" s="1"/>
  <c r="K405" i="1"/>
  <c r="N405" i="1" s="1"/>
  <c r="J405" i="1"/>
  <c r="I405" i="1"/>
  <c r="G405" i="1"/>
  <c r="F405" i="1"/>
  <c r="E405" i="1"/>
  <c r="D405" i="1"/>
  <c r="C405" i="1"/>
  <c r="AI404" i="1"/>
  <c r="AE404" i="1"/>
  <c r="X404" i="1"/>
  <c r="Z404" i="1" s="1"/>
  <c r="U404" i="1"/>
  <c r="S404" i="1"/>
  <c r="R404" i="1"/>
  <c r="P404" i="1"/>
  <c r="K404" i="1"/>
  <c r="J404" i="1"/>
  <c r="N404" i="1" s="1"/>
  <c r="I404" i="1"/>
  <c r="G404" i="1"/>
  <c r="F404" i="1"/>
  <c r="E404" i="1"/>
  <c r="D404" i="1"/>
  <c r="C404" i="1"/>
  <c r="AI403" i="1"/>
  <c r="AE403" i="1"/>
  <c r="X403" i="1"/>
  <c r="Z403" i="1" s="1"/>
  <c r="U403" i="1"/>
  <c r="S403" i="1"/>
  <c r="P403" i="1"/>
  <c r="K403" i="1"/>
  <c r="J403" i="1"/>
  <c r="N403" i="1" s="1"/>
  <c r="I403" i="1"/>
  <c r="G403" i="1"/>
  <c r="F403" i="1"/>
  <c r="E403" i="1"/>
  <c r="D403" i="1"/>
  <c r="C403" i="1"/>
  <c r="AI402" i="1"/>
  <c r="AE402" i="1"/>
  <c r="X402" i="1"/>
  <c r="Z402" i="1" s="1"/>
  <c r="U402" i="1"/>
  <c r="S402" i="1"/>
  <c r="R402" i="1"/>
  <c r="Q402" i="1"/>
  <c r="P402" i="1"/>
  <c r="K402" i="1"/>
  <c r="J402" i="1"/>
  <c r="I402" i="1"/>
  <c r="G402" i="1"/>
  <c r="F402" i="1"/>
  <c r="E402" i="1"/>
  <c r="D402" i="1"/>
  <c r="C402" i="1"/>
  <c r="AI401" i="1"/>
  <c r="AE401" i="1"/>
  <c r="Z401" i="1"/>
  <c r="X401" i="1"/>
  <c r="U401" i="1"/>
  <c r="S401" i="1"/>
  <c r="R401" i="1"/>
  <c r="P401" i="1"/>
  <c r="N401" i="1"/>
  <c r="K401" i="1"/>
  <c r="J401" i="1"/>
  <c r="I401" i="1"/>
  <c r="G401" i="1"/>
  <c r="F401" i="1"/>
  <c r="E401" i="1"/>
  <c r="D401" i="1"/>
  <c r="C401" i="1"/>
  <c r="AI400" i="1"/>
  <c r="AE400" i="1"/>
  <c r="Z400" i="1"/>
  <c r="X400" i="1"/>
  <c r="U400" i="1"/>
  <c r="S400" i="1"/>
  <c r="P400" i="1"/>
  <c r="Q400" i="1" s="1"/>
  <c r="N400" i="1"/>
  <c r="O400" i="1" s="1"/>
  <c r="K400" i="1"/>
  <c r="J400" i="1"/>
  <c r="I400" i="1"/>
  <c r="G400" i="1"/>
  <c r="F400" i="1"/>
  <c r="E400" i="1"/>
  <c r="D400" i="1"/>
  <c r="C400" i="1"/>
  <c r="AI399" i="1"/>
  <c r="AE399" i="1"/>
  <c r="X399" i="1"/>
  <c r="Z399" i="1" s="1"/>
  <c r="U399" i="1"/>
  <c r="S399" i="1"/>
  <c r="P399" i="1"/>
  <c r="R399" i="1" s="1"/>
  <c r="K399" i="1"/>
  <c r="J399" i="1"/>
  <c r="N399" i="1" s="1"/>
  <c r="I399" i="1"/>
  <c r="G399" i="1"/>
  <c r="F399" i="1"/>
  <c r="E399" i="1"/>
  <c r="D399" i="1"/>
  <c r="C399" i="1"/>
  <c r="AI398" i="1"/>
  <c r="AE398" i="1"/>
  <c r="X398" i="1"/>
  <c r="Z398" i="1" s="1"/>
  <c r="U398" i="1"/>
  <c r="S398" i="1"/>
  <c r="P398" i="1"/>
  <c r="R398" i="1" s="1"/>
  <c r="AG398" i="1" s="1"/>
  <c r="K398" i="1"/>
  <c r="N398" i="1" s="1"/>
  <c r="J398" i="1"/>
  <c r="I398" i="1"/>
  <c r="G398" i="1"/>
  <c r="F398" i="1"/>
  <c r="E398" i="1"/>
  <c r="D398" i="1"/>
  <c r="C398" i="1"/>
  <c r="AI397" i="1"/>
  <c r="AE397" i="1"/>
  <c r="X397" i="1"/>
  <c r="Z397" i="1" s="1"/>
  <c r="U397" i="1"/>
  <c r="S397" i="1"/>
  <c r="R397" i="1"/>
  <c r="P397" i="1"/>
  <c r="Q397" i="1" s="1"/>
  <c r="K397" i="1"/>
  <c r="N397" i="1" s="1"/>
  <c r="J397" i="1"/>
  <c r="I397" i="1"/>
  <c r="G397" i="1"/>
  <c r="AG397" i="1" s="1"/>
  <c r="F397" i="1"/>
  <c r="E397" i="1"/>
  <c r="D397" i="1"/>
  <c r="C397" i="1"/>
  <c r="AI396" i="1"/>
  <c r="AE396" i="1"/>
  <c r="X396" i="1"/>
  <c r="Z396" i="1" s="1"/>
  <c r="U396" i="1"/>
  <c r="S396" i="1"/>
  <c r="R396" i="1"/>
  <c r="P396" i="1"/>
  <c r="K396" i="1"/>
  <c r="J396" i="1"/>
  <c r="N396" i="1" s="1"/>
  <c r="I396" i="1"/>
  <c r="G396" i="1"/>
  <c r="F396" i="1"/>
  <c r="E396" i="1"/>
  <c r="D396" i="1"/>
  <c r="C396" i="1"/>
  <c r="AI395" i="1"/>
  <c r="AE395" i="1"/>
  <c r="X395" i="1"/>
  <c r="Z395" i="1" s="1"/>
  <c r="U395" i="1"/>
  <c r="S395" i="1"/>
  <c r="P395" i="1"/>
  <c r="O395" i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Z394" i="1" s="1"/>
  <c r="U394" i="1"/>
  <c r="S394" i="1"/>
  <c r="R394" i="1"/>
  <c r="Q394" i="1"/>
  <c r="P394" i="1"/>
  <c r="K394" i="1"/>
  <c r="J394" i="1"/>
  <c r="I394" i="1"/>
  <c r="G394" i="1"/>
  <c r="F394" i="1"/>
  <c r="E394" i="1"/>
  <c r="D394" i="1"/>
  <c r="C394" i="1"/>
  <c r="AI393" i="1"/>
  <c r="AE393" i="1"/>
  <c r="Z393" i="1"/>
  <c r="X393" i="1"/>
  <c r="U393" i="1"/>
  <c r="S393" i="1"/>
  <c r="R393" i="1"/>
  <c r="P393" i="1"/>
  <c r="N393" i="1"/>
  <c r="K393" i="1"/>
  <c r="J393" i="1"/>
  <c r="I393" i="1"/>
  <c r="G393" i="1"/>
  <c r="Q393" i="1" s="1"/>
  <c r="F393" i="1"/>
  <c r="E393" i="1"/>
  <c r="D393" i="1"/>
  <c r="C393" i="1"/>
  <c r="AI392" i="1"/>
  <c r="AE392" i="1"/>
  <c r="Z392" i="1"/>
  <c r="X392" i="1"/>
  <c r="U392" i="1"/>
  <c r="S392" i="1"/>
  <c r="P392" i="1"/>
  <c r="Q392" i="1" s="1"/>
  <c r="N392" i="1"/>
  <c r="O392" i="1" s="1"/>
  <c r="K392" i="1"/>
  <c r="J392" i="1"/>
  <c r="I392" i="1"/>
  <c r="G392" i="1"/>
  <c r="F392" i="1"/>
  <c r="E392" i="1"/>
  <c r="D392" i="1"/>
  <c r="C392" i="1"/>
  <c r="AI391" i="1"/>
  <c r="AE391" i="1"/>
  <c r="X391" i="1"/>
  <c r="Z391" i="1" s="1"/>
  <c r="U391" i="1"/>
  <c r="S391" i="1"/>
  <c r="P391" i="1"/>
  <c r="R391" i="1" s="1"/>
  <c r="K391" i="1"/>
  <c r="J391" i="1"/>
  <c r="N391" i="1" s="1"/>
  <c r="I391" i="1"/>
  <c r="G391" i="1"/>
  <c r="F391" i="1"/>
  <c r="E391" i="1"/>
  <c r="D391" i="1"/>
  <c r="C391" i="1"/>
  <c r="AI390" i="1"/>
  <c r="AG390" i="1"/>
  <c r="AE390" i="1"/>
  <c r="X390" i="1"/>
  <c r="Z390" i="1" s="1"/>
  <c r="U390" i="1"/>
  <c r="S390" i="1"/>
  <c r="Q390" i="1"/>
  <c r="P390" i="1"/>
  <c r="R390" i="1" s="1"/>
  <c r="K390" i="1"/>
  <c r="N390" i="1" s="1"/>
  <c r="J390" i="1"/>
  <c r="I390" i="1"/>
  <c r="G390" i="1"/>
  <c r="O390" i="1" s="1"/>
  <c r="F390" i="1"/>
  <c r="E390" i="1"/>
  <c r="D390" i="1"/>
  <c r="C390" i="1"/>
  <c r="AI389" i="1"/>
  <c r="AE389" i="1"/>
  <c r="X389" i="1"/>
  <c r="Z389" i="1" s="1"/>
  <c r="U389" i="1"/>
  <c r="S389" i="1"/>
  <c r="R389" i="1"/>
  <c r="P389" i="1"/>
  <c r="Q389" i="1" s="1"/>
  <c r="K389" i="1"/>
  <c r="N389" i="1" s="1"/>
  <c r="J389" i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R388" i="1"/>
  <c r="P388" i="1"/>
  <c r="K388" i="1"/>
  <c r="J388" i="1"/>
  <c r="N388" i="1" s="1"/>
  <c r="I388" i="1"/>
  <c r="G388" i="1"/>
  <c r="F388" i="1"/>
  <c r="E388" i="1"/>
  <c r="D388" i="1"/>
  <c r="C388" i="1"/>
  <c r="AI387" i="1"/>
  <c r="AE387" i="1"/>
  <c r="X387" i="1"/>
  <c r="Z387" i="1" s="1"/>
  <c r="U387" i="1"/>
  <c r="S387" i="1"/>
  <c r="P387" i="1"/>
  <c r="O387" i="1"/>
  <c r="K387" i="1"/>
  <c r="J387" i="1"/>
  <c r="N387" i="1" s="1"/>
  <c r="I387" i="1"/>
  <c r="G387" i="1"/>
  <c r="F387" i="1"/>
  <c r="E387" i="1"/>
  <c r="D387" i="1"/>
  <c r="C387" i="1"/>
  <c r="AI386" i="1"/>
  <c r="AE386" i="1"/>
  <c r="X386" i="1"/>
  <c r="Z386" i="1" s="1"/>
  <c r="U386" i="1"/>
  <c r="S386" i="1"/>
  <c r="R386" i="1"/>
  <c r="Q386" i="1"/>
  <c r="P386" i="1"/>
  <c r="K386" i="1"/>
  <c r="J386" i="1"/>
  <c r="I386" i="1"/>
  <c r="G386" i="1"/>
  <c r="F386" i="1"/>
  <c r="E386" i="1"/>
  <c r="D386" i="1"/>
  <c r="C386" i="1"/>
  <c r="AI385" i="1"/>
  <c r="AE385" i="1"/>
  <c r="Z385" i="1"/>
  <c r="X385" i="1"/>
  <c r="U385" i="1"/>
  <c r="S385" i="1"/>
  <c r="R385" i="1"/>
  <c r="Q385" i="1"/>
  <c r="P385" i="1"/>
  <c r="N385" i="1"/>
  <c r="K385" i="1"/>
  <c r="J385" i="1"/>
  <c r="I385" i="1"/>
  <c r="G385" i="1"/>
  <c r="F385" i="1"/>
  <c r="E385" i="1"/>
  <c r="D385" i="1"/>
  <c r="C385" i="1"/>
  <c r="AI384" i="1"/>
  <c r="AE384" i="1"/>
  <c r="Z384" i="1"/>
  <c r="X384" i="1"/>
  <c r="U384" i="1"/>
  <c r="S384" i="1"/>
  <c r="P384" i="1"/>
  <c r="Q384" i="1" s="1"/>
  <c r="N384" i="1"/>
  <c r="O384" i="1" s="1"/>
  <c r="K384" i="1"/>
  <c r="J384" i="1"/>
  <c r="I384" i="1"/>
  <c r="G384" i="1"/>
  <c r="F384" i="1"/>
  <c r="E384" i="1"/>
  <c r="D384" i="1"/>
  <c r="C384" i="1"/>
  <c r="AI383" i="1"/>
  <c r="AE383" i="1"/>
  <c r="X383" i="1"/>
  <c r="Z383" i="1" s="1"/>
  <c r="U383" i="1"/>
  <c r="S383" i="1"/>
  <c r="P383" i="1"/>
  <c r="R383" i="1" s="1"/>
  <c r="K383" i="1"/>
  <c r="J383" i="1"/>
  <c r="N383" i="1" s="1"/>
  <c r="I383" i="1"/>
  <c r="G383" i="1"/>
  <c r="F383" i="1"/>
  <c r="E383" i="1"/>
  <c r="D383" i="1"/>
  <c r="C383" i="1"/>
  <c r="AI382" i="1"/>
  <c r="AG382" i="1"/>
  <c r="AE382" i="1"/>
  <c r="X382" i="1"/>
  <c r="Z382" i="1" s="1"/>
  <c r="U382" i="1"/>
  <c r="S382" i="1"/>
  <c r="Q382" i="1"/>
  <c r="P382" i="1"/>
  <c r="R382" i="1" s="1"/>
  <c r="K382" i="1"/>
  <c r="N382" i="1" s="1"/>
  <c r="J382" i="1"/>
  <c r="I382" i="1"/>
  <c r="G382" i="1"/>
  <c r="F382" i="1"/>
  <c r="E382" i="1"/>
  <c r="D382" i="1"/>
  <c r="C382" i="1"/>
  <c r="AI381" i="1"/>
  <c r="AE381" i="1"/>
  <c r="X381" i="1"/>
  <c r="Z381" i="1" s="1"/>
  <c r="U381" i="1"/>
  <c r="S381" i="1"/>
  <c r="R381" i="1"/>
  <c r="P381" i="1"/>
  <c r="Q381" i="1" s="1"/>
  <c r="K381" i="1"/>
  <c r="N381" i="1" s="1"/>
  <c r="J381" i="1"/>
  <c r="I381" i="1"/>
  <c r="G381" i="1"/>
  <c r="F381" i="1"/>
  <c r="E381" i="1"/>
  <c r="D381" i="1"/>
  <c r="C381" i="1"/>
  <c r="AI380" i="1"/>
  <c r="AE380" i="1"/>
  <c r="X380" i="1"/>
  <c r="Z380" i="1" s="1"/>
  <c r="U380" i="1"/>
  <c r="S380" i="1"/>
  <c r="R380" i="1"/>
  <c r="P380" i="1"/>
  <c r="Q380" i="1" s="1"/>
  <c r="K380" i="1"/>
  <c r="J380" i="1"/>
  <c r="N380" i="1" s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O379" i="1"/>
  <c r="K379" i="1"/>
  <c r="J379" i="1"/>
  <c r="N379" i="1" s="1"/>
  <c r="I379" i="1"/>
  <c r="G379" i="1"/>
  <c r="F379" i="1"/>
  <c r="E379" i="1"/>
  <c r="D379" i="1"/>
  <c r="C379" i="1"/>
  <c r="AI378" i="1"/>
  <c r="AE378" i="1"/>
  <c r="X378" i="1"/>
  <c r="Z378" i="1" s="1"/>
  <c r="U378" i="1"/>
  <c r="S378" i="1"/>
  <c r="R378" i="1"/>
  <c r="Q378" i="1"/>
  <c r="P378" i="1"/>
  <c r="K378" i="1"/>
  <c r="J378" i="1"/>
  <c r="I378" i="1"/>
  <c r="G378" i="1"/>
  <c r="F378" i="1"/>
  <c r="E378" i="1"/>
  <c r="D378" i="1"/>
  <c r="C378" i="1"/>
  <c r="AI377" i="1"/>
  <c r="AE377" i="1"/>
  <c r="Z377" i="1"/>
  <c r="X377" i="1"/>
  <c r="U377" i="1"/>
  <c r="S377" i="1"/>
  <c r="R377" i="1"/>
  <c r="Q377" i="1"/>
  <c r="P377" i="1"/>
  <c r="N377" i="1"/>
  <c r="K377" i="1"/>
  <c r="J377" i="1"/>
  <c r="I377" i="1"/>
  <c r="G377" i="1"/>
  <c r="F377" i="1"/>
  <c r="E377" i="1"/>
  <c r="D377" i="1"/>
  <c r="C377" i="1"/>
  <c r="AI376" i="1"/>
  <c r="AE376" i="1"/>
  <c r="Z376" i="1"/>
  <c r="X376" i="1"/>
  <c r="U376" i="1"/>
  <c r="S376" i="1"/>
  <c r="P376" i="1"/>
  <c r="Q376" i="1" s="1"/>
  <c r="O376" i="1"/>
  <c r="N376" i="1"/>
  <c r="K376" i="1"/>
  <c r="J376" i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R375" i="1" s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Z374" i="1" s="1"/>
  <c r="U374" i="1"/>
  <c r="S374" i="1"/>
  <c r="Q374" i="1"/>
  <c r="P374" i="1"/>
  <c r="R374" i="1" s="1"/>
  <c r="K374" i="1"/>
  <c r="N374" i="1" s="1"/>
  <c r="AG374" i="1" s="1"/>
  <c r="J374" i="1"/>
  <c r="I374" i="1"/>
  <c r="G374" i="1"/>
  <c r="O374" i="1" s="1"/>
  <c r="F374" i="1"/>
  <c r="E374" i="1"/>
  <c r="D374" i="1"/>
  <c r="C374" i="1"/>
  <c r="AI373" i="1"/>
  <c r="AE373" i="1"/>
  <c r="X373" i="1"/>
  <c r="Z373" i="1" s="1"/>
  <c r="U373" i="1"/>
  <c r="S373" i="1"/>
  <c r="R373" i="1"/>
  <c r="P373" i="1"/>
  <c r="Q373" i="1" s="1"/>
  <c r="N373" i="1"/>
  <c r="K373" i="1"/>
  <c r="J373" i="1"/>
  <c r="I373" i="1"/>
  <c r="G373" i="1"/>
  <c r="F373" i="1"/>
  <c r="E373" i="1"/>
  <c r="D373" i="1"/>
  <c r="C373" i="1"/>
  <c r="AI372" i="1"/>
  <c r="AE372" i="1"/>
  <c r="X372" i="1"/>
  <c r="Z372" i="1" s="1"/>
  <c r="U372" i="1"/>
  <c r="S372" i="1"/>
  <c r="R372" i="1"/>
  <c r="P372" i="1"/>
  <c r="Q372" i="1" s="1"/>
  <c r="K372" i="1"/>
  <c r="J372" i="1"/>
  <c r="N372" i="1" s="1"/>
  <c r="I372" i="1"/>
  <c r="G372" i="1"/>
  <c r="F372" i="1"/>
  <c r="E372" i="1"/>
  <c r="D372" i="1"/>
  <c r="C372" i="1"/>
  <c r="AI371" i="1"/>
  <c r="AE371" i="1"/>
  <c r="X371" i="1"/>
  <c r="U371" i="1"/>
  <c r="S371" i="1"/>
  <c r="P371" i="1"/>
  <c r="O371" i="1"/>
  <c r="K371" i="1"/>
  <c r="J371" i="1"/>
  <c r="N371" i="1" s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R370" i="1"/>
  <c r="Q370" i="1"/>
  <c r="P370" i="1"/>
  <c r="K370" i="1"/>
  <c r="J370" i="1"/>
  <c r="N370" i="1" s="1"/>
  <c r="I370" i="1"/>
  <c r="G370" i="1"/>
  <c r="O370" i="1" s="1"/>
  <c r="F370" i="1"/>
  <c r="E370" i="1"/>
  <c r="D370" i="1"/>
  <c r="C370" i="1"/>
  <c r="AI369" i="1"/>
  <c r="AE369" i="1"/>
  <c r="Z369" i="1"/>
  <c r="X369" i="1"/>
  <c r="U369" i="1"/>
  <c r="S369" i="1"/>
  <c r="R369" i="1"/>
  <c r="P369" i="1"/>
  <c r="N369" i="1"/>
  <c r="K369" i="1"/>
  <c r="J369" i="1"/>
  <c r="I369" i="1"/>
  <c r="G369" i="1"/>
  <c r="Q369" i="1" s="1"/>
  <c r="F369" i="1"/>
  <c r="E369" i="1"/>
  <c r="D369" i="1"/>
  <c r="C369" i="1"/>
  <c r="AI368" i="1"/>
  <c r="AE368" i="1"/>
  <c r="Z368" i="1" s="1"/>
  <c r="X368" i="1"/>
  <c r="U368" i="1"/>
  <c r="S368" i="1"/>
  <c r="P368" i="1"/>
  <c r="Q368" i="1" s="1"/>
  <c r="O368" i="1"/>
  <c r="N368" i="1"/>
  <c r="K368" i="1"/>
  <c r="J368" i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P367" i="1"/>
  <c r="R367" i="1" s="1"/>
  <c r="K367" i="1"/>
  <c r="J367" i="1"/>
  <c r="N367" i="1" s="1"/>
  <c r="I367" i="1"/>
  <c r="AG367" i="1" s="1"/>
  <c r="G367" i="1"/>
  <c r="F367" i="1"/>
  <c r="E367" i="1"/>
  <c r="D367" i="1"/>
  <c r="C367" i="1"/>
  <c r="AI366" i="1"/>
  <c r="AE366" i="1"/>
  <c r="X366" i="1"/>
  <c r="Z366" i="1" s="1"/>
  <c r="U366" i="1"/>
  <c r="S366" i="1"/>
  <c r="P366" i="1"/>
  <c r="R366" i="1" s="1"/>
  <c r="K366" i="1"/>
  <c r="N366" i="1" s="1"/>
  <c r="AG366" i="1" s="1"/>
  <c r="J366" i="1"/>
  <c r="I366" i="1"/>
  <c r="G366" i="1"/>
  <c r="F366" i="1"/>
  <c r="E366" i="1"/>
  <c r="D366" i="1"/>
  <c r="C366" i="1"/>
  <c r="AI365" i="1"/>
  <c r="AE365" i="1"/>
  <c r="Z365" i="1"/>
  <c r="X365" i="1"/>
  <c r="U365" i="1"/>
  <c r="S365" i="1"/>
  <c r="R365" i="1"/>
  <c r="P365" i="1"/>
  <c r="Q365" i="1" s="1"/>
  <c r="N365" i="1"/>
  <c r="K365" i="1"/>
  <c r="J365" i="1"/>
  <c r="I365" i="1"/>
  <c r="G365" i="1"/>
  <c r="F365" i="1"/>
  <c r="E365" i="1"/>
  <c r="D365" i="1"/>
  <c r="C365" i="1"/>
  <c r="AI364" i="1"/>
  <c r="AE364" i="1"/>
  <c r="X364" i="1"/>
  <c r="Z364" i="1" s="1"/>
  <c r="U364" i="1"/>
  <c r="S364" i="1"/>
  <c r="R364" i="1"/>
  <c r="P364" i="1"/>
  <c r="Q364" i="1" s="1"/>
  <c r="K364" i="1"/>
  <c r="J364" i="1"/>
  <c r="N364" i="1" s="1"/>
  <c r="I364" i="1"/>
  <c r="G364" i="1"/>
  <c r="F364" i="1"/>
  <c r="E364" i="1"/>
  <c r="D364" i="1"/>
  <c r="C364" i="1"/>
  <c r="AI363" i="1"/>
  <c r="AE363" i="1"/>
  <c r="X363" i="1"/>
  <c r="U363" i="1"/>
  <c r="S363" i="1"/>
  <c r="P363" i="1"/>
  <c r="O363" i="1"/>
  <c r="K363" i="1"/>
  <c r="J363" i="1"/>
  <c r="N363" i="1" s="1"/>
  <c r="I363" i="1"/>
  <c r="G363" i="1"/>
  <c r="F363" i="1"/>
  <c r="E363" i="1"/>
  <c r="D363" i="1"/>
  <c r="C363" i="1"/>
  <c r="AI362" i="1"/>
  <c r="AE362" i="1"/>
  <c r="X362" i="1"/>
  <c r="Z362" i="1" s="1"/>
  <c r="U362" i="1"/>
  <c r="S362" i="1"/>
  <c r="R362" i="1"/>
  <c r="Q362" i="1"/>
  <c r="P362" i="1"/>
  <c r="K362" i="1"/>
  <c r="J362" i="1"/>
  <c r="N362" i="1" s="1"/>
  <c r="I362" i="1"/>
  <c r="G362" i="1"/>
  <c r="F362" i="1"/>
  <c r="E362" i="1"/>
  <c r="D362" i="1"/>
  <c r="C362" i="1"/>
  <c r="AI361" i="1"/>
  <c r="AE361" i="1"/>
  <c r="Z361" i="1"/>
  <c r="X361" i="1"/>
  <c r="U361" i="1"/>
  <c r="S361" i="1"/>
  <c r="R361" i="1"/>
  <c r="Q361" i="1"/>
  <c r="P361" i="1"/>
  <c r="N361" i="1"/>
  <c r="K361" i="1"/>
  <c r="J361" i="1"/>
  <c r="I361" i="1"/>
  <c r="G361" i="1"/>
  <c r="F361" i="1"/>
  <c r="E361" i="1"/>
  <c r="D361" i="1"/>
  <c r="C361" i="1"/>
  <c r="AI360" i="1"/>
  <c r="AE360" i="1"/>
  <c r="Z360" i="1" s="1"/>
  <c r="X360" i="1"/>
  <c r="U360" i="1"/>
  <c r="S360" i="1"/>
  <c r="P360" i="1"/>
  <c r="Q360" i="1" s="1"/>
  <c r="O360" i="1"/>
  <c r="N360" i="1"/>
  <c r="K360" i="1"/>
  <c r="J360" i="1"/>
  <c r="I360" i="1"/>
  <c r="G360" i="1"/>
  <c r="F360" i="1"/>
  <c r="E360" i="1"/>
  <c r="D360" i="1"/>
  <c r="C360" i="1"/>
  <c r="AI359" i="1"/>
  <c r="AE359" i="1"/>
  <c r="X359" i="1"/>
  <c r="Z359" i="1" s="1"/>
  <c r="U359" i="1"/>
  <c r="S359" i="1"/>
  <c r="P359" i="1"/>
  <c r="R359" i="1" s="1"/>
  <c r="K359" i="1"/>
  <c r="J359" i="1"/>
  <c r="N359" i="1" s="1"/>
  <c r="I359" i="1"/>
  <c r="G359" i="1"/>
  <c r="F359" i="1"/>
  <c r="E359" i="1"/>
  <c r="D359" i="1"/>
  <c r="C359" i="1"/>
  <c r="AI358" i="1"/>
  <c r="AE358" i="1"/>
  <c r="X358" i="1"/>
  <c r="Z358" i="1" s="1"/>
  <c r="U358" i="1"/>
  <c r="S358" i="1"/>
  <c r="P358" i="1"/>
  <c r="K358" i="1"/>
  <c r="N358" i="1" s="1"/>
  <c r="J358" i="1"/>
  <c r="I358" i="1"/>
  <c r="G358" i="1"/>
  <c r="F358" i="1"/>
  <c r="E358" i="1"/>
  <c r="D358" i="1"/>
  <c r="C358" i="1"/>
  <c r="AI357" i="1"/>
  <c r="AE357" i="1"/>
  <c r="Z357" i="1"/>
  <c r="X357" i="1"/>
  <c r="U357" i="1"/>
  <c r="S357" i="1"/>
  <c r="R357" i="1"/>
  <c r="P357" i="1"/>
  <c r="Q357" i="1" s="1"/>
  <c r="N357" i="1"/>
  <c r="K357" i="1"/>
  <c r="J357" i="1"/>
  <c r="I357" i="1"/>
  <c r="G357" i="1"/>
  <c r="F357" i="1"/>
  <c r="E357" i="1"/>
  <c r="D357" i="1"/>
  <c r="C357" i="1"/>
  <c r="AI356" i="1"/>
  <c r="AE356" i="1"/>
  <c r="X356" i="1"/>
  <c r="Z356" i="1" s="1"/>
  <c r="U356" i="1"/>
  <c r="S356" i="1"/>
  <c r="R356" i="1"/>
  <c r="P356" i="1"/>
  <c r="Q356" i="1" s="1"/>
  <c r="K356" i="1"/>
  <c r="J356" i="1"/>
  <c r="N356" i="1" s="1"/>
  <c r="I356" i="1"/>
  <c r="G356" i="1"/>
  <c r="F356" i="1"/>
  <c r="E356" i="1"/>
  <c r="D356" i="1"/>
  <c r="C356" i="1"/>
  <c r="AI355" i="1"/>
  <c r="AE355" i="1"/>
  <c r="X355" i="1"/>
  <c r="Z355" i="1" s="1"/>
  <c r="U355" i="1"/>
  <c r="S355" i="1"/>
  <c r="P355" i="1"/>
  <c r="O355" i="1"/>
  <c r="K355" i="1"/>
  <c r="J355" i="1"/>
  <c r="N355" i="1" s="1"/>
  <c r="I355" i="1"/>
  <c r="G355" i="1"/>
  <c r="F355" i="1"/>
  <c r="E355" i="1"/>
  <c r="D355" i="1"/>
  <c r="C355" i="1"/>
  <c r="AI354" i="1"/>
  <c r="AE354" i="1"/>
  <c r="X354" i="1"/>
  <c r="Z354" i="1" s="1"/>
  <c r="U354" i="1"/>
  <c r="S354" i="1"/>
  <c r="R354" i="1"/>
  <c r="Q354" i="1"/>
  <c r="P354" i="1"/>
  <c r="K354" i="1"/>
  <c r="J354" i="1"/>
  <c r="N354" i="1" s="1"/>
  <c r="O354" i="1" s="1"/>
  <c r="I354" i="1"/>
  <c r="G354" i="1"/>
  <c r="F354" i="1"/>
  <c r="E354" i="1"/>
  <c r="D354" i="1"/>
  <c r="C354" i="1"/>
  <c r="AI353" i="1"/>
  <c r="AE353" i="1"/>
  <c r="Z353" i="1"/>
  <c r="X353" i="1"/>
  <c r="U353" i="1"/>
  <c r="S353" i="1"/>
  <c r="R353" i="1"/>
  <c r="P353" i="1"/>
  <c r="N353" i="1"/>
  <c r="K353" i="1"/>
  <c r="J353" i="1"/>
  <c r="I353" i="1"/>
  <c r="G353" i="1"/>
  <c r="F353" i="1"/>
  <c r="E353" i="1"/>
  <c r="D353" i="1"/>
  <c r="C353" i="1"/>
  <c r="AI352" i="1"/>
  <c r="AE352" i="1"/>
  <c r="Z352" i="1" s="1"/>
  <c r="X352" i="1"/>
  <c r="U352" i="1"/>
  <c r="S352" i="1"/>
  <c r="P352" i="1"/>
  <c r="Q352" i="1" s="1"/>
  <c r="N352" i="1"/>
  <c r="O352" i="1" s="1"/>
  <c r="K352" i="1"/>
  <c r="J352" i="1"/>
  <c r="I352" i="1"/>
  <c r="G352" i="1"/>
  <c r="F352" i="1"/>
  <c r="E352" i="1"/>
  <c r="D352" i="1"/>
  <c r="C352" i="1"/>
  <c r="AI351" i="1"/>
  <c r="AE351" i="1"/>
  <c r="X351" i="1"/>
  <c r="Z351" i="1" s="1"/>
  <c r="U351" i="1"/>
  <c r="S351" i="1"/>
  <c r="P351" i="1"/>
  <c r="R351" i="1" s="1"/>
  <c r="K351" i="1"/>
  <c r="J351" i="1"/>
  <c r="N351" i="1" s="1"/>
  <c r="I351" i="1"/>
  <c r="G351" i="1"/>
  <c r="F351" i="1"/>
  <c r="E351" i="1"/>
  <c r="D351" i="1"/>
  <c r="C351" i="1"/>
  <c r="AI350" i="1"/>
  <c r="AE350" i="1"/>
  <c r="X350" i="1"/>
  <c r="Z350" i="1" s="1"/>
  <c r="U350" i="1"/>
  <c r="S350" i="1"/>
  <c r="P350" i="1"/>
  <c r="R350" i="1" s="1"/>
  <c r="AG350" i="1" s="1"/>
  <c r="K350" i="1"/>
  <c r="N350" i="1" s="1"/>
  <c r="J350" i="1"/>
  <c r="I350" i="1"/>
  <c r="G350" i="1"/>
  <c r="O350" i="1" s="1"/>
  <c r="F350" i="1"/>
  <c r="E350" i="1"/>
  <c r="D350" i="1"/>
  <c r="C350" i="1"/>
  <c r="AI349" i="1"/>
  <c r="AE349" i="1"/>
  <c r="Z349" i="1"/>
  <c r="X349" i="1"/>
  <c r="U349" i="1"/>
  <c r="S349" i="1"/>
  <c r="R349" i="1"/>
  <c r="P349" i="1"/>
  <c r="Q349" i="1" s="1"/>
  <c r="K349" i="1"/>
  <c r="N349" i="1" s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R348" i="1"/>
  <c r="P348" i="1"/>
  <c r="K348" i="1"/>
  <c r="J348" i="1"/>
  <c r="N348" i="1" s="1"/>
  <c r="I348" i="1"/>
  <c r="G348" i="1"/>
  <c r="F348" i="1"/>
  <c r="E348" i="1"/>
  <c r="D348" i="1"/>
  <c r="C348" i="1"/>
  <c r="AI347" i="1"/>
  <c r="AE347" i="1"/>
  <c r="X347" i="1"/>
  <c r="Z347" i="1" s="1"/>
  <c r="U347" i="1"/>
  <c r="S347" i="1"/>
  <c r="P347" i="1"/>
  <c r="K347" i="1"/>
  <c r="J347" i="1"/>
  <c r="N347" i="1" s="1"/>
  <c r="I347" i="1"/>
  <c r="G347" i="1"/>
  <c r="F347" i="1"/>
  <c r="E347" i="1"/>
  <c r="D347" i="1"/>
  <c r="C347" i="1"/>
  <c r="AI346" i="1"/>
  <c r="AE346" i="1"/>
  <c r="X346" i="1"/>
  <c r="Z346" i="1" s="1"/>
  <c r="U346" i="1"/>
  <c r="S346" i="1"/>
  <c r="R346" i="1"/>
  <c r="Q346" i="1"/>
  <c r="P346" i="1"/>
  <c r="K346" i="1"/>
  <c r="J346" i="1"/>
  <c r="N346" i="1" s="1"/>
  <c r="I346" i="1"/>
  <c r="G346" i="1"/>
  <c r="F346" i="1"/>
  <c r="E346" i="1"/>
  <c r="D346" i="1"/>
  <c r="C346" i="1"/>
  <c r="AI345" i="1"/>
  <c r="AE345" i="1"/>
  <c r="Z345" i="1"/>
  <c r="X345" i="1"/>
  <c r="U345" i="1"/>
  <c r="S345" i="1"/>
  <c r="R345" i="1"/>
  <c r="P345" i="1"/>
  <c r="N345" i="1"/>
  <c r="K345" i="1"/>
  <c r="J345" i="1"/>
  <c r="I345" i="1"/>
  <c r="G345" i="1"/>
  <c r="Q345" i="1" s="1"/>
  <c r="F345" i="1"/>
  <c r="E345" i="1"/>
  <c r="D345" i="1"/>
  <c r="C345" i="1"/>
  <c r="AI344" i="1"/>
  <c r="AE344" i="1"/>
  <c r="Z344" i="1" s="1"/>
  <c r="X344" i="1"/>
  <c r="U344" i="1"/>
  <c r="S344" i="1"/>
  <c r="P344" i="1"/>
  <c r="Q344" i="1" s="1"/>
  <c r="N344" i="1"/>
  <c r="O344" i="1" s="1"/>
  <c r="K344" i="1"/>
  <c r="J344" i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P343" i="1"/>
  <c r="R343" i="1" s="1"/>
  <c r="K343" i="1"/>
  <c r="J343" i="1"/>
  <c r="N343" i="1" s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K342" i="1"/>
  <c r="N342" i="1" s="1"/>
  <c r="J342" i="1"/>
  <c r="I342" i="1"/>
  <c r="G342" i="1"/>
  <c r="O342" i="1" s="1"/>
  <c r="F342" i="1"/>
  <c r="E342" i="1"/>
  <c r="D342" i="1"/>
  <c r="C342" i="1"/>
  <c r="AI341" i="1"/>
  <c r="AE341" i="1"/>
  <c r="Z341" i="1"/>
  <c r="X341" i="1"/>
  <c r="U341" i="1"/>
  <c r="S341" i="1"/>
  <c r="R341" i="1"/>
  <c r="P341" i="1"/>
  <c r="Q341" i="1" s="1"/>
  <c r="K341" i="1"/>
  <c r="N341" i="1" s="1"/>
  <c r="J341" i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R340" i="1"/>
  <c r="P340" i="1"/>
  <c r="K340" i="1"/>
  <c r="J340" i="1"/>
  <c r="N340" i="1" s="1"/>
  <c r="I340" i="1"/>
  <c r="G340" i="1"/>
  <c r="F340" i="1"/>
  <c r="E340" i="1"/>
  <c r="D340" i="1"/>
  <c r="C340" i="1"/>
  <c r="AI339" i="1"/>
  <c r="AE339" i="1"/>
  <c r="X339" i="1"/>
  <c r="Z339" i="1" s="1"/>
  <c r="U339" i="1"/>
  <c r="S339" i="1"/>
  <c r="P339" i="1"/>
  <c r="K339" i="1"/>
  <c r="J339" i="1"/>
  <c r="N339" i="1" s="1"/>
  <c r="O339" i="1" s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R338" i="1"/>
  <c r="Q338" i="1"/>
  <c r="P338" i="1"/>
  <c r="K338" i="1"/>
  <c r="J338" i="1"/>
  <c r="I338" i="1"/>
  <c r="G338" i="1"/>
  <c r="F338" i="1"/>
  <c r="E338" i="1"/>
  <c r="D338" i="1"/>
  <c r="C338" i="1"/>
  <c r="AI337" i="1"/>
  <c r="AE337" i="1"/>
  <c r="Z337" i="1"/>
  <c r="X337" i="1"/>
  <c r="U337" i="1"/>
  <c r="S337" i="1"/>
  <c r="R337" i="1"/>
  <c r="Q337" i="1"/>
  <c r="P337" i="1"/>
  <c r="N337" i="1"/>
  <c r="K337" i="1"/>
  <c r="J337" i="1"/>
  <c r="I337" i="1"/>
  <c r="G337" i="1"/>
  <c r="F337" i="1"/>
  <c r="E337" i="1"/>
  <c r="D337" i="1"/>
  <c r="C337" i="1"/>
  <c r="AI336" i="1"/>
  <c r="AE336" i="1"/>
  <c r="Z336" i="1"/>
  <c r="X336" i="1"/>
  <c r="U336" i="1"/>
  <c r="S336" i="1"/>
  <c r="P336" i="1"/>
  <c r="Q336" i="1" s="1"/>
  <c r="N336" i="1"/>
  <c r="O336" i="1" s="1"/>
  <c r="K336" i="1"/>
  <c r="J336" i="1"/>
  <c r="I336" i="1"/>
  <c r="G336" i="1"/>
  <c r="F336" i="1"/>
  <c r="E336" i="1"/>
  <c r="D336" i="1"/>
  <c r="C336" i="1"/>
  <c r="AI335" i="1"/>
  <c r="AE335" i="1"/>
  <c r="X335" i="1"/>
  <c r="Z335" i="1" s="1"/>
  <c r="U335" i="1"/>
  <c r="S335" i="1"/>
  <c r="P335" i="1"/>
  <c r="R335" i="1" s="1"/>
  <c r="K335" i="1"/>
  <c r="J335" i="1"/>
  <c r="N335" i="1" s="1"/>
  <c r="I335" i="1"/>
  <c r="G335" i="1"/>
  <c r="F335" i="1"/>
  <c r="E335" i="1"/>
  <c r="D335" i="1"/>
  <c r="C335" i="1"/>
  <c r="AI334" i="1"/>
  <c r="AE334" i="1"/>
  <c r="X334" i="1"/>
  <c r="Z334" i="1" s="1"/>
  <c r="U334" i="1"/>
  <c r="S334" i="1"/>
  <c r="P334" i="1"/>
  <c r="R334" i="1" s="1"/>
  <c r="AG334" i="1" s="1"/>
  <c r="K334" i="1"/>
  <c r="N334" i="1" s="1"/>
  <c r="J334" i="1"/>
  <c r="I334" i="1"/>
  <c r="G334" i="1"/>
  <c r="F334" i="1"/>
  <c r="E334" i="1"/>
  <c r="D334" i="1"/>
  <c r="C334" i="1"/>
  <c r="AI333" i="1"/>
  <c r="AE333" i="1"/>
  <c r="X333" i="1"/>
  <c r="Z333" i="1" s="1"/>
  <c r="U333" i="1"/>
  <c r="S333" i="1"/>
  <c r="R333" i="1"/>
  <c r="P333" i="1"/>
  <c r="Q333" i="1" s="1"/>
  <c r="N333" i="1"/>
  <c r="K333" i="1"/>
  <c r="J333" i="1"/>
  <c r="I333" i="1"/>
  <c r="G333" i="1"/>
  <c r="F333" i="1"/>
  <c r="E333" i="1"/>
  <c r="D333" i="1"/>
  <c r="C333" i="1"/>
  <c r="AI332" i="1"/>
  <c r="AE332" i="1"/>
  <c r="X332" i="1"/>
  <c r="U332" i="1"/>
  <c r="S332" i="1"/>
  <c r="R332" i="1"/>
  <c r="P332" i="1"/>
  <c r="K332" i="1"/>
  <c r="J332" i="1"/>
  <c r="N332" i="1" s="1"/>
  <c r="I332" i="1"/>
  <c r="G332" i="1"/>
  <c r="F332" i="1"/>
  <c r="E332" i="1"/>
  <c r="D332" i="1"/>
  <c r="C332" i="1"/>
  <c r="AI331" i="1"/>
  <c r="AG331" i="1"/>
  <c r="AE331" i="1"/>
  <c r="X331" i="1"/>
  <c r="Z331" i="1" s="1"/>
  <c r="U331" i="1"/>
  <c r="S331" i="1"/>
  <c r="Q331" i="1"/>
  <c r="P331" i="1"/>
  <c r="R331" i="1" s="1"/>
  <c r="O331" i="1"/>
  <c r="K331" i="1"/>
  <c r="J331" i="1"/>
  <c r="N331" i="1" s="1"/>
  <c r="I331" i="1"/>
  <c r="G331" i="1"/>
  <c r="F331" i="1"/>
  <c r="E331" i="1"/>
  <c r="D331" i="1"/>
  <c r="C331" i="1"/>
  <c r="AI330" i="1"/>
  <c r="AE330" i="1"/>
  <c r="Z330" i="1"/>
  <c r="X330" i="1"/>
  <c r="U330" i="1"/>
  <c r="S330" i="1"/>
  <c r="R330" i="1"/>
  <c r="Q330" i="1"/>
  <c r="P330" i="1"/>
  <c r="K330" i="1"/>
  <c r="J330" i="1"/>
  <c r="I330" i="1"/>
  <c r="G330" i="1"/>
  <c r="F330" i="1"/>
  <c r="E330" i="1"/>
  <c r="D330" i="1"/>
  <c r="C330" i="1"/>
  <c r="AI329" i="1"/>
  <c r="AE329" i="1"/>
  <c r="Z329" i="1"/>
  <c r="X329" i="1"/>
  <c r="U329" i="1"/>
  <c r="S329" i="1"/>
  <c r="R329" i="1"/>
  <c r="P329" i="1"/>
  <c r="N329" i="1"/>
  <c r="K329" i="1"/>
  <c r="J329" i="1"/>
  <c r="I329" i="1"/>
  <c r="G329" i="1"/>
  <c r="Q329" i="1" s="1"/>
  <c r="F329" i="1"/>
  <c r="E329" i="1"/>
  <c r="D329" i="1"/>
  <c r="C329" i="1"/>
  <c r="AI328" i="1"/>
  <c r="AE328" i="1"/>
  <c r="Z328" i="1"/>
  <c r="X328" i="1"/>
  <c r="U328" i="1"/>
  <c r="S328" i="1"/>
  <c r="P328" i="1"/>
  <c r="R328" i="1" s="1"/>
  <c r="N328" i="1"/>
  <c r="K328" i="1"/>
  <c r="J328" i="1"/>
  <c r="I328" i="1"/>
  <c r="G328" i="1"/>
  <c r="F328" i="1"/>
  <c r="E328" i="1"/>
  <c r="D328" i="1"/>
  <c r="C328" i="1"/>
  <c r="AI327" i="1"/>
  <c r="AE327" i="1"/>
  <c r="Z327" i="1"/>
  <c r="X327" i="1"/>
  <c r="U327" i="1"/>
  <c r="S327" i="1"/>
  <c r="P327" i="1"/>
  <c r="K327" i="1"/>
  <c r="J327" i="1"/>
  <c r="N327" i="1" s="1"/>
  <c r="I327" i="1"/>
  <c r="G327" i="1"/>
  <c r="F327" i="1"/>
  <c r="E327" i="1"/>
  <c r="D327" i="1"/>
  <c r="C327" i="1"/>
  <c r="AI326" i="1"/>
  <c r="AE326" i="1"/>
  <c r="X326" i="1"/>
  <c r="Z326" i="1" s="1"/>
  <c r="U326" i="1"/>
  <c r="S326" i="1"/>
  <c r="R326" i="1"/>
  <c r="Q326" i="1"/>
  <c r="P326" i="1"/>
  <c r="N326" i="1"/>
  <c r="K326" i="1"/>
  <c r="J326" i="1"/>
  <c r="I326" i="1"/>
  <c r="AG326" i="1" s="1"/>
  <c r="G326" i="1"/>
  <c r="F326" i="1"/>
  <c r="E326" i="1"/>
  <c r="D326" i="1"/>
  <c r="C326" i="1"/>
  <c r="AI325" i="1"/>
  <c r="AE325" i="1"/>
  <c r="Z325" i="1"/>
  <c r="X325" i="1"/>
  <c r="U325" i="1"/>
  <c r="S325" i="1"/>
  <c r="P325" i="1"/>
  <c r="N325" i="1"/>
  <c r="K325" i="1"/>
  <c r="J325" i="1"/>
  <c r="I325" i="1"/>
  <c r="G325" i="1"/>
  <c r="F325" i="1"/>
  <c r="E325" i="1"/>
  <c r="D325" i="1"/>
  <c r="C325" i="1"/>
  <c r="AI324" i="1"/>
  <c r="AE324" i="1"/>
  <c r="X324" i="1"/>
  <c r="Z324" i="1" s="1"/>
  <c r="U324" i="1"/>
  <c r="S324" i="1"/>
  <c r="R324" i="1"/>
  <c r="P324" i="1"/>
  <c r="Q324" i="1" s="1"/>
  <c r="K324" i="1"/>
  <c r="N324" i="1" s="1"/>
  <c r="J324" i="1"/>
  <c r="I324" i="1"/>
  <c r="G324" i="1"/>
  <c r="F324" i="1"/>
  <c r="E324" i="1"/>
  <c r="D324" i="1"/>
  <c r="C324" i="1"/>
  <c r="AI323" i="1"/>
  <c r="AE323" i="1"/>
  <c r="X323" i="1"/>
  <c r="U323" i="1"/>
  <c r="S323" i="1"/>
  <c r="R323" i="1"/>
  <c r="P323" i="1"/>
  <c r="K323" i="1"/>
  <c r="N323" i="1" s="1"/>
  <c r="O323" i="1" s="1"/>
  <c r="J323" i="1"/>
  <c r="I323" i="1"/>
  <c r="G323" i="1"/>
  <c r="F323" i="1"/>
  <c r="E323" i="1"/>
  <c r="D323" i="1"/>
  <c r="C323" i="1"/>
  <c r="AI322" i="1"/>
  <c r="AE322" i="1"/>
  <c r="X322" i="1"/>
  <c r="U322" i="1"/>
  <c r="S322" i="1"/>
  <c r="R322" i="1"/>
  <c r="P322" i="1"/>
  <c r="Q322" i="1" s="1"/>
  <c r="K322" i="1"/>
  <c r="J322" i="1"/>
  <c r="I322" i="1"/>
  <c r="G322" i="1"/>
  <c r="F322" i="1"/>
  <c r="E322" i="1"/>
  <c r="D322" i="1"/>
  <c r="C322" i="1"/>
  <c r="AI321" i="1"/>
  <c r="AE321" i="1"/>
  <c r="X321" i="1"/>
  <c r="Z321" i="1" s="1"/>
  <c r="U321" i="1"/>
  <c r="S321" i="1"/>
  <c r="R321" i="1"/>
  <c r="Q321" i="1"/>
  <c r="P321" i="1"/>
  <c r="K321" i="1"/>
  <c r="J321" i="1"/>
  <c r="N321" i="1" s="1"/>
  <c r="I321" i="1"/>
  <c r="G321" i="1"/>
  <c r="F321" i="1"/>
  <c r="E321" i="1"/>
  <c r="D321" i="1"/>
  <c r="C321" i="1"/>
  <c r="AI320" i="1"/>
  <c r="AE320" i="1"/>
  <c r="Z320" i="1" s="1"/>
  <c r="X320" i="1"/>
  <c r="U320" i="1"/>
  <c r="S320" i="1"/>
  <c r="R320" i="1"/>
  <c r="Q320" i="1"/>
  <c r="P320" i="1"/>
  <c r="O320" i="1"/>
  <c r="N320" i="1"/>
  <c r="K320" i="1"/>
  <c r="J320" i="1"/>
  <c r="I320" i="1"/>
  <c r="G320" i="1"/>
  <c r="F320" i="1"/>
  <c r="E320" i="1"/>
  <c r="D320" i="1"/>
  <c r="C320" i="1"/>
  <c r="AI319" i="1"/>
  <c r="AE319" i="1"/>
  <c r="Z319" i="1"/>
  <c r="X319" i="1"/>
  <c r="U319" i="1"/>
  <c r="S319" i="1"/>
  <c r="R319" i="1"/>
  <c r="Q319" i="1"/>
  <c r="P319" i="1"/>
  <c r="N319" i="1"/>
  <c r="K319" i="1"/>
  <c r="J319" i="1"/>
  <c r="I319" i="1"/>
  <c r="G319" i="1"/>
  <c r="F319" i="1"/>
  <c r="E319" i="1"/>
  <c r="D319" i="1"/>
  <c r="C319" i="1"/>
  <c r="AI318" i="1"/>
  <c r="AG318" i="1"/>
  <c r="AE318" i="1"/>
  <c r="Z318" i="1"/>
  <c r="X318" i="1"/>
  <c r="U318" i="1"/>
  <c r="S318" i="1"/>
  <c r="Q318" i="1"/>
  <c r="P318" i="1"/>
  <c r="R318" i="1" s="1"/>
  <c r="N318" i="1"/>
  <c r="K318" i="1"/>
  <c r="J318" i="1"/>
  <c r="I318" i="1"/>
  <c r="O318" i="1" s="1"/>
  <c r="G318" i="1"/>
  <c r="F318" i="1"/>
  <c r="E318" i="1"/>
  <c r="D318" i="1"/>
  <c r="C318" i="1"/>
  <c r="AI317" i="1"/>
  <c r="AE317" i="1"/>
  <c r="X317" i="1"/>
  <c r="Z317" i="1" s="1"/>
  <c r="U317" i="1"/>
  <c r="S317" i="1"/>
  <c r="P317" i="1"/>
  <c r="N317" i="1"/>
  <c r="K317" i="1"/>
  <c r="J317" i="1"/>
  <c r="I317" i="1"/>
  <c r="G317" i="1"/>
  <c r="F317" i="1"/>
  <c r="E317" i="1"/>
  <c r="D317" i="1"/>
  <c r="C317" i="1"/>
  <c r="AI316" i="1"/>
  <c r="AE316" i="1"/>
  <c r="X316" i="1"/>
  <c r="Z316" i="1" s="1"/>
  <c r="U316" i="1"/>
  <c r="S316" i="1"/>
  <c r="R316" i="1"/>
  <c r="P316" i="1"/>
  <c r="Q316" i="1" s="1"/>
  <c r="K316" i="1"/>
  <c r="N316" i="1" s="1"/>
  <c r="J316" i="1"/>
  <c r="I316" i="1"/>
  <c r="G316" i="1"/>
  <c r="F316" i="1"/>
  <c r="E316" i="1"/>
  <c r="D316" i="1"/>
  <c r="C316" i="1"/>
  <c r="AI315" i="1"/>
  <c r="AE315" i="1"/>
  <c r="X315" i="1"/>
  <c r="Z315" i="1" s="1"/>
  <c r="U315" i="1"/>
  <c r="S315" i="1"/>
  <c r="R315" i="1"/>
  <c r="P315" i="1"/>
  <c r="Q315" i="1" s="1"/>
  <c r="O315" i="1"/>
  <c r="K315" i="1"/>
  <c r="N315" i="1" s="1"/>
  <c r="J315" i="1"/>
  <c r="I315" i="1"/>
  <c r="G315" i="1"/>
  <c r="AG315" i="1" s="1"/>
  <c r="F315" i="1"/>
  <c r="E315" i="1"/>
  <c r="D315" i="1"/>
  <c r="C315" i="1"/>
  <c r="AI314" i="1"/>
  <c r="AE314" i="1"/>
  <c r="X314" i="1"/>
  <c r="Z314" i="1" s="1"/>
  <c r="U314" i="1"/>
  <c r="S314" i="1"/>
  <c r="R314" i="1"/>
  <c r="P314" i="1"/>
  <c r="Q314" i="1" s="1"/>
  <c r="O314" i="1"/>
  <c r="K314" i="1"/>
  <c r="J314" i="1"/>
  <c r="N314" i="1" s="1"/>
  <c r="I314" i="1"/>
  <c r="G314" i="1"/>
  <c r="F314" i="1"/>
  <c r="E314" i="1"/>
  <c r="D314" i="1"/>
  <c r="C314" i="1"/>
  <c r="AI313" i="1"/>
  <c r="AE313" i="1"/>
  <c r="X313" i="1"/>
  <c r="Z313" i="1" s="1"/>
  <c r="U313" i="1"/>
  <c r="S313" i="1"/>
  <c r="R313" i="1"/>
  <c r="P313" i="1"/>
  <c r="K313" i="1"/>
  <c r="J313" i="1"/>
  <c r="N313" i="1" s="1"/>
  <c r="I313" i="1"/>
  <c r="G313" i="1"/>
  <c r="Q313" i="1" s="1"/>
  <c r="F313" i="1"/>
  <c r="E313" i="1"/>
  <c r="D313" i="1"/>
  <c r="C313" i="1"/>
  <c r="AI312" i="1"/>
  <c r="AE312" i="1"/>
  <c r="Z312" i="1" s="1"/>
  <c r="X312" i="1"/>
  <c r="U312" i="1"/>
  <c r="S312" i="1"/>
  <c r="R312" i="1"/>
  <c r="Q312" i="1"/>
  <c r="P312" i="1"/>
  <c r="O312" i="1"/>
  <c r="N312" i="1"/>
  <c r="K312" i="1"/>
  <c r="J312" i="1"/>
  <c r="I312" i="1"/>
  <c r="G312" i="1"/>
  <c r="F312" i="1"/>
  <c r="E312" i="1"/>
  <c r="D312" i="1"/>
  <c r="C312" i="1"/>
  <c r="AI311" i="1"/>
  <c r="AE311" i="1"/>
  <c r="Z311" i="1"/>
  <c r="X311" i="1"/>
  <c r="U311" i="1"/>
  <c r="S311" i="1"/>
  <c r="R311" i="1"/>
  <c r="Q311" i="1"/>
  <c r="P311" i="1"/>
  <c r="N311" i="1"/>
  <c r="K311" i="1"/>
  <c r="J311" i="1"/>
  <c r="I311" i="1"/>
  <c r="G311" i="1"/>
  <c r="F311" i="1"/>
  <c r="E311" i="1"/>
  <c r="D311" i="1"/>
  <c r="C311" i="1"/>
  <c r="AI310" i="1"/>
  <c r="AE310" i="1"/>
  <c r="Z310" i="1"/>
  <c r="X310" i="1"/>
  <c r="U310" i="1"/>
  <c r="S310" i="1"/>
  <c r="Q310" i="1"/>
  <c r="P310" i="1"/>
  <c r="R310" i="1" s="1"/>
  <c r="N310" i="1"/>
  <c r="K310" i="1"/>
  <c r="J310" i="1"/>
  <c r="I310" i="1"/>
  <c r="G310" i="1"/>
  <c r="F310" i="1"/>
  <c r="E310" i="1"/>
  <c r="D310" i="1"/>
  <c r="C310" i="1"/>
  <c r="AI309" i="1"/>
  <c r="AE309" i="1"/>
  <c r="X309" i="1"/>
  <c r="Z309" i="1" s="1"/>
  <c r="U309" i="1"/>
  <c r="S309" i="1"/>
  <c r="P309" i="1"/>
  <c r="K309" i="1"/>
  <c r="N309" i="1" s="1"/>
  <c r="J309" i="1"/>
  <c r="I309" i="1"/>
  <c r="G309" i="1"/>
  <c r="F309" i="1"/>
  <c r="E309" i="1"/>
  <c r="D309" i="1"/>
  <c r="C309" i="1"/>
  <c r="AI308" i="1"/>
  <c r="AE308" i="1"/>
  <c r="X308" i="1"/>
  <c r="Z308" i="1" s="1"/>
  <c r="U308" i="1"/>
  <c r="S308" i="1"/>
  <c r="R308" i="1"/>
  <c r="P308" i="1"/>
  <c r="K308" i="1"/>
  <c r="N308" i="1" s="1"/>
  <c r="J308" i="1"/>
  <c r="I308" i="1"/>
  <c r="G308" i="1"/>
  <c r="F308" i="1"/>
  <c r="E308" i="1"/>
  <c r="D308" i="1"/>
  <c r="C308" i="1"/>
  <c r="AI307" i="1"/>
  <c r="AE307" i="1"/>
  <c r="X307" i="1"/>
  <c r="Z307" i="1" s="1"/>
  <c r="U307" i="1"/>
  <c r="S307" i="1"/>
  <c r="P307" i="1"/>
  <c r="O307" i="1"/>
  <c r="K307" i="1"/>
  <c r="N307" i="1" s="1"/>
  <c r="J307" i="1"/>
  <c r="I307" i="1"/>
  <c r="G307" i="1"/>
  <c r="F307" i="1"/>
  <c r="E307" i="1"/>
  <c r="D307" i="1"/>
  <c r="C307" i="1"/>
  <c r="AI306" i="1"/>
  <c r="AE306" i="1"/>
  <c r="X306" i="1"/>
  <c r="U306" i="1"/>
  <c r="S306" i="1"/>
  <c r="R306" i="1"/>
  <c r="P306" i="1"/>
  <c r="Q306" i="1" s="1"/>
  <c r="K306" i="1"/>
  <c r="J306" i="1"/>
  <c r="N306" i="1" s="1"/>
  <c r="I306" i="1"/>
  <c r="G306" i="1"/>
  <c r="F306" i="1"/>
  <c r="E306" i="1"/>
  <c r="D306" i="1"/>
  <c r="C306" i="1"/>
  <c r="AI305" i="1"/>
  <c r="AE305" i="1"/>
  <c r="X305" i="1"/>
  <c r="U305" i="1"/>
  <c r="S305" i="1"/>
  <c r="R305" i="1"/>
  <c r="P305" i="1"/>
  <c r="O305" i="1"/>
  <c r="K305" i="1"/>
  <c r="J305" i="1"/>
  <c r="N305" i="1" s="1"/>
  <c r="I305" i="1"/>
  <c r="G305" i="1"/>
  <c r="F305" i="1"/>
  <c r="E305" i="1"/>
  <c r="D305" i="1"/>
  <c r="C305" i="1"/>
  <c r="AI304" i="1"/>
  <c r="AE304" i="1"/>
  <c r="Z304" i="1" s="1"/>
  <c r="X304" i="1"/>
  <c r="U304" i="1"/>
  <c r="S304" i="1"/>
  <c r="R304" i="1"/>
  <c r="Q304" i="1"/>
  <c r="P304" i="1"/>
  <c r="K304" i="1"/>
  <c r="J304" i="1"/>
  <c r="N304" i="1" s="1"/>
  <c r="O304" i="1" s="1"/>
  <c r="I304" i="1"/>
  <c r="G304" i="1"/>
  <c r="F304" i="1"/>
  <c r="E304" i="1"/>
  <c r="D304" i="1"/>
  <c r="C304" i="1"/>
  <c r="AI303" i="1"/>
  <c r="AE303" i="1"/>
  <c r="Z303" i="1"/>
  <c r="X303" i="1"/>
  <c r="U303" i="1"/>
  <c r="S303" i="1"/>
  <c r="R303" i="1"/>
  <c r="Q303" i="1"/>
  <c r="P303" i="1"/>
  <c r="N303" i="1"/>
  <c r="K303" i="1"/>
  <c r="J303" i="1"/>
  <c r="I303" i="1"/>
  <c r="G303" i="1"/>
  <c r="F303" i="1"/>
  <c r="E303" i="1"/>
  <c r="D303" i="1"/>
  <c r="C303" i="1"/>
  <c r="AI302" i="1"/>
  <c r="AE302" i="1"/>
  <c r="Z302" i="1"/>
  <c r="X302" i="1"/>
  <c r="U302" i="1"/>
  <c r="S302" i="1"/>
  <c r="Q302" i="1"/>
  <c r="P302" i="1"/>
  <c r="R302" i="1" s="1"/>
  <c r="N302" i="1"/>
  <c r="AG302" i="1" s="1"/>
  <c r="K302" i="1"/>
  <c r="J302" i="1"/>
  <c r="I302" i="1"/>
  <c r="G302" i="1"/>
  <c r="F302" i="1"/>
  <c r="E302" i="1"/>
  <c r="D302" i="1"/>
  <c r="C302" i="1"/>
  <c r="AI301" i="1"/>
  <c r="AE301" i="1"/>
  <c r="X301" i="1"/>
  <c r="Z301" i="1" s="1"/>
  <c r="U301" i="1"/>
  <c r="S301" i="1"/>
  <c r="P301" i="1"/>
  <c r="N301" i="1"/>
  <c r="K301" i="1"/>
  <c r="J301" i="1"/>
  <c r="I301" i="1"/>
  <c r="G301" i="1"/>
  <c r="F301" i="1"/>
  <c r="E301" i="1"/>
  <c r="D301" i="1"/>
  <c r="C301" i="1"/>
  <c r="AI300" i="1"/>
  <c r="AE300" i="1"/>
  <c r="X300" i="1"/>
  <c r="Z300" i="1" s="1"/>
  <c r="U300" i="1"/>
  <c r="S300" i="1"/>
  <c r="R300" i="1"/>
  <c r="P300" i="1"/>
  <c r="K300" i="1"/>
  <c r="N300" i="1" s="1"/>
  <c r="J300" i="1"/>
  <c r="I300" i="1"/>
  <c r="G300" i="1"/>
  <c r="F300" i="1"/>
  <c r="E300" i="1"/>
  <c r="D300" i="1"/>
  <c r="C300" i="1"/>
  <c r="AI299" i="1"/>
  <c r="AE299" i="1"/>
  <c r="X299" i="1"/>
  <c r="U299" i="1"/>
  <c r="S299" i="1"/>
  <c r="R299" i="1"/>
  <c r="P299" i="1"/>
  <c r="K299" i="1"/>
  <c r="N299" i="1" s="1"/>
  <c r="J299" i="1"/>
  <c r="I299" i="1"/>
  <c r="G299" i="1"/>
  <c r="O299" i="1" s="1"/>
  <c r="F299" i="1"/>
  <c r="E299" i="1"/>
  <c r="D299" i="1"/>
  <c r="C299" i="1"/>
  <c r="AI298" i="1"/>
  <c r="AE298" i="1"/>
  <c r="X298" i="1"/>
  <c r="Z298" i="1" s="1"/>
  <c r="U298" i="1"/>
  <c r="S298" i="1"/>
  <c r="R298" i="1"/>
  <c r="P298" i="1"/>
  <c r="K298" i="1"/>
  <c r="J298" i="1"/>
  <c r="I298" i="1"/>
  <c r="G298" i="1"/>
  <c r="F298" i="1"/>
  <c r="E298" i="1"/>
  <c r="D298" i="1"/>
  <c r="C298" i="1"/>
  <c r="AI297" i="1"/>
  <c r="AE297" i="1"/>
  <c r="X297" i="1"/>
  <c r="Z297" i="1" s="1"/>
  <c r="U297" i="1"/>
  <c r="S297" i="1"/>
  <c r="R297" i="1"/>
  <c r="Q297" i="1"/>
  <c r="P297" i="1"/>
  <c r="K297" i="1"/>
  <c r="J297" i="1"/>
  <c r="N297" i="1" s="1"/>
  <c r="I297" i="1"/>
  <c r="G297" i="1"/>
  <c r="F297" i="1"/>
  <c r="E297" i="1"/>
  <c r="D297" i="1"/>
  <c r="C297" i="1"/>
  <c r="AI296" i="1"/>
  <c r="AE296" i="1"/>
  <c r="Z296" i="1" s="1"/>
  <c r="X296" i="1"/>
  <c r="U296" i="1"/>
  <c r="S296" i="1"/>
  <c r="R296" i="1"/>
  <c r="Q296" i="1"/>
  <c r="P296" i="1"/>
  <c r="O296" i="1"/>
  <c r="N296" i="1"/>
  <c r="K296" i="1"/>
  <c r="J296" i="1"/>
  <c r="I296" i="1"/>
  <c r="G296" i="1"/>
  <c r="F296" i="1"/>
  <c r="E296" i="1"/>
  <c r="D296" i="1"/>
  <c r="C296" i="1"/>
  <c r="AI295" i="1"/>
  <c r="AE295" i="1"/>
  <c r="Z295" i="1"/>
  <c r="X295" i="1"/>
  <c r="U295" i="1"/>
  <c r="S295" i="1"/>
  <c r="R295" i="1"/>
  <c r="Q295" i="1"/>
  <c r="P295" i="1"/>
  <c r="K295" i="1"/>
  <c r="J295" i="1"/>
  <c r="N295" i="1" s="1"/>
  <c r="I295" i="1"/>
  <c r="G295" i="1"/>
  <c r="F295" i="1"/>
  <c r="E295" i="1"/>
  <c r="D295" i="1"/>
  <c r="C295" i="1"/>
  <c r="AI294" i="1"/>
  <c r="AG294" i="1"/>
  <c r="AE294" i="1"/>
  <c r="Z294" i="1"/>
  <c r="X294" i="1"/>
  <c r="U294" i="1"/>
  <c r="S294" i="1"/>
  <c r="P294" i="1"/>
  <c r="R294" i="1" s="1"/>
  <c r="N294" i="1"/>
  <c r="K294" i="1"/>
  <c r="J294" i="1"/>
  <c r="I294" i="1"/>
  <c r="G294" i="1"/>
  <c r="F294" i="1"/>
  <c r="E294" i="1"/>
  <c r="D294" i="1"/>
  <c r="C294" i="1"/>
  <c r="AI293" i="1"/>
  <c r="AE293" i="1"/>
  <c r="Z293" i="1"/>
  <c r="X293" i="1"/>
  <c r="U293" i="1"/>
  <c r="S293" i="1"/>
  <c r="P293" i="1"/>
  <c r="K293" i="1"/>
  <c r="N293" i="1" s="1"/>
  <c r="J293" i="1"/>
  <c r="I293" i="1"/>
  <c r="G293" i="1"/>
  <c r="F293" i="1"/>
  <c r="E293" i="1"/>
  <c r="D293" i="1"/>
  <c r="C293" i="1"/>
  <c r="AI292" i="1"/>
  <c r="AE292" i="1"/>
  <c r="X292" i="1"/>
  <c r="Z292" i="1" s="1"/>
  <c r="U292" i="1"/>
  <c r="S292" i="1"/>
  <c r="P292" i="1"/>
  <c r="Q292" i="1" s="1"/>
  <c r="K292" i="1"/>
  <c r="N292" i="1" s="1"/>
  <c r="J292" i="1"/>
  <c r="I292" i="1"/>
  <c r="G292" i="1"/>
  <c r="F292" i="1"/>
  <c r="E292" i="1"/>
  <c r="D292" i="1"/>
  <c r="C292" i="1"/>
  <c r="AI291" i="1"/>
  <c r="AE291" i="1"/>
  <c r="X291" i="1"/>
  <c r="Z291" i="1" s="1"/>
  <c r="U291" i="1"/>
  <c r="S291" i="1"/>
  <c r="P291" i="1"/>
  <c r="K291" i="1"/>
  <c r="N291" i="1" s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R290" i="1"/>
  <c r="P290" i="1"/>
  <c r="Q290" i="1" s="1"/>
  <c r="K290" i="1"/>
  <c r="J290" i="1"/>
  <c r="N290" i="1" s="1"/>
  <c r="O290" i="1" s="1"/>
  <c r="I290" i="1"/>
  <c r="G290" i="1"/>
  <c r="F290" i="1"/>
  <c r="E290" i="1"/>
  <c r="D290" i="1"/>
  <c r="C290" i="1"/>
  <c r="AI289" i="1"/>
  <c r="AE289" i="1"/>
  <c r="X289" i="1"/>
  <c r="U289" i="1"/>
  <c r="S289" i="1"/>
  <c r="R289" i="1"/>
  <c r="P289" i="1"/>
  <c r="K289" i="1"/>
  <c r="J289" i="1"/>
  <c r="N289" i="1" s="1"/>
  <c r="I289" i="1"/>
  <c r="G289" i="1"/>
  <c r="Q289" i="1" s="1"/>
  <c r="F289" i="1"/>
  <c r="E289" i="1"/>
  <c r="D289" i="1"/>
  <c r="C289" i="1"/>
  <c r="AI288" i="1"/>
  <c r="AE288" i="1"/>
  <c r="Z288" i="1"/>
  <c r="X288" i="1"/>
  <c r="U288" i="1"/>
  <c r="S288" i="1"/>
  <c r="R288" i="1"/>
  <c r="Q288" i="1"/>
  <c r="P288" i="1"/>
  <c r="N288" i="1"/>
  <c r="O288" i="1" s="1"/>
  <c r="K288" i="1"/>
  <c r="J288" i="1"/>
  <c r="I288" i="1"/>
  <c r="G288" i="1"/>
  <c r="F288" i="1"/>
  <c r="E288" i="1"/>
  <c r="D288" i="1"/>
  <c r="C288" i="1"/>
  <c r="AI287" i="1"/>
  <c r="AE287" i="1"/>
  <c r="Z287" i="1"/>
  <c r="X287" i="1"/>
  <c r="U287" i="1"/>
  <c r="S287" i="1"/>
  <c r="R287" i="1"/>
  <c r="Q287" i="1"/>
  <c r="P287" i="1"/>
  <c r="N287" i="1"/>
  <c r="K287" i="1"/>
  <c r="J287" i="1"/>
  <c r="I287" i="1"/>
  <c r="G287" i="1"/>
  <c r="AG287" i="1" s="1"/>
  <c r="F287" i="1"/>
  <c r="E287" i="1"/>
  <c r="D287" i="1"/>
  <c r="C287" i="1"/>
  <c r="AI286" i="1"/>
  <c r="AE286" i="1"/>
  <c r="Z286" i="1"/>
  <c r="X286" i="1"/>
  <c r="U286" i="1"/>
  <c r="S286" i="1"/>
  <c r="Q286" i="1"/>
  <c r="P286" i="1"/>
  <c r="R286" i="1" s="1"/>
  <c r="N286" i="1"/>
  <c r="K286" i="1"/>
  <c r="J286" i="1"/>
  <c r="I286" i="1"/>
  <c r="O286" i="1" s="1"/>
  <c r="G286" i="1"/>
  <c r="F286" i="1"/>
  <c r="E286" i="1"/>
  <c r="D286" i="1"/>
  <c r="C286" i="1"/>
  <c r="AI285" i="1"/>
  <c r="AE285" i="1"/>
  <c r="X285" i="1"/>
  <c r="Z285" i="1" s="1"/>
  <c r="U285" i="1"/>
  <c r="S285" i="1"/>
  <c r="P285" i="1"/>
  <c r="K285" i="1"/>
  <c r="N285" i="1" s="1"/>
  <c r="J285" i="1"/>
  <c r="I285" i="1"/>
  <c r="G285" i="1"/>
  <c r="F285" i="1"/>
  <c r="E285" i="1"/>
  <c r="D285" i="1"/>
  <c r="C285" i="1"/>
  <c r="AI284" i="1"/>
  <c r="AE284" i="1"/>
  <c r="X284" i="1"/>
  <c r="Z284" i="1" s="1"/>
  <c r="U284" i="1"/>
  <c r="S284" i="1"/>
  <c r="P284" i="1"/>
  <c r="K284" i="1"/>
  <c r="N284" i="1" s="1"/>
  <c r="J284" i="1"/>
  <c r="I284" i="1"/>
  <c r="G284" i="1"/>
  <c r="F284" i="1"/>
  <c r="E284" i="1"/>
  <c r="D284" i="1"/>
  <c r="C284" i="1"/>
  <c r="AI283" i="1"/>
  <c r="AE283" i="1"/>
  <c r="X283" i="1"/>
  <c r="U283" i="1"/>
  <c r="S283" i="1"/>
  <c r="R283" i="1"/>
  <c r="P283" i="1"/>
  <c r="Q283" i="1" s="1"/>
  <c r="K283" i="1"/>
  <c r="N283" i="1" s="1"/>
  <c r="O283" i="1" s="1"/>
  <c r="J283" i="1"/>
  <c r="I283" i="1"/>
  <c r="G283" i="1"/>
  <c r="F283" i="1"/>
  <c r="E283" i="1"/>
  <c r="D283" i="1"/>
  <c r="C283" i="1"/>
  <c r="AI282" i="1"/>
  <c r="AE282" i="1"/>
  <c r="X282" i="1"/>
  <c r="U282" i="1"/>
  <c r="S282" i="1"/>
  <c r="R282" i="1"/>
  <c r="P282" i="1"/>
  <c r="Q282" i="1" s="1"/>
  <c r="K282" i="1"/>
  <c r="J282" i="1"/>
  <c r="I282" i="1"/>
  <c r="G282" i="1"/>
  <c r="F282" i="1"/>
  <c r="E282" i="1"/>
  <c r="D282" i="1"/>
  <c r="C282" i="1"/>
  <c r="AI281" i="1"/>
  <c r="AE281" i="1"/>
  <c r="X281" i="1"/>
  <c r="Z281" i="1" s="1"/>
  <c r="U281" i="1"/>
  <c r="S281" i="1"/>
  <c r="R281" i="1"/>
  <c r="Q281" i="1"/>
  <c r="P281" i="1"/>
  <c r="K281" i="1"/>
  <c r="J281" i="1"/>
  <c r="N281" i="1" s="1"/>
  <c r="O281" i="1" s="1"/>
  <c r="I281" i="1"/>
  <c r="G281" i="1"/>
  <c r="F281" i="1"/>
  <c r="E281" i="1"/>
  <c r="D281" i="1"/>
  <c r="C281" i="1"/>
  <c r="AI280" i="1"/>
  <c r="AE280" i="1"/>
  <c r="Z280" i="1"/>
  <c r="X280" i="1"/>
  <c r="U280" i="1"/>
  <c r="S280" i="1"/>
  <c r="R280" i="1"/>
  <c r="Q280" i="1"/>
  <c r="P280" i="1"/>
  <c r="N280" i="1"/>
  <c r="O280" i="1" s="1"/>
  <c r="K280" i="1"/>
  <c r="J280" i="1"/>
  <c r="I280" i="1"/>
  <c r="G280" i="1"/>
  <c r="F280" i="1"/>
  <c r="E280" i="1"/>
  <c r="D280" i="1"/>
  <c r="C280" i="1"/>
  <c r="AI279" i="1"/>
  <c r="AE279" i="1"/>
  <c r="Z279" i="1"/>
  <c r="X279" i="1"/>
  <c r="U279" i="1"/>
  <c r="S279" i="1"/>
  <c r="R279" i="1"/>
  <c r="Q279" i="1"/>
  <c r="P279" i="1"/>
  <c r="N279" i="1"/>
  <c r="K279" i="1"/>
  <c r="J279" i="1"/>
  <c r="I279" i="1"/>
  <c r="G279" i="1"/>
  <c r="F279" i="1"/>
  <c r="E279" i="1"/>
  <c r="D279" i="1"/>
  <c r="C279" i="1"/>
  <c r="AI278" i="1"/>
  <c r="AE278" i="1"/>
  <c r="Z278" i="1"/>
  <c r="X278" i="1"/>
  <c r="U278" i="1"/>
  <c r="S278" i="1"/>
  <c r="P278" i="1"/>
  <c r="R278" i="1" s="1"/>
  <c r="N278" i="1"/>
  <c r="AG278" i="1" s="1"/>
  <c r="K278" i="1"/>
  <c r="J278" i="1"/>
  <c r="I278" i="1"/>
  <c r="G278" i="1"/>
  <c r="F278" i="1"/>
  <c r="E278" i="1"/>
  <c r="D278" i="1"/>
  <c r="C278" i="1"/>
  <c r="AI277" i="1"/>
  <c r="AE277" i="1"/>
  <c r="Z277" i="1"/>
  <c r="X277" i="1"/>
  <c r="U277" i="1"/>
  <c r="S277" i="1"/>
  <c r="P277" i="1"/>
  <c r="N277" i="1"/>
  <c r="K277" i="1"/>
  <c r="J277" i="1"/>
  <c r="I277" i="1"/>
  <c r="G277" i="1"/>
  <c r="F277" i="1"/>
  <c r="E277" i="1"/>
  <c r="D277" i="1"/>
  <c r="C277" i="1"/>
  <c r="AI276" i="1"/>
  <c r="AG276" i="1"/>
  <c r="AE276" i="1"/>
  <c r="X276" i="1"/>
  <c r="Z276" i="1" s="1"/>
  <c r="U276" i="1"/>
  <c r="S276" i="1"/>
  <c r="R276" i="1"/>
  <c r="P276" i="1"/>
  <c r="K276" i="1"/>
  <c r="N276" i="1" s="1"/>
  <c r="J276" i="1"/>
  <c r="I276" i="1"/>
  <c r="G276" i="1"/>
  <c r="O276" i="1" s="1"/>
  <c r="F276" i="1"/>
  <c r="E276" i="1"/>
  <c r="D276" i="1"/>
  <c r="C276" i="1"/>
  <c r="AI275" i="1"/>
  <c r="AE275" i="1"/>
  <c r="X275" i="1"/>
  <c r="Z275" i="1" s="1"/>
  <c r="U275" i="1"/>
  <c r="S275" i="1"/>
  <c r="P275" i="1"/>
  <c r="O275" i="1"/>
  <c r="K275" i="1"/>
  <c r="N275" i="1" s="1"/>
  <c r="J275" i="1"/>
  <c r="I275" i="1"/>
  <c r="G275" i="1"/>
  <c r="F275" i="1"/>
  <c r="E275" i="1"/>
  <c r="D275" i="1"/>
  <c r="C275" i="1"/>
  <c r="AI274" i="1"/>
  <c r="AE274" i="1"/>
  <c r="X274" i="1"/>
  <c r="U274" i="1"/>
  <c r="S274" i="1"/>
  <c r="R274" i="1"/>
  <c r="P274" i="1"/>
  <c r="Q274" i="1" s="1"/>
  <c r="K274" i="1"/>
  <c r="J274" i="1"/>
  <c r="N274" i="1" s="1"/>
  <c r="I274" i="1"/>
  <c r="G274" i="1"/>
  <c r="F274" i="1"/>
  <c r="E274" i="1"/>
  <c r="D274" i="1"/>
  <c r="C274" i="1"/>
  <c r="AI273" i="1"/>
  <c r="AE273" i="1"/>
  <c r="X273" i="1"/>
  <c r="U273" i="1"/>
  <c r="S273" i="1"/>
  <c r="R273" i="1"/>
  <c r="P273" i="1"/>
  <c r="O273" i="1"/>
  <c r="K273" i="1"/>
  <c r="J273" i="1"/>
  <c r="N273" i="1" s="1"/>
  <c r="I273" i="1"/>
  <c r="G273" i="1"/>
  <c r="F273" i="1"/>
  <c r="E273" i="1"/>
  <c r="D273" i="1"/>
  <c r="C273" i="1"/>
  <c r="AI272" i="1"/>
  <c r="AE272" i="1"/>
  <c r="Z272" i="1" s="1"/>
  <c r="X272" i="1"/>
  <c r="U272" i="1"/>
  <c r="S272" i="1"/>
  <c r="R272" i="1"/>
  <c r="Q272" i="1"/>
  <c r="P272" i="1"/>
  <c r="K272" i="1"/>
  <c r="J272" i="1"/>
  <c r="N272" i="1" s="1"/>
  <c r="O272" i="1" s="1"/>
  <c r="I272" i="1"/>
  <c r="G272" i="1"/>
  <c r="F272" i="1"/>
  <c r="E272" i="1"/>
  <c r="D272" i="1"/>
  <c r="C272" i="1"/>
  <c r="AI271" i="1"/>
  <c r="AE271" i="1"/>
  <c r="Z271" i="1"/>
  <c r="X271" i="1"/>
  <c r="U271" i="1"/>
  <c r="S271" i="1"/>
  <c r="R271" i="1"/>
  <c r="Q271" i="1"/>
  <c r="P271" i="1"/>
  <c r="N271" i="1"/>
  <c r="K271" i="1"/>
  <c r="J271" i="1"/>
  <c r="I271" i="1"/>
  <c r="G271" i="1"/>
  <c r="F271" i="1"/>
  <c r="E271" i="1"/>
  <c r="D271" i="1"/>
  <c r="C271" i="1"/>
  <c r="AI270" i="1"/>
  <c r="AE270" i="1"/>
  <c r="Z270" i="1"/>
  <c r="X270" i="1"/>
  <c r="U270" i="1"/>
  <c r="S270" i="1"/>
  <c r="Q270" i="1"/>
  <c r="P270" i="1"/>
  <c r="R270" i="1" s="1"/>
  <c r="N270" i="1"/>
  <c r="AG270" i="1" s="1"/>
  <c r="K270" i="1"/>
  <c r="J270" i="1"/>
  <c r="I270" i="1"/>
  <c r="G270" i="1"/>
  <c r="F270" i="1"/>
  <c r="E270" i="1"/>
  <c r="D270" i="1"/>
  <c r="C270" i="1"/>
  <c r="AI269" i="1"/>
  <c r="AE269" i="1"/>
  <c r="X269" i="1"/>
  <c r="Z269" i="1" s="1"/>
  <c r="U269" i="1"/>
  <c r="S269" i="1"/>
  <c r="P269" i="1"/>
  <c r="N269" i="1"/>
  <c r="K269" i="1"/>
  <c r="J269" i="1"/>
  <c r="I269" i="1"/>
  <c r="G269" i="1"/>
  <c r="F269" i="1"/>
  <c r="E269" i="1"/>
  <c r="D269" i="1"/>
  <c r="C269" i="1"/>
  <c r="AI268" i="1"/>
  <c r="AE268" i="1"/>
  <c r="X268" i="1"/>
  <c r="Z268" i="1" s="1"/>
  <c r="U268" i="1"/>
  <c r="S268" i="1"/>
  <c r="R268" i="1"/>
  <c r="P268" i="1"/>
  <c r="K268" i="1"/>
  <c r="N268" i="1" s="1"/>
  <c r="J268" i="1"/>
  <c r="I268" i="1"/>
  <c r="G268" i="1"/>
  <c r="F268" i="1"/>
  <c r="E268" i="1"/>
  <c r="D268" i="1"/>
  <c r="C268" i="1"/>
  <c r="AI267" i="1"/>
  <c r="AE267" i="1"/>
  <c r="X267" i="1"/>
  <c r="U267" i="1"/>
  <c r="S267" i="1"/>
  <c r="R267" i="1"/>
  <c r="P267" i="1"/>
  <c r="K267" i="1"/>
  <c r="N267" i="1" s="1"/>
  <c r="J267" i="1"/>
  <c r="I267" i="1"/>
  <c r="G267" i="1"/>
  <c r="O267" i="1" s="1"/>
  <c r="F267" i="1"/>
  <c r="E267" i="1"/>
  <c r="D267" i="1"/>
  <c r="C267" i="1"/>
  <c r="AI266" i="1"/>
  <c r="AE266" i="1"/>
  <c r="X266" i="1"/>
  <c r="Z266" i="1" s="1"/>
  <c r="U266" i="1"/>
  <c r="S266" i="1"/>
  <c r="R266" i="1"/>
  <c r="P266" i="1"/>
  <c r="K266" i="1"/>
  <c r="J266" i="1"/>
  <c r="I266" i="1"/>
  <c r="G266" i="1"/>
  <c r="F266" i="1"/>
  <c r="E266" i="1"/>
  <c r="D266" i="1"/>
  <c r="C266" i="1"/>
  <c r="AI265" i="1"/>
  <c r="AE265" i="1"/>
  <c r="X265" i="1"/>
  <c r="Z265" i="1" s="1"/>
  <c r="U265" i="1"/>
  <c r="S265" i="1"/>
  <c r="R265" i="1"/>
  <c r="P265" i="1"/>
  <c r="K265" i="1"/>
  <c r="J265" i="1"/>
  <c r="N265" i="1" s="1"/>
  <c r="I265" i="1"/>
  <c r="G265" i="1"/>
  <c r="Q265" i="1" s="1"/>
  <c r="F265" i="1"/>
  <c r="E265" i="1"/>
  <c r="D265" i="1"/>
  <c r="C265" i="1"/>
  <c r="AI264" i="1"/>
  <c r="AE264" i="1"/>
  <c r="Z264" i="1" s="1"/>
  <c r="X264" i="1"/>
  <c r="U264" i="1"/>
  <c r="S264" i="1"/>
  <c r="R264" i="1"/>
  <c r="P264" i="1"/>
  <c r="N264" i="1"/>
  <c r="K264" i="1"/>
  <c r="J264" i="1"/>
  <c r="I264" i="1"/>
  <c r="G264" i="1"/>
  <c r="F264" i="1"/>
  <c r="E264" i="1"/>
  <c r="D264" i="1"/>
  <c r="C264" i="1"/>
  <c r="AI263" i="1"/>
  <c r="AE263" i="1"/>
  <c r="Z263" i="1"/>
  <c r="X263" i="1"/>
  <c r="U263" i="1"/>
  <c r="S263" i="1"/>
  <c r="R263" i="1"/>
  <c r="P263" i="1"/>
  <c r="N263" i="1"/>
  <c r="K263" i="1"/>
  <c r="J263" i="1"/>
  <c r="I263" i="1"/>
  <c r="G263" i="1"/>
  <c r="Q263" i="1" s="1"/>
  <c r="F263" i="1"/>
  <c r="E263" i="1"/>
  <c r="D263" i="1"/>
  <c r="C263" i="1"/>
  <c r="AI262" i="1"/>
  <c r="AE262" i="1"/>
  <c r="Z262" i="1" s="1"/>
  <c r="X262" i="1"/>
  <c r="U262" i="1"/>
  <c r="S262" i="1"/>
  <c r="Q262" i="1"/>
  <c r="P262" i="1"/>
  <c r="R262" i="1" s="1"/>
  <c r="N262" i="1"/>
  <c r="AG262" i="1" s="1"/>
  <c r="K262" i="1"/>
  <c r="J262" i="1"/>
  <c r="I262" i="1"/>
  <c r="G262" i="1"/>
  <c r="F262" i="1"/>
  <c r="E262" i="1"/>
  <c r="D262" i="1"/>
  <c r="C262" i="1"/>
  <c r="AI261" i="1"/>
  <c r="AE261" i="1"/>
  <c r="X261" i="1"/>
  <c r="Z261" i="1" s="1"/>
  <c r="U261" i="1"/>
  <c r="S261" i="1"/>
  <c r="Q261" i="1"/>
  <c r="P261" i="1"/>
  <c r="R261" i="1" s="1"/>
  <c r="K261" i="1"/>
  <c r="J261" i="1"/>
  <c r="N261" i="1" s="1"/>
  <c r="I261" i="1"/>
  <c r="G261" i="1"/>
  <c r="F261" i="1"/>
  <c r="E261" i="1"/>
  <c r="D261" i="1"/>
  <c r="C261" i="1"/>
  <c r="AI260" i="1"/>
  <c r="AE260" i="1"/>
  <c r="Z260" i="1"/>
  <c r="X260" i="1"/>
  <c r="U260" i="1"/>
  <c r="S260" i="1"/>
  <c r="R260" i="1"/>
  <c r="Q260" i="1"/>
  <c r="P260" i="1"/>
  <c r="N260" i="1"/>
  <c r="O260" i="1" s="1"/>
  <c r="K260" i="1"/>
  <c r="J260" i="1"/>
  <c r="I260" i="1"/>
  <c r="G260" i="1"/>
  <c r="AG260" i="1" s="1"/>
  <c r="F260" i="1"/>
  <c r="E260" i="1"/>
  <c r="D260" i="1"/>
  <c r="C260" i="1"/>
  <c r="AI259" i="1"/>
  <c r="AE259" i="1"/>
  <c r="Z259" i="1"/>
  <c r="X259" i="1"/>
  <c r="U259" i="1"/>
  <c r="S259" i="1"/>
  <c r="R259" i="1"/>
  <c r="P259" i="1"/>
  <c r="N259" i="1"/>
  <c r="K259" i="1"/>
  <c r="J259" i="1"/>
  <c r="I259" i="1"/>
  <c r="G259" i="1"/>
  <c r="Q259" i="1" s="1"/>
  <c r="F259" i="1"/>
  <c r="E259" i="1"/>
  <c r="D259" i="1"/>
  <c r="C259" i="1"/>
  <c r="AI258" i="1"/>
  <c r="AE258" i="1"/>
  <c r="Z258" i="1" s="1"/>
  <c r="X258" i="1"/>
  <c r="U258" i="1"/>
  <c r="S258" i="1"/>
  <c r="P258" i="1"/>
  <c r="R258" i="1" s="1"/>
  <c r="N258" i="1"/>
  <c r="K258" i="1"/>
  <c r="J258" i="1"/>
  <c r="I258" i="1"/>
  <c r="G258" i="1"/>
  <c r="F258" i="1"/>
  <c r="E258" i="1"/>
  <c r="D258" i="1"/>
  <c r="C258" i="1"/>
  <c r="AI257" i="1"/>
  <c r="AE257" i="1"/>
  <c r="X257" i="1"/>
  <c r="Z257" i="1" s="1"/>
  <c r="U257" i="1"/>
  <c r="S257" i="1"/>
  <c r="P257" i="1"/>
  <c r="K257" i="1"/>
  <c r="N257" i="1" s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R256" i="1"/>
  <c r="P256" i="1"/>
  <c r="K256" i="1"/>
  <c r="N256" i="1" s="1"/>
  <c r="J256" i="1"/>
  <c r="I256" i="1"/>
  <c r="G256" i="1"/>
  <c r="Q256" i="1" s="1"/>
  <c r="F256" i="1"/>
  <c r="E256" i="1"/>
  <c r="D256" i="1"/>
  <c r="C256" i="1"/>
  <c r="AI255" i="1"/>
  <c r="AE255" i="1"/>
  <c r="Z255" i="1" s="1"/>
  <c r="X255" i="1"/>
  <c r="U255" i="1"/>
  <c r="S255" i="1"/>
  <c r="R255" i="1"/>
  <c r="P255" i="1"/>
  <c r="N255" i="1"/>
  <c r="K255" i="1"/>
  <c r="J255" i="1"/>
  <c r="I255" i="1"/>
  <c r="G255" i="1"/>
  <c r="F255" i="1"/>
  <c r="E255" i="1"/>
  <c r="D255" i="1"/>
  <c r="C255" i="1"/>
  <c r="AI254" i="1"/>
  <c r="AE254" i="1"/>
  <c r="X254" i="1"/>
  <c r="Z254" i="1" s="1"/>
  <c r="U254" i="1"/>
  <c r="S254" i="1"/>
  <c r="R254" i="1"/>
  <c r="P254" i="1"/>
  <c r="Q254" i="1" s="1"/>
  <c r="O254" i="1"/>
  <c r="K254" i="1"/>
  <c r="J254" i="1"/>
  <c r="N254" i="1" s="1"/>
  <c r="I254" i="1"/>
  <c r="G254" i="1"/>
  <c r="F254" i="1"/>
  <c r="E254" i="1"/>
  <c r="D254" i="1"/>
  <c r="C254" i="1"/>
  <c r="AI253" i="1"/>
  <c r="AE253" i="1"/>
  <c r="X253" i="1"/>
  <c r="Z253" i="1" s="1"/>
  <c r="U253" i="1"/>
  <c r="S253" i="1"/>
  <c r="R253" i="1"/>
  <c r="Q253" i="1"/>
  <c r="P253" i="1"/>
  <c r="K253" i="1"/>
  <c r="J253" i="1"/>
  <c r="N253" i="1" s="1"/>
  <c r="I253" i="1"/>
  <c r="G253" i="1"/>
  <c r="F253" i="1"/>
  <c r="E253" i="1"/>
  <c r="D253" i="1"/>
  <c r="C253" i="1"/>
  <c r="AI252" i="1"/>
  <c r="AE252" i="1"/>
  <c r="Z252" i="1"/>
  <c r="X252" i="1"/>
  <c r="U252" i="1"/>
  <c r="S252" i="1"/>
  <c r="R252" i="1"/>
  <c r="Q252" i="1"/>
  <c r="P252" i="1"/>
  <c r="N252" i="1"/>
  <c r="O252" i="1" s="1"/>
  <c r="K252" i="1"/>
  <c r="J252" i="1"/>
  <c r="I252" i="1"/>
  <c r="G252" i="1"/>
  <c r="F252" i="1"/>
  <c r="E252" i="1"/>
  <c r="D252" i="1"/>
  <c r="C252" i="1"/>
  <c r="AI251" i="1"/>
  <c r="AE251" i="1"/>
  <c r="Z251" i="1"/>
  <c r="X251" i="1"/>
  <c r="U251" i="1"/>
  <c r="S251" i="1"/>
  <c r="R251" i="1"/>
  <c r="P251" i="1"/>
  <c r="N251" i="1"/>
  <c r="K251" i="1"/>
  <c r="J251" i="1"/>
  <c r="I251" i="1"/>
  <c r="G251" i="1"/>
  <c r="Q251" i="1" s="1"/>
  <c r="F251" i="1"/>
  <c r="E251" i="1"/>
  <c r="D251" i="1"/>
  <c r="C251" i="1"/>
  <c r="AI250" i="1"/>
  <c r="AE250" i="1"/>
  <c r="Z250" i="1" s="1"/>
  <c r="X250" i="1"/>
  <c r="U250" i="1"/>
  <c r="S250" i="1"/>
  <c r="AG250" i="1" s="1"/>
  <c r="P250" i="1"/>
  <c r="R250" i="1" s="1"/>
  <c r="N250" i="1"/>
  <c r="K250" i="1"/>
  <c r="J250" i="1"/>
  <c r="I250" i="1"/>
  <c r="O250" i="1" s="1"/>
  <c r="G250" i="1"/>
  <c r="F250" i="1"/>
  <c r="E250" i="1"/>
  <c r="D250" i="1"/>
  <c r="C250" i="1"/>
  <c r="AI249" i="1"/>
  <c r="AE249" i="1"/>
  <c r="X249" i="1"/>
  <c r="Z249" i="1" s="1"/>
  <c r="U249" i="1"/>
  <c r="S249" i="1"/>
  <c r="P249" i="1"/>
  <c r="N249" i="1"/>
  <c r="K249" i="1"/>
  <c r="J249" i="1"/>
  <c r="I249" i="1"/>
  <c r="G249" i="1"/>
  <c r="O249" i="1" s="1"/>
  <c r="F249" i="1"/>
  <c r="E249" i="1"/>
  <c r="D249" i="1"/>
  <c r="C249" i="1"/>
  <c r="AI248" i="1"/>
  <c r="AE248" i="1"/>
  <c r="X248" i="1"/>
  <c r="Z248" i="1" s="1"/>
  <c r="U248" i="1"/>
  <c r="S248" i="1"/>
  <c r="R248" i="1"/>
  <c r="P248" i="1"/>
  <c r="K248" i="1"/>
  <c r="N248" i="1" s="1"/>
  <c r="J248" i="1"/>
  <c r="I248" i="1"/>
  <c r="G248" i="1"/>
  <c r="F248" i="1"/>
  <c r="E248" i="1"/>
  <c r="D248" i="1"/>
  <c r="C248" i="1"/>
  <c r="AI247" i="1"/>
  <c r="AE247" i="1"/>
  <c r="Z247" i="1" s="1"/>
  <c r="X247" i="1"/>
  <c r="U247" i="1"/>
  <c r="S247" i="1"/>
  <c r="R247" i="1"/>
  <c r="AG247" i="1" s="1"/>
  <c r="P247" i="1"/>
  <c r="N247" i="1"/>
  <c r="K247" i="1"/>
  <c r="J247" i="1"/>
  <c r="I247" i="1"/>
  <c r="G247" i="1"/>
  <c r="O247" i="1" s="1"/>
  <c r="F247" i="1"/>
  <c r="E247" i="1"/>
  <c r="D247" i="1"/>
  <c r="C247" i="1"/>
  <c r="AI246" i="1"/>
  <c r="AE246" i="1"/>
  <c r="X246" i="1"/>
  <c r="Z246" i="1" s="1"/>
  <c r="U246" i="1"/>
  <c r="S246" i="1"/>
  <c r="R246" i="1"/>
  <c r="P246" i="1"/>
  <c r="Q246" i="1" s="1"/>
  <c r="K246" i="1"/>
  <c r="J246" i="1"/>
  <c r="I246" i="1"/>
  <c r="G246" i="1"/>
  <c r="F246" i="1"/>
  <c r="E246" i="1"/>
  <c r="D246" i="1"/>
  <c r="C246" i="1"/>
  <c r="AI245" i="1"/>
  <c r="AE245" i="1"/>
  <c r="X245" i="1"/>
  <c r="Z245" i="1" s="1"/>
  <c r="U245" i="1"/>
  <c r="S245" i="1"/>
  <c r="R245" i="1"/>
  <c r="P245" i="1"/>
  <c r="K245" i="1"/>
  <c r="J245" i="1"/>
  <c r="N245" i="1" s="1"/>
  <c r="I245" i="1"/>
  <c r="G245" i="1"/>
  <c r="F245" i="1"/>
  <c r="E245" i="1"/>
  <c r="D245" i="1"/>
  <c r="C245" i="1"/>
  <c r="AI244" i="1"/>
  <c r="AE244" i="1"/>
  <c r="Z244" i="1"/>
  <c r="X244" i="1"/>
  <c r="U244" i="1"/>
  <c r="S244" i="1"/>
  <c r="R244" i="1"/>
  <c r="Q244" i="1"/>
  <c r="P244" i="1"/>
  <c r="N244" i="1"/>
  <c r="O244" i="1" s="1"/>
  <c r="K244" i="1"/>
  <c r="J244" i="1"/>
  <c r="I244" i="1"/>
  <c r="G244" i="1"/>
  <c r="AG244" i="1" s="1"/>
  <c r="F244" i="1"/>
  <c r="E244" i="1"/>
  <c r="D244" i="1"/>
  <c r="C244" i="1"/>
  <c r="AI243" i="1"/>
  <c r="AE243" i="1"/>
  <c r="Z243" i="1"/>
  <c r="X243" i="1"/>
  <c r="U243" i="1"/>
  <c r="S243" i="1"/>
  <c r="R243" i="1"/>
  <c r="P243" i="1"/>
  <c r="N243" i="1"/>
  <c r="K243" i="1"/>
  <c r="J243" i="1"/>
  <c r="I243" i="1"/>
  <c r="G243" i="1"/>
  <c r="F243" i="1"/>
  <c r="E243" i="1"/>
  <c r="D243" i="1"/>
  <c r="C243" i="1"/>
  <c r="AI242" i="1"/>
  <c r="AE242" i="1"/>
  <c r="Z242" i="1" s="1"/>
  <c r="X242" i="1"/>
  <c r="U242" i="1"/>
  <c r="S242" i="1"/>
  <c r="P242" i="1"/>
  <c r="N242" i="1"/>
  <c r="K242" i="1"/>
  <c r="J242" i="1"/>
  <c r="I242" i="1"/>
  <c r="O242" i="1" s="1"/>
  <c r="G242" i="1"/>
  <c r="F242" i="1"/>
  <c r="E242" i="1"/>
  <c r="D242" i="1"/>
  <c r="C242" i="1"/>
  <c r="AI241" i="1"/>
  <c r="AE241" i="1"/>
  <c r="X241" i="1"/>
  <c r="Z241" i="1" s="1"/>
  <c r="U241" i="1"/>
  <c r="S241" i="1"/>
  <c r="P241" i="1"/>
  <c r="K241" i="1"/>
  <c r="N241" i="1" s="1"/>
  <c r="J241" i="1"/>
  <c r="I241" i="1"/>
  <c r="G241" i="1"/>
  <c r="F241" i="1"/>
  <c r="E241" i="1"/>
  <c r="D241" i="1"/>
  <c r="C241" i="1"/>
  <c r="AI240" i="1"/>
  <c r="AE240" i="1"/>
  <c r="X240" i="1"/>
  <c r="Z240" i="1" s="1"/>
  <c r="U240" i="1"/>
  <c r="S240" i="1"/>
  <c r="R240" i="1"/>
  <c r="P240" i="1"/>
  <c r="K240" i="1"/>
  <c r="N240" i="1" s="1"/>
  <c r="J240" i="1"/>
  <c r="I240" i="1"/>
  <c r="G240" i="1"/>
  <c r="F240" i="1"/>
  <c r="E240" i="1"/>
  <c r="D240" i="1"/>
  <c r="C240" i="1"/>
  <c r="AI239" i="1"/>
  <c r="AE239" i="1"/>
  <c r="Z239" i="1" s="1"/>
  <c r="X239" i="1"/>
  <c r="U239" i="1"/>
  <c r="S239" i="1"/>
  <c r="P239" i="1"/>
  <c r="N239" i="1"/>
  <c r="K239" i="1"/>
  <c r="J239" i="1"/>
  <c r="I239" i="1"/>
  <c r="G239" i="1"/>
  <c r="F239" i="1"/>
  <c r="E239" i="1"/>
  <c r="D239" i="1"/>
  <c r="C239" i="1"/>
  <c r="AI238" i="1"/>
  <c r="AE238" i="1"/>
  <c r="X238" i="1"/>
  <c r="Z238" i="1" s="1"/>
  <c r="U238" i="1"/>
  <c r="S238" i="1"/>
  <c r="R238" i="1"/>
  <c r="P238" i="1"/>
  <c r="Q238" i="1" s="1"/>
  <c r="O238" i="1"/>
  <c r="K238" i="1"/>
  <c r="J238" i="1"/>
  <c r="N238" i="1" s="1"/>
  <c r="I238" i="1"/>
  <c r="G238" i="1"/>
  <c r="AG238" i="1" s="1"/>
  <c r="F238" i="1"/>
  <c r="E238" i="1"/>
  <c r="D238" i="1"/>
  <c r="C238" i="1"/>
  <c r="AI237" i="1"/>
  <c r="AE237" i="1"/>
  <c r="X237" i="1"/>
  <c r="Z237" i="1" s="1"/>
  <c r="U237" i="1"/>
  <c r="S237" i="1"/>
  <c r="R237" i="1"/>
  <c r="P237" i="1"/>
  <c r="Q237" i="1" s="1"/>
  <c r="K237" i="1"/>
  <c r="J237" i="1"/>
  <c r="N237" i="1" s="1"/>
  <c r="I237" i="1"/>
  <c r="G237" i="1"/>
  <c r="F237" i="1"/>
  <c r="E237" i="1"/>
  <c r="D237" i="1"/>
  <c r="C237" i="1"/>
  <c r="AI236" i="1"/>
  <c r="AE236" i="1"/>
  <c r="X236" i="1"/>
  <c r="U236" i="1"/>
  <c r="S236" i="1"/>
  <c r="R236" i="1"/>
  <c r="Q236" i="1"/>
  <c r="P236" i="1"/>
  <c r="O236" i="1"/>
  <c r="K236" i="1"/>
  <c r="N236" i="1" s="1"/>
  <c r="J236" i="1"/>
  <c r="I236" i="1"/>
  <c r="G236" i="1"/>
  <c r="F236" i="1"/>
  <c r="E236" i="1"/>
  <c r="D236" i="1"/>
  <c r="C236" i="1"/>
  <c r="AI235" i="1"/>
  <c r="AE235" i="1"/>
  <c r="Z235" i="1"/>
  <c r="X235" i="1"/>
  <c r="U235" i="1"/>
  <c r="S235" i="1"/>
  <c r="R235" i="1"/>
  <c r="P235" i="1"/>
  <c r="N235" i="1"/>
  <c r="K235" i="1"/>
  <c r="J235" i="1"/>
  <c r="I235" i="1"/>
  <c r="G235" i="1"/>
  <c r="F235" i="1"/>
  <c r="E235" i="1"/>
  <c r="D235" i="1"/>
  <c r="C235" i="1"/>
  <c r="AI234" i="1"/>
  <c r="AE234" i="1"/>
  <c r="Z234" i="1" s="1"/>
  <c r="X234" i="1"/>
  <c r="U234" i="1"/>
  <c r="S234" i="1"/>
  <c r="P234" i="1"/>
  <c r="R234" i="1" s="1"/>
  <c r="O234" i="1"/>
  <c r="N234" i="1"/>
  <c r="K234" i="1"/>
  <c r="J234" i="1"/>
  <c r="I234" i="1"/>
  <c r="AG234" i="1" s="1"/>
  <c r="G234" i="1"/>
  <c r="F234" i="1"/>
  <c r="E234" i="1"/>
  <c r="D234" i="1"/>
  <c r="C234" i="1"/>
  <c r="AI233" i="1"/>
  <c r="AE233" i="1"/>
  <c r="X233" i="1"/>
  <c r="Z233" i="1" s="1"/>
  <c r="U233" i="1"/>
  <c r="S233" i="1"/>
  <c r="P233" i="1"/>
  <c r="K233" i="1"/>
  <c r="J233" i="1"/>
  <c r="N233" i="1" s="1"/>
  <c r="I233" i="1"/>
  <c r="G233" i="1"/>
  <c r="F233" i="1"/>
  <c r="E233" i="1"/>
  <c r="D233" i="1"/>
  <c r="C233" i="1"/>
  <c r="AI232" i="1"/>
  <c r="AE232" i="1"/>
  <c r="X232" i="1"/>
  <c r="Z232" i="1" s="1"/>
  <c r="U232" i="1"/>
  <c r="S232" i="1"/>
  <c r="R232" i="1"/>
  <c r="P232" i="1"/>
  <c r="K232" i="1"/>
  <c r="N232" i="1" s="1"/>
  <c r="J232" i="1"/>
  <c r="I232" i="1"/>
  <c r="G232" i="1"/>
  <c r="Q232" i="1" s="1"/>
  <c r="F232" i="1"/>
  <c r="E232" i="1"/>
  <c r="D232" i="1"/>
  <c r="C232" i="1"/>
  <c r="AI231" i="1"/>
  <c r="AE231" i="1"/>
  <c r="Z231" i="1"/>
  <c r="X231" i="1"/>
  <c r="U231" i="1"/>
  <c r="S231" i="1"/>
  <c r="R231" i="1"/>
  <c r="P231" i="1"/>
  <c r="N231" i="1"/>
  <c r="K231" i="1"/>
  <c r="J231" i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R230" i="1" s="1"/>
  <c r="K230" i="1"/>
  <c r="J230" i="1"/>
  <c r="N230" i="1" s="1"/>
  <c r="O230" i="1" s="1"/>
  <c r="I230" i="1"/>
  <c r="G230" i="1"/>
  <c r="F230" i="1"/>
  <c r="E230" i="1"/>
  <c r="D230" i="1"/>
  <c r="C230" i="1"/>
  <c r="AI229" i="1"/>
  <c r="AE229" i="1"/>
  <c r="X229" i="1"/>
  <c r="Z229" i="1" s="1"/>
  <c r="U229" i="1"/>
  <c r="S229" i="1"/>
  <c r="P229" i="1"/>
  <c r="K229" i="1"/>
  <c r="J229" i="1"/>
  <c r="N229" i="1" s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R228" i="1"/>
  <c r="Q228" i="1"/>
  <c r="P228" i="1"/>
  <c r="K228" i="1"/>
  <c r="N228" i="1" s="1"/>
  <c r="O228" i="1" s="1"/>
  <c r="J228" i="1"/>
  <c r="I228" i="1"/>
  <c r="G228" i="1"/>
  <c r="F228" i="1"/>
  <c r="E228" i="1"/>
  <c r="D228" i="1"/>
  <c r="C228" i="1"/>
  <c r="AI227" i="1"/>
  <c r="AE227" i="1"/>
  <c r="Z227" i="1"/>
  <c r="X227" i="1"/>
  <c r="U227" i="1"/>
  <c r="S227" i="1"/>
  <c r="R227" i="1"/>
  <c r="P227" i="1"/>
  <c r="K227" i="1"/>
  <c r="J227" i="1"/>
  <c r="N227" i="1" s="1"/>
  <c r="I227" i="1"/>
  <c r="G227" i="1"/>
  <c r="F227" i="1"/>
  <c r="E227" i="1"/>
  <c r="D227" i="1"/>
  <c r="C227" i="1"/>
  <c r="AI226" i="1"/>
  <c r="AE226" i="1"/>
  <c r="Z226" i="1" s="1"/>
  <c r="AG226" i="1" s="1"/>
  <c r="X226" i="1"/>
  <c r="U226" i="1"/>
  <c r="S226" i="1"/>
  <c r="Q226" i="1"/>
  <c r="P226" i="1"/>
  <c r="R226" i="1" s="1"/>
  <c r="O226" i="1"/>
  <c r="N226" i="1"/>
  <c r="K226" i="1"/>
  <c r="J226" i="1"/>
  <c r="I226" i="1"/>
  <c r="G226" i="1"/>
  <c r="F226" i="1"/>
  <c r="E226" i="1"/>
  <c r="D226" i="1"/>
  <c r="C226" i="1"/>
  <c r="AI225" i="1"/>
  <c r="AE225" i="1"/>
  <c r="X225" i="1"/>
  <c r="Z225" i="1" s="1"/>
  <c r="U225" i="1"/>
  <c r="S225" i="1"/>
  <c r="P225" i="1"/>
  <c r="N225" i="1"/>
  <c r="K225" i="1"/>
  <c r="J225" i="1"/>
  <c r="I225" i="1"/>
  <c r="G225" i="1"/>
  <c r="O225" i="1" s="1"/>
  <c r="F225" i="1"/>
  <c r="E225" i="1"/>
  <c r="D225" i="1"/>
  <c r="C225" i="1"/>
  <c r="AI224" i="1"/>
  <c r="AE224" i="1"/>
  <c r="X224" i="1"/>
  <c r="Z224" i="1" s="1"/>
  <c r="U224" i="1"/>
  <c r="S224" i="1"/>
  <c r="R224" i="1"/>
  <c r="Q224" i="1"/>
  <c r="P224" i="1"/>
  <c r="K224" i="1"/>
  <c r="N224" i="1" s="1"/>
  <c r="J224" i="1"/>
  <c r="I224" i="1"/>
  <c r="G224" i="1"/>
  <c r="F224" i="1"/>
  <c r="E224" i="1"/>
  <c r="D224" i="1"/>
  <c r="C224" i="1"/>
  <c r="AI223" i="1"/>
  <c r="AE223" i="1"/>
  <c r="Z223" i="1"/>
  <c r="X223" i="1"/>
  <c r="U223" i="1"/>
  <c r="S223" i="1"/>
  <c r="P223" i="1"/>
  <c r="Q223" i="1" s="1"/>
  <c r="O223" i="1"/>
  <c r="N223" i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R222" i="1"/>
  <c r="P222" i="1"/>
  <c r="Q222" i="1" s="1"/>
  <c r="K222" i="1"/>
  <c r="J222" i="1"/>
  <c r="I222" i="1"/>
  <c r="G222" i="1"/>
  <c r="F222" i="1"/>
  <c r="E222" i="1"/>
  <c r="D222" i="1"/>
  <c r="C222" i="1"/>
  <c r="AI221" i="1"/>
  <c r="AG221" i="1"/>
  <c r="AE221" i="1"/>
  <c r="X221" i="1"/>
  <c r="Z221" i="1" s="1"/>
  <c r="U221" i="1"/>
  <c r="S221" i="1"/>
  <c r="P221" i="1"/>
  <c r="R221" i="1" s="1"/>
  <c r="K221" i="1"/>
  <c r="J221" i="1"/>
  <c r="N221" i="1" s="1"/>
  <c r="I221" i="1"/>
  <c r="G221" i="1"/>
  <c r="O221" i="1" s="1"/>
  <c r="F221" i="1"/>
  <c r="E221" i="1"/>
  <c r="D221" i="1"/>
  <c r="C221" i="1"/>
  <c r="AI220" i="1"/>
  <c r="AE220" i="1"/>
  <c r="X220" i="1"/>
  <c r="Z220" i="1" s="1"/>
  <c r="U220" i="1"/>
  <c r="S220" i="1"/>
  <c r="R220" i="1"/>
  <c r="Q220" i="1"/>
  <c r="P220" i="1"/>
  <c r="K220" i="1"/>
  <c r="N220" i="1" s="1"/>
  <c r="O220" i="1" s="1"/>
  <c r="J220" i="1"/>
  <c r="I220" i="1"/>
  <c r="G220" i="1"/>
  <c r="F220" i="1"/>
  <c r="E220" i="1"/>
  <c r="D220" i="1"/>
  <c r="C220" i="1"/>
  <c r="AI219" i="1"/>
  <c r="AE219" i="1"/>
  <c r="Z219" i="1"/>
  <c r="X219" i="1"/>
  <c r="U219" i="1"/>
  <c r="S219" i="1"/>
  <c r="R219" i="1"/>
  <c r="P219" i="1"/>
  <c r="N219" i="1"/>
  <c r="K219" i="1"/>
  <c r="J219" i="1"/>
  <c r="I219" i="1"/>
  <c r="G219" i="1"/>
  <c r="F219" i="1"/>
  <c r="E219" i="1"/>
  <c r="D219" i="1"/>
  <c r="C219" i="1"/>
  <c r="AI218" i="1"/>
  <c r="AE218" i="1"/>
  <c r="Z218" i="1" s="1"/>
  <c r="X218" i="1"/>
  <c r="U218" i="1"/>
  <c r="S218" i="1"/>
  <c r="P218" i="1"/>
  <c r="O218" i="1"/>
  <c r="N218" i="1"/>
  <c r="K218" i="1"/>
  <c r="J218" i="1"/>
  <c r="I218" i="1"/>
  <c r="G218" i="1"/>
  <c r="F218" i="1"/>
  <c r="E218" i="1"/>
  <c r="D218" i="1"/>
  <c r="C218" i="1"/>
  <c r="AI217" i="1"/>
  <c r="AE217" i="1"/>
  <c r="X217" i="1"/>
  <c r="Z217" i="1" s="1"/>
  <c r="U217" i="1"/>
  <c r="S217" i="1"/>
  <c r="P217" i="1"/>
  <c r="K217" i="1"/>
  <c r="N217" i="1" s="1"/>
  <c r="J217" i="1"/>
  <c r="I217" i="1"/>
  <c r="G217" i="1"/>
  <c r="F217" i="1"/>
  <c r="E217" i="1"/>
  <c r="D217" i="1"/>
  <c r="C217" i="1"/>
  <c r="AI216" i="1"/>
  <c r="AE216" i="1"/>
  <c r="X216" i="1"/>
  <c r="Z216" i="1" s="1"/>
  <c r="U216" i="1"/>
  <c r="S216" i="1"/>
  <c r="R216" i="1"/>
  <c r="P216" i="1"/>
  <c r="K216" i="1"/>
  <c r="N216" i="1" s="1"/>
  <c r="J216" i="1"/>
  <c r="I216" i="1"/>
  <c r="G216" i="1"/>
  <c r="F216" i="1"/>
  <c r="E216" i="1"/>
  <c r="D216" i="1"/>
  <c r="C216" i="1"/>
  <c r="AI215" i="1"/>
  <c r="AE215" i="1"/>
  <c r="Z215" i="1" s="1"/>
  <c r="X215" i="1"/>
  <c r="U215" i="1"/>
  <c r="S215" i="1"/>
  <c r="P215" i="1"/>
  <c r="N215" i="1"/>
  <c r="K215" i="1"/>
  <c r="J215" i="1"/>
  <c r="I215" i="1"/>
  <c r="G215" i="1"/>
  <c r="F215" i="1"/>
  <c r="E215" i="1"/>
  <c r="D215" i="1"/>
  <c r="C215" i="1"/>
  <c r="AI214" i="1"/>
  <c r="AE214" i="1"/>
  <c r="X214" i="1"/>
  <c r="Z214" i="1" s="1"/>
  <c r="U214" i="1"/>
  <c r="S214" i="1"/>
  <c r="P214" i="1"/>
  <c r="R214" i="1" s="1"/>
  <c r="K214" i="1"/>
  <c r="J214" i="1"/>
  <c r="I214" i="1"/>
  <c r="G214" i="1"/>
  <c r="F214" i="1"/>
  <c r="E214" i="1"/>
  <c r="D214" i="1"/>
  <c r="C214" i="1"/>
  <c r="AI213" i="1"/>
  <c r="AE213" i="1"/>
  <c r="X213" i="1"/>
  <c r="Z213" i="1" s="1"/>
  <c r="U213" i="1"/>
  <c r="S213" i="1"/>
  <c r="R213" i="1"/>
  <c r="Q213" i="1"/>
  <c r="P213" i="1"/>
  <c r="K213" i="1"/>
  <c r="J213" i="1"/>
  <c r="N213" i="1" s="1"/>
  <c r="I213" i="1"/>
  <c r="G213" i="1"/>
  <c r="F213" i="1"/>
  <c r="E213" i="1"/>
  <c r="D213" i="1"/>
  <c r="C213" i="1"/>
  <c r="AI212" i="1"/>
  <c r="AE212" i="1"/>
  <c r="Z212" i="1"/>
  <c r="X212" i="1"/>
  <c r="U212" i="1"/>
  <c r="S212" i="1"/>
  <c r="R212" i="1"/>
  <c r="P212" i="1"/>
  <c r="N212" i="1"/>
  <c r="K212" i="1"/>
  <c r="J212" i="1"/>
  <c r="I212" i="1"/>
  <c r="G212" i="1"/>
  <c r="F212" i="1"/>
  <c r="E212" i="1"/>
  <c r="D212" i="1"/>
  <c r="C212" i="1"/>
  <c r="AI211" i="1"/>
  <c r="AE211" i="1"/>
  <c r="Z211" i="1"/>
  <c r="X211" i="1"/>
  <c r="U211" i="1"/>
  <c r="S211" i="1"/>
  <c r="R211" i="1"/>
  <c r="P211" i="1"/>
  <c r="N211" i="1"/>
  <c r="K211" i="1"/>
  <c r="J211" i="1"/>
  <c r="I211" i="1"/>
  <c r="G211" i="1"/>
  <c r="F211" i="1"/>
  <c r="E211" i="1"/>
  <c r="D211" i="1"/>
  <c r="C211" i="1"/>
  <c r="AI210" i="1"/>
  <c r="AE210" i="1"/>
  <c r="Z210" i="1"/>
  <c r="X210" i="1"/>
  <c r="U210" i="1"/>
  <c r="S210" i="1"/>
  <c r="Q210" i="1"/>
  <c r="P210" i="1"/>
  <c r="R210" i="1" s="1"/>
  <c r="N210" i="1"/>
  <c r="AG210" i="1" s="1"/>
  <c r="K210" i="1"/>
  <c r="J210" i="1"/>
  <c r="I210" i="1"/>
  <c r="G210" i="1"/>
  <c r="F210" i="1"/>
  <c r="E210" i="1"/>
  <c r="D210" i="1"/>
  <c r="C210" i="1"/>
  <c r="AI209" i="1"/>
  <c r="AE209" i="1"/>
  <c r="X209" i="1"/>
  <c r="Z209" i="1" s="1"/>
  <c r="U209" i="1"/>
  <c r="S209" i="1"/>
  <c r="R209" i="1"/>
  <c r="Q209" i="1"/>
  <c r="P209" i="1"/>
  <c r="K209" i="1"/>
  <c r="J209" i="1"/>
  <c r="N209" i="1" s="1"/>
  <c r="I209" i="1"/>
  <c r="G209" i="1"/>
  <c r="F209" i="1"/>
  <c r="E209" i="1"/>
  <c r="D209" i="1"/>
  <c r="C209" i="1"/>
  <c r="AI208" i="1"/>
  <c r="AE208" i="1"/>
  <c r="X208" i="1"/>
  <c r="Z208" i="1" s="1"/>
  <c r="U208" i="1"/>
  <c r="S208" i="1"/>
  <c r="R208" i="1"/>
  <c r="Q208" i="1"/>
  <c r="P208" i="1"/>
  <c r="K208" i="1"/>
  <c r="N208" i="1" s="1"/>
  <c r="J208" i="1"/>
  <c r="I208" i="1"/>
  <c r="G208" i="1"/>
  <c r="F208" i="1"/>
  <c r="E208" i="1"/>
  <c r="D208" i="1"/>
  <c r="C208" i="1"/>
  <c r="AI207" i="1"/>
  <c r="AE207" i="1"/>
  <c r="Z207" i="1"/>
  <c r="X207" i="1"/>
  <c r="U207" i="1"/>
  <c r="S207" i="1"/>
  <c r="R207" i="1"/>
  <c r="P207" i="1"/>
  <c r="Q207" i="1" s="1"/>
  <c r="N207" i="1"/>
  <c r="K207" i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P206" i="1"/>
  <c r="R206" i="1" s="1"/>
  <c r="O206" i="1"/>
  <c r="K206" i="1"/>
  <c r="J206" i="1"/>
  <c r="N206" i="1" s="1"/>
  <c r="I206" i="1"/>
  <c r="G206" i="1"/>
  <c r="F206" i="1"/>
  <c r="E206" i="1"/>
  <c r="D206" i="1"/>
  <c r="C206" i="1"/>
  <c r="AI205" i="1"/>
  <c r="AE205" i="1"/>
  <c r="X205" i="1"/>
  <c r="Z205" i="1" s="1"/>
  <c r="U205" i="1"/>
  <c r="S205" i="1"/>
  <c r="P205" i="1"/>
  <c r="K205" i="1"/>
  <c r="J205" i="1"/>
  <c r="N205" i="1" s="1"/>
  <c r="I205" i="1"/>
  <c r="G205" i="1"/>
  <c r="F205" i="1"/>
  <c r="E205" i="1"/>
  <c r="D205" i="1"/>
  <c r="C205" i="1"/>
  <c r="AI204" i="1"/>
  <c r="AE204" i="1"/>
  <c r="X204" i="1"/>
  <c r="Z204" i="1" s="1"/>
  <c r="U204" i="1"/>
  <c r="S204" i="1"/>
  <c r="R204" i="1"/>
  <c r="Q204" i="1"/>
  <c r="P204" i="1"/>
  <c r="K204" i="1"/>
  <c r="N204" i="1" s="1"/>
  <c r="J204" i="1"/>
  <c r="I204" i="1"/>
  <c r="G204" i="1"/>
  <c r="F204" i="1"/>
  <c r="E204" i="1"/>
  <c r="D204" i="1"/>
  <c r="C204" i="1"/>
  <c r="AI203" i="1"/>
  <c r="AE203" i="1"/>
  <c r="Z203" i="1"/>
  <c r="X203" i="1"/>
  <c r="U203" i="1"/>
  <c r="S203" i="1"/>
  <c r="R203" i="1"/>
  <c r="P203" i="1"/>
  <c r="Q203" i="1" s="1"/>
  <c r="N203" i="1"/>
  <c r="K203" i="1"/>
  <c r="J203" i="1"/>
  <c r="I203" i="1"/>
  <c r="G203" i="1"/>
  <c r="F203" i="1"/>
  <c r="E203" i="1"/>
  <c r="D203" i="1"/>
  <c r="C203" i="1"/>
  <c r="AI202" i="1"/>
  <c r="AE202" i="1"/>
  <c r="X202" i="1"/>
  <c r="Z202" i="1" s="1"/>
  <c r="U202" i="1"/>
  <c r="S202" i="1"/>
  <c r="P202" i="1"/>
  <c r="R202" i="1" s="1"/>
  <c r="O202" i="1"/>
  <c r="K202" i="1"/>
  <c r="J202" i="1"/>
  <c r="N202" i="1" s="1"/>
  <c r="I202" i="1"/>
  <c r="G202" i="1"/>
  <c r="F202" i="1"/>
  <c r="E202" i="1"/>
  <c r="D202" i="1"/>
  <c r="C202" i="1"/>
  <c r="AI201" i="1"/>
  <c r="AE201" i="1"/>
  <c r="X201" i="1"/>
  <c r="Z201" i="1" s="1"/>
  <c r="U201" i="1"/>
  <c r="S201" i="1"/>
  <c r="P201" i="1"/>
  <c r="K201" i="1"/>
  <c r="J201" i="1"/>
  <c r="N201" i="1" s="1"/>
  <c r="I201" i="1"/>
  <c r="G201" i="1"/>
  <c r="F201" i="1"/>
  <c r="E201" i="1"/>
  <c r="D201" i="1"/>
  <c r="C201" i="1"/>
  <c r="AI200" i="1"/>
  <c r="AE200" i="1"/>
  <c r="X200" i="1"/>
  <c r="Z200" i="1" s="1"/>
  <c r="U200" i="1"/>
  <c r="S200" i="1"/>
  <c r="R200" i="1"/>
  <c r="Q200" i="1"/>
  <c r="P200" i="1"/>
  <c r="K200" i="1"/>
  <c r="N200" i="1" s="1"/>
  <c r="J200" i="1"/>
  <c r="I200" i="1"/>
  <c r="G200" i="1"/>
  <c r="F200" i="1"/>
  <c r="E200" i="1"/>
  <c r="D200" i="1"/>
  <c r="C200" i="1"/>
  <c r="AI199" i="1"/>
  <c r="AE199" i="1"/>
  <c r="Z199" i="1"/>
  <c r="X199" i="1"/>
  <c r="U199" i="1"/>
  <c r="S199" i="1"/>
  <c r="R199" i="1"/>
  <c r="P199" i="1"/>
  <c r="Q199" i="1" s="1"/>
  <c r="N199" i="1"/>
  <c r="K199" i="1"/>
  <c r="J199" i="1"/>
  <c r="I199" i="1"/>
  <c r="G199" i="1"/>
  <c r="F199" i="1"/>
  <c r="E199" i="1"/>
  <c r="D199" i="1"/>
  <c r="C199" i="1"/>
  <c r="AI198" i="1"/>
  <c r="AE198" i="1"/>
  <c r="X198" i="1"/>
  <c r="Z198" i="1" s="1"/>
  <c r="U198" i="1"/>
  <c r="S198" i="1"/>
  <c r="P198" i="1"/>
  <c r="R198" i="1" s="1"/>
  <c r="O198" i="1"/>
  <c r="K198" i="1"/>
  <c r="J198" i="1"/>
  <c r="N198" i="1" s="1"/>
  <c r="I198" i="1"/>
  <c r="G198" i="1"/>
  <c r="F198" i="1"/>
  <c r="E198" i="1"/>
  <c r="D198" i="1"/>
  <c r="C198" i="1"/>
  <c r="AI197" i="1"/>
  <c r="AE197" i="1"/>
  <c r="X197" i="1"/>
  <c r="Z197" i="1" s="1"/>
  <c r="U197" i="1"/>
  <c r="S197" i="1"/>
  <c r="P197" i="1"/>
  <c r="K197" i="1"/>
  <c r="J197" i="1"/>
  <c r="N197" i="1" s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R196" i="1"/>
  <c r="Q196" i="1"/>
  <c r="P196" i="1"/>
  <c r="K196" i="1"/>
  <c r="N196" i="1" s="1"/>
  <c r="J196" i="1"/>
  <c r="I196" i="1"/>
  <c r="G196" i="1"/>
  <c r="F196" i="1"/>
  <c r="E196" i="1"/>
  <c r="D196" i="1"/>
  <c r="C196" i="1"/>
  <c r="AI195" i="1"/>
  <c r="AE195" i="1"/>
  <c r="Z195" i="1"/>
  <c r="X195" i="1"/>
  <c r="U195" i="1"/>
  <c r="S195" i="1"/>
  <c r="R195" i="1"/>
  <c r="P195" i="1"/>
  <c r="Q195" i="1" s="1"/>
  <c r="N195" i="1"/>
  <c r="K195" i="1"/>
  <c r="J195" i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P194" i="1"/>
  <c r="R194" i="1" s="1"/>
  <c r="O194" i="1"/>
  <c r="K194" i="1"/>
  <c r="J194" i="1"/>
  <c r="N194" i="1" s="1"/>
  <c r="I194" i="1"/>
  <c r="G194" i="1"/>
  <c r="F194" i="1"/>
  <c r="E194" i="1"/>
  <c r="D194" i="1"/>
  <c r="C194" i="1"/>
  <c r="AI193" i="1"/>
  <c r="AE193" i="1"/>
  <c r="X193" i="1"/>
  <c r="Z193" i="1" s="1"/>
  <c r="U193" i="1"/>
  <c r="S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Z192" i="1" s="1"/>
  <c r="U192" i="1"/>
  <c r="S192" i="1"/>
  <c r="R192" i="1"/>
  <c r="Q192" i="1"/>
  <c r="P192" i="1"/>
  <c r="K192" i="1"/>
  <c r="N192" i="1" s="1"/>
  <c r="J192" i="1"/>
  <c r="I192" i="1"/>
  <c r="G192" i="1"/>
  <c r="F192" i="1"/>
  <c r="E192" i="1"/>
  <c r="D192" i="1"/>
  <c r="C192" i="1"/>
  <c r="AI191" i="1"/>
  <c r="AE191" i="1"/>
  <c r="Z191" i="1"/>
  <c r="X191" i="1"/>
  <c r="U191" i="1"/>
  <c r="S191" i="1"/>
  <c r="R191" i="1"/>
  <c r="P191" i="1"/>
  <c r="Q191" i="1" s="1"/>
  <c r="N191" i="1"/>
  <c r="K191" i="1"/>
  <c r="J191" i="1"/>
  <c r="I191" i="1"/>
  <c r="G191" i="1"/>
  <c r="F191" i="1"/>
  <c r="E191" i="1"/>
  <c r="D191" i="1"/>
  <c r="C191" i="1"/>
  <c r="AI190" i="1"/>
  <c r="AE190" i="1"/>
  <c r="X190" i="1"/>
  <c r="Z190" i="1" s="1"/>
  <c r="U190" i="1"/>
  <c r="S190" i="1"/>
  <c r="P190" i="1"/>
  <c r="R190" i="1" s="1"/>
  <c r="O190" i="1"/>
  <c r="K190" i="1"/>
  <c r="J190" i="1"/>
  <c r="N190" i="1" s="1"/>
  <c r="I190" i="1"/>
  <c r="G190" i="1"/>
  <c r="F190" i="1"/>
  <c r="E190" i="1"/>
  <c r="D190" i="1"/>
  <c r="C190" i="1"/>
  <c r="AI189" i="1"/>
  <c r="AE189" i="1"/>
  <c r="X189" i="1"/>
  <c r="Z189" i="1" s="1"/>
  <c r="U189" i="1"/>
  <c r="S189" i="1"/>
  <c r="P189" i="1"/>
  <c r="R189" i="1" s="1"/>
  <c r="K189" i="1"/>
  <c r="J189" i="1"/>
  <c r="N189" i="1" s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R188" i="1"/>
  <c r="Q188" i="1"/>
  <c r="P188" i="1"/>
  <c r="N188" i="1"/>
  <c r="K188" i="1"/>
  <c r="J188" i="1"/>
  <c r="I188" i="1"/>
  <c r="G188" i="1"/>
  <c r="F188" i="1"/>
  <c r="E188" i="1"/>
  <c r="D188" i="1"/>
  <c r="C188" i="1"/>
  <c r="AI187" i="1"/>
  <c r="AE187" i="1"/>
  <c r="Z187" i="1"/>
  <c r="X187" i="1"/>
  <c r="U187" i="1"/>
  <c r="S187" i="1"/>
  <c r="R187" i="1"/>
  <c r="P187" i="1"/>
  <c r="N187" i="1"/>
  <c r="K187" i="1"/>
  <c r="J187" i="1"/>
  <c r="I187" i="1"/>
  <c r="G187" i="1"/>
  <c r="F187" i="1"/>
  <c r="E187" i="1"/>
  <c r="D187" i="1"/>
  <c r="C187" i="1"/>
  <c r="AI186" i="1"/>
  <c r="AE186" i="1"/>
  <c r="X186" i="1"/>
  <c r="U186" i="1"/>
  <c r="S186" i="1"/>
  <c r="P186" i="1"/>
  <c r="K186" i="1"/>
  <c r="J186" i="1"/>
  <c r="N186" i="1" s="1"/>
  <c r="I186" i="1"/>
  <c r="G186" i="1"/>
  <c r="F186" i="1"/>
  <c r="E186" i="1"/>
  <c r="D186" i="1"/>
  <c r="C186" i="1"/>
  <c r="AI185" i="1"/>
  <c r="AE185" i="1"/>
  <c r="X185" i="1"/>
  <c r="Z185" i="1" s="1"/>
  <c r="U185" i="1"/>
  <c r="S185" i="1"/>
  <c r="P185" i="1"/>
  <c r="K185" i="1"/>
  <c r="J185" i="1"/>
  <c r="N185" i="1" s="1"/>
  <c r="I185" i="1"/>
  <c r="G185" i="1"/>
  <c r="O185" i="1" s="1"/>
  <c r="F185" i="1"/>
  <c r="E185" i="1"/>
  <c r="D185" i="1"/>
  <c r="C185" i="1"/>
  <c r="AI184" i="1"/>
  <c r="AE184" i="1"/>
  <c r="X184" i="1"/>
  <c r="Z184" i="1" s="1"/>
  <c r="U184" i="1"/>
  <c r="S184" i="1"/>
  <c r="R184" i="1"/>
  <c r="P184" i="1"/>
  <c r="K184" i="1"/>
  <c r="N184" i="1" s="1"/>
  <c r="J184" i="1"/>
  <c r="I184" i="1"/>
  <c r="G184" i="1"/>
  <c r="F184" i="1"/>
  <c r="E184" i="1"/>
  <c r="D184" i="1"/>
  <c r="C184" i="1"/>
  <c r="AI183" i="1"/>
  <c r="AE183" i="1"/>
  <c r="Z183" i="1"/>
  <c r="X183" i="1"/>
  <c r="U183" i="1"/>
  <c r="S183" i="1"/>
  <c r="R183" i="1"/>
  <c r="P183" i="1"/>
  <c r="Q183" i="1" s="1"/>
  <c r="N183" i="1"/>
  <c r="K183" i="1"/>
  <c r="J183" i="1"/>
  <c r="I183" i="1"/>
  <c r="G183" i="1"/>
  <c r="O183" i="1" s="1"/>
  <c r="F183" i="1"/>
  <c r="E183" i="1"/>
  <c r="D183" i="1"/>
  <c r="C183" i="1"/>
  <c r="AI182" i="1"/>
  <c r="AE182" i="1"/>
  <c r="X182" i="1"/>
  <c r="U182" i="1"/>
  <c r="S182" i="1"/>
  <c r="P182" i="1"/>
  <c r="O182" i="1"/>
  <c r="K182" i="1"/>
  <c r="J182" i="1"/>
  <c r="N182" i="1" s="1"/>
  <c r="I182" i="1"/>
  <c r="G182" i="1"/>
  <c r="F182" i="1"/>
  <c r="E182" i="1"/>
  <c r="D182" i="1"/>
  <c r="C182" i="1"/>
  <c r="AI181" i="1"/>
  <c r="AE181" i="1"/>
  <c r="X181" i="1"/>
  <c r="Z181" i="1" s="1"/>
  <c r="U181" i="1"/>
  <c r="S181" i="1"/>
  <c r="P181" i="1"/>
  <c r="N181" i="1"/>
  <c r="K181" i="1"/>
  <c r="J181" i="1"/>
  <c r="I181" i="1"/>
  <c r="G181" i="1"/>
  <c r="F181" i="1"/>
  <c r="E181" i="1"/>
  <c r="D181" i="1"/>
  <c r="C181" i="1"/>
  <c r="AI180" i="1"/>
  <c r="AE180" i="1"/>
  <c r="Z180" i="1"/>
  <c r="X180" i="1"/>
  <c r="U180" i="1"/>
  <c r="S180" i="1"/>
  <c r="R180" i="1"/>
  <c r="P180" i="1"/>
  <c r="K180" i="1"/>
  <c r="N180" i="1" s="1"/>
  <c r="J180" i="1"/>
  <c r="I180" i="1"/>
  <c r="G180" i="1"/>
  <c r="F180" i="1"/>
  <c r="E180" i="1"/>
  <c r="D180" i="1"/>
  <c r="C180" i="1"/>
  <c r="AI179" i="1"/>
  <c r="AE179" i="1"/>
  <c r="Z179" i="1" s="1"/>
  <c r="X179" i="1"/>
  <c r="U179" i="1"/>
  <c r="S179" i="1"/>
  <c r="R179" i="1"/>
  <c r="P179" i="1"/>
  <c r="N179" i="1"/>
  <c r="O179" i="1" s="1"/>
  <c r="K179" i="1"/>
  <c r="J179" i="1"/>
  <c r="I179" i="1"/>
  <c r="G179" i="1"/>
  <c r="F179" i="1"/>
  <c r="E179" i="1"/>
  <c r="D179" i="1"/>
  <c r="C179" i="1"/>
  <c r="AI178" i="1"/>
  <c r="AE178" i="1"/>
  <c r="X178" i="1"/>
  <c r="Z178" i="1" s="1"/>
  <c r="U178" i="1"/>
  <c r="S178" i="1"/>
  <c r="P178" i="1"/>
  <c r="K178" i="1"/>
  <c r="J178" i="1"/>
  <c r="I178" i="1"/>
  <c r="G178" i="1"/>
  <c r="F178" i="1"/>
  <c r="E178" i="1"/>
  <c r="D178" i="1"/>
  <c r="C178" i="1"/>
  <c r="AI177" i="1"/>
  <c r="AE177" i="1"/>
  <c r="X177" i="1"/>
  <c r="Z177" i="1" s="1"/>
  <c r="U177" i="1"/>
  <c r="S177" i="1"/>
  <c r="R177" i="1"/>
  <c r="Q177" i="1"/>
  <c r="P177" i="1"/>
  <c r="K177" i="1"/>
  <c r="J177" i="1"/>
  <c r="N177" i="1" s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R176" i="1"/>
  <c r="P176" i="1"/>
  <c r="K176" i="1"/>
  <c r="N176" i="1" s="1"/>
  <c r="J176" i="1"/>
  <c r="I176" i="1"/>
  <c r="G176" i="1"/>
  <c r="Q176" i="1" s="1"/>
  <c r="F176" i="1"/>
  <c r="E176" i="1"/>
  <c r="D176" i="1"/>
  <c r="C176" i="1"/>
  <c r="AI175" i="1"/>
  <c r="AE175" i="1"/>
  <c r="Z175" i="1"/>
  <c r="X175" i="1"/>
  <c r="U175" i="1"/>
  <c r="S175" i="1"/>
  <c r="R175" i="1"/>
  <c r="P175" i="1"/>
  <c r="Q175" i="1" s="1"/>
  <c r="O175" i="1"/>
  <c r="N175" i="1"/>
  <c r="K175" i="1"/>
  <c r="J175" i="1"/>
  <c r="I175" i="1"/>
  <c r="G175" i="1"/>
  <c r="F175" i="1"/>
  <c r="E175" i="1"/>
  <c r="D175" i="1"/>
  <c r="C175" i="1"/>
  <c r="AI174" i="1"/>
  <c r="AE174" i="1"/>
  <c r="X174" i="1"/>
  <c r="U174" i="1"/>
  <c r="S174" i="1"/>
  <c r="Q174" i="1"/>
  <c r="P174" i="1"/>
  <c r="R174" i="1" s="1"/>
  <c r="K174" i="1"/>
  <c r="J174" i="1"/>
  <c r="N174" i="1" s="1"/>
  <c r="O174" i="1" s="1"/>
  <c r="I174" i="1"/>
  <c r="G174" i="1"/>
  <c r="F174" i="1"/>
  <c r="E174" i="1"/>
  <c r="D174" i="1"/>
  <c r="C174" i="1"/>
  <c r="AI173" i="1"/>
  <c r="AE173" i="1"/>
  <c r="X173" i="1"/>
  <c r="Z173" i="1" s="1"/>
  <c r="U173" i="1"/>
  <c r="AG173" i="1" s="1"/>
  <c r="S173" i="1"/>
  <c r="Q173" i="1"/>
  <c r="P173" i="1"/>
  <c r="R173" i="1" s="1"/>
  <c r="N173" i="1"/>
  <c r="K173" i="1"/>
  <c r="J173" i="1"/>
  <c r="I173" i="1"/>
  <c r="G173" i="1"/>
  <c r="O173" i="1" s="1"/>
  <c r="F173" i="1"/>
  <c r="E173" i="1"/>
  <c r="D173" i="1"/>
  <c r="C173" i="1"/>
  <c r="AI172" i="1"/>
  <c r="AE172" i="1"/>
  <c r="Z172" i="1"/>
  <c r="X172" i="1"/>
  <c r="U172" i="1"/>
  <c r="S172" i="1"/>
  <c r="R172" i="1"/>
  <c r="Q172" i="1"/>
  <c r="P172" i="1"/>
  <c r="K172" i="1"/>
  <c r="N172" i="1" s="1"/>
  <c r="J172" i="1"/>
  <c r="I172" i="1"/>
  <c r="G172" i="1"/>
  <c r="F172" i="1"/>
  <c r="E172" i="1"/>
  <c r="D172" i="1"/>
  <c r="C172" i="1"/>
  <c r="AI171" i="1"/>
  <c r="AE171" i="1"/>
  <c r="Z171" i="1"/>
  <c r="X171" i="1"/>
  <c r="U171" i="1"/>
  <c r="S171" i="1"/>
  <c r="R171" i="1"/>
  <c r="P171" i="1"/>
  <c r="N171" i="1"/>
  <c r="K171" i="1"/>
  <c r="J171" i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K170" i="1"/>
  <c r="J170" i="1"/>
  <c r="I170" i="1"/>
  <c r="G170" i="1"/>
  <c r="F170" i="1"/>
  <c r="E170" i="1"/>
  <c r="D170" i="1"/>
  <c r="C170" i="1"/>
  <c r="AI169" i="1"/>
  <c r="AE169" i="1"/>
  <c r="X169" i="1"/>
  <c r="Z169" i="1" s="1"/>
  <c r="U169" i="1"/>
  <c r="S169" i="1"/>
  <c r="Q169" i="1"/>
  <c r="P169" i="1"/>
  <c r="R169" i="1" s="1"/>
  <c r="K169" i="1"/>
  <c r="J169" i="1"/>
  <c r="N169" i="1" s="1"/>
  <c r="I169" i="1"/>
  <c r="G169" i="1"/>
  <c r="F169" i="1"/>
  <c r="E169" i="1"/>
  <c r="D169" i="1"/>
  <c r="C169" i="1"/>
  <c r="AI168" i="1"/>
  <c r="AE168" i="1"/>
  <c r="X168" i="1"/>
  <c r="U168" i="1"/>
  <c r="S168" i="1"/>
  <c r="R168" i="1"/>
  <c r="P168" i="1"/>
  <c r="K168" i="1"/>
  <c r="N168" i="1" s="1"/>
  <c r="O168" i="1" s="1"/>
  <c r="J168" i="1"/>
  <c r="I168" i="1"/>
  <c r="G168" i="1"/>
  <c r="Q168" i="1" s="1"/>
  <c r="F168" i="1"/>
  <c r="E168" i="1"/>
  <c r="D168" i="1"/>
  <c r="C168" i="1"/>
  <c r="AI167" i="1"/>
  <c r="AE167" i="1"/>
  <c r="Z167" i="1" s="1"/>
  <c r="X167" i="1"/>
  <c r="U167" i="1"/>
  <c r="S167" i="1"/>
  <c r="R167" i="1"/>
  <c r="P167" i="1"/>
  <c r="N167" i="1"/>
  <c r="K167" i="1"/>
  <c r="J167" i="1"/>
  <c r="I167" i="1"/>
  <c r="G167" i="1"/>
  <c r="F167" i="1"/>
  <c r="E167" i="1"/>
  <c r="D167" i="1"/>
  <c r="C167" i="1"/>
  <c r="AI166" i="1"/>
  <c r="AE166" i="1"/>
  <c r="X166" i="1"/>
  <c r="U166" i="1"/>
  <c r="S166" i="1"/>
  <c r="P166" i="1"/>
  <c r="K166" i="1"/>
  <c r="J166" i="1"/>
  <c r="N166" i="1" s="1"/>
  <c r="I166" i="1"/>
  <c r="G166" i="1"/>
  <c r="F166" i="1"/>
  <c r="E166" i="1"/>
  <c r="D166" i="1"/>
  <c r="C166" i="1"/>
  <c r="AI165" i="1"/>
  <c r="AE165" i="1"/>
  <c r="X165" i="1"/>
  <c r="Z165" i="1" s="1"/>
  <c r="U165" i="1"/>
  <c r="S165" i="1"/>
  <c r="Q165" i="1"/>
  <c r="P165" i="1"/>
  <c r="R165" i="1" s="1"/>
  <c r="N165" i="1"/>
  <c r="AG165" i="1" s="1"/>
  <c r="K165" i="1"/>
  <c r="J165" i="1"/>
  <c r="I165" i="1"/>
  <c r="G165" i="1"/>
  <c r="F165" i="1"/>
  <c r="E165" i="1"/>
  <c r="D165" i="1"/>
  <c r="C165" i="1"/>
  <c r="AI164" i="1"/>
  <c r="AE164" i="1"/>
  <c r="X164" i="1"/>
  <c r="Z164" i="1" s="1"/>
  <c r="U164" i="1"/>
  <c r="S164" i="1"/>
  <c r="R164" i="1"/>
  <c r="Q164" i="1"/>
  <c r="P164" i="1"/>
  <c r="N164" i="1"/>
  <c r="K164" i="1"/>
  <c r="J164" i="1"/>
  <c r="I164" i="1"/>
  <c r="G164" i="1"/>
  <c r="F164" i="1"/>
  <c r="E164" i="1"/>
  <c r="D164" i="1"/>
  <c r="C164" i="1"/>
  <c r="AI163" i="1"/>
  <c r="AE163" i="1"/>
  <c r="Z163" i="1"/>
  <c r="X163" i="1"/>
  <c r="U163" i="1"/>
  <c r="S163" i="1"/>
  <c r="P163" i="1"/>
  <c r="N163" i="1"/>
  <c r="K163" i="1"/>
  <c r="J163" i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K162" i="1"/>
  <c r="J162" i="1"/>
  <c r="N162" i="1" s="1"/>
  <c r="I162" i="1"/>
  <c r="G162" i="1"/>
  <c r="F162" i="1"/>
  <c r="E162" i="1"/>
  <c r="D162" i="1"/>
  <c r="C162" i="1"/>
  <c r="AI161" i="1"/>
  <c r="AE161" i="1"/>
  <c r="X161" i="1"/>
  <c r="Z161" i="1" s="1"/>
  <c r="U161" i="1"/>
  <c r="S161" i="1"/>
  <c r="Q161" i="1"/>
  <c r="P161" i="1"/>
  <c r="R161" i="1" s="1"/>
  <c r="K161" i="1"/>
  <c r="J161" i="1"/>
  <c r="N161" i="1" s="1"/>
  <c r="I161" i="1"/>
  <c r="G161" i="1"/>
  <c r="F161" i="1"/>
  <c r="E161" i="1"/>
  <c r="D161" i="1"/>
  <c r="C161" i="1"/>
  <c r="AI160" i="1"/>
  <c r="AE160" i="1"/>
  <c r="Z160" i="1"/>
  <c r="X160" i="1"/>
  <c r="U160" i="1"/>
  <c r="S160" i="1"/>
  <c r="R160" i="1"/>
  <c r="P160" i="1"/>
  <c r="N160" i="1"/>
  <c r="K160" i="1"/>
  <c r="J160" i="1"/>
  <c r="I160" i="1"/>
  <c r="G160" i="1"/>
  <c r="F160" i="1"/>
  <c r="E160" i="1"/>
  <c r="D160" i="1"/>
  <c r="C160" i="1"/>
  <c r="AI159" i="1"/>
  <c r="AE159" i="1"/>
  <c r="Z159" i="1" s="1"/>
  <c r="X159" i="1"/>
  <c r="U159" i="1"/>
  <c r="S159" i="1"/>
  <c r="R159" i="1"/>
  <c r="P159" i="1"/>
  <c r="Q159" i="1" s="1"/>
  <c r="N159" i="1"/>
  <c r="K159" i="1"/>
  <c r="J159" i="1"/>
  <c r="I159" i="1"/>
  <c r="G159" i="1"/>
  <c r="F159" i="1"/>
  <c r="E159" i="1"/>
  <c r="D159" i="1"/>
  <c r="C159" i="1"/>
  <c r="AI158" i="1"/>
  <c r="AE158" i="1"/>
  <c r="X158" i="1"/>
  <c r="U158" i="1"/>
  <c r="S158" i="1"/>
  <c r="P158" i="1"/>
  <c r="O158" i="1"/>
  <c r="K158" i="1"/>
  <c r="J158" i="1"/>
  <c r="N158" i="1" s="1"/>
  <c r="I158" i="1"/>
  <c r="G158" i="1"/>
  <c r="F158" i="1"/>
  <c r="E158" i="1"/>
  <c r="D158" i="1"/>
  <c r="C158" i="1"/>
  <c r="AI157" i="1"/>
  <c r="AE157" i="1"/>
  <c r="Z157" i="1"/>
  <c r="X157" i="1"/>
  <c r="U157" i="1"/>
  <c r="S157" i="1"/>
  <c r="Q157" i="1"/>
  <c r="P157" i="1"/>
  <c r="R157" i="1" s="1"/>
  <c r="N157" i="1"/>
  <c r="AG157" i="1" s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R156" i="1"/>
  <c r="P156" i="1"/>
  <c r="N156" i="1"/>
  <c r="K156" i="1"/>
  <c r="J156" i="1"/>
  <c r="I156" i="1"/>
  <c r="G156" i="1"/>
  <c r="F156" i="1"/>
  <c r="E156" i="1"/>
  <c r="D156" i="1"/>
  <c r="C156" i="1"/>
  <c r="AI155" i="1"/>
  <c r="AE155" i="1"/>
  <c r="Z155" i="1"/>
  <c r="X155" i="1"/>
  <c r="U155" i="1"/>
  <c r="S155" i="1"/>
  <c r="P155" i="1"/>
  <c r="N155" i="1"/>
  <c r="K155" i="1"/>
  <c r="J155" i="1"/>
  <c r="I155" i="1"/>
  <c r="G155" i="1"/>
  <c r="F155" i="1"/>
  <c r="E155" i="1"/>
  <c r="D155" i="1"/>
  <c r="C155" i="1"/>
  <c r="AI154" i="1"/>
  <c r="AE154" i="1"/>
  <c r="X154" i="1"/>
  <c r="U154" i="1"/>
  <c r="S154" i="1"/>
  <c r="P154" i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R153" i="1"/>
  <c r="P153" i="1"/>
  <c r="K153" i="1"/>
  <c r="J153" i="1"/>
  <c r="I153" i="1"/>
  <c r="G153" i="1"/>
  <c r="F153" i="1"/>
  <c r="E153" i="1"/>
  <c r="D153" i="1"/>
  <c r="C153" i="1"/>
  <c r="AI152" i="1"/>
  <c r="AE152" i="1"/>
  <c r="X152" i="1"/>
  <c r="Z152" i="1" s="1"/>
  <c r="U152" i="1"/>
  <c r="S152" i="1"/>
  <c r="R152" i="1"/>
  <c r="Q152" i="1"/>
  <c r="P152" i="1"/>
  <c r="K152" i="1"/>
  <c r="N152" i="1" s="1"/>
  <c r="J152" i="1"/>
  <c r="I152" i="1"/>
  <c r="G152" i="1"/>
  <c r="F152" i="1"/>
  <c r="E152" i="1"/>
  <c r="D152" i="1"/>
  <c r="C152" i="1"/>
  <c r="AI151" i="1"/>
  <c r="AE151" i="1"/>
  <c r="Z151" i="1" s="1"/>
  <c r="X151" i="1"/>
  <c r="U151" i="1"/>
  <c r="S151" i="1"/>
  <c r="R151" i="1"/>
  <c r="P151" i="1"/>
  <c r="Q151" i="1" s="1"/>
  <c r="N151" i="1"/>
  <c r="O151" i="1" s="1"/>
  <c r="K151" i="1"/>
  <c r="J151" i="1"/>
  <c r="I151" i="1"/>
  <c r="G151" i="1"/>
  <c r="F151" i="1"/>
  <c r="E151" i="1"/>
  <c r="D151" i="1"/>
  <c r="C151" i="1"/>
  <c r="AI150" i="1"/>
  <c r="AE150" i="1"/>
  <c r="X150" i="1"/>
  <c r="U150" i="1"/>
  <c r="S150" i="1"/>
  <c r="P150" i="1"/>
  <c r="K150" i="1"/>
  <c r="J150" i="1"/>
  <c r="N150" i="1" s="1"/>
  <c r="O150" i="1" s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P149" i="1"/>
  <c r="K149" i="1"/>
  <c r="J149" i="1"/>
  <c r="N149" i="1" s="1"/>
  <c r="I149" i="1"/>
  <c r="G149" i="1"/>
  <c r="F149" i="1"/>
  <c r="E149" i="1"/>
  <c r="D149" i="1"/>
  <c r="C149" i="1"/>
  <c r="AI148" i="1"/>
  <c r="AE148" i="1"/>
  <c r="Z148" i="1"/>
  <c r="X148" i="1"/>
  <c r="U148" i="1"/>
  <c r="S148" i="1"/>
  <c r="R148" i="1"/>
  <c r="P148" i="1"/>
  <c r="N148" i="1"/>
  <c r="K148" i="1"/>
  <c r="J148" i="1"/>
  <c r="I148" i="1"/>
  <c r="G148" i="1"/>
  <c r="F148" i="1"/>
  <c r="E148" i="1"/>
  <c r="D148" i="1"/>
  <c r="C148" i="1"/>
  <c r="AI147" i="1"/>
  <c r="AE147" i="1"/>
  <c r="Z147" i="1" s="1"/>
  <c r="X147" i="1"/>
  <c r="U147" i="1"/>
  <c r="S147" i="1"/>
  <c r="P147" i="1"/>
  <c r="N147" i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R145" i="1"/>
  <c r="P145" i="1"/>
  <c r="K145" i="1"/>
  <c r="J145" i="1"/>
  <c r="I145" i="1"/>
  <c r="G145" i="1"/>
  <c r="F145" i="1"/>
  <c r="E145" i="1"/>
  <c r="D145" i="1"/>
  <c r="C145" i="1"/>
  <c r="AI144" i="1"/>
  <c r="AE144" i="1"/>
  <c r="Z144" i="1"/>
  <c r="X144" i="1"/>
  <c r="U144" i="1"/>
  <c r="S144" i="1"/>
  <c r="R144" i="1"/>
  <c r="Q144" i="1"/>
  <c r="P144" i="1"/>
  <c r="N144" i="1"/>
  <c r="O144" i="1" s="1"/>
  <c r="K144" i="1"/>
  <c r="J144" i="1"/>
  <c r="I144" i="1"/>
  <c r="G144" i="1"/>
  <c r="F144" i="1"/>
  <c r="E144" i="1"/>
  <c r="D144" i="1"/>
  <c r="C144" i="1"/>
  <c r="AI143" i="1"/>
  <c r="AE143" i="1"/>
  <c r="Z143" i="1" s="1"/>
  <c r="X143" i="1"/>
  <c r="U143" i="1"/>
  <c r="S143" i="1"/>
  <c r="R143" i="1"/>
  <c r="P143" i="1"/>
  <c r="K143" i="1"/>
  <c r="J143" i="1"/>
  <c r="N143" i="1" s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Q142" i="1"/>
  <c r="P142" i="1"/>
  <c r="R142" i="1" s="1"/>
  <c r="K142" i="1"/>
  <c r="J142" i="1"/>
  <c r="N142" i="1" s="1"/>
  <c r="I142" i="1"/>
  <c r="O142" i="1" s="1"/>
  <c r="G142" i="1"/>
  <c r="F142" i="1"/>
  <c r="E142" i="1"/>
  <c r="D142" i="1"/>
  <c r="C142" i="1"/>
  <c r="AI141" i="1"/>
  <c r="AE141" i="1"/>
  <c r="Z141" i="1"/>
  <c r="X141" i="1"/>
  <c r="U141" i="1"/>
  <c r="S141" i="1"/>
  <c r="P141" i="1"/>
  <c r="K141" i="1"/>
  <c r="N141" i="1" s="1"/>
  <c r="J141" i="1"/>
  <c r="I141" i="1"/>
  <c r="G141" i="1"/>
  <c r="F141" i="1"/>
  <c r="E141" i="1"/>
  <c r="D141" i="1"/>
  <c r="C141" i="1"/>
  <c r="AI140" i="1"/>
  <c r="AE140" i="1"/>
  <c r="Z140" i="1" s="1"/>
  <c r="X140" i="1"/>
  <c r="U140" i="1"/>
  <c r="S140" i="1"/>
  <c r="R140" i="1"/>
  <c r="P140" i="1"/>
  <c r="O140" i="1"/>
  <c r="N140" i="1"/>
  <c r="K140" i="1"/>
  <c r="J140" i="1"/>
  <c r="I140" i="1"/>
  <c r="G140" i="1"/>
  <c r="F140" i="1"/>
  <c r="E140" i="1"/>
  <c r="D140" i="1"/>
  <c r="C140" i="1"/>
  <c r="AI139" i="1"/>
  <c r="AE139" i="1"/>
  <c r="Z139" i="1"/>
  <c r="X139" i="1"/>
  <c r="U139" i="1"/>
  <c r="S139" i="1"/>
  <c r="P139" i="1"/>
  <c r="N139" i="1"/>
  <c r="K139" i="1"/>
  <c r="J139" i="1"/>
  <c r="I139" i="1"/>
  <c r="O139" i="1" s="1"/>
  <c r="G139" i="1"/>
  <c r="F139" i="1"/>
  <c r="E139" i="1"/>
  <c r="D139" i="1"/>
  <c r="C139" i="1"/>
  <c r="AI138" i="1"/>
  <c r="AE138" i="1"/>
  <c r="X138" i="1"/>
  <c r="U138" i="1"/>
  <c r="S138" i="1"/>
  <c r="Q138" i="1"/>
  <c r="P138" i="1"/>
  <c r="R138" i="1" s="1"/>
  <c r="K138" i="1"/>
  <c r="J138" i="1"/>
  <c r="N138" i="1" s="1"/>
  <c r="O138" i="1" s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N137" i="1" s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Q136" i="1"/>
  <c r="P136" i="1"/>
  <c r="N136" i="1"/>
  <c r="O136" i="1" s="1"/>
  <c r="K136" i="1"/>
  <c r="J136" i="1"/>
  <c r="I136" i="1"/>
  <c r="G136" i="1"/>
  <c r="F136" i="1"/>
  <c r="E136" i="1"/>
  <c r="D136" i="1"/>
  <c r="C136" i="1"/>
  <c r="AI135" i="1"/>
  <c r="AE135" i="1"/>
  <c r="Z135" i="1"/>
  <c r="X135" i="1"/>
  <c r="U135" i="1"/>
  <c r="S135" i="1"/>
  <c r="P135" i="1"/>
  <c r="O135" i="1"/>
  <c r="K135" i="1"/>
  <c r="J135" i="1"/>
  <c r="N135" i="1" s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I134" i="1"/>
  <c r="G134" i="1"/>
  <c r="F134" i="1"/>
  <c r="E134" i="1"/>
  <c r="D134" i="1"/>
  <c r="C134" i="1"/>
  <c r="AI133" i="1"/>
  <c r="AE133" i="1"/>
  <c r="Z133" i="1"/>
  <c r="X133" i="1"/>
  <c r="U133" i="1"/>
  <c r="S133" i="1"/>
  <c r="R133" i="1"/>
  <c r="P133" i="1"/>
  <c r="N133" i="1"/>
  <c r="K133" i="1"/>
  <c r="J133" i="1"/>
  <c r="I133" i="1"/>
  <c r="O133" i="1" s="1"/>
  <c r="G133" i="1"/>
  <c r="Q133" i="1" s="1"/>
  <c r="F133" i="1"/>
  <c r="E133" i="1"/>
  <c r="D133" i="1"/>
  <c r="C133" i="1"/>
  <c r="AI132" i="1"/>
  <c r="AE132" i="1"/>
  <c r="Z132" i="1" s="1"/>
  <c r="X132" i="1"/>
  <c r="U132" i="1"/>
  <c r="S132" i="1"/>
  <c r="Q132" i="1"/>
  <c r="P132" i="1"/>
  <c r="R132" i="1" s="1"/>
  <c r="N132" i="1"/>
  <c r="K132" i="1"/>
  <c r="J132" i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Q131" i="1"/>
  <c r="P131" i="1"/>
  <c r="R131" i="1" s="1"/>
  <c r="K131" i="1"/>
  <c r="J131" i="1"/>
  <c r="N131" i="1" s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K130" i="1"/>
  <c r="N130" i="1" s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N129" i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R128" i="1"/>
  <c r="P128" i="1"/>
  <c r="K128" i="1"/>
  <c r="J128" i="1"/>
  <c r="I128" i="1"/>
  <c r="G128" i="1"/>
  <c r="F128" i="1"/>
  <c r="E128" i="1"/>
  <c r="D128" i="1"/>
  <c r="C128" i="1"/>
  <c r="AI127" i="1"/>
  <c r="AE127" i="1"/>
  <c r="X127" i="1"/>
  <c r="U127" i="1"/>
  <c r="S127" i="1"/>
  <c r="R127" i="1"/>
  <c r="Q127" i="1"/>
  <c r="P127" i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R126" i="1"/>
  <c r="Q126" i="1"/>
  <c r="P126" i="1"/>
  <c r="K126" i="1"/>
  <c r="J126" i="1"/>
  <c r="N126" i="1" s="1"/>
  <c r="I126" i="1"/>
  <c r="G126" i="1"/>
  <c r="F126" i="1"/>
  <c r="E126" i="1"/>
  <c r="D126" i="1"/>
  <c r="C126" i="1"/>
  <c r="AI125" i="1"/>
  <c r="AE125" i="1"/>
  <c r="Z125" i="1"/>
  <c r="X125" i="1"/>
  <c r="U125" i="1"/>
  <c r="S125" i="1"/>
  <c r="R125" i="1"/>
  <c r="Q125" i="1"/>
  <c r="P125" i="1"/>
  <c r="N125" i="1"/>
  <c r="O125" i="1" s="1"/>
  <c r="K125" i="1"/>
  <c r="J125" i="1"/>
  <c r="I125" i="1"/>
  <c r="G125" i="1"/>
  <c r="F125" i="1"/>
  <c r="E125" i="1"/>
  <c r="D125" i="1"/>
  <c r="C125" i="1"/>
  <c r="AI124" i="1"/>
  <c r="AE124" i="1"/>
  <c r="Z124" i="1" s="1"/>
  <c r="X124" i="1"/>
  <c r="U124" i="1"/>
  <c r="S124" i="1"/>
  <c r="P124" i="1"/>
  <c r="K124" i="1"/>
  <c r="J124" i="1"/>
  <c r="N124" i="1" s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Q123" i="1"/>
  <c r="P123" i="1"/>
  <c r="R123" i="1" s="1"/>
  <c r="K123" i="1"/>
  <c r="N123" i="1" s="1"/>
  <c r="J123" i="1"/>
  <c r="I123" i="1"/>
  <c r="G123" i="1"/>
  <c r="O123" i="1" s="1"/>
  <c r="F123" i="1"/>
  <c r="E123" i="1"/>
  <c r="D123" i="1"/>
  <c r="C123" i="1"/>
  <c r="AI122" i="1"/>
  <c r="AE122" i="1"/>
  <c r="Z122" i="1"/>
  <c r="X122" i="1"/>
  <c r="U122" i="1"/>
  <c r="S122" i="1"/>
  <c r="R122" i="1"/>
  <c r="P122" i="1"/>
  <c r="Q122" i="1" s="1"/>
  <c r="N122" i="1"/>
  <c r="K122" i="1"/>
  <c r="J122" i="1"/>
  <c r="I122" i="1"/>
  <c r="G122" i="1"/>
  <c r="AG122" i="1" s="1"/>
  <c r="F122" i="1"/>
  <c r="E122" i="1"/>
  <c r="D122" i="1"/>
  <c r="C122" i="1"/>
  <c r="AI121" i="1"/>
  <c r="AE121" i="1"/>
  <c r="Z121" i="1"/>
  <c r="X121" i="1"/>
  <c r="U121" i="1"/>
  <c r="S121" i="1"/>
  <c r="R121" i="1"/>
  <c r="P121" i="1"/>
  <c r="K121" i="1"/>
  <c r="N121" i="1" s="1"/>
  <c r="J121" i="1"/>
  <c r="I121" i="1"/>
  <c r="G121" i="1"/>
  <c r="F121" i="1"/>
  <c r="E121" i="1"/>
  <c r="D121" i="1"/>
  <c r="C121" i="1"/>
  <c r="AI120" i="1"/>
  <c r="AE120" i="1"/>
  <c r="X120" i="1"/>
  <c r="U120" i="1"/>
  <c r="S120" i="1"/>
  <c r="P120" i="1"/>
  <c r="K120" i="1"/>
  <c r="J120" i="1"/>
  <c r="N120" i="1" s="1"/>
  <c r="I120" i="1"/>
  <c r="G120" i="1"/>
  <c r="O120" i="1" s="1"/>
  <c r="F120" i="1"/>
  <c r="E120" i="1"/>
  <c r="D120" i="1"/>
  <c r="C120" i="1"/>
  <c r="AI119" i="1"/>
  <c r="AE119" i="1"/>
  <c r="X119" i="1"/>
  <c r="U119" i="1"/>
  <c r="S119" i="1"/>
  <c r="P119" i="1"/>
  <c r="K119" i="1"/>
  <c r="J119" i="1"/>
  <c r="I119" i="1"/>
  <c r="G119" i="1"/>
  <c r="F119" i="1"/>
  <c r="E119" i="1"/>
  <c r="D119" i="1"/>
  <c r="C119" i="1"/>
  <c r="AI118" i="1"/>
  <c r="AE118" i="1"/>
  <c r="Z118" i="1"/>
  <c r="X118" i="1"/>
  <c r="U118" i="1"/>
  <c r="S118" i="1"/>
  <c r="R118" i="1"/>
  <c r="P118" i="1"/>
  <c r="N118" i="1"/>
  <c r="O118" i="1" s="1"/>
  <c r="K118" i="1"/>
  <c r="J118" i="1"/>
  <c r="I118" i="1"/>
  <c r="G118" i="1"/>
  <c r="Q118" i="1" s="1"/>
  <c r="F118" i="1"/>
  <c r="E118" i="1"/>
  <c r="D118" i="1"/>
  <c r="C118" i="1"/>
  <c r="AI117" i="1"/>
  <c r="AE117" i="1"/>
  <c r="Z117" i="1" s="1"/>
  <c r="X117" i="1"/>
  <c r="U117" i="1"/>
  <c r="S117" i="1"/>
  <c r="R117" i="1"/>
  <c r="P117" i="1"/>
  <c r="N117" i="1"/>
  <c r="K117" i="1"/>
  <c r="J117" i="1"/>
  <c r="I117" i="1"/>
  <c r="G117" i="1"/>
  <c r="F117" i="1"/>
  <c r="E117" i="1"/>
  <c r="D117" i="1"/>
  <c r="C117" i="1"/>
  <c r="AI116" i="1"/>
  <c r="AE116" i="1"/>
  <c r="Z116" i="1"/>
  <c r="X116" i="1"/>
  <c r="U116" i="1"/>
  <c r="S116" i="1"/>
  <c r="P116" i="1"/>
  <c r="R116" i="1" s="1"/>
  <c r="N116" i="1"/>
  <c r="K116" i="1"/>
  <c r="J116" i="1"/>
  <c r="I116" i="1"/>
  <c r="AG116" i="1" s="1"/>
  <c r="G116" i="1"/>
  <c r="F116" i="1"/>
  <c r="E116" i="1"/>
  <c r="D116" i="1"/>
  <c r="C116" i="1"/>
  <c r="AI115" i="1"/>
  <c r="AE115" i="1"/>
  <c r="Z115" i="1"/>
  <c r="X115" i="1"/>
  <c r="U115" i="1"/>
  <c r="S115" i="1"/>
  <c r="P115" i="1"/>
  <c r="K115" i="1"/>
  <c r="J115" i="1"/>
  <c r="N115" i="1" s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R114" i="1"/>
  <c r="Q114" i="1"/>
  <c r="P114" i="1"/>
  <c r="N114" i="1"/>
  <c r="K114" i="1"/>
  <c r="J114" i="1"/>
  <c r="I114" i="1"/>
  <c r="G114" i="1"/>
  <c r="F114" i="1"/>
  <c r="E114" i="1"/>
  <c r="D114" i="1"/>
  <c r="C114" i="1"/>
  <c r="AI113" i="1"/>
  <c r="AE113" i="1"/>
  <c r="X113" i="1"/>
  <c r="Z113" i="1" s="1"/>
  <c r="U113" i="1"/>
  <c r="S113" i="1"/>
  <c r="P113" i="1"/>
  <c r="Q113" i="1" s="1"/>
  <c r="K113" i="1"/>
  <c r="N113" i="1" s="1"/>
  <c r="O113" i="1" s="1"/>
  <c r="J113" i="1"/>
  <c r="I113" i="1"/>
  <c r="G113" i="1"/>
  <c r="F113" i="1"/>
  <c r="E113" i="1"/>
  <c r="D113" i="1"/>
  <c r="C113" i="1"/>
  <c r="AI112" i="1"/>
  <c r="AE112" i="1"/>
  <c r="X112" i="1"/>
  <c r="U112" i="1"/>
  <c r="S112" i="1"/>
  <c r="P112" i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R111" i="1"/>
  <c r="P111" i="1"/>
  <c r="Q111" i="1" s="1"/>
  <c r="K111" i="1"/>
  <c r="J111" i="1"/>
  <c r="N111" i="1" s="1"/>
  <c r="I111" i="1"/>
  <c r="G111" i="1"/>
  <c r="AG111" i="1" s="1"/>
  <c r="F111" i="1"/>
  <c r="E111" i="1"/>
  <c r="D111" i="1"/>
  <c r="C111" i="1"/>
  <c r="AI110" i="1"/>
  <c r="AE110" i="1"/>
  <c r="X110" i="1"/>
  <c r="Z110" i="1" s="1"/>
  <c r="U110" i="1"/>
  <c r="S110" i="1"/>
  <c r="R110" i="1"/>
  <c r="Q110" i="1"/>
  <c r="P110" i="1"/>
  <c r="K110" i="1"/>
  <c r="N110" i="1" s="1"/>
  <c r="O110" i="1" s="1"/>
  <c r="J110" i="1"/>
  <c r="I110" i="1"/>
  <c r="G110" i="1"/>
  <c r="F110" i="1"/>
  <c r="E110" i="1"/>
  <c r="D110" i="1"/>
  <c r="C110" i="1"/>
  <c r="AI109" i="1"/>
  <c r="AE109" i="1"/>
  <c r="Z109" i="1" s="1"/>
  <c r="X109" i="1"/>
  <c r="U109" i="1"/>
  <c r="S109" i="1"/>
  <c r="R109" i="1"/>
  <c r="Q109" i="1"/>
  <c r="P109" i="1"/>
  <c r="K109" i="1"/>
  <c r="J109" i="1"/>
  <c r="N109" i="1" s="1"/>
  <c r="I109" i="1"/>
  <c r="G109" i="1"/>
  <c r="F109" i="1"/>
  <c r="E109" i="1"/>
  <c r="D109" i="1"/>
  <c r="C109" i="1"/>
  <c r="AI108" i="1"/>
  <c r="AE108" i="1"/>
  <c r="Z108" i="1"/>
  <c r="X108" i="1"/>
  <c r="U108" i="1"/>
  <c r="S108" i="1"/>
  <c r="P108" i="1"/>
  <c r="R108" i="1" s="1"/>
  <c r="K108" i="1"/>
  <c r="J108" i="1"/>
  <c r="N108" i="1" s="1"/>
  <c r="O108" i="1" s="1"/>
  <c r="I108" i="1"/>
  <c r="G108" i="1"/>
  <c r="F108" i="1"/>
  <c r="E108" i="1"/>
  <c r="D108" i="1"/>
  <c r="C108" i="1"/>
  <c r="AI107" i="1"/>
  <c r="AG107" i="1"/>
  <c r="AE107" i="1"/>
  <c r="Z107" i="1"/>
  <c r="X107" i="1"/>
  <c r="U107" i="1"/>
  <c r="S107" i="1"/>
  <c r="P107" i="1"/>
  <c r="R107" i="1" s="1"/>
  <c r="N107" i="1"/>
  <c r="K107" i="1"/>
  <c r="J107" i="1"/>
  <c r="I107" i="1"/>
  <c r="G107" i="1"/>
  <c r="F107" i="1"/>
  <c r="E107" i="1"/>
  <c r="D107" i="1"/>
  <c r="C107" i="1"/>
  <c r="AI106" i="1"/>
  <c r="AE106" i="1"/>
  <c r="Z106" i="1"/>
  <c r="X106" i="1"/>
  <c r="U106" i="1"/>
  <c r="S106" i="1"/>
  <c r="R106" i="1"/>
  <c r="P106" i="1"/>
  <c r="K106" i="1"/>
  <c r="N106" i="1" s="1"/>
  <c r="J106" i="1"/>
  <c r="I106" i="1"/>
  <c r="G106" i="1"/>
  <c r="F106" i="1"/>
  <c r="E106" i="1"/>
  <c r="D106" i="1"/>
  <c r="C106" i="1"/>
  <c r="AI105" i="1"/>
  <c r="AE105" i="1"/>
  <c r="X105" i="1"/>
  <c r="U105" i="1"/>
  <c r="S105" i="1"/>
  <c r="R105" i="1"/>
  <c r="P105" i="1"/>
  <c r="Q105" i="1" s="1"/>
  <c r="O105" i="1"/>
  <c r="K105" i="1"/>
  <c r="N105" i="1" s="1"/>
  <c r="J105" i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R104" i="1" s="1"/>
  <c r="O104" i="1"/>
  <c r="K104" i="1"/>
  <c r="J104" i="1"/>
  <c r="N104" i="1" s="1"/>
  <c r="I104" i="1"/>
  <c r="G104" i="1"/>
  <c r="F104" i="1"/>
  <c r="E104" i="1"/>
  <c r="D104" i="1"/>
  <c r="C104" i="1"/>
  <c r="AI103" i="1"/>
  <c r="AE103" i="1"/>
  <c r="X103" i="1"/>
  <c r="Z103" i="1" s="1"/>
  <c r="U103" i="1"/>
  <c r="S103" i="1"/>
  <c r="R103" i="1"/>
  <c r="Q103" i="1"/>
  <c r="P103" i="1"/>
  <c r="K103" i="1"/>
  <c r="J103" i="1"/>
  <c r="N103" i="1" s="1"/>
  <c r="I103" i="1"/>
  <c r="G103" i="1"/>
  <c r="F103" i="1"/>
  <c r="E103" i="1"/>
  <c r="D103" i="1"/>
  <c r="C103" i="1"/>
  <c r="AI102" i="1"/>
  <c r="AE102" i="1"/>
  <c r="Z102" i="1"/>
  <c r="X102" i="1"/>
  <c r="U102" i="1"/>
  <c r="S102" i="1"/>
  <c r="R102" i="1"/>
  <c r="Q102" i="1"/>
  <c r="P102" i="1"/>
  <c r="N102" i="1"/>
  <c r="K102" i="1"/>
  <c r="J102" i="1"/>
  <c r="I102" i="1"/>
  <c r="G102" i="1"/>
  <c r="F102" i="1"/>
  <c r="E102" i="1"/>
  <c r="D102" i="1"/>
  <c r="C102" i="1"/>
  <c r="AI101" i="1"/>
  <c r="AE101" i="1"/>
  <c r="Z101" i="1"/>
  <c r="X101" i="1"/>
  <c r="U101" i="1"/>
  <c r="S101" i="1"/>
  <c r="R101" i="1"/>
  <c r="P101" i="1"/>
  <c r="N101" i="1"/>
  <c r="K101" i="1"/>
  <c r="J101" i="1"/>
  <c r="I101" i="1"/>
  <c r="G101" i="1"/>
  <c r="Q101" i="1" s="1"/>
  <c r="F101" i="1"/>
  <c r="E101" i="1"/>
  <c r="D101" i="1"/>
  <c r="C101" i="1"/>
  <c r="AI100" i="1"/>
  <c r="AE100" i="1"/>
  <c r="Z100" i="1"/>
  <c r="X100" i="1"/>
  <c r="U100" i="1"/>
  <c r="S100" i="1"/>
  <c r="P100" i="1"/>
  <c r="K100" i="1"/>
  <c r="J100" i="1"/>
  <c r="N100" i="1" s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K99" i="1"/>
  <c r="N99" i="1" s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P98" i="1"/>
  <c r="K98" i="1"/>
  <c r="N98" i="1" s="1"/>
  <c r="J98" i="1"/>
  <c r="I98" i="1"/>
  <c r="G98" i="1"/>
  <c r="F98" i="1"/>
  <c r="E98" i="1"/>
  <c r="D98" i="1"/>
  <c r="C98" i="1"/>
  <c r="AI97" i="1"/>
  <c r="AE97" i="1"/>
  <c r="X97" i="1"/>
  <c r="Z97" i="1" s="1"/>
  <c r="U97" i="1"/>
  <c r="S97" i="1"/>
  <c r="R97" i="1"/>
  <c r="P97" i="1"/>
  <c r="Q97" i="1" s="1"/>
  <c r="O97" i="1"/>
  <c r="K97" i="1"/>
  <c r="J97" i="1"/>
  <c r="N97" i="1" s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R96" i="1" s="1"/>
  <c r="K96" i="1"/>
  <c r="J96" i="1"/>
  <c r="N96" i="1" s="1"/>
  <c r="O96" i="1" s="1"/>
  <c r="I96" i="1"/>
  <c r="G96" i="1"/>
  <c r="F96" i="1"/>
  <c r="E96" i="1"/>
  <c r="D96" i="1"/>
  <c r="C96" i="1"/>
  <c r="AI95" i="1"/>
  <c r="AE95" i="1"/>
  <c r="X95" i="1"/>
  <c r="Z95" i="1" s="1"/>
  <c r="U95" i="1"/>
  <c r="S95" i="1"/>
  <c r="R95" i="1"/>
  <c r="Q95" i="1"/>
  <c r="P95" i="1"/>
  <c r="K95" i="1"/>
  <c r="J95" i="1"/>
  <c r="N95" i="1" s="1"/>
  <c r="I95" i="1"/>
  <c r="G95" i="1"/>
  <c r="F95" i="1"/>
  <c r="E95" i="1"/>
  <c r="D95" i="1"/>
  <c r="C95" i="1"/>
  <c r="AI94" i="1"/>
  <c r="AE94" i="1"/>
  <c r="Z94" i="1"/>
  <c r="X94" i="1"/>
  <c r="U94" i="1"/>
  <c r="S94" i="1"/>
  <c r="R94" i="1"/>
  <c r="Q94" i="1"/>
  <c r="P94" i="1"/>
  <c r="N94" i="1"/>
  <c r="K94" i="1"/>
  <c r="J94" i="1"/>
  <c r="I94" i="1"/>
  <c r="G94" i="1"/>
  <c r="F94" i="1"/>
  <c r="E94" i="1"/>
  <c r="D94" i="1"/>
  <c r="C94" i="1"/>
  <c r="AI93" i="1"/>
  <c r="AE93" i="1"/>
  <c r="Z93" i="1"/>
  <c r="X93" i="1"/>
  <c r="U93" i="1"/>
  <c r="S93" i="1"/>
  <c r="P93" i="1"/>
  <c r="R93" i="1" s="1"/>
  <c r="N93" i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K92" i="1"/>
  <c r="J92" i="1"/>
  <c r="N92" i="1" s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K91" i="1"/>
  <c r="N91" i="1" s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R90" i="1"/>
  <c r="P90" i="1"/>
  <c r="K90" i="1"/>
  <c r="J90" i="1"/>
  <c r="I90" i="1"/>
  <c r="G90" i="1"/>
  <c r="F90" i="1"/>
  <c r="E90" i="1"/>
  <c r="D90" i="1"/>
  <c r="C90" i="1"/>
  <c r="AI89" i="1"/>
  <c r="AE89" i="1"/>
  <c r="Z89" i="1" s="1"/>
  <c r="X89" i="1"/>
  <c r="U89" i="1"/>
  <c r="S89" i="1"/>
  <c r="R89" i="1"/>
  <c r="P89" i="1"/>
  <c r="N89" i="1"/>
  <c r="K89" i="1"/>
  <c r="J89" i="1"/>
  <c r="I89" i="1"/>
  <c r="G89" i="1"/>
  <c r="AG89" i="1" s="1"/>
  <c r="F89" i="1"/>
  <c r="E89" i="1"/>
  <c r="D89" i="1"/>
  <c r="C89" i="1"/>
  <c r="AI88" i="1"/>
  <c r="AE88" i="1"/>
  <c r="Z88" i="1"/>
  <c r="X88" i="1"/>
  <c r="U88" i="1"/>
  <c r="S88" i="1"/>
  <c r="P88" i="1"/>
  <c r="R88" i="1" s="1"/>
  <c r="K88" i="1"/>
  <c r="J88" i="1"/>
  <c r="N88" i="1" s="1"/>
  <c r="I88" i="1"/>
  <c r="G88" i="1"/>
  <c r="F88" i="1"/>
  <c r="E88" i="1"/>
  <c r="D88" i="1"/>
  <c r="C88" i="1"/>
  <c r="AI87" i="1"/>
  <c r="AE87" i="1"/>
  <c r="X87" i="1"/>
  <c r="Z87" i="1" s="1"/>
  <c r="U87" i="1"/>
  <c r="S87" i="1"/>
  <c r="Q87" i="1"/>
  <c r="P87" i="1"/>
  <c r="R87" i="1" s="1"/>
  <c r="K87" i="1"/>
  <c r="J87" i="1"/>
  <c r="N87" i="1" s="1"/>
  <c r="I87" i="1"/>
  <c r="G87" i="1"/>
  <c r="F87" i="1"/>
  <c r="E87" i="1"/>
  <c r="D87" i="1"/>
  <c r="C87" i="1"/>
  <c r="AI86" i="1"/>
  <c r="AE86" i="1"/>
  <c r="Z86" i="1"/>
  <c r="X86" i="1"/>
  <c r="U86" i="1"/>
  <c r="S86" i="1"/>
  <c r="P86" i="1"/>
  <c r="R86" i="1" s="1"/>
  <c r="N86" i="1"/>
  <c r="AG86" i="1" s="1"/>
  <c r="K86" i="1"/>
  <c r="J86" i="1"/>
  <c r="I86" i="1"/>
  <c r="G86" i="1"/>
  <c r="O86" i="1" s="1"/>
  <c r="F86" i="1"/>
  <c r="E86" i="1"/>
  <c r="D86" i="1"/>
  <c r="C86" i="1"/>
  <c r="AI85" i="1"/>
  <c r="AE85" i="1"/>
  <c r="X85" i="1"/>
  <c r="Z85" i="1" s="1"/>
  <c r="U85" i="1"/>
  <c r="S85" i="1"/>
  <c r="Q85" i="1"/>
  <c r="P85" i="1"/>
  <c r="R85" i="1" s="1"/>
  <c r="K85" i="1"/>
  <c r="N85" i="1" s="1"/>
  <c r="J85" i="1"/>
  <c r="I85" i="1"/>
  <c r="G85" i="1"/>
  <c r="F85" i="1"/>
  <c r="E85" i="1"/>
  <c r="D85" i="1"/>
  <c r="C85" i="1"/>
  <c r="AI84" i="1"/>
  <c r="AG84" i="1"/>
  <c r="AE84" i="1"/>
  <c r="Z84" i="1"/>
  <c r="X84" i="1"/>
  <c r="U84" i="1"/>
  <c r="S84" i="1"/>
  <c r="R84" i="1"/>
  <c r="P84" i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K83" i="1"/>
  <c r="N83" i="1" s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P82" i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R81" i="1"/>
  <c r="P81" i="1"/>
  <c r="K81" i="1"/>
  <c r="J81" i="1"/>
  <c r="N81" i="1" s="1"/>
  <c r="O81" i="1" s="1"/>
  <c r="I81" i="1"/>
  <c r="G81" i="1"/>
  <c r="Q81" i="1" s="1"/>
  <c r="F81" i="1"/>
  <c r="E81" i="1"/>
  <c r="D81" i="1"/>
  <c r="C81" i="1"/>
  <c r="AI80" i="1"/>
  <c r="AE80" i="1"/>
  <c r="Z80" i="1" s="1"/>
  <c r="X80" i="1"/>
  <c r="U80" i="1"/>
  <c r="S80" i="1"/>
  <c r="P80" i="1"/>
  <c r="R80" i="1" s="1"/>
  <c r="O80" i="1"/>
  <c r="N80" i="1"/>
  <c r="K80" i="1"/>
  <c r="J80" i="1"/>
  <c r="I80" i="1"/>
  <c r="G80" i="1"/>
  <c r="F80" i="1"/>
  <c r="E80" i="1"/>
  <c r="D80" i="1"/>
  <c r="C80" i="1"/>
  <c r="AI79" i="1"/>
  <c r="AE79" i="1"/>
  <c r="X79" i="1"/>
  <c r="Z79" i="1" s="1"/>
  <c r="U79" i="1"/>
  <c r="S79" i="1"/>
  <c r="R79" i="1"/>
  <c r="Q79" i="1"/>
  <c r="P79" i="1"/>
  <c r="K79" i="1"/>
  <c r="J79" i="1"/>
  <c r="N79" i="1" s="1"/>
  <c r="I79" i="1"/>
  <c r="G79" i="1"/>
  <c r="AG79" i="1" s="1"/>
  <c r="F79" i="1"/>
  <c r="E79" i="1"/>
  <c r="D79" i="1"/>
  <c r="C79" i="1"/>
  <c r="AI78" i="1"/>
  <c r="AE78" i="1"/>
  <c r="Z78" i="1"/>
  <c r="X78" i="1"/>
  <c r="U78" i="1"/>
  <c r="S78" i="1"/>
  <c r="P78" i="1"/>
  <c r="R78" i="1" s="1"/>
  <c r="N78" i="1"/>
  <c r="AG78" i="1" s="1"/>
  <c r="K78" i="1"/>
  <c r="J78" i="1"/>
  <c r="I78" i="1"/>
  <c r="G78" i="1"/>
  <c r="O78" i="1" s="1"/>
  <c r="F78" i="1"/>
  <c r="E78" i="1"/>
  <c r="D78" i="1"/>
  <c r="C78" i="1"/>
  <c r="AI77" i="1"/>
  <c r="AE77" i="1"/>
  <c r="X77" i="1"/>
  <c r="Z77" i="1" s="1"/>
  <c r="U77" i="1"/>
  <c r="S77" i="1"/>
  <c r="P77" i="1"/>
  <c r="R77" i="1" s="1"/>
  <c r="K77" i="1"/>
  <c r="N77" i="1" s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P76" i="1"/>
  <c r="K76" i="1"/>
  <c r="J76" i="1"/>
  <c r="N76" i="1" s="1"/>
  <c r="I76" i="1"/>
  <c r="G76" i="1"/>
  <c r="F76" i="1"/>
  <c r="E76" i="1"/>
  <c r="D76" i="1"/>
  <c r="C76" i="1"/>
  <c r="AI75" i="1"/>
  <c r="AE75" i="1"/>
  <c r="X75" i="1"/>
  <c r="U75" i="1"/>
  <c r="S75" i="1"/>
  <c r="P75" i="1"/>
  <c r="K75" i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P74" i="1"/>
  <c r="K74" i="1"/>
  <c r="J74" i="1"/>
  <c r="I74" i="1"/>
  <c r="G74" i="1"/>
  <c r="F74" i="1"/>
  <c r="E74" i="1"/>
  <c r="D74" i="1"/>
  <c r="C74" i="1"/>
  <c r="AI73" i="1"/>
  <c r="AE73" i="1"/>
  <c r="Z73" i="1" s="1"/>
  <c r="X73" i="1"/>
  <c r="U73" i="1"/>
  <c r="S73" i="1"/>
  <c r="R73" i="1"/>
  <c r="Q73" i="1"/>
  <c r="P73" i="1"/>
  <c r="O73" i="1"/>
  <c r="N73" i="1"/>
  <c r="K73" i="1"/>
  <c r="J73" i="1"/>
  <c r="I73" i="1"/>
  <c r="G73" i="1"/>
  <c r="F73" i="1"/>
  <c r="E73" i="1"/>
  <c r="D73" i="1"/>
  <c r="C73" i="1"/>
  <c r="AI72" i="1"/>
  <c r="AE72" i="1"/>
  <c r="Z72" i="1"/>
  <c r="X72" i="1"/>
  <c r="U72" i="1"/>
  <c r="S72" i="1"/>
  <c r="P72" i="1"/>
  <c r="R72" i="1" s="1"/>
  <c r="K72" i="1"/>
  <c r="J72" i="1"/>
  <c r="N72" i="1" s="1"/>
  <c r="O72" i="1" s="1"/>
  <c r="I72" i="1"/>
  <c r="G72" i="1"/>
  <c r="F72" i="1"/>
  <c r="E72" i="1"/>
  <c r="D72" i="1"/>
  <c r="C72" i="1"/>
  <c r="AI71" i="1"/>
  <c r="AE71" i="1"/>
  <c r="X71" i="1"/>
  <c r="Z71" i="1" s="1"/>
  <c r="U71" i="1"/>
  <c r="S71" i="1"/>
  <c r="Q71" i="1"/>
  <c r="P71" i="1"/>
  <c r="R71" i="1" s="1"/>
  <c r="K71" i="1"/>
  <c r="J71" i="1"/>
  <c r="N71" i="1" s="1"/>
  <c r="I71" i="1"/>
  <c r="G71" i="1"/>
  <c r="F71" i="1"/>
  <c r="E71" i="1"/>
  <c r="D71" i="1"/>
  <c r="C71" i="1"/>
  <c r="AI70" i="1"/>
  <c r="AE70" i="1"/>
  <c r="Z70" i="1"/>
  <c r="X70" i="1"/>
  <c r="U70" i="1"/>
  <c r="S70" i="1"/>
  <c r="Q70" i="1"/>
  <c r="P70" i="1"/>
  <c r="R70" i="1" s="1"/>
  <c r="N70" i="1"/>
  <c r="AG70" i="1" s="1"/>
  <c r="K70" i="1"/>
  <c r="J70" i="1"/>
  <c r="I70" i="1"/>
  <c r="G70" i="1"/>
  <c r="O70" i="1" s="1"/>
  <c r="F70" i="1"/>
  <c r="E70" i="1"/>
  <c r="D70" i="1"/>
  <c r="C70" i="1"/>
  <c r="AI69" i="1"/>
  <c r="AE69" i="1"/>
  <c r="X69" i="1"/>
  <c r="Z69" i="1" s="1"/>
  <c r="U69" i="1"/>
  <c r="S69" i="1"/>
  <c r="P69" i="1"/>
  <c r="R69" i="1" s="1"/>
  <c r="K69" i="1"/>
  <c r="N69" i="1" s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P68" i="1"/>
  <c r="Q68" i="1" s="1"/>
  <c r="K68" i="1"/>
  <c r="N68" i="1" s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O67" i="1"/>
  <c r="K67" i="1"/>
  <c r="N67" i="1" s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P66" i="1"/>
  <c r="Q66" i="1" s="1"/>
  <c r="K66" i="1"/>
  <c r="J66" i="1"/>
  <c r="N66" i="1" s="1"/>
  <c r="I66" i="1"/>
  <c r="G66" i="1"/>
  <c r="F66" i="1"/>
  <c r="E66" i="1"/>
  <c r="D66" i="1"/>
  <c r="C66" i="1"/>
  <c r="AI65" i="1"/>
  <c r="AE65" i="1"/>
  <c r="Z65" i="1" s="1"/>
  <c r="X65" i="1"/>
  <c r="U65" i="1"/>
  <c r="S65" i="1"/>
  <c r="R65" i="1"/>
  <c r="Q65" i="1"/>
  <c r="P65" i="1"/>
  <c r="O65" i="1"/>
  <c r="N65" i="1"/>
  <c r="K65" i="1"/>
  <c r="J65" i="1"/>
  <c r="I65" i="1"/>
  <c r="G65" i="1"/>
  <c r="F65" i="1"/>
  <c r="E65" i="1"/>
  <c r="D65" i="1"/>
  <c r="C65" i="1"/>
  <c r="AI64" i="1"/>
  <c r="AE64" i="1"/>
  <c r="Z64" i="1" s="1"/>
  <c r="X64" i="1"/>
  <c r="U64" i="1"/>
  <c r="S64" i="1"/>
  <c r="P64" i="1"/>
  <c r="R64" i="1" s="1"/>
  <c r="K64" i="1"/>
  <c r="J64" i="1"/>
  <c r="N64" i="1" s="1"/>
  <c r="O64" i="1" s="1"/>
  <c r="I64" i="1"/>
  <c r="G64" i="1"/>
  <c r="F64" i="1"/>
  <c r="E64" i="1"/>
  <c r="D64" i="1"/>
  <c r="C64" i="1"/>
  <c r="AI63" i="1"/>
  <c r="AE63" i="1"/>
  <c r="X63" i="1"/>
  <c r="Z63" i="1" s="1"/>
  <c r="U63" i="1"/>
  <c r="S63" i="1"/>
  <c r="Q63" i="1"/>
  <c r="P63" i="1"/>
  <c r="R63" i="1" s="1"/>
  <c r="K63" i="1"/>
  <c r="J63" i="1"/>
  <c r="N63" i="1" s="1"/>
  <c r="I63" i="1"/>
  <c r="G63" i="1"/>
  <c r="F63" i="1"/>
  <c r="E63" i="1"/>
  <c r="D63" i="1"/>
  <c r="C63" i="1"/>
  <c r="AI62" i="1"/>
  <c r="AE62" i="1"/>
  <c r="Z62" i="1"/>
  <c r="X62" i="1"/>
  <c r="U62" i="1"/>
  <c r="S62" i="1"/>
  <c r="Q62" i="1"/>
  <c r="P62" i="1"/>
  <c r="R62" i="1" s="1"/>
  <c r="N62" i="1"/>
  <c r="AG62" i="1" s="1"/>
  <c r="K62" i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P61" i="1"/>
  <c r="R61" i="1" s="1"/>
  <c r="N61" i="1"/>
  <c r="K61" i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AG60" i="1" s="1"/>
  <c r="P60" i="1"/>
  <c r="Q60" i="1" s="1"/>
  <c r="K60" i="1"/>
  <c r="N60" i="1" s="1"/>
  <c r="J60" i="1"/>
  <c r="I60" i="1"/>
  <c r="G60" i="1"/>
  <c r="O60" i="1" s="1"/>
  <c r="F60" i="1"/>
  <c r="E60" i="1"/>
  <c r="D60" i="1"/>
  <c r="C60" i="1"/>
  <c r="AI59" i="1"/>
  <c r="AE59" i="1"/>
  <c r="X59" i="1"/>
  <c r="Z59" i="1" s="1"/>
  <c r="U59" i="1"/>
  <c r="S59" i="1"/>
  <c r="P59" i="1"/>
  <c r="O59" i="1"/>
  <c r="K59" i="1"/>
  <c r="N59" i="1" s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P58" i="1"/>
  <c r="Q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Z57" i="1" s="1"/>
  <c r="U57" i="1"/>
  <c r="S57" i="1"/>
  <c r="R57" i="1"/>
  <c r="P57" i="1"/>
  <c r="N57" i="1"/>
  <c r="K57" i="1"/>
  <c r="J57" i="1"/>
  <c r="I57" i="1"/>
  <c r="G57" i="1"/>
  <c r="AG57" i="1" s="1"/>
  <c r="F57" i="1"/>
  <c r="E57" i="1"/>
  <c r="D57" i="1"/>
  <c r="C57" i="1"/>
  <c r="AI56" i="1"/>
  <c r="AE56" i="1"/>
  <c r="Z56" i="1" s="1"/>
  <c r="X56" i="1"/>
  <c r="U56" i="1"/>
  <c r="S56" i="1"/>
  <c r="P56" i="1"/>
  <c r="R56" i="1" s="1"/>
  <c r="N56" i="1"/>
  <c r="O56" i="1" s="1"/>
  <c r="K56" i="1"/>
  <c r="J56" i="1"/>
  <c r="I56" i="1"/>
  <c r="G56" i="1"/>
  <c r="F56" i="1"/>
  <c r="E56" i="1"/>
  <c r="D56" i="1"/>
  <c r="C56" i="1"/>
  <c r="AI55" i="1"/>
  <c r="AE55" i="1"/>
  <c r="X55" i="1"/>
  <c r="Z55" i="1" s="1"/>
  <c r="U55" i="1"/>
  <c r="S55" i="1"/>
  <c r="Q55" i="1"/>
  <c r="P55" i="1"/>
  <c r="R55" i="1" s="1"/>
  <c r="K55" i="1"/>
  <c r="J55" i="1"/>
  <c r="N55" i="1" s="1"/>
  <c r="I55" i="1"/>
  <c r="G55" i="1"/>
  <c r="F55" i="1"/>
  <c r="E55" i="1"/>
  <c r="D55" i="1"/>
  <c r="C55" i="1"/>
  <c r="AI54" i="1"/>
  <c r="AE54" i="1"/>
  <c r="Z54" i="1"/>
  <c r="X54" i="1"/>
  <c r="U54" i="1"/>
  <c r="S54" i="1"/>
  <c r="P54" i="1"/>
  <c r="R54" i="1" s="1"/>
  <c r="N54" i="1"/>
  <c r="AG54" i="1" s="1"/>
  <c r="K54" i="1"/>
  <c r="J54" i="1"/>
  <c r="I54" i="1"/>
  <c r="G54" i="1"/>
  <c r="F54" i="1"/>
  <c r="E54" i="1"/>
  <c r="D54" i="1"/>
  <c r="C54" i="1"/>
  <c r="AI53" i="1"/>
  <c r="AE53" i="1"/>
  <c r="Z53" i="1"/>
  <c r="X53" i="1"/>
  <c r="U53" i="1"/>
  <c r="S53" i="1"/>
  <c r="P53" i="1"/>
  <c r="R53" i="1" s="1"/>
  <c r="N53" i="1"/>
  <c r="K53" i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P52" i="1"/>
  <c r="K52" i="1"/>
  <c r="N52" i="1" s="1"/>
  <c r="J52" i="1"/>
  <c r="I52" i="1"/>
  <c r="G52" i="1"/>
  <c r="F52" i="1"/>
  <c r="E52" i="1"/>
  <c r="D52" i="1"/>
  <c r="C52" i="1"/>
  <c r="AI51" i="1"/>
  <c r="AE51" i="1"/>
  <c r="X51" i="1"/>
  <c r="Z51" i="1" s="1"/>
  <c r="U51" i="1"/>
  <c r="S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P50" i="1"/>
  <c r="K50" i="1"/>
  <c r="J50" i="1"/>
  <c r="I50" i="1"/>
  <c r="G50" i="1"/>
  <c r="F50" i="1"/>
  <c r="E50" i="1"/>
  <c r="D50" i="1"/>
  <c r="C50" i="1"/>
  <c r="AI49" i="1"/>
  <c r="AE49" i="1"/>
  <c r="Z49" i="1" s="1"/>
  <c r="X49" i="1"/>
  <c r="U49" i="1"/>
  <c r="S49" i="1"/>
  <c r="R49" i="1"/>
  <c r="P49" i="1"/>
  <c r="N49" i="1"/>
  <c r="K49" i="1"/>
  <c r="J49" i="1"/>
  <c r="I49" i="1"/>
  <c r="G49" i="1"/>
  <c r="AG49" i="1" s="1"/>
  <c r="F49" i="1"/>
  <c r="E49" i="1"/>
  <c r="D49" i="1"/>
  <c r="C49" i="1"/>
  <c r="AI48" i="1"/>
  <c r="AE48" i="1"/>
  <c r="Z48" i="1"/>
  <c r="X48" i="1"/>
  <c r="U48" i="1"/>
  <c r="S48" i="1"/>
  <c r="Q48" i="1"/>
  <c r="P48" i="1"/>
  <c r="R48" i="1" s="1"/>
  <c r="K48" i="1"/>
  <c r="J48" i="1"/>
  <c r="N48" i="1" s="1"/>
  <c r="O48" i="1" s="1"/>
  <c r="I48" i="1"/>
  <c r="G48" i="1"/>
  <c r="F48" i="1"/>
  <c r="E48" i="1"/>
  <c r="D48" i="1"/>
  <c r="C48" i="1"/>
  <c r="AI47" i="1"/>
  <c r="AE47" i="1"/>
  <c r="Z47" i="1"/>
  <c r="X47" i="1"/>
  <c r="U47" i="1"/>
  <c r="S47" i="1"/>
  <c r="Q47" i="1"/>
  <c r="P47" i="1"/>
  <c r="R47" i="1" s="1"/>
  <c r="N47" i="1"/>
  <c r="K47" i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P46" i="1"/>
  <c r="R46" i="1" s="1"/>
  <c r="K46" i="1"/>
  <c r="N46" i="1" s="1"/>
  <c r="AG46" i="1" s="1"/>
  <c r="J46" i="1"/>
  <c r="I46" i="1"/>
  <c r="G46" i="1"/>
  <c r="F46" i="1"/>
  <c r="E46" i="1"/>
  <c r="D46" i="1"/>
  <c r="C46" i="1"/>
  <c r="AI45" i="1"/>
  <c r="AE45" i="1"/>
  <c r="X45" i="1"/>
  <c r="Z45" i="1" s="1"/>
  <c r="U45" i="1"/>
  <c r="S45" i="1"/>
  <c r="R45" i="1"/>
  <c r="P45" i="1"/>
  <c r="Q45" i="1" s="1"/>
  <c r="K45" i="1"/>
  <c r="J45" i="1"/>
  <c r="N45" i="1" s="1"/>
  <c r="O45" i="1" s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P44" i="1"/>
  <c r="K44" i="1"/>
  <c r="J44" i="1"/>
  <c r="N44" i="1" s="1"/>
  <c r="I44" i="1"/>
  <c r="G44" i="1"/>
  <c r="Q44" i="1" s="1"/>
  <c r="F44" i="1"/>
  <c r="E44" i="1"/>
  <c r="D44" i="1"/>
  <c r="C44" i="1"/>
  <c r="AI43" i="1"/>
  <c r="AE43" i="1"/>
  <c r="Z43" i="1" s="1"/>
  <c r="X43" i="1"/>
  <c r="U43" i="1"/>
  <c r="S43" i="1"/>
  <c r="R43" i="1"/>
  <c r="Q43" i="1"/>
  <c r="P43" i="1"/>
  <c r="K43" i="1"/>
  <c r="J43" i="1"/>
  <c r="N43" i="1" s="1"/>
  <c r="O43" i="1" s="1"/>
  <c r="I43" i="1"/>
  <c r="G43" i="1"/>
  <c r="AG43" i="1" s="1"/>
  <c r="F43" i="1"/>
  <c r="E43" i="1"/>
  <c r="D43" i="1"/>
  <c r="C43" i="1"/>
  <c r="AI42" i="1"/>
  <c r="AE42" i="1"/>
  <c r="Z42" i="1"/>
  <c r="X42" i="1"/>
  <c r="U42" i="1"/>
  <c r="S42" i="1"/>
  <c r="R42" i="1"/>
  <c r="Q42" i="1"/>
  <c r="P42" i="1"/>
  <c r="K42" i="1"/>
  <c r="J42" i="1"/>
  <c r="N42" i="1" s="1"/>
  <c r="I42" i="1"/>
  <c r="G42" i="1"/>
  <c r="AG42" i="1" s="1"/>
  <c r="F42" i="1"/>
  <c r="E42" i="1"/>
  <c r="D42" i="1"/>
  <c r="C42" i="1"/>
  <c r="AI41" i="1"/>
  <c r="AE41" i="1"/>
  <c r="Z41" i="1"/>
  <c r="X41" i="1"/>
  <c r="U41" i="1"/>
  <c r="S41" i="1"/>
  <c r="Q41" i="1"/>
  <c r="P41" i="1"/>
  <c r="R41" i="1" s="1"/>
  <c r="N41" i="1"/>
  <c r="K41" i="1"/>
  <c r="J41" i="1"/>
  <c r="I41" i="1"/>
  <c r="AG41" i="1" s="1"/>
  <c r="G41" i="1"/>
  <c r="O41" i="1" s="1"/>
  <c r="F41" i="1"/>
  <c r="E41" i="1"/>
  <c r="D41" i="1"/>
  <c r="C41" i="1"/>
  <c r="AI40" i="1"/>
  <c r="AE40" i="1"/>
  <c r="Z40" i="1"/>
  <c r="X40" i="1"/>
  <c r="U40" i="1"/>
  <c r="S40" i="1"/>
  <c r="P40" i="1"/>
  <c r="R40" i="1" s="1"/>
  <c r="N40" i="1"/>
  <c r="K40" i="1"/>
  <c r="J40" i="1"/>
  <c r="I40" i="1"/>
  <c r="O40" i="1" s="1"/>
  <c r="G40" i="1"/>
  <c r="F40" i="1"/>
  <c r="E40" i="1"/>
  <c r="D40" i="1"/>
  <c r="C40" i="1"/>
  <c r="AI39" i="1"/>
  <c r="AE39" i="1"/>
  <c r="X39" i="1"/>
  <c r="Z39" i="1" s="1"/>
  <c r="U39" i="1"/>
  <c r="S39" i="1"/>
  <c r="P39" i="1"/>
  <c r="R39" i="1" s="1"/>
  <c r="K39" i="1"/>
  <c r="N39" i="1" s="1"/>
  <c r="J39" i="1"/>
  <c r="I39" i="1"/>
  <c r="G39" i="1"/>
  <c r="O39" i="1" s="1"/>
  <c r="F39" i="1"/>
  <c r="E39" i="1"/>
  <c r="D39" i="1"/>
  <c r="C39" i="1"/>
  <c r="AI38" i="1"/>
  <c r="AE38" i="1"/>
  <c r="X38" i="1"/>
  <c r="Z38" i="1" s="1"/>
  <c r="U38" i="1"/>
  <c r="S38" i="1"/>
  <c r="P38" i="1"/>
  <c r="R38" i="1" s="1"/>
  <c r="K38" i="1"/>
  <c r="N38" i="1" s="1"/>
  <c r="J38" i="1"/>
  <c r="I38" i="1"/>
  <c r="G38" i="1"/>
  <c r="O38" i="1" s="1"/>
  <c r="F38" i="1"/>
  <c r="E38" i="1"/>
  <c r="D38" i="1"/>
  <c r="C38" i="1"/>
  <c r="AI37" i="1"/>
  <c r="AE37" i="1"/>
  <c r="X37" i="1"/>
  <c r="Z37" i="1" s="1"/>
  <c r="U37" i="1"/>
  <c r="S37" i="1"/>
  <c r="R37" i="1"/>
  <c r="P37" i="1"/>
  <c r="Q37" i="1" s="1"/>
  <c r="K37" i="1"/>
  <c r="J37" i="1"/>
  <c r="N37" i="1" s="1"/>
  <c r="O37" i="1" s="1"/>
  <c r="I37" i="1"/>
  <c r="G37" i="1"/>
  <c r="AG37" i="1" s="1"/>
  <c r="F37" i="1"/>
  <c r="E37" i="1"/>
  <c r="D37" i="1"/>
  <c r="C37" i="1"/>
  <c r="AI36" i="1"/>
  <c r="AE36" i="1"/>
  <c r="X36" i="1"/>
  <c r="Z36" i="1" s="1"/>
  <c r="U36" i="1"/>
  <c r="S36" i="1"/>
  <c r="R36" i="1"/>
  <c r="P36" i="1"/>
  <c r="K36" i="1"/>
  <c r="J36" i="1"/>
  <c r="N36" i="1" s="1"/>
  <c r="I36" i="1"/>
  <c r="G36" i="1"/>
  <c r="Q36" i="1" s="1"/>
  <c r="F36" i="1"/>
  <c r="E36" i="1"/>
  <c r="D36" i="1"/>
  <c r="C36" i="1"/>
  <c r="AI35" i="1"/>
  <c r="AE35" i="1"/>
  <c r="Z35" i="1" s="1"/>
  <c r="X35" i="1"/>
  <c r="U35" i="1"/>
  <c r="S35" i="1"/>
  <c r="R35" i="1"/>
  <c r="Q35" i="1"/>
  <c r="P35" i="1"/>
  <c r="K35" i="1"/>
  <c r="J35" i="1"/>
  <c r="N35" i="1" s="1"/>
  <c r="O35" i="1" s="1"/>
  <c r="I35" i="1"/>
  <c r="G35" i="1"/>
  <c r="F35" i="1"/>
  <c r="E35" i="1"/>
  <c r="D35" i="1"/>
  <c r="C35" i="1"/>
  <c r="AI34" i="1"/>
  <c r="AE34" i="1"/>
  <c r="Z34" i="1"/>
  <c r="X34" i="1"/>
  <c r="U34" i="1"/>
  <c r="S34" i="1"/>
  <c r="R34" i="1"/>
  <c r="Q34" i="1"/>
  <c r="P34" i="1"/>
  <c r="K34" i="1"/>
  <c r="J34" i="1"/>
  <c r="N34" i="1" s="1"/>
  <c r="I34" i="1"/>
  <c r="O34" i="1" s="1"/>
  <c r="G34" i="1"/>
  <c r="AG34" i="1" s="1"/>
  <c r="F34" i="1"/>
  <c r="E34" i="1"/>
  <c r="D34" i="1"/>
  <c r="C34" i="1"/>
  <c r="AI33" i="1"/>
  <c r="AE33" i="1"/>
  <c r="Z33" i="1"/>
  <c r="X33" i="1"/>
  <c r="U33" i="1"/>
  <c r="S33" i="1"/>
  <c r="Q33" i="1"/>
  <c r="P33" i="1"/>
  <c r="R33" i="1" s="1"/>
  <c r="N33" i="1"/>
  <c r="K33" i="1"/>
  <c r="J33" i="1"/>
  <c r="I33" i="1"/>
  <c r="G33" i="1"/>
  <c r="O33" i="1" s="1"/>
  <c r="F33" i="1"/>
  <c r="E33" i="1"/>
  <c r="D33" i="1"/>
  <c r="C33" i="1"/>
  <c r="AI32" i="1"/>
  <c r="AE32" i="1"/>
  <c r="Z32" i="1"/>
  <c r="X32" i="1"/>
  <c r="U32" i="1"/>
  <c r="S32" i="1"/>
  <c r="P32" i="1"/>
  <c r="R32" i="1" s="1"/>
  <c r="N32" i="1"/>
  <c r="K32" i="1"/>
  <c r="J32" i="1"/>
  <c r="I32" i="1"/>
  <c r="O32" i="1" s="1"/>
  <c r="G32" i="1"/>
  <c r="F32" i="1"/>
  <c r="E32" i="1"/>
  <c r="D32" i="1"/>
  <c r="C32" i="1"/>
  <c r="AI31" i="1"/>
  <c r="AE31" i="1"/>
  <c r="X31" i="1"/>
  <c r="Z31" i="1" s="1"/>
  <c r="U31" i="1"/>
  <c r="S31" i="1"/>
  <c r="P31" i="1"/>
  <c r="R31" i="1" s="1"/>
  <c r="K31" i="1"/>
  <c r="N31" i="1" s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P30" i="1"/>
  <c r="R30" i="1" s="1"/>
  <c r="K30" i="1"/>
  <c r="N30" i="1" s="1"/>
  <c r="AG30" i="1" s="1"/>
  <c r="J30" i="1"/>
  <c r="I30" i="1"/>
  <c r="G30" i="1"/>
  <c r="O30" i="1" s="1"/>
  <c r="F30" i="1"/>
  <c r="E30" i="1"/>
  <c r="D30" i="1"/>
  <c r="C30" i="1"/>
  <c r="AI29" i="1"/>
  <c r="AE29" i="1"/>
  <c r="X29" i="1"/>
  <c r="Z29" i="1" s="1"/>
  <c r="U29" i="1"/>
  <c r="S29" i="1"/>
  <c r="R29" i="1"/>
  <c r="P29" i="1"/>
  <c r="Q29" i="1" s="1"/>
  <c r="K29" i="1"/>
  <c r="J29" i="1"/>
  <c r="N29" i="1" s="1"/>
  <c r="O29" i="1" s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P28" i="1"/>
  <c r="K28" i="1"/>
  <c r="J28" i="1"/>
  <c r="N28" i="1" s="1"/>
  <c r="I28" i="1"/>
  <c r="G28" i="1"/>
  <c r="Q28" i="1" s="1"/>
  <c r="F28" i="1"/>
  <c r="E28" i="1"/>
  <c r="D28" i="1"/>
  <c r="C28" i="1"/>
  <c r="AI27" i="1"/>
  <c r="AE27" i="1"/>
  <c r="Z27" i="1" s="1"/>
  <c r="X27" i="1"/>
  <c r="U27" i="1"/>
  <c r="S27" i="1"/>
  <c r="R27" i="1"/>
  <c r="Q27" i="1"/>
  <c r="P27" i="1"/>
  <c r="K27" i="1"/>
  <c r="J27" i="1"/>
  <c r="N27" i="1" s="1"/>
  <c r="O27" i="1" s="1"/>
  <c r="I27" i="1"/>
  <c r="G27" i="1"/>
  <c r="AG27" i="1" s="1"/>
  <c r="F27" i="1"/>
  <c r="E27" i="1"/>
  <c r="D27" i="1"/>
  <c r="C27" i="1"/>
  <c r="AI26" i="1"/>
  <c r="AE26" i="1"/>
  <c r="Z26" i="1"/>
  <c r="X26" i="1"/>
  <c r="U26" i="1"/>
  <c r="S26" i="1"/>
  <c r="R26" i="1"/>
  <c r="Q26" i="1"/>
  <c r="P26" i="1"/>
  <c r="K26" i="1"/>
  <c r="J26" i="1"/>
  <c r="N26" i="1" s="1"/>
  <c r="I26" i="1"/>
  <c r="O26" i="1" s="1"/>
  <c r="G26" i="1"/>
  <c r="AG26" i="1" s="1"/>
  <c r="F26" i="1"/>
  <c r="E26" i="1"/>
  <c r="D26" i="1"/>
  <c r="C26" i="1"/>
  <c r="AI25" i="1"/>
  <c r="AE25" i="1"/>
  <c r="Z25" i="1"/>
  <c r="X25" i="1"/>
  <c r="U25" i="1"/>
  <c r="S25" i="1"/>
  <c r="Q25" i="1"/>
  <c r="P25" i="1"/>
  <c r="R25" i="1" s="1"/>
  <c r="N25" i="1"/>
  <c r="K25" i="1"/>
  <c r="J25" i="1"/>
  <c r="I25" i="1"/>
  <c r="AG25" i="1" s="1"/>
  <c r="G25" i="1"/>
  <c r="O25" i="1" s="1"/>
  <c r="F25" i="1"/>
  <c r="E25" i="1"/>
  <c r="D25" i="1"/>
  <c r="C25" i="1"/>
  <c r="AI24" i="1"/>
  <c r="AE24" i="1"/>
  <c r="Z24" i="1"/>
  <c r="X24" i="1"/>
  <c r="U24" i="1"/>
  <c r="S24" i="1"/>
  <c r="P24" i="1"/>
  <c r="R24" i="1" s="1"/>
  <c r="N24" i="1"/>
  <c r="K24" i="1"/>
  <c r="J24" i="1"/>
  <c r="I24" i="1"/>
  <c r="O24" i="1" s="1"/>
  <c r="G24" i="1"/>
  <c r="F24" i="1"/>
  <c r="E24" i="1"/>
  <c r="D24" i="1"/>
  <c r="C24" i="1"/>
  <c r="AI23" i="1"/>
  <c r="AE23" i="1"/>
  <c r="X23" i="1"/>
  <c r="Z23" i="1" s="1"/>
  <c r="U23" i="1"/>
  <c r="S23" i="1"/>
  <c r="P23" i="1"/>
  <c r="R23" i="1" s="1"/>
  <c r="K23" i="1"/>
  <c r="N23" i="1" s="1"/>
  <c r="J23" i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J22" i="1"/>
  <c r="N22" i="1" s="1"/>
  <c r="I22" i="1"/>
  <c r="G22" i="1"/>
  <c r="O22" i="1" s="1"/>
  <c r="F22" i="1"/>
  <c r="E22" i="1"/>
  <c r="D22" i="1"/>
  <c r="C22" i="1"/>
  <c r="AI21" i="1"/>
  <c r="AE21" i="1"/>
  <c r="X21" i="1"/>
  <c r="Z21" i="1" s="1"/>
  <c r="U21" i="1"/>
  <c r="S21" i="1"/>
  <c r="R21" i="1"/>
  <c r="P21" i="1"/>
  <c r="Q21" i="1" s="1"/>
  <c r="K21" i="1"/>
  <c r="J21" i="1"/>
  <c r="N21" i="1" s="1"/>
  <c r="O21" i="1" s="1"/>
  <c r="I21" i="1"/>
  <c r="G21" i="1"/>
  <c r="AG21" i="1" s="1"/>
  <c r="F21" i="1"/>
  <c r="E21" i="1"/>
  <c r="D21" i="1"/>
  <c r="C21" i="1"/>
  <c r="AI20" i="1"/>
  <c r="AE20" i="1"/>
  <c r="X20" i="1"/>
  <c r="Z20" i="1" s="1"/>
  <c r="U20" i="1"/>
  <c r="S20" i="1"/>
  <c r="R20" i="1"/>
  <c r="P20" i="1"/>
  <c r="K20" i="1"/>
  <c r="J20" i="1"/>
  <c r="N20" i="1" s="1"/>
  <c r="I20" i="1"/>
  <c r="G20" i="1"/>
  <c r="Q20" i="1" s="1"/>
  <c r="F20" i="1"/>
  <c r="E20" i="1"/>
  <c r="D20" i="1"/>
  <c r="C20" i="1"/>
  <c r="AI19" i="1"/>
  <c r="AE19" i="1"/>
  <c r="Z19" i="1" s="1"/>
  <c r="X19" i="1"/>
  <c r="U19" i="1"/>
  <c r="S19" i="1"/>
  <c r="R19" i="1"/>
  <c r="Q19" i="1"/>
  <c r="P19" i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Z18" i="1"/>
  <c r="X18" i="1"/>
  <c r="U18" i="1"/>
  <c r="S18" i="1"/>
  <c r="Q18" i="1"/>
  <c r="P18" i="1"/>
  <c r="R18" i="1" s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Q17" i="1"/>
  <c r="P17" i="1"/>
  <c r="R17" i="1" s="1"/>
  <c r="N17" i="1"/>
  <c r="K17" i="1"/>
  <c r="J17" i="1"/>
  <c r="I17" i="1"/>
  <c r="G17" i="1"/>
  <c r="O17" i="1" s="1"/>
  <c r="F17" i="1"/>
  <c r="E17" i="1"/>
  <c r="D17" i="1"/>
  <c r="C17" i="1"/>
  <c r="AI16" i="1"/>
  <c r="AE16" i="1"/>
  <c r="Z16" i="1"/>
  <c r="X16" i="1"/>
  <c r="U16" i="1"/>
  <c r="S16" i="1"/>
  <c r="P16" i="1"/>
  <c r="R16" i="1" s="1"/>
  <c r="N16" i="1"/>
  <c r="AG16" i="1" s="1"/>
  <c r="K16" i="1"/>
  <c r="J16" i="1"/>
  <c r="I16" i="1"/>
  <c r="O16" i="1" s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N15" i="1" s="1"/>
  <c r="J15" i="1"/>
  <c r="I15" i="1"/>
  <c r="G15" i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J14" i="1"/>
  <c r="N14" i="1" s="1"/>
  <c r="I14" i="1"/>
  <c r="G14" i="1"/>
  <c r="O14" i="1" s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J13" i="1"/>
  <c r="N13" i="1" s="1"/>
  <c r="O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P12" i="1"/>
  <c r="K12" i="1"/>
  <c r="J12" i="1"/>
  <c r="N12" i="1" s="1"/>
  <c r="I12" i="1"/>
  <c r="G12" i="1"/>
  <c r="Q12" i="1" s="1"/>
  <c r="F12" i="1"/>
  <c r="E12" i="1"/>
  <c r="D12" i="1"/>
  <c r="C12" i="1"/>
  <c r="AI11" i="1"/>
  <c r="AE11" i="1"/>
  <c r="Z11" i="1" s="1"/>
  <c r="X11" i="1"/>
  <c r="U11" i="1"/>
  <c r="S11" i="1"/>
  <c r="R11" i="1"/>
  <c r="Q11" i="1"/>
  <c r="P11" i="1"/>
  <c r="K11" i="1"/>
  <c r="J11" i="1"/>
  <c r="N11" i="1" s="1"/>
  <c r="O11" i="1" s="1"/>
  <c r="I11" i="1"/>
  <c r="G11" i="1"/>
  <c r="AG11" i="1" s="1"/>
  <c r="F11" i="1"/>
  <c r="E11" i="1"/>
  <c r="D11" i="1"/>
  <c r="C11" i="1"/>
  <c r="AI10" i="1"/>
  <c r="AE10" i="1"/>
  <c r="Z10" i="1"/>
  <c r="X10" i="1"/>
  <c r="U10" i="1"/>
  <c r="S10" i="1"/>
  <c r="Q10" i="1"/>
  <c r="P10" i="1"/>
  <c r="R10" i="1" s="1"/>
  <c r="K10" i="1"/>
  <c r="J10" i="1"/>
  <c r="N10" i="1" s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I9" i="1"/>
  <c r="AE9" i="1"/>
  <c r="Z9" i="1"/>
  <c r="X9" i="1"/>
  <c r="U9" i="1"/>
  <c r="S9" i="1"/>
  <c r="Q9" i="1"/>
  <c r="P9" i="1"/>
  <c r="R9" i="1" s="1"/>
  <c r="N9" i="1"/>
  <c r="K9" i="1"/>
  <c r="J9" i="1"/>
  <c r="I9" i="1"/>
  <c r="G9" i="1"/>
  <c r="F9" i="1"/>
  <c r="E9" i="1"/>
  <c r="D9" i="1"/>
  <c r="C9" i="1"/>
  <c r="E4" i="1"/>
  <c r="B3" i="1"/>
  <c r="AG15" i="1" l="1"/>
  <c r="AG32" i="1"/>
  <c r="O46" i="1"/>
  <c r="O42" i="1"/>
  <c r="AG39" i="1"/>
  <c r="AG83" i="1"/>
  <c r="AG10" i="1"/>
  <c r="AG24" i="1"/>
  <c r="AG40" i="1"/>
  <c r="AG13" i="1"/>
  <c r="AG14" i="1"/>
  <c r="AG23" i="1"/>
  <c r="AG33" i="1"/>
  <c r="AG29" i="1"/>
  <c r="AG45" i="1"/>
  <c r="AG18" i="1"/>
  <c r="AG35" i="1"/>
  <c r="AG17" i="1"/>
  <c r="AG19" i="1"/>
  <c r="AG22" i="1"/>
  <c r="O31" i="1"/>
  <c r="O15" i="1"/>
  <c r="O18" i="1"/>
  <c r="AG31" i="1"/>
  <c r="AG38" i="1"/>
  <c r="AG88" i="1"/>
  <c r="O88" i="1"/>
  <c r="AG77" i="1"/>
  <c r="R100" i="1"/>
  <c r="AG100" i="1" s="1"/>
  <c r="Q100" i="1"/>
  <c r="AG117" i="1"/>
  <c r="Q117" i="1"/>
  <c r="Q147" i="1"/>
  <c r="R147" i="1"/>
  <c r="G420" i="1"/>
  <c r="Q14" i="1"/>
  <c r="Q22" i="1"/>
  <c r="Q30" i="1"/>
  <c r="Q38" i="1"/>
  <c r="Q46" i="1"/>
  <c r="Q49" i="1"/>
  <c r="Q50" i="1"/>
  <c r="O51" i="1"/>
  <c r="Q52" i="1"/>
  <c r="AG66" i="1"/>
  <c r="O66" i="1"/>
  <c r="Z67" i="1"/>
  <c r="O68" i="1"/>
  <c r="N74" i="1"/>
  <c r="N75" i="1"/>
  <c r="O77" i="1"/>
  <c r="Q82" i="1"/>
  <c r="O83" i="1"/>
  <c r="Q84" i="1"/>
  <c r="Q89" i="1"/>
  <c r="R91" i="1"/>
  <c r="AG91" i="1" s="1"/>
  <c r="Q91" i="1"/>
  <c r="Q98" i="1"/>
  <c r="R99" i="1"/>
  <c r="AG99" i="1" s="1"/>
  <c r="Q99" i="1"/>
  <c r="AG104" i="1"/>
  <c r="AG114" i="1"/>
  <c r="O124" i="1"/>
  <c r="AG131" i="1"/>
  <c r="AG141" i="1"/>
  <c r="Q155" i="1"/>
  <c r="R155" i="1"/>
  <c r="AG155" i="1" s="1"/>
  <c r="O347" i="1"/>
  <c r="AG129" i="1"/>
  <c r="R141" i="1"/>
  <c r="Q141" i="1"/>
  <c r="R154" i="1"/>
  <c r="Q154" i="1"/>
  <c r="R181" i="1"/>
  <c r="Q181" i="1"/>
  <c r="AG87" i="1"/>
  <c r="J420" i="1"/>
  <c r="Q24" i="1"/>
  <c r="AG58" i="1"/>
  <c r="O58" i="1"/>
  <c r="AG72" i="1"/>
  <c r="Q76" i="1"/>
  <c r="AG81" i="1"/>
  <c r="AG93" i="1"/>
  <c r="AG94" i="1"/>
  <c r="AG108" i="1"/>
  <c r="AG132" i="1"/>
  <c r="O132" i="1"/>
  <c r="AG147" i="1"/>
  <c r="O147" i="1"/>
  <c r="AG48" i="1"/>
  <c r="AG55" i="1"/>
  <c r="R59" i="1"/>
  <c r="AG59" i="1" s="1"/>
  <c r="Q59" i="1"/>
  <c r="O85" i="1"/>
  <c r="R51" i="1"/>
  <c r="AG51" i="1" s="1"/>
  <c r="Q51" i="1"/>
  <c r="AG69" i="1"/>
  <c r="R83" i="1"/>
  <c r="Q83" i="1"/>
  <c r="U420" i="1"/>
  <c r="O10" i="1"/>
  <c r="Q16" i="1"/>
  <c r="Q420" i="1" s="1"/>
  <c r="Q32" i="1"/>
  <c r="Q40" i="1"/>
  <c r="K420" i="1"/>
  <c r="X420" i="1"/>
  <c r="Q54" i="1"/>
  <c r="AG61" i="1"/>
  <c r="O62" i="1"/>
  <c r="AG71" i="1"/>
  <c r="AG73" i="1"/>
  <c r="R75" i="1"/>
  <c r="Q75" i="1"/>
  <c r="R76" i="1"/>
  <c r="AG76" i="1" s="1"/>
  <c r="O92" i="1"/>
  <c r="O93" i="1"/>
  <c r="AG97" i="1"/>
  <c r="O100" i="1"/>
  <c r="Q120" i="1"/>
  <c r="R120" i="1"/>
  <c r="AG120" i="1" s="1"/>
  <c r="AG123" i="1"/>
  <c r="R124" i="1"/>
  <c r="AG124" i="1" s="1"/>
  <c r="Q124" i="1"/>
  <c r="Q134" i="1"/>
  <c r="R134" i="1"/>
  <c r="AG134" i="1" s="1"/>
  <c r="AG143" i="1"/>
  <c r="O143" i="1"/>
  <c r="R92" i="1"/>
  <c r="AG92" i="1" s="1"/>
  <c r="Q92" i="1"/>
  <c r="S420" i="1"/>
  <c r="O28" i="1"/>
  <c r="O36" i="1"/>
  <c r="O84" i="1"/>
  <c r="Q90" i="1"/>
  <c r="O90" i="1"/>
  <c r="O91" i="1"/>
  <c r="AG95" i="1"/>
  <c r="AG98" i="1"/>
  <c r="O98" i="1"/>
  <c r="O99" i="1"/>
  <c r="O101" i="1"/>
  <c r="AG102" i="1"/>
  <c r="R115" i="1"/>
  <c r="AG115" i="1" s="1"/>
  <c r="Q115" i="1"/>
  <c r="O117" i="1"/>
  <c r="R130" i="1"/>
  <c r="AG130" i="1" s="1"/>
  <c r="Q130" i="1"/>
  <c r="AG140" i="1"/>
  <c r="Q140" i="1"/>
  <c r="R150" i="1"/>
  <c r="Q150" i="1"/>
  <c r="O155" i="1"/>
  <c r="I420" i="1"/>
  <c r="O12" i="1"/>
  <c r="O20" i="1"/>
  <c r="O44" i="1"/>
  <c r="AG50" i="1"/>
  <c r="O50" i="1"/>
  <c r="O52" i="1"/>
  <c r="O57" i="1"/>
  <c r="AG64" i="1"/>
  <c r="O9" i="1"/>
  <c r="AE420" i="1"/>
  <c r="AG12" i="1"/>
  <c r="Q15" i="1"/>
  <c r="AG20" i="1"/>
  <c r="Q23" i="1"/>
  <c r="AG28" i="1"/>
  <c r="Q31" i="1"/>
  <c r="AG36" i="1"/>
  <c r="Q39" i="1"/>
  <c r="AG44" i="1"/>
  <c r="AG53" i="1"/>
  <c r="O54" i="1"/>
  <c r="AG63" i="1"/>
  <c r="AG65" i="1"/>
  <c r="R67" i="1"/>
  <c r="AG67" i="1" s="1"/>
  <c r="Q67" i="1"/>
  <c r="R68" i="1"/>
  <c r="AG68" i="1" s="1"/>
  <c r="Q78" i="1"/>
  <c r="AG80" i="1"/>
  <c r="Q86" i="1"/>
  <c r="R119" i="1"/>
  <c r="Q119" i="1"/>
  <c r="AG162" i="1"/>
  <c r="AG9" i="1"/>
  <c r="AG47" i="1"/>
  <c r="O47" i="1"/>
  <c r="O49" i="1"/>
  <c r="N50" i="1"/>
  <c r="N420" i="1" s="1"/>
  <c r="AG52" i="1"/>
  <c r="AG56" i="1"/>
  <c r="Q57" i="1"/>
  <c r="Q74" i="1"/>
  <c r="AG74" i="1"/>
  <c r="O74" i="1"/>
  <c r="Z75" i="1"/>
  <c r="O76" i="1"/>
  <c r="N82" i="1"/>
  <c r="AG82" i="1" s="1"/>
  <c r="AG85" i="1"/>
  <c r="O89" i="1"/>
  <c r="N90" i="1"/>
  <c r="AG90" i="1" s="1"/>
  <c r="AG96" i="1"/>
  <c r="AG103" i="1"/>
  <c r="Z104" i="1"/>
  <c r="Z105" i="1"/>
  <c r="AG105" i="1" s="1"/>
  <c r="O106" i="1"/>
  <c r="Q106" i="1"/>
  <c r="AG106" i="1"/>
  <c r="AG121" i="1"/>
  <c r="O121" i="1"/>
  <c r="Q129" i="1"/>
  <c r="R129" i="1"/>
  <c r="O94" i="1"/>
  <c r="O102" i="1"/>
  <c r="AG109" i="1"/>
  <c r="Q112" i="1"/>
  <c r="AG126" i="1"/>
  <c r="Q135" i="1"/>
  <c r="R135" i="1"/>
  <c r="AG135" i="1" s="1"/>
  <c r="O137" i="1"/>
  <c r="AG137" i="1"/>
  <c r="R149" i="1"/>
  <c r="Q149" i="1"/>
  <c r="O153" i="1"/>
  <c r="O166" i="1"/>
  <c r="O186" i="1"/>
  <c r="R205" i="1"/>
  <c r="Q205" i="1"/>
  <c r="Q107" i="1"/>
  <c r="R112" i="1"/>
  <c r="O114" i="1"/>
  <c r="N128" i="1"/>
  <c r="O128" i="1" s="1"/>
  <c r="O131" i="1"/>
  <c r="AG142" i="1"/>
  <c r="R158" i="1"/>
  <c r="Q158" i="1"/>
  <c r="Q163" i="1"/>
  <c r="R163" i="1"/>
  <c r="AG189" i="1"/>
  <c r="R201" i="1"/>
  <c r="AG201" i="1" s="1"/>
  <c r="Q201" i="1"/>
  <c r="Q243" i="1"/>
  <c r="AG243" i="1"/>
  <c r="O243" i="1"/>
  <c r="AG180" i="1"/>
  <c r="O180" i="1"/>
  <c r="Q180" i="1"/>
  <c r="AG184" i="1"/>
  <c r="O184" i="1"/>
  <c r="Q184" i="1"/>
  <c r="R197" i="1"/>
  <c r="AG197" i="1" s="1"/>
  <c r="Q197" i="1"/>
  <c r="O53" i="1"/>
  <c r="O61" i="1"/>
  <c r="O69" i="1"/>
  <c r="O107" i="1"/>
  <c r="O122" i="1"/>
  <c r="O145" i="1"/>
  <c r="Q145" i="1"/>
  <c r="AG148" i="1"/>
  <c r="O148" i="1"/>
  <c r="Q148" i="1"/>
  <c r="AG156" i="1"/>
  <c r="O156" i="1"/>
  <c r="Q156" i="1"/>
  <c r="O159" i="1"/>
  <c r="R166" i="1"/>
  <c r="AG166" i="1" s="1"/>
  <c r="Q166" i="1"/>
  <c r="AG171" i="1"/>
  <c r="O171" i="1"/>
  <c r="AG177" i="1"/>
  <c r="AG185" i="1"/>
  <c r="R193" i="1"/>
  <c r="AG193" i="1" s="1"/>
  <c r="Q193" i="1"/>
  <c r="Q56" i="1"/>
  <c r="Q64" i="1"/>
  <c r="Q72" i="1"/>
  <c r="Q80" i="1"/>
  <c r="Q88" i="1"/>
  <c r="Q96" i="1"/>
  <c r="AG101" i="1"/>
  <c r="Q104" i="1"/>
  <c r="Q108" i="1"/>
  <c r="AG110" i="1"/>
  <c r="O111" i="1"/>
  <c r="Z112" i="1"/>
  <c r="Z420" i="1" s="1"/>
  <c r="R113" i="1"/>
  <c r="AG113" i="1" s="1"/>
  <c r="O116" i="1"/>
  <c r="N119" i="1"/>
  <c r="AG119" i="1" s="1"/>
  <c r="Z119" i="1"/>
  <c r="AG125" i="1"/>
  <c r="Q128" i="1"/>
  <c r="N134" i="1"/>
  <c r="O134" i="1" s="1"/>
  <c r="O149" i="1"/>
  <c r="AG160" i="1"/>
  <c r="Q160" i="1"/>
  <c r="O160" i="1"/>
  <c r="AG163" i="1"/>
  <c r="AG179" i="1"/>
  <c r="Q189" i="1"/>
  <c r="Q53" i="1"/>
  <c r="O55" i="1"/>
  <c r="Q61" i="1"/>
  <c r="O63" i="1"/>
  <c r="Q69" i="1"/>
  <c r="O71" i="1"/>
  <c r="Q77" i="1"/>
  <c r="O79" i="1"/>
  <c r="O87" i="1"/>
  <c r="Q93" i="1"/>
  <c r="O95" i="1"/>
  <c r="O103" i="1"/>
  <c r="O109" i="1"/>
  <c r="N112" i="1"/>
  <c r="O112" i="1" s="1"/>
  <c r="Q121" i="1"/>
  <c r="O126" i="1"/>
  <c r="O130" i="1"/>
  <c r="Q137" i="1"/>
  <c r="N145" i="1"/>
  <c r="AG145" i="1" s="1"/>
  <c r="O152" i="1"/>
  <c r="Q153" i="1"/>
  <c r="O161" i="1"/>
  <c r="AG161" i="1"/>
  <c r="AG167" i="1"/>
  <c r="O167" i="1"/>
  <c r="AG169" i="1"/>
  <c r="AG187" i="1"/>
  <c r="O187" i="1"/>
  <c r="O115" i="1"/>
  <c r="Q116" i="1"/>
  <c r="AG118" i="1"/>
  <c r="Z120" i="1"/>
  <c r="N127" i="1"/>
  <c r="Z127" i="1"/>
  <c r="O129" i="1"/>
  <c r="AG133" i="1"/>
  <c r="Q139" i="1"/>
  <c r="R139" i="1"/>
  <c r="AG139" i="1" s="1"/>
  <c r="AG149" i="1"/>
  <c r="O154" i="1"/>
  <c r="AG158" i="1"/>
  <c r="O162" i="1"/>
  <c r="Z166" i="1"/>
  <c r="Z168" i="1"/>
  <c r="AG168" i="1" s="1"/>
  <c r="R178" i="1"/>
  <c r="Q178" i="1"/>
  <c r="AG181" i="1"/>
  <c r="Z186" i="1"/>
  <c r="AG205" i="1"/>
  <c r="AG136" i="1"/>
  <c r="AG144" i="1"/>
  <c r="N146" i="1"/>
  <c r="O146" i="1" s="1"/>
  <c r="Z150" i="1"/>
  <c r="AG151" i="1"/>
  <c r="O157" i="1"/>
  <c r="AG164" i="1"/>
  <c r="O164" i="1"/>
  <c r="O177" i="1"/>
  <c r="Q179" i="1"/>
  <c r="R182" i="1"/>
  <c r="Q182" i="1"/>
  <c r="AG188" i="1"/>
  <c r="AG213" i="1"/>
  <c r="AG225" i="1"/>
  <c r="AG240" i="1"/>
  <c r="O240" i="1"/>
  <c r="Q240" i="1"/>
  <c r="Q248" i="1"/>
  <c r="AG248" i="1"/>
  <c r="O248" i="1"/>
  <c r="Z138" i="1"/>
  <c r="AG138" i="1" s="1"/>
  <c r="O141" i="1"/>
  <c r="N153" i="1"/>
  <c r="AG153" i="1" s="1"/>
  <c r="Z154" i="1"/>
  <c r="R162" i="1"/>
  <c r="Q162" i="1"/>
  <c r="O163" i="1"/>
  <c r="N170" i="1"/>
  <c r="Z174" i="1"/>
  <c r="AG174" i="1" s="1"/>
  <c r="AG175" i="1"/>
  <c r="O176" i="1"/>
  <c r="O181" i="1"/>
  <c r="AG191" i="1"/>
  <c r="O191" i="1"/>
  <c r="AG195" i="1"/>
  <c r="O195" i="1"/>
  <c r="AG199" i="1"/>
  <c r="O199" i="1"/>
  <c r="AG203" i="1"/>
  <c r="O203" i="1"/>
  <c r="AG207" i="1"/>
  <c r="O207" i="1"/>
  <c r="R218" i="1"/>
  <c r="AG218" i="1" s="1"/>
  <c r="Q218" i="1"/>
  <c r="R229" i="1"/>
  <c r="AG229" i="1" s="1"/>
  <c r="Q229" i="1"/>
  <c r="AG231" i="1"/>
  <c r="AG239" i="1"/>
  <c r="O239" i="1"/>
  <c r="AG245" i="1"/>
  <c r="O245" i="1"/>
  <c r="Q245" i="1"/>
  <c r="O189" i="1"/>
  <c r="O300" i="1"/>
  <c r="AG300" i="1"/>
  <c r="Q143" i="1"/>
  <c r="R146" i="1"/>
  <c r="AG146" i="1" s="1"/>
  <c r="Q146" i="1"/>
  <c r="AG152" i="1"/>
  <c r="N154" i="1"/>
  <c r="AG154" i="1" s="1"/>
  <c r="Z158" i="1"/>
  <c r="AG159" i="1"/>
  <c r="O165" i="1"/>
  <c r="AG172" i="1"/>
  <c r="O172" i="1"/>
  <c r="Z182" i="1"/>
  <c r="AG182" i="1" s="1"/>
  <c r="AG183" i="1"/>
  <c r="R185" i="1"/>
  <c r="Q185" i="1"/>
  <c r="R186" i="1"/>
  <c r="AG186" i="1" s="1"/>
  <c r="Q186" i="1"/>
  <c r="Q187" i="1"/>
  <c r="AG190" i="1"/>
  <c r="AG192" i="1"/>
  <c r="O193" i="1"/>
  <c r="AG194" i="1"/>
  <c r="AG196" i="1"/>
  <c r="O197" i="1"/>
  <c r="AG198" i="1"/>
  <c r="AG200" i="1"/>
  <c r="O201" i="1"/>
  <c r="AG202" i="1"/>
  <c r="AG204" i="1"/>
  <c r="O205" i="1"/>
  <c r="AG206" i="1"/>
  <c r="AG208" i="1"/>
  <c r="AG209" i="1"/>
  <c r="Q219" i="1"/>
  <c r="AG219" i="1"/>
  <c r="O219" i="1"/>
  <c r="Z236" i="1"/>
  <c r="AG249" i="1"/>
  <c r="AG257" i="1"/>
  <c r="Q167" i="1"/>
  <c r="R170" i="1"/>
  <c r="Q170" i="1"/>
  <c r="AG176" i="1"/>
  <c r="N178" i="1"/>
  <c r="AG211" i="1"/>
  <c r="Q211" i="1"/>
  <c r="O211" i="1"/>
  <c r="AG216" i="1"/>
  <c r="O216" i="1"/>
  <c r="Q216" i="1"/>
  <c r="AG233" i="1"/>
  <c r="AG237" i="1"/>
  <c r="R242" i="1"/>
  <c r="AG242" i="1" s="1"/>
  <c r="Q242" i="1"/>
  <c r="O169" i="1"/>
  <c r="Q171" i="1"/>
  <c r="AG212" i="1"/>
  <c r="Q212" i="1"/>
  <c r="O212" i="1"/>
  <c r="AG215" i="1"/>
  <c r="O215" i="1"/>
  <c r="O229" i="1"/>
  <c r="O268" i="1"/>
  <c r="AG268" i="1"/>
  <c r="O217" i="1"/>
  <c r="Q235" i="1"/>
  <c r="AG235" i="1"/>
  <c r="O235" i="1"/>
  <c r="R257" i="1"/>
  <c r="Q257" i="1"/>
  <c r="Q284" i="1"/>
  <c r="R284" i="1"/>
  <c r="AG284" i="1" s="1"/>
  <c r="O310" i="1"/>
  <c r="AG310" i="1"/>
  <c r="AG395" i="1"/>
  <c r="O188" i="1"/>
  <c r="Q194" i="1"/>
  <c r="O196" i="1"/>
  <c r="Q202" i="1"/>
  <c r="O204" i="1"/>
  <c r="Q215" i="1"/>
  <c r="R223" i="1"/>
  <c r="AG223" i="1" s="1"/>
  <c r="AG230" i="1"/>
  <c r="R241" i="1"/>
  <c r="AG241" i="1" s="1"/>
  <c r="Q241" i="1"/>
  <c r="Q255" i="1"/>
  <c r="O213" i="1"/>
  <c r="R215" i="1"/>
  <c r="Q227" i="1"/>
  <c r="AG227" i="1"/>
  <c r="O227" i="1"/>
  <c r="R233" i="1"/>
  <c r="Q233" i="1"/>
  <c r="AG236" i="1"/>
  <c r="Q247" i="1"/>
  <c r="AG252" i="1"/>
  <c r="AG296" i="1"/>
  <c r="N222" i="1"/>
  <c r="AG222" i="1" s="1"/>
  <c r="R225" i="1"/>
  <c r="Q225" i="1"/>
  <c r="AG228" i="1"/>
  <c r="AG232" i="1"/>
  <c r="O232" i="1"/>
  <c r="O241" i="1"/>
  <c r="R249" i="1"/>
  <c r="Q249" i="1"/>
  <c r="AG253" i="1"/>
  <c r="AG254" i="1"/>
  <c r="AG255" i="1"/>
  <c r="O255" i="1"/>
  <c r="O257" i="1"/>
  <c r="AG258" i="1"/>
  <c r="O258" i="1"/>
  <c r="Q190" i="1"/>
  <c r="O192" i="1"/>
  <c r="Q198" i="1"/>
  <c r="O200" i="1"/>
  <c r="Q206" i="1"/>
  <c r="O208" i="1"/>
  <c r="O209" i="1"/>
  <c r="O210" i="1"/>
  <c r="R217" i="1"/>
  <c r="AG217" i="1" s="1"/>
  <c r="Q217" i="1"/>
  <c r="AG220" i="1"/>
  <c r="Q221" i="1"/>
  <c r="O231" i="1"/>
  <c r="O233" i="1"/>
  <c r="Q234" i="1"/>
  <c r="O237" i="1"/>
  <c r="Q239" i="1"/>
  <c r="AG261" i="1"/>
  <c r="AG264" i="1"/>
  <c r="Q264" i="1"/>
  <c r="O264" i="1"/>
  <c r="O291" i="1"/>
  <c r="AG291" i="1"/>
  <c r="R293" i="1"/>
  <c r="AG293" i="1" s="1"/>
  <c r="Q293" i="1"/>
  <c r="O298" i="1"/>
  <c r="N214" i="1"/>
  <c r="O214" i="1" s="1"/>
  <c r="AG224" i="1"/>
  <c r="O224" i="1"/>
  <c r="Q231" i="1"/>
  <c r="R239" i="1"/>
  <c r="N246" i="1"/>
  <c r="O246" i="1" s="1"/>
  <c r="Q250" i="1"/>
  <c r="O251" i="1"/>
  <c r="O259" i="1"/>
  <c r="O263" i="1"/>
  <c r="Q275" i="1"/>
  <c r="O278" i="1"/>
  <c r="AG282" i="1"/>
  <c r="O289" i="1"/>
  <c r="O301" i="1"/>
  <c r="Q307" i="1"/>
  <c r="AG311" i="1"/>
  <c r="AG316" i="1"/>
  <c r="O316" i="1"/>
  <c r="AG321" i="1"/>
  <c r="O321" i="1"/>
  <c r="R325" i="1"/>
  <c r="AG325" i="1" s="1"/>
  <c r="Q325" i="1"/>
  <c r="AG343" i="1"/>
  <c r="R406" i="1"/>
  <c r="AG406" i="1" s="1"/>
  <c r="Q406" i="1"/>
  <c r="Q214" i="1"/>
  <c r="Q230" i="1"/>
  <c r="AG251" i="1"/>
  <c r="O256" i="1"/>
  <c r="AG259" i="1"/>
  <c r="Q266" i="1"/>
  <c r="O269" i="1"/>
  <c r="R275" i="1"/>
  <c r="AG275" i="1" s="1"/>
  <c r="Q276" i="1"/>
  <c r="AG279" i="1"/>
  <c r="Z282" i="1"/>
  <c r="R285" i="1"/>
  <c r="AG285" i="1" s="1"/>
  <c r="Q285" i="1"/>
  <c r="AG286" i="1"/>
  <c r="AG288" i="1"/>
  <c r="O292" i="1"/>
  <c r="Q294" i="1"/>
  <c r="Q298" i="1"/>
  <c r="R307" i="1"/>
  <c r="AG307" i="1" s="1"/>
  <c r="Q308" i="1"/>
  <c r="O317" i="1"/>
  <c r="AG355" i="1"/>
  <c r="AG358" i="1"/>
  <c r="AG403" i="1"/>
  <c r="O253" i="1"/>
  <c r="AG256" i="1"/>
  <c r="O261" i="1"/>
  <c r="AG265" i="1"/>
  <c r="Q267" i="1"/>
  <c r="O270" i="1"/>
  <c r="Z273" i="1"/>
  <c r="AG273" i="1" s="1"/>
  <c r="N282" i="1"/>
  <c r="O282" i="1" s="1"/>
  <c r="Z283" i="1"/>
  <c r="O293" i="1"/>
  <c r="AG297" i="1"/>
  <c r="Q299" i="1"/>
  <c r="O302" i="1"/>
  <c r="Z305" i="1"/>
  <c r="AG305" i="1" s="1"/>
  <c r="R309" i="1"/>
  <c r="AG309" i="1" s="1"/>
  <c r="Q309" i="1"/>
  <c r="AG312" i="1"/>
  <c r="Z322" i="1"/>
  <c r="Z323" i="1"/>
  <c r="AG323" i="1" s="1"/>
  <c r="R327" i="1"/>
  <c r="AG327" i="1" s="1"/>
  <c r="Q327" i="1"/>
  <c r="N330" i="1"/>
  <c r="O332" i="1"/>
  <c r="AG351" i="1"/>
  <c r="R358" i="1"/>
  <c r="Q358" i="1"/>
  <c r="O367" i="1"/>
  <c r="AG263" i="1"/>
  <c r="Q268" i="1"/>
  <c r="AG271" i="1"/>
  <c r="Z274" i="1"/>
  <c r="AG274" i="1" s="1"/>
  <c r="R277" i="1"/>
  <c r="AG277" i="1" s="1"/>
  <c r="Q277" i="1"/>
  <c r="AG280" i="1"/>
  <c r="O284" i="1"/>
  <c r="Q300" i="1"/>
  <c r="AG303" i="1"/>
  <c r="Z306" i="1"/>
  <c r="AG306" i="1" s="1"/>
  <c r="AG319" i="1"/>
  <c r="N322" i="1"/>
  <c r="O322" i="1" s="1"/>
  <c r="AG324" i="1"/>
  <c r="O324" i="1"/>
  <c r="N338" i="1"/>
  <c r="AG349" i="1"/>
  <c r="R403" i="1"/>
  <c r="Q403" i="1"/>
  <c r="AG283" i="1"/>
  <c r="O285" i="1"/>
  <c r="Q291" i="1"/>
  <c r="O294" i="1"/>
  <c r="O325" i="1"/>
  <c r="R342" i="1"/>
  <c r="AG342" i="1" s="1"/>
  <c r="Q342" i="1"/>
  <c r="AG348" i="1"/>
  <c r="O348" i="1"/>
  <c r="R355" i="1"/>
  <c r="Q355" i="1"/>
  <c r="O366" i="1"/>
  <c r="AG396" i="1"/>
  <c r="O396" i="1"/>
  <c r="Q258" i="1"/>
  <c r="O262" i="1"/>
  <c r="R269" i="1"/>
  <c r="AG269" i="1" s="1"/>
  <c r="Q269" i="1"/>
  <c r="AG272" i="1"/>
  <c r="Q278" i="1"/>
  <c r="R291" i="1"/>
  <c r="AG295" i="1"/>
  <c r="R301" i="1"/>
  <c r="AG301" i="1" s="1"/>
  <c r="Q301" i="1"/>
  <c r="AG304" i="1"/>
  <c r="AG308" i="1"/>
  <c r="O308" i="1"/>
  <c r="O309" i="1"/>
  <c r="AG313" i="1"/>
  <c r="O313" i="1"/>
  <c r="R317" i="1"/>
  <c r="AG317" i="1" s="1"/>
  <c r="Q317" i="1"/>
  <c r="AG320" i="1"/>
  <c r="AG329" i="1"/>
  <c r="O329" i="1"/>
  <c r="R339" i="1"/>
  <c r="AG339" i="1" s="1"/>
  <c r="Q339" i="1"/>
  <c r="O346" i="1"/>
  <c r="O394" i="1"/>
  <c r="AG415" i="1"/>
  <c r="O415" i="1"/>
  <c r="O265" i="1"/>
  <c r="N266" i="1"/>
  <c r="O266" i="1" s="1"/>
  <c r="Z267" i="1"/>
  <c r="AG267" i="1" s="1"/>
  <c r="Q273" i="1"/>
  <c r="O274" i="1"/>
  <c r="O277" i="1"/>
  <c r="AG281" i="1"/>
  <c r="Z289" i="1"/>
  <c r="AG289" i="1" s="1"/>
  <c r="AG290" i="1"/>
  <c r="R292" i="1"/>
  <c r="AG292" i="1" s="1"/>
  <c r="O297" i="1"/>
  <c r="N298" i="1"/>
  <c r="AG298" i="1" s="1"/>
  <c r="Z299" i="1"/>
  <c r="AG299" i="1" s="1"/>
  <c r="Q305" i="1"/>
  <c r="O306" i="1"/>
  <c r="AG314" i="1"/>
  <c r="Q323" i="1"/>
  <c r="AG328" i="1"/>
  <c r="O328" i="1"/>
  <c r="Q334" i="1"/>
  <c r="AG337" i="1"/>
  <c r="O337" i="1"/>
  <c r="AG353" i="1"/>
  <c r="O353" i="1"/>
  <c r="Q353" i="1"/>
  <c r="AG401" i="1"/>
  <c r="O401" i="1"/>
  <c r="Q401" i="1"/>
  <c r="O326" i="1"/>
  <c r="Z332" i="1"/>
  <c r="AG332" i="1" s="1"/>
  <c r="AG333" i="1"/>
  <c r="O333" i="1"/>
  <c r="Q340" i="1"/>
  <c r="O351" i="1"/>
  <c r="Z371" i="1"/>
  <c r="AG371" i="1" s="1"/>
  <c r="AG372" i="1"/>
  <c r="O372" i="1"/>
  <c r="AG373" i="1"/>
  <c r="AG377" i="1"/>
  <c r="O377" i="1"/>
  <c r="R379" i="1"/>
  <c r="AG379" i="1" s="1"/>
  <c r="Q379" i="1"/>
  <c r="N386" i="1"/>
  <c r="AG391" i="1"/>
  <c r="O391" i="1"/>
  <c r="O403" i="1"/>
  <c r="Q404" i="1"/>
  <c r="O414" i="1"/>
  <c r="O271" i="1"/>
  <c r="O279" i="1"/>
  <c r="O287" i="1"/>
  <c r="O295" i="1"/>
  <c r="O303" i="1"/>
  <c r="O311" i="1"/>
  <c r="O319" i="1"/>
  <c r="O334" i="1"/>
  <c r="O335" i="1"/>
  <c r="AG354" i="1"/>
  <c r="AG356" i="1"/>
  <c r="O356" i="1"/>
  <c r="AG357" i="1"/>
  <c r="AG361" i="1"/>
  <c r="O361" i="1"/>
  <c r="R363" i="1"/>
  <c r="AG363" i="1" s="1"/>
  <c r="Q363" i="1"/>
  <c r="AG375" i="1"/>
  <c r="O375" i="1"/>
  <c r="Q388" i="1"/>
  <c r="O398" i="1"/>
  <c r="O399" i="1"/>
  <c r="AG418" i="1"/>
  <c r="AG335" i="1"/>
  <c r="Q348" i="1"/>
  <c r="O358" i="1"/>
  <c r="O359" i="1"/>
  <c r="Q366" i="1"/>
  <c r="Z379" i="1"/>
  <c r="AG380" i="1"/>
  <c r="O380" i="1"/>
  <c r="AG381" i="1"/>
  <c r="AG384" i="1"/>
  <c r="AG385" i="1"/>
  <c r="O385" i="1"/>
  <c r="R387" i="1"/>
  <c r="AG387" i="1" s="1"/>
  <c r="Q387" i="1"/>
  <c r="N394" i="1"/>
  <c r="AG399" i="1"/>
  <c r="Q412" i="1"/>
  <c r="O330" i="1"/>
  <c r="Q332" i="1"/>
  <c r="O338" i="1"/>
  <c r="AG340" i="1"/>
  <c r="O340" i="1"/>
  <c r="AG341" i="1"/>
  <c r="AG345" i="1"/>
  <c r="O345" i="1"/>
  <c r="R347" i="1"/>
  <c r="AG347" i="1" s="1"/>
  <c r="Q347" i="1"/>
  <c r="AG359" i="1"/>
  <c r="O382" i="1"/>
  <c r="O383" i="1"/>
  <c r="O402" i="1"/>
  <c r="AG404" i="1"/>
  <c r="O404" i="1"/>
  <c r="AG405" i="1"/>
  <c r="AG408" i="1"/>
  <c r="AG409" i="1"/>
  <c r="O409" i="1"/>
  <c r="R411" i="1"/>
  <c r="AG411" i="1" s="1"/>
  <c r="Q411" i="1"/>
  <c r="O327" i="1"/>
  <c r="Q328" i="1"/>
  <c r="O343" i="1"/>
  <c r="Q350" i="1"/>
  <c r="O362" i="1"/>
  <c r="Z363" i="1"/>
  <c r="AG364" i="1"/>
  <c r="O364" i="1"/>
  <c r="AG365" i="1"/>
  <c r="AG369" i="1"/>
  <c r="O369" i="1"/>
  <c r="R371" i="1"/>
  <c r="Q371" i="1"/>
  <c r="N378" i="1"/>
  <c r="O378" i="1" s="1"/>
  <c r="AG383" i="1"/>
  <c r="Q396" i="1"/>
  <c r="O407" i="1"/>
  <c r="Q414" i="1"/>
  <c r="O386" i="1"/>
  <c r="AG388" i="1"/>
  <c r="O388" i="1"/>
  <c r="AG389" i="1"/>
  <c r="AG392" i="1"/>
  <c r="AG393" i="1"/>
  <c r="O393" i="1"/>
  <c r="R395" i="1"/>
  <c r="Q395" i="1"/>
  <c r="N402" i="1"/>
  <c r="AG407" i="1"/>
  <c r="Q398" i="1"/>
  <c r="AG410" i="1"/>
  <c r="AG412" i="1"/>
  <c r="O412" i="1"/>
  <c r="AG413" i="1"/>
  <c r="AG417" i="1"/>
  <c r="O417" i="1"/>
  <c r="R419" i="1"/>
  <c r="AG419" i="1" s="1"/>
  <c r="Q419" i="1"/>
  <c r="AG330" i="1"/>
  <c r="R336" i="1"/>
  <c r="AG336" i="1" s="1"/>
  <c r="AG338" i="1"/>
  <c r="R344" i="1"/>
  <c r="AG344" i="1" s="1"/>
  <c r="AG346" i="1"/>
  <c r="R352" i="1"/>
  <c r="AG352" i="1" s="1"/>
  <c r="R360" i="1"/>
  <c r="AG360" i="1" s="1"/>
  <c r="AG362" i="1"/>
  <c r="R368" i="1"/>
  <c r="AG368" i="1" s="1"/>
  <c r="AG370" i="1"/>
  <c r="R376" i="1"/>
  <c r="AG376" i="1" s="1"/>
  <c r="AG378" i="1"/>
  <c r="R384" i="1"/>
  <c r="AG386" i="1"/>
  <c r="R392" i="1"/>
  <c r="AG394" i="1"/>
  <c r="R400" i="1"/>
  <c r="AG400" i="1" s="1"/>
  <c r="AG402" i="1"/>
  <c r="R408" i="1"/>
  <c r="R416" i="1"/>
  <c r="AG416" i="1" s="1"/>
  <c r="Q335" i="1"/>
  <c r="Q343" i="1"/>
  <c r="Q351" i="1"/>
  <c r="Q359" i="1"/>
  <c r="Q367" i="1"/>
  <c r="Q375" i="1"/>
  <c r="Q383" i="1"/>
  <c r="Q391" i="1"/>
  <c r="Q399" i="1"/>
  <c r="Q407" i="1"/>
  <c r="Q415" i="1"/>
  <c r="O341" i="1"/>
  <c r="O349" i="1"/>
  <c r="O357" i="1"/>
  <c r="O365" i="1"/>
  <c r="O373" i="1"/>
  <c r="O381" i="1"/>
  <c r="O389" i="1"/>
  <c r="O397" i="1"/>
  <c r="O405" i="1"/>
  <c r="O413" i="1"/>
  <c r="E5" i="1"/>
  <c r="D426" i="1" s="1"/>
  <c r="AG128" i="1" l="1"/>
  <c r="AG112" i="1"/>
  <c r="AG266" i="1"/>
  <c r="AG178" i="1"/>
  <c r="O178" i="1"/>
  <c r="O170" i="1"/>
  <c r="AG170" i="1"/>
  <c r="AG322" i="1"/>
  <c r="O222" i="1"/>
  <c r="O82" i="1"/>
  <c r="AG150" i="1"/>
  <c r="R420" i="1"/>
  <c r="O119" i="1"/>
  <c r="O75" i="1"/>
  <c r="O420" i="1" s="1"/>
  <c r="AG75" i="1"/>
  <c r="AG420" i="1" s="1"/>
  <c r="AG246" i="1"/>
  <c r="AG214" i="1"/>
  <c r="AG127" i="1"/>
  <c r="O1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tc={CD92EBF1-A377-4B57-9877-9F1722C0415A}</author>
    <author>tc={6172D67B-BEC9-411C-A9F3-9A366421257B}</author>
    <author>tc={728488D3-3C76-4395-9248-504EFDA26FD1}</author>
    <author>tc={08E7E941-5646-4879-90DA-375BDD0BFBD0}</author>
    <author>tc={6F173A02-FB7A-4B58-87D6-62E92E2697E3}</author>
    <author>tc={9E4131CF-3200-4EDA-8C51-4C5F5F0D6950}</author>
  </authors>
  <commentList>
    <comment ref="J8" authorId="0" shapeId="0" xr:uid="{CD92EBF1-A377-4B57-9877-9F1722C0415A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6172D67B-BEC9-411C-A9F3-9A366421257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728488D3-3C76-4395-9248-504EFDA26FD1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08E7E941-5646-4879-90DA-375BDD0BFBD0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6F173A02-FB7A-4B58-87D6-62E92E2697E3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9E4131CF-3200-4EDA-8C51-4C5F5F0D695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<sst xmlns="http://schemas.openxmlformats.org/spreadsheetml/2006/main" count="1693" uniqueCount="52">
  <si>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</si>
  <si>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</si>
  <si>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</si>
  <si>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</si>
  <si>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</si>
  <si>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</si>
  <si>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</si>
  <si>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</si>
  <si>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</si>
  <si>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</si>
  <si>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</si>
  <si>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</si>
  <si>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</si>
  <si>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</si>
  <si>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</si>
  <si>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</si>
  <si>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</si>
  <si>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</si>
  <si>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</si>
  <si>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</si>
  <si>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</si>
  <si>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</si>
  <si>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</si>
  <si>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</si>
  <si>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</si>
  <si>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</si>
  <si>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</si>
  <si>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</si>
  <si>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</si>
  <si>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</si>
  <si>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</si>
  <si>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</si>
  <si>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</si>
  <si>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</si>
  <si>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</si>
  <si>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</si>
  <si>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</si>
  <si>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</si>
  <si>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</si>
  <si>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</si>
  <si>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</si>
  <si>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</si>
  <si>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</si>
  <si>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</si>
  <si>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</si>
  <si>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</si>
  <si>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CAPITA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</si>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</sst>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882349C2-01B3-4540-A1B6-9CE0463C9ABD}"/>
    <cellStyle name="Normal 4" xfId="3" xr:uid="{DCF0DF6C-DEA6-4DE7-9791-186DA3BC55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SUCRE\DILAB%20LABORATORIO%20SAS\SIMULADOR%20DE%20CONCILIACION%20DILAB%20LABORATORIO%20SAS-.xlsb" TargetMode="External"/><Relationship Id="rId1" Type="http://schemas.openxmlformats.org/officeDocument/2006/relationships/externalLinkPath" Target="SIMULADOR%20DE%20CONCILIACION%20DILAB%20LABORATORIO%20SAS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>
            <v>27958</v>
          </cell>
          <cell r="B3">
            <v>27958</v>
          </cell>
          <cell r="C3">
            <v>42277</v>
          </cell>
          <cell r="D3">
            <v>42293</v>
          </cell>
          <cell r="F3">
            <v>101200</v>
          </cell>
          <cell r="G3" t="str">
            <v>SALDO DE CONTRATO LIQUIDADO</v>
          </cell>
          <cell r="N3">
            <v>101200</v>
          </cell>
        </row>
        <row r="4">
          <cell r="A4">
            <v>27967</v>
          </cell>
          <cell r="B4">
            <v>27967</v>
          </cell>
          <cell r="C4">
            <v>42277</v>
          </cell>
          <cell r="D4">
            <v>42293</v>
          </cell>
          <cell r="F4">
            <v>102470</v>
          </cell>
          <cell r="G4" t="str">
            <v>SALDO DE CONTRATO LIQUIDADO</v>
          </cell>
          <cell r="N4">
            <v>102470</v>
          </cell>
        </row>
        <row r="5">
          <cell r="A5">
            <v>28007</v>
          </cell>
          <cell r="B5">
            <v>28007</v>
          </cell>
          <cell r="C5">
            <v>42277</v>
          </cell>
          <cell r="D5">
            <v>42293</v>
          </cell>
          <cell r="F5">
            <v>103990</v>
          </cell>
          <cell r="G5" t="str">
            <v>SALDO DE CONTRATO LIQUIDADO</v>
          </cell>
          <cell r="N5">
            <v>103990</v>
          </cell>
        </row>
        <row r="6">
          <cell r="A6">
            <v>28235</v>
          </cell>
          <cell r="B6">
            <v>28235</v>
          </cell>
          <cell r="C6">
            <v>42277</v>
          </cell>
          <cell r="D6">
            <v>42293</v>
          </cell>
          <cell r="F6">
            <v>10500</v>
          </cell>
          <cell r="G6" t="str">
            <v>SALDO DE CONTRATO LIQUIDADO</v>
          </cell>
          <cell r="N6">
            <v>10500</v>
          </cell>
        </row>
        <row r="7">
          <cell r="A7">
            <v>28010</v>
          </cell>
          <cell r="B7">
            <v>28010</v>
          </cell>
          <cell r="C7">
            <v>42277</v>
          </cell>
          <cell r="D7">
            <v>42293</v>
          </cell>
          <cell r="F7">
            <v>112440</v>
          </cell>
          <cell r="G7" t="str">
            <v>SALDO DE CONTRATO LIQUIDADO</v>
          </cell>
          <cell r="N7">
            <v>112440</v>
          </cell>
        </row>
        <row r="8">
          <cell r="A8">
            <v>28126</v>
          </cell>
          <cell r="B8">
            <v>28126</v>
          </cell>
          <cell r="C8">
            <v>42277</v>
          </cell>
          <cell r="D8">
            <v>42293</v>
          </cell>
          <cell r="F8">
            <v>112440</v>
          </cell>
          <cell r="G8" t="str">
            <v>SALDO DE CONTRATO LIQUIDADO</v>
          </cell>
          <cell r="N8">
            <v>112440</v>
          </cell>
        </row>
        <row r="9">
          <cell r="A9">
            <v>28633</v>
          </cell>
          <cell r="B9">
            <v>28633</v>
          </cell>
          <cell r="C9">
            <v>42277</v>
          </cell>
          <cell r="D9">
            <v>42293</v>
          </cell>
          <cell r="F9">
            <v>118660</v>
          </cell>
          <cell r="G9" t="str">
            <v>SALDO DE CONTRATO LIQUIDADO</v>
          </cell>
          <cell r="N9">
            <v>118660</v>
          </cell>
        </row>
        <row r="10">
          <cell r="A10">
            <v>28044</v>
          </cell>
          <cell r="B10">
            <v>28044</v>
          </cell>
          <cell r="C10">
            <v>42277</v>
          </cell>
          <cell r="D10">
            <v>42293</v>
          </cell>
          <cell r="F10">
            <v>12160</v>
          </cell>
          <cell r="G10" t="str">
            <v>SALDO DE CONTRATO LIQUIDADO</v>
          </cell>
          <cell r="N10">
            <v>12160</v>
          </cell>
        </row>
        <row r="11">
          <cell r="A11">
            <v>28193</v>
          </cell>
          <cell r="B11">
            <v>28193</v>
          </cell>
          <cell r="C11">
            <v>42277</v>
          </cell>
          <cell r="D11">
            <v>42293</v>
          </cell>
          <cell r="F11">
            <v>126600</v>
          </cell>
          <cell r="G11" t="str">
            <v>SALDO DE CONTRATO LIQUIDADO</v>
          </cell>
          <cell r="N11">
            <v>126600</v>
          </cell>
        </row>
        <row r="12">
          <cell r="A12">
            <v>28222</v>
          </cell>
          <cell r="B12">
            <v>28222</v>
          </cell>
          <cell r="C12">
            <v>42277</v>
          </cell>
          <cell r="D12">
            <v>42293</v>
          </cell>
          <cell r="F12">
            <v>12970</v>
          </cell>
          <cell r="G12" t="str">
            <v>SALDO DE CONTRATO LIQUIDADO</v>
          </cell>
          <cell r="N12">
            <v>12970</v>
          </cell>
        </row>
        <row r="13">
          <cell r="A13">
            <v>28042</v>
          </cell>
          <cell r="B13">
            <v>28042</v>
          </cell>
          <cell r="C13">
            <v>42277</v>
          </cell>
          <cell r="D13">
            <v>42293</v>
          </cell>
          <cell r="F13">
            <v>12970</v>
          </cell>
          <cell r="G13" t="str">
            <v>SALDO DE CONTRATO LIQUIDADO</v>
          </cell>
          <cell r="N13">
            <v>12970</v>
          </cell>
        </row>
        <row r="14">
          <cell r="A14">
            <v>28592</v>
          </cell>
          <cell r="B14">
            <v>28592</v>
          </cell>
          <cell r="C14">
            <v>42277</v>
          </cell>
          <cell r="D14">
            <v>42293</v>
          </cell>
          <cell r="F14">
            <v>12970</v>
          </cell>
          <cell r="G14" t="str">
            <v>SALDO DE CONTRATO LIQUIDADO</v>
          </cell>
          <cell r="N14">
            <v>12970</v>
          </cell>
        </row>
        <row r="15">
          <cell r="A15">
            <v>28041</v>
          </cell>
          <cell r="B15">
            <v>28041</v>
          </cell>
          <cell r="C15">
            <v>42277</v>
          </cell>
          <cell r="D15">
            <v>42293</v>
          </cell>
          <cell r="F15">
            <v>12970</v>
          </cell>
          <cell r="G15" t="str">
            <v>SALDO DE CONTRATO LIQUIDADO</v>
          </cell>
          <cell r="N15">
            <v>12970</v>
          </cell>
        </row>
        <row r="16">
          <cell r="A16">
            <v>28227</v>
          </cell>
          <cell r="B16">
            <v>28227</v>
          </cell>
          <cell r="C16">
            <v>42277</v>
          </cell>
          <cell r="D16">
            <v>42293</v>
          </cell>
          <cell r="F16">
            <v>12970</v>
          </cell>
          <cell r="G16" t="str">
            <v>SALDO DE CONTRATO LIQUIDADO</v>
          </cell>
          <cell r="N16">
            <v>12970</v>
          </cell>
        </row>
        <row r="17">
          <cell r="A17">
            <v>28215</v>
          </cell>
          <cell r="B17">
            <v>28215</v>
          </cell>
          <cell r="C17">
            <v>42277</v>
          </cell>
          <cell r="D17">
            <v>42293</v>
          </cell>
          <cell r="F17">
            <v>12970</v>
          </cell>
          <cell r="G17" t="str">
            <v>SALDO DE CONTRATO LIQUIDADO</v>
          </cell>
          <cell r="N17">
            <v>12970</v>
          </cell>
        </row>
        <row r="18">
          <cell r="A18">
            <v>28613</v>
          </cell>
          <cell r="B18">
            <v>28613</v>
          </cell>
          <cell r="C18">
            <v>42277</v>
          </cell>
          <cell r="D18">
            <v>42293</v>
          </cell>
          <cell r="F18">
            <v>13680</v>
          </cell>
          <cell r="G18" t="str">
            <v>SALDO DE CONTRATO LIQUIDADO</v>
          </cell>
          <cell r="N18">
            <v>13680</v>
          </cell>
        </row>
        <row r="19">
          <cell r="A19">
            <v>28635</v>
          </cell>
          <cell r="B19">
            <v>28635</v>
          </cell>
          <cell r="C19">
            <v>42277</v>
          </cell>
          <cell r="D19">
            <v>42293</v>
          </cell>
          <cell r="F19">
            <v>13680</v>
          </cell>
          <cell r="G19" t="str">
            <v>SALDO DE CONTRATO LIQUIDADO</v>
          </cell>
          <cell r="N19">
            <v>13680</v>
          </cell>
        </row>
        <row r="20">
          <cell r="A20">
            <v>28155</v>
          </cell>
          <cell r="B20">
            <v>28155</v>
          </cell>
          <cell r="C20">
            <v>42277</v>
          </cell>
          <cell r="D20">
            <v>42293</v>
          </cell>
          <cell r="F20">
            <v>13880</v>
          </cell>
          <cell r="G20" t="str">
            <v>SALDO DE CONTRATO LIQUIDADO</v>
          </cell>
          <cell r="N20">
            <v>13880</v>
          </cell>
        </row>
        <row r="21">
          <cell r="A21">
            <v>28065</v>
          </cell>
          <cell r="B21">
            <v>28065</v>
          </cell>
          <cell r="C21">
            <v>42277</v>
          </cell>
          <cell r="D21">
            <v>42293</v>
          </cell>
          <cell r="F21">
            <v>14090</v>
          </cell>
          <cell r="G21" t="str">
            <v>SALDO DE CONTRATO LIQUIDADO</v>
          </cell>
          <cell r="N21">
            <v>14090</v>
          </cell>
        </row>
        <row r="22">
          <cell r="A22">
            <v>28050</v>
          </cell>
          <cell r="B22">
            <v>28050</v>
          </cell>
          <cell r="C22">
            <v>42277</v>
          </cell>
          <cell r="D22">
            <v>42293</v>
          </cell>
          <cell r="F22">
            <v>14120</v>
          </cell>
          <cell r="G22" t="str">
            <v>SALDO DE CONTRATO LIQUIDADO</v>
          </cell>
          <cell r="N22">
            <v>14120</v>
          </cell>
        </row>
        <row r="23">
          <cell r="A23">
            <v>28674</v>
          </cell>
          <cell r="B23">
            <v>28674</v>
          </cell>
          <cell r="C23">
            <v>42277</v>
          </cell>
          <cell r="D23">
            <v>42293</v>
          </cell>
          <cell r="F23">
            <v>14120</v>
          </cell>
          <cell r="G23" t="str">
            <v>SALDO DE CONTRATO LIQUIDADO</v>
          </cell>
          <cell r="N23">
            <v>14120</v>
          </cell>
        </row>
        <row r="24">
          <cell r="A24">
            <v>28133</v>
          </cell>
          <cell r="B24">
            <v>28133</v>
          </cell>
          <cell r="C24">
            <v>42277</v>
          </cell>
          <cell r="D24">
            <v>42293</v>
          </cell>
          <cell r="F24">
            <v>14120</v>
          </cell>
          <cell r="G24" t="str">
            <v>SALDO DE CONTRATO LIQUIDADO</v>
          </cell>
          <cell r="N24">
            <v>14120</v>
          </cell>
        </row>
        <row r="25">
          <cell r="A25">
            <v>28212</v>
          </cell>
          <cell r="B25">
            <v>28212</v>
          </cell>
          <cell r="C25">
            <v>42277</v>
          </cell>
          <cell r="D25">
            <v>42293</v>
          </cell>
          <cell r="F25">
            <v>14120</v>
          </cell>
          <cell r="G25" t="str">
            <v>SALDO DE CONTRATO LIQUIDADO</v>
          </cell>
          <cell r="N25">
            <v>14120</v>
          </cell>
        </row>
        <row r="26">
          <cell r="A26">
            <v>28591</v>
          </cell>
          <cell r="B26">
            <v>28591</v>
          </cell>
          <cell r="C26">
            <v>42277</v>
          </cell>
          <cell r="D26">
            <v>42293</v>
          </cell>
          <cell r="F26">
            <v>14120</v>
          </cell>
          <cell r="G26" t="str">
            <v>SALDO DE CONTRATO LIQUIDADO</v>
          </cell>
          <cell r="N26">
            <v>14120</v>
          </cell>
        </row>
        <row r="27">
          <cell r="A27">
            <v>28650</v>
          </cell>
          <cell r="B27">
            <v>28650</v>
          </cell>
          <cell r="C27">
            <v>42277</v>
          </cell>
          <cell r="D27">
            <v>42293</v>
          </cell>
          <cell r="F27">
            <v>14120</v>
          </cell>
          <cell r="G27" t="str">
            <v>SALDO DE CONTRATO LIQUIDADO</v>
          </cell>
          <cell r="N27">
            <v>14120</v>
          </cell>
        </row>
        <row r="28">
          <cell r="A28">
            <v>28651</v>
          </cell>
          <cell r="B28">
            <v>28651</v>
          </cell>
          <cell r="C28">
            <v>42277</v>
          </cell>
          <cell r="D28">
            <v>42293</v>
          </cell>
          <cell r="F28">
            <v>14120</v>
          </cell>
          <cell r="G28" t="str">
            <v>SALDO DE CONTRATO LIQUIDADO</v>
          </cell>
          <cell r="N28">
            <v>14120</v>
          </cell>
        </row>
        <row r="29">
          <cell r="A29">
            <v>28170</v>
          </cell>
          <cell r="B29">
            <v>28170</v>
          </cell>
          <cell r="C29">
            <v>42277</v>
          </cell>
          <cell r="D29">
            <v>42293</v>
          </cell>
          <cell r="F29">
            <v>144290</v>
          </cell>
          <cell r="G29" t="str">
            <v>SALDO DE CONTRATO LIQUIDADO</v>
          </cell>
          <cell r="N29">
            <v>144290</v>
          </cell>
        </row>
        <row r="30">
          <cell r="A30">
            <v>28616</v>
          </cell>
          <cell r="B30">
            <v>28616</v>
          </cell>
          <cell r="C30">
            <v>42277</v>
          </cell>
          <cell r="D30">
            <v>42293</v>
          </cell>
          <cell r="F30">
            <v>14810</v>
          </cell>
          <cell r="G30" t="str">
            <v>SALDO DE CONTRATO LIQUIDADO</v>
          </cell>
          <cell r="N30">
            <v>14810</v>
          </cell>
        </row>
        <row r="31">
          <cell r="A31">
            <v>27947</v>
          </cell>
          <cell r="B31">
            <v>27947</v>
          </cell>
          <cell r="C31">
            <v>42277</v>
          </cell>
          <cell r="D31">
            <v>42293</v>
          </cell>
          <cell r="F31">
            <v>14930</v>
          </cell>
          <cell r="G31" t="str">
            <v>SALDO DE CONTRATO LIQUIDADO</v>
          </cell>
          <cell r="N31">
            <v>14930</v>
          </cell>
        </row>
        <row r="32">
          <cell r="A32">
            <v>27952</v>
          </cell>
          <cell r="B32">
            <v>27952</v>
          </cell>
          <cell r="C32">
            <v>42277</v>
          </cell>
          <cell r="D32">
            <v>42293</v>
          </cell>
          <cell r="F32">
            <v>14930</v>
          </cell>
          <cell r="G32" t="str">
            <v>SALDO DE CONTRATO LIQUIDADO</v>
          </cell>
          <cell r="N32">
            <v>14930</v>
          </cell>
        </row>
        <row r="33">
          <cell r="A33">
            <v>28243</v>
          </cell>
          <cell r="B33">
            <v>28243</v>
          </cell>
          <cell r="C33">
            <v>42277</v>
          </cell>
          <cell r="D33">
            <v>42293</v>
          </cell>
          <cell r="F33">
            <v>14930</v>
          </cell>
          <cell r="G33" t="str">
            <v>SALDO DE CONTRATO LIQUIDADO</v>
          </cell>
          <cell r="N33">
            <v>14930</v>
          </cell>
        </row>
        <row r="34">
          <cell r="A34">
            <v>28038</v>
          </cell>
          <cell r="B34">
            <v>28038</v>
          </cell>
          <cell r="C34">
            <v>42277</v>
          </cell>
          <cell r="D34">
            <v>42293</v>
          </cell>
          <cell r="F34">
            <v>14930</v>
          </cell>
          <cell r="G34" t="str">
            <v>SALDO DE CONTRATO LIQUIDADO</v>
          </cell>
          <cell r="N34">
            <v>14930</v>
          </cell>
        </row>
        <row r="35">
          <cell r="A35">
            <v>28233</v>
          </cell>
          <cell r="B35">
            <v>28233</v>
          </cell>
          <cell r="C35">
            <v>42277</v>
          </cell>
          <cell r="D35">
            <v>42293</v>
          </cell>
          <cell r="F35">
            <v>14930</v>
          </cell>
          <cell r="G35" t="str">
            <v>SALDO DE CONTRATO LIQUIDADO</v>
          </cell>
          <cell r="N35">
            <v>14930</v>
          </cell>
        </row>
        <row r="36">
          <cell r="A36">
            <v>28213</v>
          </cell>
          <cell r="B36">
            <v>28213</v>
          </cell>
          <cell r="C36">
            <v>42277</v>
          </cell>
          <cell r="D36">
            <v>42293</v>
          </cell>
          <cell r="F36">
            <v>151155</v>
          </cell>
          <cell r="G36" t="str">
            <v>SALDO DE CONTRATO LIQUIDADO</v>
          </cell>
          <cell r="N36">
            <v>151155</v>
          </cell>
        </row>
        <row r="37">
          <cell r="A37">
            <v>28063</v>
          </cell>
          <cell r="B37">
            <v>28063</v>
          </cell>
          <cell r="C37">
            <v>42277</v>
          </cell>
          <cell r="D37">
            <v>42293</v>
          </cell>
          <cell r="F37">
            <v>15211</v>
          </cell>
          <cell r="G37" t="str">
            <v>SALDO DE CONTRATO LIQUIDADO</v>
          </cell>
          <cell r="N37">
            <v>15211</v>
          </cell>
        </row>
        <row r="38">
          <cell r="A38">
            <v>28600</v>
          </cell>
          <cell r="B38">
            <v>28600</v>
          </cell>
          <cell r="C38">
            <v>42277</v>
          </cell>
          <cell r="D38">
            <v>42293</v>
          </cell>
          <cell r="F38">
            <v>15420</v>
          </cell>
          <cell r="G38" t="str">
            <v>SALDO DE CONTRATO LIQUIDADO</v>
          </cell>
          <cell r="N38">
            <v>15420</v>
          </cell>
        </row>
        <row r="39">
          <cell r="A39">
            <v>28124</v>
          </cell>
          <cell r="B39">
            <v>28124</v>
          </cell>
          <cell r="C39">
            <v>42277</v>
          </cell>
          <cell r="D39">
            <v>42293</v>
          </cell>
          <cell r="F39">
            <v>16410</v>
          </cell>
          <cell r="G39" t="str">
            <v>SALDO DE CONTRATO LIQUIDADO</v>
          </cell>
          <cell r="N39">
            <v>16410</v>
          </cell>
        </row>
        <row r="40">
          <cell r="A40">
            <v>28641</v>
          </cell>
          <cell r="B40">
            <v>28641</v>
          </cell>
          <cell r="C40">
            <v>42277</v>
          </cell>
          <cell r="D40">
            <v>42293</v>
          </cell>
          <cell r="F40">
            <v>16410</v>
          </cell>
          <cell r="G40" t="str">
            <v>SALDO DE CONTRATO LIQUIDADO</v>
          </cell>
          <cell r="N40">
            <v>16410</v>
          </cell>
        </row>
        <row r="41">
          <cell r="A41">
            <v>28678</v>
          </cell>
          <cell r="B41">
            <v>28678</v>
          </cell>
          <cell r="C41">
            <v>42277</v>
          </cell>
          <cell r="D41">
            <v>42293</v>
          </cell>
          <cell r="F41">
            <v>164870</v>
          </cell>
          <cell r="G41" t="str">
            <v>SALDO DE CONTRATO LIQUIDADO</v>
          </cell>
          <cell r="N41">
            <v>164870</v>
          </cell>
        </row>
        <row r="42">
          <cell r="A42">
            <v>28175</v>
          </cell>
          <cell r="B42">
            <v>28175</v>
          </cell>
          <cell r="C42">
            <v>42277</v>
          </cell>
          <cell r="D42">
            <v>42293</v>
          </cell>
          <cell r="F42">
            <v>165590</v>
          </cell>
          <cell r="G42" t="str">
            <v>SALDO DE CONTRATO LIQUIDADO</v>
          </cell>
          <cell r="N42">
            <v>165590</v>
          </cell>
        </row>
        <row r="43">
          <cell r="A43">
            <v>28584</v>
          </cell>
          <cell r="B43">
            <v>28584</v>
          </cell>
          <cell r="C43">
            <v>42277</v>
          </cell>
          <cell r="D43">
            <v>42293</v>
          </cell>
          <cell r="F43">
            <v>16780</v>
          </cell>
          <cell r="G43" t="str">
            <v>SALDO DE CONTRATO LIQUIDADO</v>
          </cell>
          <cell r="N43">
            <v>16780</v>
          </cell>
        </row>
        <row r="44">
          <cell r="A44">
            <v>28177</v>
          </cell>
          <cell r="B44">
            <v>28177</v>
          </cell>
          <cell r="C44">
            <v>42277</v>
          </cell>
          <cell r="D44">
            <v>42293</v>
          </cell>
          <cell r="F44">
            <v>168810</v>
          </cell>
          <cell r="G44" t="str">
            <v>SALDO DE CONTRATO LIQUIDADO</v>
          </cell>
          <cell r="N44">
            <v>168810</v>
          </cell>
        </row>
        <row r="45">
          <cell r="A45">
            <v>27959</v>
          </cell>
          <cell r="B45">
            <v>27959</v>
          </cell>
          <cell r="C45">
            <v>42277</v>
          </cell>
          <cell r="D45">
            <v>42293</v>
          </cell>
          <cell r="F45">
            <v>16910</v>
          </cell>
          <cell r="G45" t="str">
            <v>SALDO DE CONTRATO LIQUIDADO</v>
          </cell>
          <cell r="N45">
            <v>16910</v>
          </cell>
        </row>
        <row r="46">
          <cell r="A46">
            <v>27960</v>
          </cell>
          <cell r="B46">
            <v>27960</v>
          </cell>
          <cell r="C46">
            <v>42277</v>
          </cell>
          <cell r="D46">
            <v>42293</v>
          </cell>
          <cell r="F46">
            <v>16910</v>
          </cell>
          <cell r="G46" t="str">
            <v>SALDO DE CONTRATO LIQUIDADO</v>
          </cell>
          <cell r="N46">
            <v>16910</v>
          </cell>
        </row>
        <row r="47">
          <cell r="A47">
            <v>27961</v>
          </cell>
          <cell r="B47">
            <v>27961</v>
          </cell>
          <cell r="C47">
            <v>42277</v>
          </cell>
          <cell r="D47">
            <v>42293</v>
          </cell>
          <cell r="F47">
            <v>16910</v>
          </cell>
          <cell r="G47" t="str">
            <v>SALDO DE CONTRATO LIQUIDADO</v>
          </cell>
          <cell r="N47">
            <v>16910</v>
          </cell>
        </row>
        <row r="48">
          <cell r="A48">
            <v>27962</v>
          </cell>
          <cell r="B48">
            <v>27962</v>
          </cell>
          <cell r="C48">
            <v>42277</v>
          </cell>
          <cell r="D48">
            <v>42293</v>
          </cell>
          <cell r="F48">
            <v>16910</v>
          </cell>
          <cell r="G48" t="str">
            <v>SALDO DE CONTRATO LIQUIDADO</v>
          </cell>
          <cell r="N48">
            <v>16910</v>
          </cell>
        </row>
        <row r="49">
          <cell r="A49">
            <v>27970</v>
          </cell>
          <cell r="B49">
            <v>27970</v>
          </cell>
          <cell r="C49">
            <v>42277</v>
          </cell>
          <cell r="D49">
            <v>42293</v>
          </cell>
          <cell r="F49">
            <v>16910</v>
          </cell>
          <cell r="G49" t="str">
            <v>SALDO DE CONTRATO LIQUIDADO</v>
          </cell>
          <cell r="N49">
            <v>16910</v>
          </cell>
        </row>
        <row r="50">
          <cell r="A50">
            <v>27971</v>
          </cell>
          <cell r="B50">
            <v>27971</v>
          </cell>
          <cell r="C50">
            <v>42277</v>
          </cell>
          <cell r="D50">
            <v>42293</v>
          </cell>
          <cell r="F50">
            <v>16910</v>
          </cell>
          <cell r="G50" t="str">
            <v>SALDO DE CONTRATO LIQUIDADO</v>
          </cell>
          <cell r="N50">
            <v>16910</v>
          </cell>
        </row>
        <row r="51">
          <cell r="A51">
            <v>27976</v>
          </cell>
          <cell r="B51">
            <v>27976</v>
          </cell>
          <cell r="C51">
            <v>42277</v>
          </cell>
          <cell r="D51">
            <v>42293</v>
          </cell>
          <cell r="F51">
            <v>16910</v>
          </cell>
          <cell r="G51" t="str">
            <v>SALDO DE CONTRATO LIQUIDADO</v>
          </cell>
          <cell r="N51">
            <v>16910</v>
          </cell>
        </row>
        <row r="52">
          <cell r="A52">
            <v>27978</v>
          </cell>
          <cell r="B52">
            <v>27978</v>
          </cell>
          <cell r="C52">
            <v>42277</v>
          </cell>
          <cell r="D52">
            <v>42293</v>
          </cell>
          <cell r="F52">
            <v>16910</v>
          </cell>
          <cell r="G52" t="str">
            <v>SALDO DE CONTRATO LIQUIDADO</v>
          </cell>
          <cell r="N52">
            <v>16910</v>
          </cell>
        </row>
        <row r="53">
          <cell r="A53">
            <v>27980</v>
          </cell>
          <cell r="B53">
            <v>27980</v>
          </cell>
          <cell r="C53">
            <v>42277</v>
          </cell>
          <cell r="D53">
            <v>42293</v>
          </cell>
          <cell r="F53">
            <v>16910</v>
          </cell>
          <cell r="G53" t="str">
            <v>SALDO DE CONTRATO LIQUIDADO</v>
          </cell>
          <cell r="N53">
            <v>16910</v>
          </cell>
        </row>
        <row r="54">
          <cell r="A54">
            <v>27982</v>
          </cell>
          <cell r="B54">
            <v>27982</v>
          </cell>
          <cell r="C54">
            <v>42277</v>
          </cell>
          <cell r="D54">
            <v>42293</v>
          </cell>
          <cell r="F54">
            <v>16910</v>
          </cell>
          <cell r="G54" t="str">
            <v>SALDO DE CONTRATO LIQUIDADO</v>
          </cell>
          <cell r="N54">
            <v>16910</v>
          </cell>
        </row>
        <row r="55">
          <cell r="A55">
            <v>28173</v>
          </cell>
          <cell r="B55">
            <v>28173</v>
          </cell>
          <cell r="C55">
            <v>42277</v>
          </cell>
          <cell r="D55">
            <v>42293</v>
          </cell>
          <cell r="F55">
            <v>16910</v>
          </cell>
          <cell r="G55" t="str">
            <v>SALDO DE CONTRATO LIQUIDADO</v>
          </cell>
          <cell r="N55">
            <v>16910</v>
          </cell>
        </row>
        <row r="56">
          <cell r="A56">
            <v>27994</v>
          </cell>
          <cell r="B56">
            <v>27994</v>
          </cell>
          <cell r="C56">
            <v>42277</v>
          </cell>
          <cell r="D56">
            <v>42293</v>
          </cell>
          <cell r="F56">
            <v>16910</v>
          </cell>
          <cell r="G56" t="str">
            <v>SALDO DE CONTRATO LIQUIDADO</v>
          </cell>
          <cell r="N56">
            <v>16910</v>
          </cell>
        </row>
        <row r="57">
          <cell r="A57">
            <v>28187</v>
          </cell>
          <cell r="B57">
            <v>28187</v>
          </cell>
          <cell r="C57">
            <v>42277</v>
          </cell>
          <cell r="D57">
            <v>42293</v>
          </cell>
          <cell r="F57">
            <v>16910</v>
          </cell>
          <cell r="G57" t="str">
            <v>SALDO DE CONTRATO LIQUIDADO</v>
          </cell>
          <cell r="N57">
            <v>16910</v>
          </cell>
        </row>
        <row r="58">
          <cell r="A58">
            <v>28189</v>
          </cell>
          <cell r="B58">
            <v>28189</v>
          </cell>
          <cell r="C58">
            <v>42277</v>
          </cell>
          <cell r="D58">
            <v>42293</v>
          </cell>
          <cell r="F58">
            <v>16910</v>
          </cell>
          <cell r="G58" t="str">
            <v>SALDO DE CONTRATO LIQUIDADO</v>
          </cell>
          <cell r="N58">
            <v>16910</v>
          </cell>
        </row>
        <row r="59">
          <cell r="A59">
            <v>28190</v>
          </cell>
          <cell r="B59">
            <v>28190</v>
          </cell>
          <cell r="C59">
            <v>42277</v>
          </cell>
          <cell r="D59">
            <v>42293</v>
          </cell>
          <cell r="F59">
            <v>16910</v>
          </cell>
          <cell r="G59" t="str">
            <v>SALDO DE CONTRATO LIQUIDADO</v>
          </cell>
          <cell r="N59">
            <v>16910</v>
          </cell>
        </row>
        <row r="60">
          <cell r="A60">
            <v>28191</v>
          </cell>
          <cell r="B60">
            <v>28191</v>
          </cell>
          <cell r="C60">
            <v>42277</v>
          </cell>
          <cell r="D60">
            <v>42293</v>
          </cell>
          <cell r="F60">
            <v>16910</v>
          </cell>
          <cell r="G60" t="str">
            <v>SALDO DE CONTRATO LIQUIDADO</v>
          </cell>
          <cell r="N60">
            <v>16910</v>
          </cell>
        </row>
        <row r="61">
          <cell r="A61">
            <v>27999</v>
          </cell>
          <cell r="B61">
            <v>27999</v>
          </cell>
          <cell r="C61">
            <v>42277</v>
          </cell>
          <cell r="D61">
            <v>42293</v>
          </cell>
          <cell r="F61">
            <v>16910</v>
          </cell>
          <cell r="G61" t="str">
            <v>SALDO DE CONTRATO LIQUIDADO</v>
          </cell>
          <cell r="N61">
            <v>16910</v>
          </cell>
        </row>
        <row r="62">
          <cell r="A62">
            <v>28000</v>
          </cell>
          <cell r="B62">
            <v>28000</v>
          </cell>
          <cell r="C62">
            <v>42277</v>
          </cell>
          <cell r="D62">
            <v>42293</v>
          </cell>
          <cell r="F62">
            <v>16910</v>
          </cell>
          <cell r="G62" t="str">
            <v>SALDO DE CONTRATO LIQUIDADO</v>
          </cell>
          <cell r="N62">
            <v>16910</v>
          </cell>
        </row>
        <row r="63">
          <cell r="A63">
            <v>28001</v>
          </cell>
          <cell r="B63">
            <v>28001</v>
          </cell>
          <cell r="C63">
            <v>42277</v>
          </cell>
          <cell r="D63">
            <v>42293</v>
          </cell>
          <cell r="F63">
            <v>16910</v>
          </cell>
          <cell r="G63" t="str">
            <v>SALDO DE CONTRATO LIQUIDADO</v>
          </cell>
          <cell r="N63">
            <v>16910</v>
          </cell>
        </row>
        <row r="64">
          <cell r="A64">
            <v>28002</v>
          </cell>
          <cell r="B64">
            <v>28002</v>
          </cell>
          <cell r="C64">
            <v>42277</v>
          </cell>
          <cell r="D64">
            <v>42293</v>
          </cell>
          <cell r="F64">
            <v>16910</v>
          </cell>
          <cell r="G64" t="str">
            <v>SALDO DE CONTRATO LIQUIDADO</v>
          </cell>
          <cell r="N64">
            <v>16910</v>
          </cell>
        </row>
        <row r="65">
          <cell r="A65">
            <v>28003</v>
          </cell>
          <cell r="B65">
            <v>28003</v>
          </cell>
          <cell r="C65">
            <v>42277</v>
          </cell>
          <cell r="D65">
            <v>42293</v>
          </cell>
          <cell r="F65">
            <v>16910</v>
          </cell>
          <cell r="G65" t="str">
            <v>SALDO DE CONTRATO LIQUIDADO</v>
          </cell>
          <cell r="N65">
            <v>16910</v>
          </cell>
        </row>
        <row r="66">
          <cell r="A66">
            <v>28004</v>
          </cell>
          <cell r="B66">
            <v>28004</v>
          </cell>
          <cell r="C66">
            <v>42277</v>
          </cell>
          <cell r="D66">
            <v>42293</v>
          </cell>
          <cell r="F66">
            <v>16910</v>
          </cell>
          <cell r="G66" t="str">
            <v>SALDO DE CONTRATO LIQUIDADO</v>
          </cell>
          <cell r="N66">
            <v>16910</v>
          </cell>
        </row>
        <row r="67">
          <cell r="A67">
            <v>28006</v>
          </cell>
          <cell r="B67">
            <v>28006</v>
          </cell>
          <cell r="C67">
            <v>42277</v>
          </cell>
          <cell r="D67">
            <v>42293</v>
          </cell>
          <cell r="F67">
            <v>16910</v>
          </cell>
          <cell r="G67" t="str">
            <v>SALDO DE CONTRATO LIQUIDADO</v>
          </cell>
          <cell r="N67">
            <v>16910</v>
          </cell>
        </row>
        <row r="68">
          <cell r="A68">
            <v>28011</v>
          </cell>
          <cell r="B68">
            <v>28011</v>
          </cell>
          <cell r="C68">
            <v>42277</v>
          </cell>
          <cell r="D68">
            <v>42293</v>
          </cell>
          <cell r="F68">
            <v>16910</v>
          </cell>
          <cell r="G68" t="str">
            <v>SALDO DE CONTRATO LIQUIDADO</v>
          </cell>
          <cell r="N68">
            <v>16910</v>
          </cell>
        </row>
        <row r="69">
          <cell r="A69">
            <v>28012</v>
          </cell>
          <cell r="B69">
            <v>28012</v>
          </cell>
          <cell r="C69">
            <v>42277</v>
          </cell>
          <cell r="D69">
            <v>42293</v>
          </cell>
          <cell r="F69">
            <v>16910</v>
          </cell>
          <cell r="G69" t="str">
            <v>SALDO DE CONTRATO LIQUIDADO</v>
          </cell>
          <cell r="N69">
            <v>16910</v>
          </cell>
        </row>
        <row r="70">
          <cell r="A70">
            <v>28013</v>
          </cell>
          <cell r="B70">
            <v>28013</v>
          </cell>
          <cell r="C70">
            <v>42277</v>
          </cell>
          <cell r="D70">
            <v>42293</v>
          </cell>
          <cell r="F70">
            <v>16910</v>
          </cell>
          <cell r="G70" t="str">
            <v>SALDO DE CONTRATO LIQUIDADO</v>
          </cell>
          <cell r="N70">
            <v>16910</v>
          </cell>
        </row>
        <row r="71">
          <cell r="A71">
            <v>28014</v>
          </cell>
          <cell r="B71">
            <v>28014</v>
          </cell>
          <cell r="C71">
            <v>42277</v>
          </cell>
          <cell r="D71">
            <v>42293</v>
          </cell>
          <cell r="F71">
            <v>16910</v>
          </cell>
          <cell r="G71" t="str">
            <v>SALDO DE CONTRATO LIQUIDADO</v>
          </cell>
          <cell r="N71">
            <v>16910</v>
          </cell>
        </row>
        <row r="72">
          <cell r="A72">
            <v>28016</v>
          </cell>
          <cell r="B72">
            <v>28016</v>
          </cell>
          <cell r="C72">
            <v>42277</v>
          </cell>
          <cell r="D72">
            <v>42293</v>
          </cell>
          <cell r="F72">
            <v>16910</v>
          </cell>
          <cell r="G72" t="str">
            <v>SALDO DE CONTRATO LIQUIDADO</v>
          </cell>
          <cell r="N72">
            <v>16910</v>
          </cell>
        </row>
        <row r="73">
          <cell r="A73">
            <v>28021</v>
          </cell>
          <cell r="B73">
            <v>28021</v>
          </cell>
          <cell r="C73">
            <v>42277</v>
          </cell>
          <cell r="D73">
            <v>42293</v>
          </cell>
          <cell r="F73">
            <v>16910</v>
          </cell>
          <cell r="G73" t="str">
            <v>SALDO DE CONTRATO LIQUIDADO</v>
          </cell>
          <cell r="N73">
            <v>16910</v>
          </cell>
        </row>
        <row r="74">
          <cell r="A74">
            <v>28022</v>
          </cell>
          <cell r="B74">
            <v>28022</v>
          </cell>
          <cell r="C74">
            <v>42277</v>
          </cell>
          <cell r="D74">
            <v>42293</v>
          </cell>
          <cell r="F74">
            <v>16910</v>
          </cell>
          <cell r="G74" t="str">
            <v>SALDO DE CONTRATO LIQUIDADO</v>
          </cell>
          <cell r="N74">
            <v>16910</v>
          </cell>
        </row>
        <row r="75">
          <cell r="A75">
            <v>28023</v>
          </cell>
          <cell r="B75">
            <v>28023</v>
          </cell>
          <cell r="C75">
            <v>42277</v>
          </cell>
          <cell r="D75">
            <v>42293</v>
          </cell>
          <cell r="F75">
            <v>16910</v>
          </cell>
          <cell r="G75" t="str">
            <v>SALDO DE CONTRATO LIQUIDADO</v>
          </cell>
          <cell r="N75">
            <v>16910</v>
          </cell>
        </row>
        <row r="76">
          <cell r="A76">
            <v>28024</v>
          </cell>
          <cell r="B76">
            <v>28024</v>
          </cell>
          <cell r="C76">
            <v>42277</v>
          </cell>
          <cell r="D76">
            <v>42293</v>
          </cell>
          <cell r="F76">
            <v>16910</v>
          </cell>
          <cell r="G76" t="str">
            <v>SALDO DE CONTRATO LIQUIDADO</v>
          </cell>
          <cell r="N76">
            <v>16910</v>
          </cell>
        </row>
        <row r="77">
          <cell r="A77">
            <v>28029</v>
          </cell>
          <cell r="B77">
            <v>28029</v>
          </cell>
          <cell r="C77">
            <v>42277</v>
          </cell>
          <cell r="D77">
            <v>42293</v>
          </cell>
          <cell r="F77">
            <v>16910</v>
          </cell>
          <cell r="G77" t="str">
            <v>SALDO DE CONTRATO LIQUIDADO</v>
          </cell>
          <cell r="N77">
            <v>16910</v>
          </cell>
        </row>
        <row r="78">
          <cell r="A78">
            <v>28246</v>
          </cell>
          <cell r="B78">
            <v>28246</v>
          </cell>
          <cell r="C78">
            <v>42277</v>
          </cell>
          <cell r="D78">
            <v>42293</v>
          </cell>
          <cell r="F78">
            <v>16910</v>
          </cell>
          <cell r="G78" t="str">
            <v>SALDO DE CONTRATO LIQUIDADO</v>
          </cell>
          <cell r="N78">
            <v>16910</v>
          </cell>
        </row>
        <row r="79">
          <cell r="A79">
            <v>28248</v>
          </cell>
          <cell r="B79">
            <v>28248</v>
          </cell>
          <cell r="C79">
            <v>42277</v>
          </cell>
          <cell r="D79">
            <v>42293</v>
          </cell>
          <cell r="F79">
            <v>16910</v>
          </cell>
          <cell r="G79" t="str">
            <v>SALDO DE CONTRATO LIQUIDADO</v>
          </cell>
          <cell r="N79">
            <v>16910</v>
          </cell>
        </row>
        <row r="80">
          <cell r="A80">
            <v>28039</v>
          </cell>
          <cell r="B80">
            <v>28039</v>
          </cell>
          <cell r="C80">
            <v>42277</v>
          </cell>
          <cell r="D80">
            <v>42293</v>
          </cell>
          <cell r="F80">
            <v>16910</v>
          </cell>
          <cell r="G80" t="str">
            <v>SALDO DE CONTRATO LIQUIDADO</v>
          </cell>
          <cell r="N80">
            <v>16910</v>
          </cell>
        </row>
        <row r="81">
          <cell r="A81">
            <v>28040</v>
          </cell>
          <cell r="B81">
            <v>28040</v>
          </cell>
          <cell r="C81">
            <v>42277</v>
          </cell>
          <cell r="D81">
            <v>42293</v>
          </cell>
          <cell r="F81">
            <v>16910</v>
          </cell>
          <cell r="G81" t="str">
            <v>SALDO DE CONTRATO LIQUIDADO</v>
          </cell>
          <cell r="N81">
            <v>16910</v>
          </cell>
        </row>
        <row r="82">
          <cell r="A82">
            <v>28046</v>
          </cell>
          <cell r="B82">
            <v>28046</v>
          </cell>
          <cell r="C82">
            <v>42277</v>
          </cell>
          <cell r="D82">
            <v>42293</v>
          </cell>
          <cell r="F82">
            <v>16910</v>
          </cell>
          <cell r="G82" t="str">
            <v>SALDO DE CONTRATO LIQUIDADO</v>
          </cell>
          <cell r="N82">
            <v>16910</v>
          </cell>
        </row>
        <row r="83">
          <cell r="A83">
            <v>28053</v>
          </cell>
          <cell r="B83">
            <v>28053</v>
          </cell>
          <cell r="C83">
            <v>42277</v>
          </cell>
          <cell r="D83">
            <v>42293</v>
          </cell>
          <cell r="F83">
            <v>16910</v>
          </cell>
          <cell r="G83" t="str">
            <v>SALDO DE CONTRATO LIQUIDADO</v>
          </cell>
          <cell r="N83">
            <v>16910</v>
          </cell>
        </row>
        <row r="84">
          <cell r="A84">
            <v>28058</v>
          </cell>
          <cell r="B84">
            <v>28058</v>
          </cell>
          <cell r="C84">
            <v>42277</v>
          </cell>
          <cell r="D84">
            <v>42293</v>
          </cell>
          <cell r="F84">
            <v>16910</v>
          </cell>
          <cell r="G84" t="str">
            <v>SALDO DE CONTRATO LIQUIDADO</v>
          </cell>
          <cell r="N84">
            <v>16910</v>
          </cell>
        </row>
        <row r="85">
          <cell r="A85">
            <v>28064</v>
          </cell>
          <cell r="B85">
            <v>28064</v>
          </cell>
          <cell r="C85">
            <v>42277</v>
          </cell>
          <cell r="D85">
            <v>42293</v>
          </cell>
          <cell r="F85">
            <v>16910</v>
          </cell>
          <cell r="G85" t="str">
            <v>SALDO DE CONTRATO LIQUIDADO</v>
          </cell>
          <cell r="N85">
            <v>16910</v>
          </cell>
        </row>
        <row r="86">
          <cell r="A86">
            <v>28069</v>
          </cell>
          <cell r="B86">
            <v>28069</v>
          </cell>
          <cell r="C86">
            <v>42277</v>
          </cell>
          <cell r="D86">
            <v>42293</v>
          </cell>
          <cell r="F86">
            <v>16910</v>
          </cell>
          <cell r="G86" t="str">
            <v>SALDO DE CONTRATO LIQUIDADO</v>
          </cell>
          <cell r="N86">
            <v>16910</v>
          </cell>
        </row>
        <row r="87">
          <cell r="A87">
            <v>28070</v>
          </cell>
          <cell r="B87">
            <v>28070</v>
          </cell>
          <cell r="C87">
            <v>42277</v>
          </cell>
          <cell r="D87">
            <v>42293</v>
          </cell>
          <cell r="F87">
            <v>16910</v>
          </cell>
          <cell r="G87" t="str">
            <v>SALDO DE CONTRATO LIQUIDADO</v>
          </cell>
          <cell r="N87">
            <v>16910</v>
          </cell>
        </row>
        <row r="88">
          <cell r="A88">
            <v>28071</v>
          </cell>
          <cell r="B88">
            <v>28071</v>
          </cell>
          <cell r="C88">
            <v>42277</v>
          </cell>
          <cell r="D88">
            <v>42293</v>
          </cell>
          <cell r="F88">
            <v>16910</v>
          </cell>
          <cell r="G88" t="str">
            <v>SALDO DE CONTRATO LIQUIDADO</v>
          </cell>
          <cell r="N88">
            <v>16910</v>
          </cell>
        </row>
        <row r="89">
          <cell r="A89">
            <v>28074</v>
          </cell>
          <cell r="B89">
            <v>28074</v>
          </cell>
          <cell r="C89">
            <v>42277</v>
          </cell>
          <cell r="D89">
            <v>42293</v>
          </cell>
          <cell r="F89">
            <v>16910</v>
          </cell>
          <cell r="G89" t="str">
            <v>SALDO DE CONTRATO LIQUIDADO</v>
          </cell>
          <cell r="N89">
            <v>16910</v>
          </cell>
        </row>
        <row r="90">
          <cell r="A90">
            <v>28080</v>
          </cell>
          <cell r="B90">
            <v>28080</v>
          </cell>
          <cell r="C90">
            <v>42277</v>
          </cell>
          <cell r="D90">
            <v>42293</v>
          </cell>
          <cell r="F90">
            <v>16910</v>
          </cell>
          <cell r="G90" t="str">
            <v>SALDO DE CONTRATO LIQUIDADO</v>
          </cell>
          <cell r="N90">
            <v>16910</v>
          </cell>
        </row>
        <row r="91">
          <cell r="A91">
            <v>28085</v>
          </cell>
          <cell r="B91">
            <v>28085</v>
          </cell>
          <cell r="C91">
            <v>42277</v>
          </cell>
          <cell r="D91">
            <v>42293</v>
          </cell>
          <cell r="F91">
            <v>16910</v>
          </cell>
          <cell r="G91" t="str">
            <v>SALDO DE CONTRATO LIQUIDADO</v>
          </cell>
          <cell r="N91">
            <v>16910</v>
          </cell>
        </row>
        <row r="92">
          <cell r="A92">
            <v>28644</v>
          </cell>
          <cell r="B92">
            <v>28644</v>
          </cell>
          <cell r="C92">
            <v>42277</v>
          </cell>
          <cell r="D92">
            <v>42293</v>
          </cell>
          <cell r="F92">
            <v>16910</v>
          </cell>
          <cell r="G92" t="str">
            <v>SALDO DE CONTRATO LIQUIDADO</v>
          </cell>
          <cell r="N92">
            <v>16910</v>
          </cell>
        </row>
        <row r="93">
          <cell r="A93">
            <v>28086</v>
          </cell>
          <cell r="B93">
            <v>28086</v>
          </cell>
          <cell r="C93">
            <v>42277</v>
          </cell>
          <cell r="D93">
            <v>42293</v>
          </cell>
          <cell r="F93">
            <v>16910</v>
          </cell>
          <cell r="G93" t="str">
            <v>SALDO DE CONTRATO LIQUIDADO</v>
          </cell>
          <cell r="N93">
            <v>16910</v>
          </cell>
        </row>
        <row r="94">
          <cell r="A94">
            <v>28087</v>
          </cell>
          <cell r="B94">
            <v>28087</v>
          </cell>
          <cell r="C94">
            <v>42277</v>
          </cell>
          <cell r="D94">
            <v>42293</v>
          </cell>
          <cell r="F94">
            <v>16910</v>
          </cell>
          <cell r="G94" t="str">
            <v>SALDO DE CONTRATO LIQUIDADO</v>
          </cell>
          <cell r="N94">
            <v>16910</v>
          </cell>
        </row>
        <row r="95">
          <cell r="A95">
            <v>28089</v>
          </cell>
          <cell r="B95">
            <v>28089</v>
          </cell>
          <cell r="C95">
            <v>42277</v>
          </cell>
          <cell r="D95">
            <v>42293</v>
          </cell>
          <cell r="F95">
            <v>16910</v>
          </cell>
          <cell r="G95" t="str">
            <v>SALDO DE CONTRATO LIQUIDADO</v>
          </cell>
          <cell r="N95">
            <v>16910</v>
          </cell>
        </row>
        <row r="96">
          <cell r="A96">
            <v>28090</v>
          </cell>
          <cell r="B96">
            <v>28090</v>
          </cell>
          <cell r="C96">
            <v>42277</v>
          </cell>
          <cell r="D96">
            <v>42293</v>
          </cell>
          <cell r="F96">
            <v>16910</v>
          </cell>
          <cell r="G96" t="str">
            <v>SALDO DE CONTRATO LIQUIDADO</v>
          </cell>
          <cell r="N96">
            <v>16910</v>
          </cell>
        </row>
        <row r="97">
          <cell r="A97">
            <v>28117</v>
          </cell>
          <cell r="B97">
            <v>28117</v>
          </cell>
          <cell r="C97">
            <v>42277</v>
          </cell>
          <cell r="D97">
            <v>42293</v>
          </cell>
          <cell r="F97">
            <v>16910</v>
          </cell>
          <cell r="G97" t="str">
            <v>SALDO DE CONTRATO LIQUIDADO</v>
          </cell>
          <cell r="N97">
            <v>16910</v>
          </cell>
        </row>
        <row r="98">
          <cell r="A98">
            <v>28675</v>
          </cell>
          <cell r="B98">
            <v>28675</v>
          </cell>
          <cell r="C98">
            <v>42277</v>
          </cell>
          <cell r="D98">
            <v>42293</v>
          </cell>
          <cell r="F98">
            <v>16910</v>
          </cell>
          <cell r="G98" t="str">
            <v>SALDO DE CONTRATO LIQUIDADO</v>
          </cell>
          <cell r="N98">
            <v>16910</v>
          </cell>
        </row>
        <row r="99">
          <cell r="A99">
            <v>28118</v>
          </cell>
          <cell r="B99">
            <v>28118</v>
          </cell>
          <cell r="C99">
            <v>42277</v>
          </cell>
          <cell r="D99">
            <v>42293</v>
          </cell>
          <cell r="F99">
            <v>16910</v>
          </cell>
          <cell r="G99" t="str">
            <v>SALDO DE CONTRATO LIQUIDADO</v>
          </cell>
          <cell r="N99">
            <v>16910</v>
          </cell>
        </row>
        <row r="100">
          <cell r="A100">
            <v>28121</v>
          </cell>
          <cell r="B100">
            <v>28121</v>
          </cell>
          <cell r="C100">
            <v>42277</v>
          </cell>
          <cell r="D100">
            <v>42293</v>
          </cell>
          <cell r="F100">
            <v>16910</v>
          </cell>
          <cell r="G100" t="str">
            <v>SALDO DE CONTRATO LIQUIDADO</v>
          </cell>
          <cell r="N100">
            <v>16910</v>
          </cell>
        </row>
        <row r="101">
          <cell r="A101">
            <v>28122</v>
          </cell>
          <cell r="B101">
            <v>28122</v>
          </cell>
          <cell r="C101">
            <v>42277</v>
          </cell>
          <cell r="D101">
            <v>42293</v>
          </cell>
          <cell r="F101">
            <v>16910</v>
          </cell>
          <cell r="G101" t="str">
            <v>SALDO DE CONTRATO LIQUIDADO</v>
          </cell>
          <cell r="N101">
            <v>16910</v>
          </cell>
        </row>
        <row r="102">
          <cell r="A102">
            <v>28130</v>
          </cell>
          <cell r="B102">
            <v>28130</v>
          </cell>
          <cell r="C102">
            <v>42277</v>
          </cell>
          <cell r="D102">
            <v>42293</v>
          </cell>
          <cell r="F102">
            <v>16910</v>
          </cell>
          <cell r="G102" t="str">
            <v>SALDO DE CONTRATO LIQUIDADO</v>
          </cell>
          <cell r="N102">
            <v>16910</v>
          </cell>
        </row>
        <row r="103">
          <cell r="A103">
            <v>28131</v>
          </cell>
          <cell r="B103">
            <v>28131</v>
          </cell>
          <cell r="C103">
            <v>42277</v>
          </cell>
          <cell r="D103">
            <v>42293</v>
          </cell>
          <cell r="F103">
            <v>16910</v>
          </cell>
          <cell r="G103" t="str">
            <v>SALDO DE CONTRATO LIQUIDADO</v>
          </cell>
          <cell r="N103">
            <v>16910</v>
          </cell>
        </row>
        <row r="104">
          <cell r="A104">
            <v>28134</v>
          </cell>
          <cell r="B104">
            <v>28134</v>
          </cell>
          <cell r="C104">
            <v>42277</v>
          </cell>
          <cell r="D104">
            <v>42293</v>
          </cell>
          <cell r="F104">
            <v>16910</v>
          </cell>
          <cell r="G104" t="str">
            <v>SALDO DE CONTRATO LIQUIDADO</v>
          </cell>
          <cell r="N104">
            <v>16910</v>
          </cell>
        </row>
        <row r="105">
          <cell r="A105">
            <v>28135</v>
          </cell>
          <cell r="B105">
            <v>28135</v>
          </cell>
          <cell r="C105">
            <v>42277</v>
          </cell>
          <cell r="D105">
            <v>42293</v>
          </cell>
          <cell r="F105">
            <v>16910</v>
          </cell>
          <cell r="G105" t="str">
            <v>SALDO DE CONTRATO LIQUIDADO</v>
          </cell>
          <cell r="N105">
            <v>16910</v>
          </cell>
        </row>
        <row r="106">
          <cell r="A106">
            <v>28136</v>
          </cell>
          <cell r="B106">
            <v>28136</v>
          </cell>
          <cell r="C106">
            <v>42277</v>
          </cell>
          <cell r="D106">
            <v>42293</v>
          </cell>
          <cell r="F106">
            <v>16910</v>
          </cell>
          <cell r="G106" t="str">
            <v>SALDO DE CONTRATO LIQUIDADO</v>
          </cell>
          <cell r="N106">
            <v>16910</v>
          </cell>
        </row>
        <row r="107">
          <cell r="A107">
            <v>28140</v>
          </cell>
          <cell r="B107">
            <v>28140</v>
          </cell>
          <cell r="C107">
            <v>42277</v>
          </cell>
          <cell r="D107">
            <v>42293</v>
          </cell>
          <cell r="F107">
            <v>16910</v>
          </cell>
          <cell r="G107" t="str">
            <v>SALDO DE CONTRATO LIQUIDADO</v>
          </cell>
          <cell r="N107">
            <v>16910</v>
          </cell>
        </row>
        <row r="108">
          <cell r="A108">
            <v>28141</v>
          </cell>
          <cell r="B108">
            <v>28141</v>
          </cell>
          <cell r="C108">
            <v>42277</v>
          </cell>
          <cell r="D108">
            <v>42293</v>
          </cell>
          <cell r="F108">
            <v>16910</v>
          </cell>
          <cell r="G108" t="str">
            <v>SALDO DE CONTRATO LIQUIDADO</v>
          </cell>
          <cell r="N108">
            <v>16910</v>
          </cell>
        </row>
        <row r="109">
          <cell r="A109">
            <v>28142</v>
          </cell>
          <cell r="B109">
            <v>28142</v>
          </cell>
          <cell r="C109">
            <v>42277</v>
          </cell>
          <cell r="D109">
            <v>42293</v>
          </cell>
          <cell r="F109">
            <v>16910</v>
          </cell>
          <cell r="G109" t="str">
            <v>SALDO DE CONTRATO LIQUIDADO</v>
          </cell>
          <cell r="N109">
            <v>16910</v>
          </cell>
        </row>
        <row r="110">
          <cell r="A110">
            <v>28143</v>
          </cell>
          <cell r="B110">
            <v>28143</v>
          </cell>
          <cell r="C110">
            <v>42277</v>
          </cell>
          <cell r="D110">
            <v>42293</v>
          </cell>
          <cell r="F110">
            <v>16910</v>
          </cell>
          <cell r="G110" t="str">
            <v>SALDO DE CONTRATO LIQUIDADO</v>
          </cell>
          <cell r="N110">
            <v>16910</v>
          </cell>
        </row>
        <row r="111">
          <cell r="A111">
            <v>28148</v>
          </cell>
          <cell r="B111">
            <v>28148</v>
          </cell>
          <cell r="C111">
            <v>42277</v>
          </cell>
          <cell r="D111">
            <v>42293</v>
          </cell>
          <cell r="F111">
            <v>16910</v>
          </cell>
          <cell r="G111" t="str">
            <v>SALDO DE CONTRATO LIQUIDADO</v>
          </cell>
          <cell r="N111">
            <v>16910</v>
          </cell>
        </row>
        <row r="112">
          <cell r="A112">
            <v>28149</v>
          </cell>
          <cell r="B112">
            <v>28149</v>
          </cell>
          <cell r="C112">
            <v>42277</v>
          </cell>
          <cell r="D112">
            <v>42293</v>
          </cell>
          <cell r="F112">
            <v>16910</v>
          </cell>
          <cell r="G112" t="str">
            <v>SALDO DE CONTRATO LIQUIDADO</v>
          </cell>
          <cell r="N112">
            <v>16910</v>
          </cell>
        </row>
        <row r="113">
          <cell r="A113">
            <v>28165</v>
          </cell>
          <cell r="B113">
            <v>28165</v>
          </cell>
          <cell r="C113">
            <v>42277</v>
          </cell>
          <cell r="D113">
            <v>42293</v>
          </cell>
          <cell r="F113">
            <v>16910</v>
          </cell>
          <cell r="G113" t="str">
            <v>SALDO DE CONTRATO LIQUIDADO</v>
          </cell>
          <cell r="N113">
            <v>16910</v>
          </cell>
        </row>
        <row r="114">
          <cell r="A114">
            <v>28166</v>
          </cell>
          <cell r="B114">
            <v>28166</v>
          </cell>
          <cell r="C114">
            <v>42277</v>
          </cell>
          <cell r="D114">
            <v>42293</v>
          </cell>
          <cell r="F114">
            <v>16910</v>
          </cell>
          <cell r="G114" t="str">
            <v>SALDO DE CONTRATO LIQUIDADO</v>
          </cell>
          <cell r="N114">
            <v>16910</v>
          </cell>
        </row>
        <row r="115">
          <cell r="A115">
            <v>28168</v>
          </cell>
          <cell r="B115">
            <v>28168</v>
          </cell>
          <cell r="C115">
            <v>42277</v>
          </cell>
          <cell r="D115">
            <v>42293</v>
          </cell>
          <cell r="F115">
            <v>16910</v>
          </cell>
          <cell r="G115" t="str">
            <v>SALDO DE CONTRATO LIQUIDADO</v>
          </cell>
          <cell r="N115">
            <v>16910</v>
          </cell>
        </row>
        <row r="116">
          <cell r="A116">
            <v>28169</v>
          </cell>
          <cell r="B116">
            <v>28169</v>
          </cell>
          <cell r="C116">
            <v>42277</v>
          </cell>
          <cell r="D116">
            <v>42293</v>
          </cell>
          <cell r="F116">
            <v>16910</v>
          </cell>
          <cell r="G116" t="str">
            <v>SALDO DE CONTRATO LIQUIDADO</v>
          </cell>
          <cell r="N116">
            <v>16910</v>
          </cell>
        </row>
        <row r="117">
          <cell r="A117">
            <v>28180</v>
          </cell>
          <cell r="B117">
            <v>28180</v>
          </cell>
          <cell r="C117">
            <v>42277</v>
          </cell>
          <cell r="D117">
            <v>42293</v>
          </cell>
          <cell r="F117">
            <v>16910</v>
          </cell>
          <cell r="G117" t="str">
            <v>SALDO DE CONTRATO LIQUIDADO</v>
          </cell>
          <cell r="N117">
            <v>16910</v>
          </cell>
        </row>
        <row r="118">
          <cell r="A118">
            <v>28181</v>
          </cell>
          <cell r="B118">
            <v>28181</v>
          </cell>
          <cell r="C118">
            <v>42277</v>
          </cell>
          <cell r="D118">
            <v>42293</v>
          </cell>
          <cell r="F118">
            <v>16910</v>
          </cell>
          <cell r="G118" t="str">
            <v>SALDO DE CONTRATO LIQUIDADO</v>
          </cell>
          <cell r="N118">
            <v>16910</v>
          </cell>
        </row>
        <row r="119">
          <cell r="A119">
            <v>28184</v>
          </cell>
          <cell r="B119">
            <v>28184</v>
          </cell>
          <cell r="C119">
            <v>42277</v>
          </cell>
          <cell r="D119">
            <v>42293</v>
          </cell>
          <cell r="F119">
            <v>16910</v>
          </cell>
          <cell r="G119" t="str">
            <v>SALDO DE CONTRATO LIQUIDADO</v>
          </cell>
          <cell r="N119">
            <v>16910</v>
          </cell>
        </row>
        <row r="120">
          <cell r="A120">
            <v>28185</v>
          </cell>
          <cell r="B120">
            <v>28185</v>
          </cell>
          <cell r="C120">
            <v>42277</v>
          </cell>
          <cell r="D120">
            <v>42293</v>
          </cell>
          <cell r="F120">
            <v>16910</v>
          </cell>
          <cell r="G120" t="str">
            <v>SALDO DE CONTRATO LIQUIDADO</v>
          </cell>
          <cell r="N120">
            <v>16910</v>
          </cell>
        </row>
        <row r="121">
          <cell r="A121">
            <v>28186</v>
          </cell>
          <cell r="B121">
            <v>28186</v>
          </cell>
          <cell r="C121">
            <v>42277</v>
          </cell>
          <cell r="D121">
            <v>42293</v>
          </cell>
          <cell r="F121">
            <v>16910</v>
          </cell>
          <cell r="G121" t="str">
            <v>SALDO DE CONTRATO LIQUIDADO</v>
          </cell>
          <cell r="N121">
            <v>16910</v>
          </cell>
        </row>
        <row r="122">
          <cell r="A122">
            <v>28210</v>
          </cell>
          <cell r="B122">
            <v>28210</v>
          </cell>
          <cell r="C122">
            <v>42277</v>
          </cell>
          <cell r="D122">
            <v>42293</v>
          </cell>
          <cell r="F122">
            <v>16910</v>
          </cell>
          <cell r="G122" t="str">
            <v>SALDO DE CONTRATO LIQUIDADO</v>
          </cell>
          <cell r="N122">
            <v>16910</v>
          </cell>
        </row>
        <row r="123">
          <cell r="A123">
            <v>28216</v>
          </cell>
          <cell r="B123">
            <v>28216</v>
          </cell>
          <cell r="C123">
            <v>42277</v>
          </cell>
          <cell r="D123">
            <v>42293</v>
          </cell>
          <cell r="F123">
            <v>16910</v>
          </cell>
          <cell r="G123" t="str">
            <v>SALDO DE CONTRATO LIQUIDADO</v>
          </cell>
          <cell r="N123">
            <v>16910</v>
          </cell>
        </row>
        <row r="124">
          <cell r="A124">
            <v>28221</v>
          </cell>
          <cell r="B124">
            <v>28221</v>
          </cell>
          <cell r="C124">
            <v>42277</v>
          </cell>
          <cell r="D124">
            <v>42293</v>
          </cell>
          <cell r="F124">
            <v>16910</v>
          </cell>
          <cell r="G124" t="str">
            <v>SALDO DE CONTRATO LIQUIDADO</v>
          </cell>
          <cell r="N124">
            <v>16910</v>
          </cell>
        </row>
        <row r="125">
          <cell r="A125">
            <v>28226</v>
          </cell>
          <cell r="B125">
            <v>28226</v>
          </cell>
          <cell r="C125">
            <v>42277</v>
          </cell>
          <cell r="D125">
            <v>42293</v>
          </cell>
          <cell r="F125">
            <v>16910</v>
          </cell>
          <cell r="G125" t="str">
            <v>SALDO DE CONTRATO LIQUIDADO</v>
          </cell>
          <cell r="N125">
            <v>16910</v>
          </cell>
        </row>
        <row r="126">
          <cell r="A126">
            <v>28228</v>
          </cell>
          <cell r="B126">
            <v>28228</v>
          </cell>
          <cell r="C126">
            <v>42277</v>
          </cell>
          <cell r="D126">
            <v>42293</v>
          </cell>
          <cell r="F126">
            <v>16910</v>
          </cell>
          <cell r="G126" t="str">
            <v>SALDO DE CONTRATO LIQUIDADO</v>
          </cell>
          <cell r="N126">
            <v>16910</v>
          </cell>
        </row>
        <row r="127">
          <cell r="A127">
            <v>28241</v>
          </cell>
          <cell r="B127">
            <v>28241</v>
          </cell>
          <cell r="C127">
            <v>42277</v>
          </cell>
          <cell r="D127">
            <v>42293</v>
          </cell>
          <cell r="F127">
            <v>16910</v>
          </cell>
          <cell r="G127" t="str">
            <v>SALDO DE CONTRATO LIQUIDADO</v>
          </cell>
          <cell r="N127">
            <v>16910</v>
          </cell>
        </row>
        <row r="128">
          <cell r="A128">
            <v>28249</v>
          </cell>
          <cell r="B128">
            <v>28249</v>
          </cell>
          <cell r="C128">
            <v>42277</v>
          </cell>
          <cell r="D128">
            <v>42293</v>
          </cell>
          <cell r="F128">
            <v>16910</v>
          </cell>
          <cell r="G128" t="str">
            <v>SALDO DE CONTRATO LIQUIDADO</v>
          </cell>
          <cell r="N128">
            <v>16910</v>
          </cell>
        </row>
        <row r="129">
          <cell r="A129">
            <v>28250</v>
          </cell>
          <cell r="B129">
            <v>28250</v>
          </cell>
          <cell r="C129">
            <v>42277</v>
          </cell>
          <cell r="D129">
            <v>42293</v>
          </cell>
          <cell r="F129">
            <v>16910</v>
          </cell>
          <cell r="G129" t="str">
            <v>SALDO DE CONTRATO LIQUIDADO</v>
          </cell>
          <cell r="N129">
            <v>16910</v>
          </cell>
        </row>
        <row r="130">
          <cell r="A130">
            <v>28262</v>
          </cell>
          <cell r="B130">
            <v>28262</v>
          </cell>
          <cell r="C130">
            <v>42277</v>
          </cell>
          <cell r="D130">
            <v>42293</v>
          </cell>
          <cell r="F130">
            <v>16910</v>
          </cell>
          <cell r="G130" t="str">
            <v>SALDO DE CONTRATO LIQUIDADO</v>
          </cell>
          <cell r="N130">
            <v>16910</v>
          </cell>
        </row>
        <row r="131">
          <cell r="A131">
            <v>28264</v>
          </cell>
          <cell r="B131">
            <v>28264</v>
          </cell>
          <cell r="C131">
            <v>42277</v>
          </cell>
          <cell r="D131">
            <v>42293</v>
          </cell>
          <cell r="F131">
            <v>16910</v>
          </cell>
          <cell r="G131" t="str">
            <v>SALDO DE CONTRATO LIQUIDADO</v>
          </cell>
          <cell r="N131">
            <v>16910</v>
          </cell>
        </row>
        <row r="132">
          <cell r="A132">
            <v>28265</v>
          </cell>
          <cell r="B132">
            <v>28265</v>
          </cell>
          <cell r="C132">
            <v>42277</v>
          </cell>
          <cell r="D132">
            <v>42293</v>
          </cell>
          <cell r="F132">
            <v>16910</v>
          </cell>
          <cell r="G132" t="str">
            <v>SALDO DE CONTRATO LIQUIDADO</v>
          </cell>
          <cell r="N132">
            <v>16910</v>
          </cell>
        </row>
        <row r="133">
          <cell r="A133">
            <v>28590</v>
          </cell>
          <cell r="B133">
            <v>28590</v>
          </cell>
          <cell r="C133">
            <v>42277</v>
          </cell>
          <cell r="D133">
            <v>42293</v>
          </cell>
          <cell r="F133">
            <v>16910</v>
          </cell>
          <cell r="G133" t="str">
            <v>SALDO DE CONTRATO LIQUIDADO</v>
          </cell>
          <cell r="N133">
            <v>16910</v>
          </cell>
        </row>
        <row r="134">
          <cell r="A134">
            <v>28594</v>
          </cell>
          <cell r="B134">
            <v>28594</v>
          </cell>
          <cell r="C134">
            <v>42277</v>
          </cell>
          <cell r="D134">
            <v>42293</v>
          </cell>
          <cell r="F134">
            <v>16910</v>
          </cell>
          <cell r="G134" t="str">
            <v>SALDO DE CONTRATO LIQUIDADO</v>
          </cell>
          <cell r="N134">
            <v>16910</v>
          </cell>
        </row>
        <row r="135">
          <cell r="A135">
            <v>28597</v>
          </cell>
          <cell r="B135">
            <v>28597</v>
          </cell>
          <cell r="C135">
            <v>42277</v>
          </cell>
          <cell r="D135">
            <v>42293</v>
          </cell>
          <cell r="F135">
            <v>16910</v>
          </cell>
          <cell r="G135" t="str">
            <v>SALDO DE CONTRATO LIQUIDADO</v>
          </cell>
          <cell r="N135">
            <v>16910</v>
          </cell>
        </row>
        <row r="136">
          <cell r="A136">
            <v>28599</v>
          </cell>
          <cell r="B136">
            <v>28599</v>
          </cell>
          <cell r="C136">
            <v>42277</v>
          </cell>
          <cell r="D136">
            <v>42293</v>
          </cell>
          <cell r="F136">
            <v>16910</v>
          </cell>
          <cell r="G136" t="str">
            <v>SALDO DE CONTRATO LIQUIDADO</v>
          </cell>
          <cell r="N136">
            <v>16910</v>
          </cell>
        </row>
        <row r="137">
          <cell r="A137">
            <v>28606</v>
          </cell>
          <cell r="B137">
            <v>28606</v>
          </cell>
          <cell r="C137">
            <v>42277</v>
          </cell>
          <cell r="D137">
            <v>42293</v>
          </cell>
          <cell r="F137">
            <v>16910</v>
          </cell>
          <cell r="G137" t="str">
            <v>SALDO DE CONTRATO LIQUIDADO</v>
          </cell>
          <cell r="N137">
            <v>16910</v>
          </cell>
        </row>
        <row r="138">
          <cell r="A138">
            <v>28610</v>
          </cell>
          <cell r="B138">
            <v>28610</v>
          </cell>
          <cell r="C138">
            <v>42277</v>
          </cell>
          <cell r="D138">
            <v>42293</v>
          </cell>
          <cell r="F138">
            <v>16910</v>
          </cell>
          <cell r="G138" t="str">
            <v>SALDO DE CONTRATO LIQUIDADO</v>
          </cell>
          <cell r="N138">
            <v>16910</v>
          </cell>
        </row>
        <row r="139">
          <cell r="A139">
            <v>28612</v>
          </cell>
          <cell r="B139">
            <v>28612</v>
          </cell>
          <cell r="C139">
            <v>42277</v>
          </cell>
          <cell r="D139">
            <v>42293</v>
          </cell>
          <cell r="F139">
            <v>16910</v>
          </cell>
          <cell r="G139" t="str">
            <v>SALDO DE CONTRATO LIQUIDADO</v>
          </cell>
          <cell r="N139">
            <v>16910</v>
          </cell>
        </row>
        <row r="140">
          <cell r="A140">
            <v>28614</v>
          </cell>
          <cell r="B140">
            <v>28614</v>
          </cell>
          <cell r="C140">
            <v>42277</v>
          </cell>
          <cell r="D140">
            <v>42293</v>
          </cell>
          <cell r="F140">
            <v>16910</v>
          </cell>
          <cell r="G140" t="str">
            <v>SALDO DE CONTRATO LIQUIDADO</v>
          </cell>
          <cell r="N140">
            <v>16910</v>
          </cell>
        </row>
        <row r="141">
          <cell r="A141">
            <v>28617</v>
          </cell>
          <cell r="B141">
            <v>28617</v>
          </cell>
          <cell r="C141">
            <v>42277</v>
          </cell>
          <cell r="D141">
            <v>42293</v>
          </cell>
          <cell r="F141">
            <v>16910</v>
          </cell>
          <cell r="G141" t="str">
            <v>SALDO DE CONTRATO LIQUIDADO</v>
          </cell>
          <cell r="N141">
            <v>16910</v>
          </cell>
        </row>
        <row r="142">
          <cell r="A142">
            <v>28618</v>
          </cell>
          <cell r="B142">
            <v>28618</v>
          </cell>
          <cell r="C142">
            <v>42277</v>
          </cell>
          <cell r="D142">
            <v>42293</v>
          </cell>
          <cell r="F142">
            <v>16910</v>
          </cell>
          <cell r="G142" t="str">
            <v>SALDO DE CONTRATO LIQUIDADO</v>
          </cell>
          <cell r="N142">
            <v>16910</v>
          </cell>
        </row>
        <row r="143">
          <cell r="A143">
            <v>28619</v>
          </cell>
          <cell r="B143">
            <v>28619</v>
          </cell>
          <cell r="C143">
            <v>42277</v>
          </cell>
          <cell r="D143">
            <v>42293</v>
          </cell>
          <cell r="F143">
            <v>16910</v>
          </cell>
          <cell r="G143" t="str">
            <v>SALDO DE CONTRATO LIQUIDADO</v>
          </cell>
          <cell r="N143">
            <v>16910</v>
          </cell>
        </row>
        <row r="144">
          <cell r="A144">
            <v>28627</v>
          </cell>
          <cell r="B144">
            <v>28627</v>
          </cell>
          <cell r="C144">
            <v>42277</v>
          </cell>
          <cell r="D144">
            <v>42293</v>
          </cell>
          <cell r="F144">
            <v>16910</v>
          </cell>
          <cell r="G144" t="str">
            <v>SALDO DE CONTRATO LIQUIDADO</v>
          </cell>
          <cell r="N144">
            <v>16910</v>
          </cell>
        </row>
        <row r="145">
          <cell r="A145">
            <v>28628</v>
          </cell>
          <cell r="B145">
            <v>28628</v>
          </cell>
          <cell r="C145">
            <v>42277</v>
          </cell>
          <cell r="D145">
            <v>42293</v>
          </cell>
          <cell r="F145">
            <v>16910</v>
          </cell>
          <cell r="G145" t="str">
            <v>SALDO DE CONTRATO LIQUIDADO</v>
          </cell>
          <cell r="N145">
            <v>16910</v>
          </cell>
        </row>
        <row r="146">
          <cell r="A146">
            <v>28636</v>
          </cell>
          <cell r="B146">
            <v>28636</v>
          </cell>
          <cell r="C146">
            <v>42277</v>
          </cell>
          <cell r="D146">
            <v>42293</v>
          </cell>
          <cell r="F146">
            <v>16910</v>
          </cell>
          <cell r="G146" t="str">
            <v>SALDO DE CONTRATO LIQUIDADO</v>
          </cell>
          <cell r="N146">
            <v>16910</v>
          </cell>
        </row>
        <row r="147">
          <cell r="A147">
            <v>28637</v>
          </cell>
          <cell r="B147">
            <v>28637</v>
          </cell>
          <cell r="C147">
            <v>42277</v>
          </cell>
          <cell r="D147">
            <v>42293</v>
          </cell>
          <cell r="F147">
            <v>16910</v>
          </cell>
          <cell r="G147" t="str">
            <v>SALDO DE CONTRATO LIQUIDADO</v>
          </cell>
          <cell r="N147">
            <v>16910</v>
          </cell>
        </row>
        <row r="148">
          <cell r="A148">
            <v>28646</v>
          </cell>
          <cell r="B148">
            <v>28646</v>
          </cell>
          <cell r="C148">
            <v>42277</v>
          </cell>
          <cell r="D148">
            <v>42293</v>
          </cell>
          <cell r="F148">
            <v>16910</v>
          </cell>
          <cell r="G148" t="str">
            <v>SALDO DE CONTRATO LIQUIDADO</v>
          </cell>
          <cell r="N148">
            <v>16910</v>
          </cell>
        </row>
        <row r="149">
          <cell r="A149">
            <v>28098</v>
          </cell>
          <cell r="B149">
            <v>28098</v>
          </cell>
          <cell r="C149">
            <v>42277</v>
          </cell>
          <cell r="D149">
            <v>42293</v>
          </cell>
          <cell r="F149">
            <v>16910</v>
          </cell>
          <cell r="G149" t="str">
            <v>SALDO DE CONTRATO LIQUIDADO</v>
          </cell>
          <cell r="N149">
            <v>16910</v>
          </cell>
        </row>
        <row r="150">
          <cell r="A150">
            <v>28099</v>
          </cell>
          <cell r="B150">
            <v>28099</v>
          </cell>
          <cell r="C150">
            <v>42277</v>
          </cell>
          <cell r="D150">
            <v>42293</v>
          </cell>
          <cell r="F150">
            <v>16910</v>
          </cell>
          <cell r="G150" t="str">
            <v>SALDO DE CONTRATO LIQUIDADO</v>
          </cell>
          <cell r="N150">
            <v>16910</v>
          </cell>
        </row>
        <row r="151">
          <cell r="A151">
            <v>28107</v>
          </cell>
          <cell r="B151">
            <v>28107</v>
          </cell>
          <cell r="C151">
            <v>42277</v>
          </cell>
          <cell r="D151">
            <v>42293</v>
          </cell>
          <cell r="F151">
            <v>16910</v>
          </cell>
          <cell r="G151" t="str">
            <v>SALDO DE CONTRATO LIQUIDADO</v>
          </cell>
          <cell r="N151">
            <v>16910</v>
          </cell>
        </row>
        <row r="152">
          <cell r="A152">
            <v>28111</v>
          </cell>
          <cell r="B152">
            <v>28111</v>
          </cell>
          <cell r="C152">
            <v>42277</v>
          </cell>
          <cell r="D152">
            <v>42293</v>
          </cell>
          <cell r="F152">
            <v>16910</v>
          </cell>
          <cell r="G152" t="str">
            <v>SALDO DE CONTRATO LIQUIDADO</v>
          </cell>
          <cell r="N152">
            <v>16910</v>
          </cell>
        </row>
        <row r="153">
          <cell r="A153">
            <v>28188</v>
          </cell>
          <cell r="B153">
            <v>28188</v>
          </cell>
          <cell r="C153">
            <v>42277</v>
          </cell>
          <cell r="D153">
            <v>42293</v>
          </cell>
          <cell r="F153">
            <v>16910</v>
          </cell>
          <cell r="G153" t="str">
            <v>SALDO DE CONTRATO LIQUIDADO</v>
          </cell>
          <cell r="N153">
            <v>16910</v>
          </cell>
        </row>
        <row r="154">
          <cell r="A154">
            <v>28656</v>
          </cell>
          <cell r="B154">
            <v>28656</v>
          </cell>
          <cell r="C154">
            <v>42277</v>
          </cell>
          <cell r="D154">
            <v>42293</v>
          </cell>
          <cell r="F154">
            <v>16910</v>
          </cell>
          <cell r="G154" t="str">
            <v>SALDO DE CONTRATO LIQUIDADO</v>
          </cell>
          <cell r="N154">
            <v>16910</v>
          </cell>
        </row>
        <row r="155">
          <cell r="A155">
            <v>28139</v>
          </cell>
          <cell r="B155">
            <v>28139</v>
          </cell>
          <cell r="C155">
            <v>42277</v>
          </cell>
          <cell r="D155">
            <v>42293</v>
          </cell>
          <cell r="F155">
            <v>16910</v>
          </cell>
          <cell r="G155" t="str">
            <v>SALDO DE CONTRATO LIQUIDADO</v>
          </cell>
          <cell r="N155">
            <v>16910</v>
          </cell>
        </row>
        <row r="156">
          <cell r="A156">
            <v>28664</v>
          </cell>
          <cell r="B156">
            <v>28664</v>
          </cell>
          <cell r="C156">
            <v>42277</v>
          </cell>
          <cell r="D156">
            <v>42293</v>
          </cell>
          <cell r="F156">
            <v>16910</v>
          </cell>
          <cell r="G156" t="str">
            <v>SALDO DE CONTRATO LIQUIDADO</v>
          </cell>
          <cell r="N156">
            <v>16910</v>
          </cell>
        </row>
        <row r="157">
          <cell r="A157">
            <v>27998</v>
          </cell>
          <cell r="B157">
            <v>27998</v>
          </cell>
          <cell r="C157">
            <v>42277</v>
          </cell>
          <cell r="D157">
            <v>42293</v>
          </cell>
          <cell r="F157">
            <v>17900</v>
          </cell>
          <cell r="G157" t="str">
            <v>SALDO DE CONTRATO LIQUIDADO</v>
          </cell>
          <cell r="N157">
            <v>17900</v>
          </cell>
        </row>
        <row r="158">
          <cell r="A158">
            <v>28091</v>
          </cell>
          <cell r="B158">
            <v>28091</v>
          </cell>
          <cell r="C158">
            <v>42277</v>
          </cell>
          <cell r="D158">
            <v>42293</v>
          </cell>
          <cell r="F158">
            <v>17910</v>
          </cell>
          <cell r="G158" t="str">
            <v>SALDO DE CONTRATO LIQUIDADO</v>
          </cell>
          <cell r="N158">
            <v>17910</v>
          </cell>
        </row>
        <row r="159">
          <cell r="A159">
            <v>28225</v>
          </cell>
          <cell r="B159">
            <v>28225</v>
          </cell>
          <cell r="C159">
            <v>42277</v>
          </cell>
          <cell r="D159">
            <v>42293</v>
          </cell>
          <cell r="F159">
            <v>180900</v>
          </cell>
          <cell r="G159" t="str">
            <v>SALDO DE CONTRATO LIQUIDADO</v>
          </cell>
          <cell r="N159">
            <v>180900</v>
          </cell>
        </row>
        <row r="160">
          <cell r="A160">
            <v>28073</v>
          </cell>
          <cell r="B160">
            <v>28073</v>
          </cell>
          <cell r="C160">
            <v>42277</v>
          </cell>
          <cell r="D160">
            <v>42293</v>
          </cell>
          <cell r="F160">
            <v>19050</v>
          </cell>
          <cell r="G160" t="str">
            <v>SALDO DE CONTRATO LIQUIDADO</v>
          </cell>
          <cell r="N160">
            <v>19050</v>
          </cell>
        </row>
        <row r="161">
          <cell r="A161">
            <v>28208</v>
          </cell>
          <cell r="B161">
            <v>28208</v>
          </cell>
          <cell r="C161">
            <v>42277</v>
          </cell>
          <cell r="D161">
            <v>42293</v>
          </cell>
          <cell r="F161">
            <v>19050</v>
          </cell>
          <cell r="G161" t="str">
            <v>SALDO DE CONTRATO LIQUIDADO</v>
          </cell>
          <cell r="N161">
            <v>19050</v>
          </cell>
        </row>
        <row r="162">
          <cell r="A162">
            <v>28051</v>
          </cell>
          <cell r="B162">
            <v>28051</v>
          </cell>
          <cell r="C162">
            <v>42277</v>
          </cell>
          <cell r="D162">
            <v>42293</v>
          </cell>
          <cell r="F162">
            <v>19050</v>
          </cell>
          <cell r="G162" t="str">
            <v>SALDO DE CONTRATO LIQUIDADO</v>
          </cell>
          <cell r="N162">
            <v>19050</v>
          </cell>
        </row>
        <row r="163">
          <cell r="A163">
            <v>28028</v>
          </cell>
          <cell r="B163">
            <v>28028</v>
          </cell>
          <cell r="C163">
            <v>42277</v>
          </cell>
          <cell r="D163">
            <v>42293</v>
          </cell>
          <cell r="F163">
            <v>19050</v>
          </cell>
          <cell r="G163" t="str">
            <v>SALDO DE CONTRATO LIQUIDADO</v>
          </cell>
          <cell r="N163">
            <v>19050</v>
          </cell>
        </row>
        <row r="164">
          <cell r="A164">
            <v>28661</v>
          </cell>
          <cell r="B164">
            <v>28661</v>
          </cell>
          <cell r="C164">
            <v>42277</v>
          </cell>
          <cell r="D164">
            <v>42293</v>
          </cell>
          <cell r="F164">
            <v>19550</v>
          </cell>
          <cell r="G164" t="str">
            <v>SALDO DE CONTRATO LIQUIDADO</v>
          </cell>
          <cell r="N164">
            <v>19550</v>
          </cell>
        </row>
        <row r="165">
          <cell r="A165">
            <v>28145</v>
          </cell>
          <cell r="B165">
            <v>28145</v>
          </cell>
          <cell r="C165">
            <v>42277</v>
          </cell>
          <cell r="D165">
            <v>42293</v>
          </cell>
          <cell r="F165">
            <v>19550</v>
          </cell>
          <cell r="G165" t="str">
            <v>SALDO DE CONTRATO LIQUIDADO</v>
          </cell>
          <cell r="N165">
            <v>19550</v>
          </cell>
        </row>
        <row r="166">
          <cell r="A166">
            <v>28677</v>
          </cell>
          <cell r="B166">
            <v>28677</v>
          </cell>
          <cell r="C166">
            <v>42277</v>
          </cell>
          <cell r="D166">
            <v>42293</v>
          </cell>
          <cell r="F166">
            <v>20240</v>
          </cell>
          <cell r="G166" t="str">
            <v>SALDO DE CONTRATO LIQUIDADO</v>
          </cell>
          <cell r="N166">
            <v>20240</v>
          </cell>
        </row>
        <row r="167">
          <cell r="A167">
            <v>28015</v>
          </cell>
          <cell r="B167">
            <v>28015</v>
          </cell>
          <cell r="C167">
            <v>42277</v>
          </cell>
          <cell r="D167">
            <v>42293</v>
          </cell>
          <cell r="F167">
            <v>20330</v>
          </cell>
          <cell r="G167" t="str">
            <v>SALDO DE CONTRATO LIQUIDADO</v>
          </cell>
          <cell r="N167">
            <v>20330</v>
          </cell>
        </row>
        <row r="168">
          <cell r="A168">
            <v>28049</v>
          </cell>
          <cell r="B168">
            <v>28049</v>
          </cell>
          <cell r="C168">
            <v>42277</v>
          </cell>
          <cell r="D168">
            <v>42293</v>
          </cell>
          <cell r="F168">
            <v>204700</v>
          </cell>
          <cell r="G168" t="str">
            <v>SALDO DE CONTRATO LIQUIDADO</v>
          </cell>
          <cell r="N168">
            <v>204700</v>
          </cell>
        </row>
        <row r="169">
          <cell r="A169">
            <v>28035</v>
          </cell>
          <cell r="B169">
            <v>28035</v>
          </cell>
          <cell r="C169">
            <v>42277</v>
          </cell>
          <cell r="D169">
            <v>42293</v>
          </cell>
          <cell r="F169">
            <v>20840</v>
          </cell>
          <cell r="G169" t="str">
            <v>SALDO DE CONTRATO LIQUIDADO</v>
          </cell>
          <cell r="N169">
            <v>20840</v>
          </cell>
        </row>
        <row r="170">
          <cell r="A170">
            <v>28116</v>
          </cell>
          <cell r="B170">
            <v>28116</v>
          </cell>
          <cell r="C170">
            <v>42277</v>
          </cell>
          <cell r="D170">
            <v>42293</v>
          </cell>
          <cell r="F170">
            <v>21660</v>
          </cell>
          <cell r="G170" t="str">
            <v>SALDO DE CONTRATO LIQUIDADO</v>
          </cell>
          <cell r="N170">
            <v>21660</v>
          </cell>
        </row>
        <row r="171">
          <cell r="A171">
            <v>28585</v>
          </cell>
          <cell r="B171">
            <v>28585</v>
          </cell>
          <cell r="C171">
            <v>42277</v>
          </cell>
          <cell r="D171">
            <v>42293</v>
          </cell>
          <cell r="F171">
            <v>21760</v>
          </cell>
          <cell r="G171" t="str">
            <v>SALDO DE CONTRATO LIQUIDADO</v>
          </cell>
          <cell r="N171">
            <v>21760</v>
          </cell>
        </row>
        <row r="172">
          <cell r="A172">
            <v>28068</v>
          </cell>
          <cell r="B172">
            <v>28068</v>
          </cell>
          <cell r="C172">
            <v>42277</v>
          </cell>
          <cell r="D172">
            <v>42293</v>
          </cell>
          <cell r="F172">
            <v>21760</v>
          </cell>
          <cell r="G172" t="str">
            <v>SALDO DE CONTRATO LIQUIDADO</v>
          </cell>
          <cell r="N172">
            <v>21760</v>
          </cell>
        </row>
        <row r="173">
          <cell r="A173">
            <v>28025</v>
          </cell>
          <cell r="B173">
            <v>28025</v>
          </cell>
          <cell r="C173">
            <v>42277</v>
          </cell>
          <cell r="D173">
            <v>42293</v>
          </cell>
          <cell r="F173">
            <v>21900</v>
          </cell>
          <cell r="G173" t="str">
            <v>SALDO DE CONTRATO LIQUIDADO</v>
          </cell>
          <cell r="N173">
            <v>21900</v>
          </cell>
        </row>
        <row r="174">
          <cell r="A174">
            <v>28067</v>
          </cell>
          <cell r="B174">
            <v>28067</v>
          </cell>
          <cell r="C174">
            <v>42277</v>
          </cell>
          <cell r="D174">
            <v>42293</v>
          </cell>
          <cell r="F174">
            <v>21960</v>
          </cell>
          <cell r="G174" t="str">
            <v>SALDO DE CONTRATO LIQUIDADO</v>
          </cell>
          <cell r="N174">
            <v>21960</v>
          </cell>
        </row>
        <row r="175">
          <cell r="A175">
            <v>28174</v>
          </cell>
          <cell r="B175">
            <v>28174</v>
          </cell>
          <cell r="C175">
            <v>42277</v>
          </cell>
          <cell r="D175">
            <v>42293</v>
          </cell>
          <cell r="F175">
            <v>22110</v>
          </cell>
          <cell r="G175" t="str">
            <v>SALDO DE CONTRATO LIQUIDADO</v>
          </cell>
          <cell r="N175">
            <v>22110</v>
          </cell>
        </row>
        <row r="176">
          <cell r="A176">
            <v>28668</v>
          </cell>
          <cell r="B176">
            <v>28668</v>
          </cell>
          <cell r="C176">
            <v>42277</v>
          </cell>
          <cell r="D176">
            <v>42293</v>
          </cell>
          <cell r="F176">
            <v>22475</v>
          </cell>
          <cell r="G176" t="str">
            <v>SALDO DE CONTRATO LIQUIDADO</v>
          </cell>
          <cell r="N176">
            <v>22475</v>
          </cell>
        </row>
        <row r="177">
          <cell r="A177">
            <v>28669</v>
          </cell>
          <cell r="B177">
            <v>28669</v>
          </cell>
          <cell r="C177">
            <v>42277</v>
          </cell>
          <cell r="D177">
            <v>42293</v>
          </cell>
          <cell r="F177">
            <v>22475</v>
          </cell>
          <cell r="G177" t="str">
            <v>SALDO DE CONTRATO LIQUIDADO</v>
          </cell>
          <cell r="N177">
            <v>22475</v>
          </cell>
        </row>
        <row r="178">
          <cell r="A178">
            <v>27984</v>
          </cell>
          <cell r="B178">
            <v>27984</v>
          </cell>
          <cell r="C178">
            <v>42277</v>
          </cell>
          <cell r="D178">
            <v>42293</v>
          </cell>
          <cell r="F178">
            <v>22530</v>
          </cell>
          <cell r="G178" t="str">
            <v>SALDO DE CONTRATO LIQUIDADO</v>
          </cell>
          <cell r="N178">
            <v>22530</v>
          </cell>
        </row>
        <row r="179">
          <cell r="A179">
            <v>28207</v>
          </cell>
          <cell r="B179">
            <v>28207</v>
          </cell>
          <cell r="C179">
            <v>42277</v>
          </cell>
          <cell r="D179">
            <v>42293</v>
          </cell>
          <cell r="F179">
            <v>22710</v>
          </cell>
          <cell r="G179" t="str">
            <v>SALDO DE CONTRATO LIQUIDADO</v>
          </cell>
          <cell r="N179">
            <v>22710</v>
          </cell>
        </row>
        <row r="180">
          <cell r="A180">
            <v>28125</v>
          </cell>
          <cell r="B180">
            <v>28125</v>
          </cell>
          <cell r="C180">
            <v>42277</v>
          </cell>
          <cell r="D180">
            <v>42293</v>
          </cell>
          <cell r="F180">
            <v>22710</v>
          </cell>
          <cell r="G180" t="str">
            <v>SALDO DE CONTRATO LIQUIDADO</v>
          </cell>
          <cell r="N180">
            <v>22710</v>
          </cell>
        </row>
        <row r="181">
          <cell r="A181">
            <v>28260</v>
          </cell>
          <cell r="B181">
            <v>28260</v>
          </cell>
          <cell r="C181">
            <v>42277</v>
          </cell>
          <cell r="D181">
            <v>42293</v>
          </cell>
          <cell r="F181">
            <v>22710</v>
          </cell>
          <cell r="G181" t="str">
            <v>SALDO DE CONTRATO LIQUIDADO</v>
          </cell>
          <cell r="N181">
            <v>22710</v>
          </cell>
        </row>
        <row r="182">
          <cell r="A182">
            <v>28601</v>
          </cell>
          <cell r="B182">
            <v>28601</v>
          </cell>
          <cell r="C182">
            <v>42277</v>
          </cell>
          <cell r="D182">
            <v>42293</v>
          </cell>
          <cell r="F182">
            <v>22710</v>
          </cell>
          <cell r="G182" t="str">
            <v>SALDO DE CONTRATO LIQUIDADO</v>
          </cell>
          <cell r="N182">
            <v>22710</v>
          </cell>
        </row>
        <row r="183">
          <cell r="A183">
            <v>28097</v>
          </cell>
          <cell r="B183">
            <v>28097</v>
          </cell>
          <cell r="C183">
            <v>42277</v>
          </cell>
          <cell r="D183">
            <v>42293</v>
          </cell>
          <cell r="F183">
            <v>22710</v>
          </cell>
          <cell r="G183" t="str">
            <v>SALDO DE CONTRATO LIQUIDADO</v>
          </cell>
          <cell r="N183">
            <v>22710</v>
          </cell>
        </row>
        <row r="184">
          <cell r="A184">
            <v>28108</v>
          </cell>
          <cell r="B184">
            <v>28108</v>
          </cell>
          <cell r="C184">
            <v>42277</v>
          </cell>
          <cell r="D184">
            <v>42293</v>
          </cell>
          <cell r="F184">
            <v>22710</v>
          </cell>
          <cell r="G184" t="str">
            <v>SALDO DE CONTRATO LIQUIDADO</v>
          </cell>
          <cell r="N184">
            <v>22710</v>
          </cell>
        </row>
        <row r="185">
          <cell r="A185">
            <v>28680</v>
          </cell>
          <cell r="B185">
            <v>28680</v>
          </cell>
          <cell r="C185">
            <v>42277</v>
          </cell>
          <cell r="D185">
            <v>42293</v>
          </cell>
          <cell r="F185">
            <v>22765</v>
          </cell>
          <cell r="G185" t="str">
            <v>SALDO DE CONTRATO LIQUIDADO</v>
          </cell>
          <cell r="N185">
            <v>22765</v>
          </cell>
        </row>
        <row r="186">
          <cell r="A186">
            <v>28662</v>
          </cell>
          <cell r="B186">
            <v>28662</v>
          </cell>
          <cell r="C186">
            <v>42277</v>
          </cell>
          <cell r="D186">
            <v>42293</v>
          </cell>
          <cell r="F186">
            <v>23670</v>
          </cell>
          <cell r="G186" t="str">
            <v>SALDO DE CONTRATO LIQUIDADO</v>
          </cell>
          <cell r="N186">
            <v>23670</v>
          </cell>
        </row>
        <row r="187">
          <cell r="A187">
            <v>27974</v>
          </cell>
          <cell r="B187">
            <v>27974</v>
          </cell>
          <cell r="C187">
            <v>42277</v>
          </cell>
          <cell r="D187">
            <v>42293</v>
          </cell>
          <cell r="F187">
            <v>23990</v>
          </cell>
          <cell r="G187" t="str">
            <v>SALDO DE CONTRATO LIQUIDADO</v>
          </cell>
          <cell r="N187">
            <v>23990</v>
          </cell>
        </row>
        <row r="188">
          <cell r="A188">
            <v>27975</v>
          </cell>
          <cell r="B188">
            <v>27975</v>
          </cell>
          <cell r="C188">
            <v>42277</v>
          </cell>
          <cell r="D188">
            <v>42293</v>
          </cell>
          <cell r="F188">
            <v>23990</v>
          </cell>
          <cell r="G188" t="str">
            <v>SALDO DE CONTRATO LIQUIDADO</v>
          </cell>
          <cell r="N188">
            <v>23990</v>
          </cell>
        </row>
        <row r="189">
          <cell r="A189">
            <v>27979</v>
          </cell>
          <cell r="B189">
            <v>27979</v>
          </cell>
          <cell r="C189">
            <v>42277</v>
          </cell>
          <cell r="D189">
            <v>42293</v>
          </cell>
          <cell r="F189">
            <v>23990</v>
          </cell>
          <cell r="G189" t="str">
            <v>SALDO DE CONTRATO LIQUIDADO</v>
          </cell>
          <cell r="N189">
            <v>23990</v>
          </cell>
        </row>
        <row r="190">
          <cell r="A190">
            <v>28026</v>
          </cell>
          <cell r="B190">
            <v>28026</v>
          </cell>
          <cell r="C190">
            <v>42277</v>
          </cell>
          <cell r="D190">
            <v>42293</v>
          </cell>
          <cell r="F190">
            <v>23990</v>
          </cell>
          <cell r="G190" t="str">
            <v>SALDO DE CONTRATO LIQUIDADO</v>
          </cell>
          <cell r="N190">
            <v>23990</v>
          </cell>
        </row>
        <row r="191">
          <cell r="A191">
            <v>28244</v>
          </cell>
          <cell r="B191">
            <v>28244</v>
          </cell>
          <cell r="C191">
            <v>42277</v>
          </cell>
          <cell r="D191">
            <v>42293</v>
          </cell>
          <cell r="F191">
            <v>23990</v>
          </cell>
          <cell r="G191" t="str">
            <v>SALDO DE CONTRATO LIQUIDADO</v>
          </cell>
          <cell r="N191">
            <v>23990</v>
          </cell>
        </row>
        <row r="192">
          <cell r="A192">
            <v>28084</v>
          </cell>
          <cell r="B192">
            <v>28084</v>
          </cell>
          <cell r="C192">
            <v>42277</v>
          </cell>
          <cell r="D192">
            <v>42293</v>
          </cell>
          <cell r="F192">
            <v>23990</v>
          </cell>
          <cell r="G192" t="str">
            <v>SALDO DE CONTRATO LIQUIDADO</v>
          </cell>
          <cell r="N192">
            <v>23990</v>
          </cell>
        </row>
        <row r="193">
          <cell r="A193">
            <v>28128</v>
          </cell>
          <cell r="B193">
            <v>28128</v>
          </cell>
          <cell r="C193">
            <v>42277</v>
          </cell>
          <cell r="D193">
            <v>42293</v>
          </cell>
          <cell r="F193">
            <v>23990</v>
          </cell>
          <cell r="G193" t="str">
            <v>SALDO DE CONTRATO LIQUIDADO</v>
          </cell>
          <cell r="N193">
            <v>23990</v>
          </cell>
        </row>
        <row r="194">
          <cell r="A194">
            <v>28154</v>
          </cell>
          <cell r="B194">
            <v>28154</v>
          </cell>
          <cell r="C194">
            <v>42277</v>
          </cell>
          <cell r="D194">
            <v>42293</v>
          </cell>
          <cell r="F194">
            <v>23990</v>
          </cell>
          <cell r="G194" t="str">
            <v>SALDO DE CONTRATO LIQUIDADO</v>
          </cell>
          <cell r="N194">
            <v>23990</v>
          </cell>
        </row>
        <row r="195">
          <cell r="A195">
            <v>28163</v>
          </cell>
          <cell r="B195">
            <v>28163</v>
          </cell>
          <cell r="C195">
            <v>42277</v>
          </cell>
          <cell r="D195">
            <v>42293</v>
          </cell>
          <cell r="F195">
            <v>23990</v>
          </cell>
          <cell r="G195" t="str">
            <v>SALDO DE CONTRATO LIQUIDADO</v>
          </cell>
          <cell r="N195">
            <v>23990</v>
          </cell>
        </row>
        <row r="196">
          <cell r="A196">
            <v>28102</v>
          </cell>
          <cell r="B196">
            <v>28102</v>
          </cell>
          <cell r="C196">
            <v>42277</v>
          </cell>
          <cell r="D196">
            <v>42293</v>
          </cell>
          <cell r="F196">
            <v>23990</v>
          </cell>
          <cell r="G196" t="str">
            <v>SALDO DE CONTRATO LIQUIDADO</v>
          </cell>
          <cell r="N196">
            <v>23990</v>
          </cell>
        </row>
        <row r="197">
          <cell r="A197">
            <v>28106</v>
          </cell>
          <cell r="B197">
            <v>28106</v>
          </cell>
          <cell r="C197">
            <v>42277</v>
          </cell>
          <cell r="D197">
            <v>42293</v>
          </cell>
          <cell r="F197">
            <v>23990</v>
          </cell>
          <cell r="G197" t="str">
            <v>SALDO DE CONTRATO LIQUIDADO</v>
          </cell>
          <cell r="N197">
            <v>23990</v>
          </cell>
        </row>
        <row r="198">
          <cell r="A198">
            <v>28114</v>
          </cell>
          <cell r="B198">
            <v>28114</v>
          </cell>
          <cell r="C198">
            <v>42277</v>
          </cell>
          <cell r="D198">
            <v>42293</v>
          </cell>
          <cell r="F198">
            <v>23990</v>
          </cell>
          <cell r="G198" t="str">
            <v>SALDO DE CONTRATO LIQUIDADO</v>
          </cell>
          <cell r="N198">
            <v>23990</v>
          </cell>
        </row>
        <row r="199">
          <cell r="A199">
            <v>28589</v>
          </cell>
          <cell r="B199">
            <v>28589</v>
          </cell>
          <cell r="C199">
            <v>42277</v>
          </cell>
          <cell r="D199">
            <v>42293</v>
          </cell>
          <cell r="F199">
            <v>23990</v>
          </cell>
          <cell r="G199" t="str">
            <v>SALDO DE CONTRATO LIQUIDADO</v>
          </cell>
          <cell r="N199">
            <v>23990</v>
          </cell>
        </row>
        <row r="200">
          <cell r="A200">
            <v>27972</v>
          </cell>
          <cell r="B200">
            <v>27972</v>
          </cell>
          <cell r="C200">
            <v>42277</v>
          </cell>
          <cell r="D200">
            <v>42293</v>
          </cell>
          <cell r="F200">
            <v>24310</v>
          </cell>
          <cell r="G200" t="str">
            <v>SALDO DE CONTRATO LIQUIDADO</v>
          </cell>
          <cell r="N200">
            <v>24310</v>
          </cell>
        </row>
        <row r="201">
          <cell r="A201">
            <v>27988</v>
          </cell>
          <cell r="B201">
            <v>27988</v>
          </cell>
          <cell r="C201">
            <v>42277</v>
          </cell>
          <cell r="D201">
            <v>42293</v>
          </cell>
          <cell r="F201">
            <v>24310</v>
          </cell>
          <cell r="G201" t="str">
            <v>SALDO DE CONTRATO LIQUIDADO</v>
          </cell>
          <cell r="N201">
            <v>24310</v>
          </cell>
        </row>
        <row r="202">
          <cell r="A202">
            <v>28201</v>
          </cell>
          <cell r="B202">
            <v>28201</v>
          </cell>
          <cell r="C202">
            <v>42277</v>
          </cell>
          <cell r="D202">
            <v>42293</v>
          </cell>
          <cell r="F202">
            <v>24310</v>
          </cell>
          <cell r="G202" t="str">
            <v>SALDO DE CONTRATO LIQUIDADO</v>
          </cell>
          <cell r="N202">
            <v>24310</v>
          </cell>
        </row>
        <row r="203">
          <cell r="A203">
            <v>28202</v>
          </cell>
          <cell r="B203">
            <v>28202</v>
          </cell>
          <cell r="C203">
            <v>42277</v>
          </cell>
          <cell r="D203">
            <v>42293</v>
          </cell>
          <cell r="F203">
            <v>24310</v>
          </cell>
          <cell r="G203" t="str">
            <v>SALDO DE CONTRATO LIQUIDADO</v>
          </cell>
          <cell r="N203">
            <v>24310</v>
          </cell>
        </row>
        <row r="204">
          <cell r="A204">
            <v>28203</v>
          </cell>
          <cell r="B204">
            <v>28203</v>
          </cell>
          <cell r="C204">
            <v>42277</v>
          </cell>
          <cell r="D204">
            <v>42293</v>
          </cell>
          <cell r="F204">
            <v>24310</v>
          </cell>
          <cell r="G204" t="str">
            <v>SALDO DE CONTRATO LIQUIDADO</v>
          </cell>
          <cell r="N204">
            <v>24310</v>
          </cell>
        </row>
        <row r="205">
          <cell r="A205">
            <v>28204</v>
          </cell>
          <cell r="B205">
            <v>28204</v>
          </cell>
          <cell r="C205">
            <v>42277</v>
          </cell>
          <cell r="D205">
            <v>42293</v>
          </cell>
          <cell r="F205">
            <v>24310</v>
          </cell>
          <cell r="G205" t="str">
            <v>SALDO DE CONTRATO LIQUIDADO</v>
          </cell>
          <cell r="N205">
            <v>24310</v>
          </cell>
        </row>
        <row r="206">
          <cell r="A206">
            <v>28245</v>
          </cell>
          <cell r="B206">
            <v>28245</v>
          </cell>
          <cell r="C206">
            <v>42277</v>
          </cell>
          <cell r="D206">
            <v>42293</v>
          </cell>
          <cell r="F206">
            <v>24310</v>
          </cell>
          <cell r="G206" t="str">
            <v>SALDO DE CONTRATO LIQUIDADO</v>
          </cell>
          <cell r="N206">
            <v>24310</v>
          </cell>
        </row>
        <row r="207">
          <cell r="A207">
            <v>28247</v>
          </cell>
          <cell r="B207">
            <v>28247</v>
          </cell>
          <cell r="C207">
            <v>42277</v>
          </cell>
          <cell r="D207">
            <v>42293</v>
          </cell>
          <cell r="F207">
            <v>24310</v>
          </cell>
          <cell r="G207" t="str">
            <v>SALDO DE CONTRATO LIQUIDADO</v>
          </cell>
          <cell r="N207">
            <v>24310</v>
          </cell>
        </row>
        <row r="208">
          <cell r="A208">
            <v>28055</v>
          </cell>
          <cell r="B208">
            <v>28055</v>
          </cell>
          <cell r="C208">
            <v>42277</v>
          </cell>
          <cell r="D208">
            <v>42293</v>
          </cell>
          <cell r="F208">
            <v>24310</v>
          </cell>
          <cell r="G208" t="str">
            <v>SALDO DE CONTRATO LIQUIDADO</v>
          </cell>
          <cell r="N208">
            <v>24310</v>
          </cell>
        </row>
        <row r="209">
          <cell r="A209">
            <v>28196</v>
          </cell>
          <cell r="B209">
            <v>28196</v>
          </cell>
          <cell r="C209">
            <v>42277</v>
          </cell>
          <cell r="D209">
            <v>42293</v>
          </cell>
          <cell r="F209">
            <v>24310</v>
          </cell>
          <cell r="G209" t="str">
            <v>SALDO DE CONTRATO LIQUIDADO</v>
          </cell>
          <cell r="N209">
            <v>24310</v>
          </cell>
        </row>
        <row r="210">
          <cell r="A210">
            <v>28197</v>
          </cell>
          <cell r="B210">
            <v>28197</v>
          </cell>
          <cell r="C210">
            <v>42277</v>
          </cell>
          <cell r="D210">
            <v>42293</v>
          </cell>
          <cell r="F210">
            <v>24310</v>
          </cell>
          <cell r="G210" t="str">
            <v>SALDO DE CONTRATO LIQUIDADO</v>
          </cell>
          <cell r="N210">
            <v>24310</v>
          </cell>
        </row>
        <row r="211">
          <cell r="A211">
            <v>28198</v>
          </cell>
          <cell r="B211">
            <v>28198</v>
          </cell>
          <cell r="C211">
            <v>42277</v>
          </cell>
          <cell r="D211">
            <v>42293</v>
          </cell>
          <cell r="F211">
            <v>24310</v>
          </cell>
          <cell r="G211" t="str">
            <v>SALDO DE CONTRATO LIQUIDADO</v>
          </cell>
          <cell r="N211">
            <v>24310</v>
          </cell>
        </row>
        <row r="212">
          <cell r="A212">
            <v>28199</v>
          </cell>
          <cell r="B212">
            <v>28199</v>
          </cell>
          <cell r="C212">
            <v>42277</v>
          </cell>
          <cell r="D212">
            <v>42293</v>
          </cell>
          <cell r="F212">
            <v>24310</v>
          </cell>
          <cell r="G212" t="str">
            <v>SALDO DE CONTRATO LIQUIDADO</v>
          </cell>
          <cell r="N212">
            <v>24310</v>
          </cell>
        </row>
        <row r="213">
          <cell r="A213">
            <v>28257</v>
          </cell>
          <cell r="B213">
            <v>28257</v>
          </cell>
          <cell r="C213">
            <v>42277</v>
          </cell>
          <cell r="D213">
            <v>42293</v>
          </cell>
          <cell r="F213">
            <v>24310</v>
          </cell>
          <cell r="G213" t="str">
            <v>SALDO DE CONTRATO LIQUIDADO</v>
          </cell>
          <cell r="N213">
            <v>24310</v>
          </cell>
        </row>
        <row r="214">
          <cell r="A214">
            <v>28258</v>
          </cell>
          <cell r="B214">
            <v>28258</v>
          </cell>
          <cell r="C214">
            <v>42277</v>
          </cell>
          <cell r="D214">
            <v>42293</v>
          </cell>
          <cell r="F214">
            <v>24310</v>
          </cell>
          <cell r="G214" t="str">
            <v>SALDO DE CONTRATO LIQUIDADO</v>
          </cell>
          <cell r="N214">
            <v>24310</v>
          </cell>
        </row>
        <row r="215">
          <cell r="A215">
            <v>28652</v>
          </cell>
          <cell r="B215">
            <v>28652</v>
          </cell>
          <cell r="C215">
            <v>42277</v>
          </cell>
          <cell r="D215">
            <v>42293</v>
          </cell>
          <cell r="F215">
            <v>24310</v>
          </cell>
          <cell r="G215" t="str">
            <v>SALDO DE CONTRATO LIQUIDADO</v>
          </cell>
          <cell r="N215">
            <v>24310</v>
          </cell>
        </row>
        <row r="216">
          <cell r="A216">
            <v>28665</v>
          </cell>
          <cell r="B216">
            <v>28665</v>
          </cell>
          <cell r="C216">
            <v>42277</v>
          </cell>
          <cell r="D216">
            <v>42293</v>
          </cell>
          <cell r="F216">
            <v>24310</v>
          </cell>
          <cell r="G216" t="str">
            <v>SALDO DE CONTRATO LIQUIDADO</v>
          </cell>
          <cell r="N216">
            <v>24310</v>
          </cell>
        </row>
        <row r="217">
          <cell r="A217">
            <v>28657</v>
          </cell>
          <cell r="B217">
            <v>28657</v>
          </cell>
          <cell r="C217">
            <v>42277</v>
          </cell>
          <cell r="D217">
            <v>42293</v>
          </cell>
          <cell r="F217">
            <v>24310</v>
          </cell>
          <cell r="G217" t="str">
            <v>SALDO DE CONTRATO LIQUIDADO</v>
          </cell>
          <cell r="N217">
            <v>24310</v>
          </cell>
        </row>
        <row r="218">
          <cell r="A218">
            <v>28200</v>
          </cell>
          <cell r="B218">
            <v>28200</v>
          </cell>
          <cell r="C218">
            <v>42277</v>
          </cell>
          <cell r="D218">
            <v>42293</v>
          </cell>
          <cell r="F218">
            <v>24310</v>
          </cell>
          <cell r="G218" t="str">
            <v>SALDO DE CONTRATO LIQUIDADO</v>
          </cell>
          <cell r="N218">
            <v>24310</v>
          </cell>
        </row>
        <row r="219">
          <cell r="A219">
            <v>28054</v>
          </cell>
          <cell r="B219">
            <v>28054</v>
          </cell>
          <cell r="C219">
            <v>42277</v>
          </cell>
          <cell r="D219">
            <v>42293</v>
          </cell>
          <cell r="F219">
            <v>24750</v>
          </cell>
          <cell r="G219" t="str">
            <v>SALDO DE CONTRATO LIQUIDADO</v>
          </cell>
          <cell r="N219">
            <v>24750</v>
          </cell>
        </row>
        <row r="220">
          <cell r="A220">
            <v>28253</v>
          </cell>
          <cell r="B220">
            <v>28253</v>
          </cell>
          <cell r="C220">
            <v>42277</v>
          </cell>
          <cell r="D220">
            <v>42293</v>
          </cell>
          <cell r="F220">
            <v>24750</v>
          </cell>
          <cell r="G220" t="str">
            <v>SALDO DE CONTRATO LIQUIDADO</v>
          </cell>
          <cell r="N220">
            <v>24750</v>
          </cell>
        </row>
        <row r="221">
          <cell r="A221">
            <v>27966</v>
          </cell>
          <cell r="B221">
            <v>27966</v>
          </cell>
          <cell r="C221">
            <v>42277</v>
          </cell>
          <cell r="D221">
            <v>42293</v>
          </cell>
          <cell r="F221">
            <v>25970</v>
          </cell>
          <cell r="G221" t="str">
            <v>SALDO DE CONTRATO LIQUIDADO</v>
          </cell>
          <cell r="N221">
            <v>25970</v>
          </cell>
        </row>
        <row r="222">
          <cell r="A222">
            <v>28237</v>
          </cell>
          <cell r="B222">
            <v>28237</v>
          </cell>
          <cell r="C222">
            <v>42277</v>
          </cell>
          <cell r="D222">
            <v>42293</v>
          </cell>
          <cell r="F222">
            <v>26010</v>
          </cell>
          <cell r="G222" t="str">
            <v>SALDO DE CONTRATO LIQUIDADO</v>
          </cell>
          <cell r="N222">
            <v>26010</v>
          </cell>
        </row>
        <row r="223">
          <cell r="A223">
            <v>28043</v>
          </cell>
          <cell r="B223">
            <v>28043</v>
          </cell>
          <cell r="C223">
            <v>42277</v>
          </cell>
          <cell r="D223">
            <v>42293</v>
          </cell>
          <cell r="F223">
            <v>264675</v>
          </cell>
          <cell r="G223" t="str">
            <v>SALDO DE CONTRATO LIQUIDADO</v>
          </cell>
          <cell r="N223">
            <v>264675</v>
          </cell>
        </row>
        <row r="224">
          <cell r="A224">
            <v>28115</v>
          </cell>
          <cell r="B224">
            <v>28115</v>
          </cell>
          <cell r="C224">
            <v>42277</v>
          </cell>
          <cell r="D224">
            <v>42293</v>
          </cell>
          <cell r="F224">
            <v>27090</v>
          </cell>
          <cell r="G224" t="str">
            <v>SALDO DE CONTRATO LIQUIDADO</v>
          </cell>
          <cell r="N224">
            <v>27090</v>
          </cell>
        </row>
        <row r="225">
          <cell r="A225">
            <v>28047</v>
          </cell>
          <cell r="B225">
            <v>28047</v>
          </cell>
          <cell r="C225">
            <v>42277</v>
          </cell>
          <cell r="D225">
            <v>42293</v>
          </cell>
          <cell r="F225">
            <v>27260</v>
          </cell>
          <cell r="G225" t="str">
            <v>SALDO DE CONTRATO LIQUIDADO</v>
          </cell>
          <cell r="N225">
            <v>27260</v>
          </cell>
        </row>
        <row r="226">
          <cell r="A226">
            <v>28206</v>
          </cell>
          <cell r="B226">
            <v>28206</v>
          </cell>
          <cell r="C226">
            <v>42277</v>
          </cell>
          <cell r="D226">
            <v>42293</v>
          </cell>
          <cell r="F226">
            <v>27290</v>
          </cell>
          <cell r="G226" t="str">
            <v>SALDO DE CONTRATO LIQUIDADO</v>
          </cell>
          <cell r="N226">
            <v>27290</v>
          </cell>
        </row>
        <row r="227">
          <cell r="A227">
            <v>28238</v>
          </cell>
          <cell r="B227">
            <v>28238</v>
          </cell>
          <cell r="C227">
            <v>42277</v>
          </cell>
          <cell r="D227">
            <v>42293</v>
          </cell>
          <cell r="F227">
            <v>275110</v>
          </cell>
          <cell r="G227" t="str">
            <v>SALDO DE CONTRATO LIQUIDADO</v>
          </cell>
          <cell r="N227">
            <v>275110</v>
          </cell>
        </row>
        <row r="228">
          <cell r="A228">
            <v>28607</v>
          </cell>
          <cell r="B228">
            <v>28607</v>
          </cell>
          <cell r="C228">
            <v>42277</v>
          </cell>
          <cell r="D228">
            <v>42293</v>
          </cell>
          <cell r="F228">
            <v>27680</v>
          </cell>
          <cell r="G228" t="str">
            <v>SALDO DE CONTRATO LIQUIDADO</v>
          </cell>
          <cell r="N228">
            <v>27680</v>
          </cell>
        </row>
        <row r="229">
          <cell r="A229">
            <v>28234</v>
          </cell>
          <cell r="B229">
            <v>28234</v>
          </cell>
          <cell r="C229">
            <v>42277</v>
          </cell>
          <cell r="D229">
            <v>42293</v>
          </cell>
          <cell r="F229">
            <v>27930</v>
          </cell>
          <cell r="G229" t="str">
            <v>SALDO DE CONTRATO LIQUIDADO</v>
          </cell>
          <cell r="N229">
            <v>27930</v>
          </cell>
        </row>
        <row r="230">
          <cell r="A230">
            <v>28109</v>
          </cell>
          <cell r="B230">
            <v>28109</v>
          </cell>
          <cell r="C230">
            <v>42277</v>
          </cell>
          <cell r="D230">
            <v>42293</v>
          </cell>
          <cell r="F230">
            <v>27930</v>
          </cell>
          <cell r="G230" t="str">
            <v>SALDO DE CONTRATO LIQUIDADO</v>
          </cell>
          <cell r="N230">
            <v>27930</v>
          </cell>
        </row>
        <row r="231">
          <cell r="A231">
            <v>27997</v>
          </cell>
          <cell r="B231">
            <v>27997</v>
          </cell>
          <cell r="C231">
            <v>42277</v>
          </cell>
          <cell r="D231">
            <v>42293</v>
          </cell>
          <cell r="F231">
            <v>28910</v>
          </cell>
          <cell r="G231" t="str">
            <v>SALDO DE CONTRATO LIQUIDADO</v>
          </cell>
          <cell r="N231">
            <v>28910</v>
          </cell>
        </row>
        <row r="232">
          <cell r="A232">
            <v>28120</v>
          </cell>
          <cell r="B232">
            <v>28120</v>
          </cell>
          <cell r="C232">
            <v>42277</v>
          </cell>
          <cell r="D232">
            <v>42293</v>
          </cell>
          <cell r="F232">
            <v>28910</v>
          </cell>
          <cell r="G232" t="str">
            <v>SALDO DE CONTRATO LIQUIDADO</v>
          </cell>
          <cell r="N232">
            <v>28910</v>
          </cell>
        </row>
        <row r="233">
          <cell r="A233">
            <v>28251</v>
          </cell>
          <cell r="B233">
            <v>28251</v>
          </cell>
          <cell r="C233">
            <v>42277</v>
          </cell>
          <cell r="D233">
            <v>42293</v>
          </cell>
          <cell r="F233">
            <v>28910</v>
          </cell>
          <cell r="G233" t="str">
            <v>SALDO DE CONTRATO LIQUIDADO</v>
          </cell>
          <cell r="N233">
            <v>28910</v>
          </cell>
        </row>
        <row r="234">
          <cell r="A234">
            <v>28017</v>
          </cell>
          <cell r="B234">
            <v>28017</v>
          </cell>
          <cell r="C234">
            <v>42277</v>
          </cell>
          <cell r="D234">
            <v>42293</v>
          </cell>
          <cell r="F234">
            <v>29570</v>
          </cell>
          <cell r="G234" t="str">
            <v>SALDO DE CONTRATO LIQUIDADO</v>
          </cell>
          <cell r="N234">
            <v>29570</v>
          </cell>
        </row>
        <row r="235">
          <cell r="A235">
            <v>28123</v>
          </cell>
          <cell r="B235">
            <v>28123</v>
          </cell>
          <cell r="C235">
            <v>42277</v>
          </cell>
          <cell r="D235">
            <v>42293</v>
          </cell>
          <cell r="F235">
            <v>29630</v>
          </cell>
          <cell r="G235" t="str">
            <v>SALDO DE CONTRATO LIQUIDADO</v>
          </cell>
          <cell r="N235">
            <v>29630</v>
          </cell>
        </row>
        <row r="236">
          <cell r="A236">
            <v>28138</v>
          </cell>
          <cell r="B236">
            <v>28138</v>
          </cell>
          <cell r="C236">
            <v>42277</v>
          </cell>
          <cell r="D236">
            <v>42293</v>
          </cell>
          <cell r="F236">
            <v>29630</v>
          </cell>
          <cell r="G236" t="str">
            <v>SALDO DE CONTRATO LIQUIDADO</v>
          </cell>
          <cell r="N236">
            <v>29630</v>
          </cell>
        </row>
        <row r="237">
          <cell r="A237">
            <v>28146</v>
          </cell>
          <cell r="B237">
            <v>28146</v>
          </cell>
          <cell r="C237">
            <v>42277</v>
          </cell>
          <cell r="D237">
            <v>42293</v>
          </cell>
          <cell r="F237">
            <v>29630</v>
          </cell>
          <cell r="G237" t="str">
            <v>SALDO DE CONTRATO LIQUIDADO</v>
          </cell>
          <cell r="N237">
            <v>29630</v>
          </cell>
        </row>
        <row r="238">
          <cell r="A238">
            <v>28147</v>
          </cell>
          <cell r="B238">
            <v>28147</v>
          </cell>
          <cell r="C238">
            <v>42277</v>
          </cell>
          <cell r="D238">
            <v>42293</v>
          </cell>
          <cell r="F238">
            <v>29630</v>
          </cell>
          <cell r="G238" t="str">
            <v>SALDO DE CONTRATO LIQUIDADO</v>
          </cell>
          <cell r="N238">
            <v>29630</v>
          </cell>
        </row>
        <row r="239">
          <cell r="A239">
            <v>28220</v>
          </cell>
          <cell r="B239">
            <v>28220</v>
          </cell>
          <cell r="C239">
            <v>42277</v>
          </cell>
          <cell r="D239">
            <v>42293</v>
          </cell>
          <cell r="F239">
            <v>29630</v>
          </cell>
          <cell r="G239" t="str">
            <v>SALDO DE CONTRATO LIQUIDADO</v>
          </cell>
          <cell r="N239">
            <v>29630</v>
          </cell>
        </row>
        <row r="240">
          <cell r="A240">
            <v>28655</v>
          </cell>
          <cell r="B240">
            <v>28655</v>
          </cell>
          <cell r="C240">
            <v>42277</v>
          </cell>
          <cell r="D240">
            <v>42293</v>
          </cell>
          <cell r="F240">
            <v>29630</v>
          </cell>
          <cell r="G240" t="str">
            <v>SALDO DE CONTRATO LIQUIDADO</v>
          </cell>
          <cell r="N240">
            <v>29630</v>
          </cell>
        </row>
        <row r="241">
          <cell r="A241">
            <v>28205</v>
          </cell>
          <cell r="B241">
            <v>28205</v>
          </cell>
          <cell r="C241">
            <v>42277</v>
          </cell>
          <cell r="D241">
            <v>42293</v>
          </cell>
          <cell r="F241">
            <v>2980</v>
          </cell>
          <cell r="G241" t="str">
            <v>SALDO DE CONTRATO LIQUIDADO</v>
          </cell>
          <cell r="N241">
            <v>2980</v>
          </cell>
        </row>
        <row r="242">
          <cell r="A242">
            <v>28137</v>
          </cell>
          <cell r="B242">
            <v>28137</v>
          </cell>
          <cell r="C242">
            <v>42277</v>
          </cell>
          <cell r="D242">
            <v>42293</v>
          </cell>
          <cell r="F242">
            <v>2980</v>
          </cell>
          <cell r="G242" t="str">
            <v>SALDO DE CONTRATO LIQUIDADO</v>
          </cell>
          <cell r="N242">
            <v>2980</v>
          </cell>
        </row>
        <row r="243">
          <cell r="A243">
            <v>28605</v>
          </cell>
          <cell r="B243">
            <v>28605</v>
          </cell>
          <cell r="C243">
            <v>42277</v>
          </cell>
          <cell r="D243">
            <v>42293</v>
          </cell>
          <cell r="F243">
            <v>2980</v>
          </cell>
          <cell r="G243" t="str">
            <v>SALDO DE CONTRATO LIQUIDADO</v>
          </cell>
          <cell r="N243">
            <v>2980</v>
          </cell>
        </row>
        <row r="244">
          <cell r="A244">
            <v>28005</v>
          </cell>
          <cell r="B244">
            <v>28005</v>
          </cell>
          <cell r="C244">
            <v>42277</v>
          </cell>
          <cell r="D244">
            <v>42293</v>
          </cell>
          <cell r="F244">
            <v>29980</v>
          </cell>
          <cell r="G244" t="str">
            <v>SALDO DE CONTRATO LIQUIDADO</v>
          </cell>
          <cell r="N244">
            <v>29980</v>
          </cell>
        </row>
        <row r="245">
          <cell r="A245">
            <v>28132</v>
          </cell>
          <cell r="B245">
            <v>28132</v>
          </cell>
          <cell r="C245">
            <v>42277</v>
          </cell>
          <cell r="D245">
            <v>42293</v>
          </cell>
          <cell r="F245">
            <v>30040</v>
          </cell>
          <cell r="G245" t="str">
            <v>SALDO DE CONTRATO LIQUIDADO</v>
          </cell>
          <cell r="N245">
            <v>30040</v>
          </cell>
        </row>
        <row r="246">
          <cell r="A246">
            <v>28625</v>
          </cell>
          <cell r="B246">
            <v>28625</v>
          </cell>
          <cell r="C246">
            <v>42277</v>
          </cell>
          <cell r="D246">
            <v>42293</v>
          </cell>
          <cell r="F246">
            <v>30070</v>
          </cell>
          <cell r="G246" t="str">
            <v>SALDO DE CONTRATO LIQUIDADO</v>
          </cell>
          <cell r="N246">
            <v>30070</v>
          </cell>
        </row>
        <row r="247">
          <cell r="A247">
            <v>28240</v>
          </cell>
          <cell r="B247">
            <v>28240</v>
          </cell>
          <cell r="C247">
            <v>42277</v>
          </cell>
          <cell r="D247">
            <v>42293</v>
          </cell>
          <cell r="F247">
            <v>302030</v>
          </cell>
          <cell r="G247" t="str">
            <v>SALDO DE CONTRATO LIQUIDADO</v>
          </cell>
          <cell r="N247">
            <v>302030</v>
          </cell>
        </row>
        <row r="248">
          <cell r="A248">
            <v>28602</v>
          </cell>
          <cell r="B248">
            <v>28602</v>
          </cell>
          <cell r="C248">
            <v>42277</v>
          </cell>
          <cell r="D248">
            <v>42293</v>
          </cell>
          <cell r="F248">
            <v>3100</v>
          </cell>
          <cell r="G248" t="str">
            <v>SALDO DE CONTRATO LIQUIDADO</v>
          </cell>
          <cell r="N248">
            <v>3100</v>
          </cell>
        </row>
        <row r="249">
          <cell r="A249">
            <v>28640</v>
          </cell>
          <cell r="B249">
            <v>28640</v>
          </cell>
          <cell r="C249">
            <v>42277</v>
          </cell>
          <cell r="D249">
            <v>42293</v>
          </cell>
          <cell r="F249">
            <v>3100</v>
          </cell>
          <cell r="G249" t="str">
            <v>SALDO DE CONTRATO LIQUIDADO</v>
          </cell>
          <cell r="N249">
            <v>3100</v>
          </cell>
        </row>
        <row r="250">
          <cell r="A250">
            <v>28103</v>
          </cell>
          <cell r="B250">
            <v>28103</v>
          </cell>
          <cell r="C250">
            <v>42277</v>
          </cell>
          <cell r="D250">
            <v>42293</v>
          </cell>
          <cell r="F250">
            <v>3100</v>
          </cell>
          <cell r="G250" t="str">
            <v>SALDO DE CONTRATO LIQUIDADO</v>
          </cell>
          <cell r="N250">
            <v>3100</v>
          </cell>
        </row>
        <row r="251">
          <cell r="A251">
            <v>28033</v>
          </cell>
          <cell r="B251">
            <v>28033</v>
          </cell>
          <cell r="C251">
            <v>42277</v>
          </cell>
          <cell r="D251">
            <v>42293</v>
          </cell>
          <cell r="F251">
            <v>31360</v>
          </cell>
          <cell r="G251" t="str">
            <v>SALDO DE CONTRATO LIQUIDADO</v>
          </cell>
          <cell r="N251">
            <v>31360</v>
          </cell>
        </row>
        <row r="252">
          <cell r="A252">
            <v>28119</v>
          </cell>
          <cell r="B252">
            <v>28119</v>
          </cell>
          <cell r="C252">
            <v>42277</v>
          </cell>
          <cell r="D252">
            <v>42293</v>
          </cell>
          <cell r="F252">
            <v>31840</v>
          </cell>
          <cell r="G252" t="str">
            <v>SALDO DE CONTRATO LIQUIDADO</v>
          </cell>
          <cell r="N252">
            <v>31840</v>
          </cell>
        </row>
        <row r="253">
          <cell r="A253">
            <v>28236</v>
          </cell>
          <cell r="B253">
            <v>28236</v>
          </cell>
          <cell r="C253">
            <v>42277</v>
          </cell>
          <cell r="D253">
            <v>42293</v>
          </cell>
          <cell r="F253">
            <v>32720</v>
          </cell>
          <cell r="G253" t="str">
            <v>SALDO DE CONTRATO LIQUIDADO</v>
          </cell>
          <cell r="N253">
            <v>32720</v>
          </cell>
        </row>
        <row r="254">
          <cell r="A254">
            <v>28072</v>
          </cell>
          <cell r="B254">
            <v>28072</v>
          </cell>
          <cell r="C254">
            <v>42277</v>
          </cell>
          <cell r="D254">
            <v>42293</v>
          </cell>
          <cell r="F254">
            <v>32950</v>
          </cell>
          <cell r="G254" t="str">
            <v>SALDO DE CONTRATO LIQUIDADO</v>
          </cell>
          <cell r="N254">
            <v>32950</v>
          </cell>
        </row>
        <row r="255">
          <cell r="A255">
            <v>28681</v>
          </cell>
          <cell r="B255">
            <v>28681</v>
          </cell>
          <cell r="C255">
            <v>42277</v>
          </cell>
          <cell r="D255">
            <v>42293</v>
          </cell>
          <cell r="F255">
            <v>33050</v>
          </cell>
          <cell r="G255" t="str">
            <v>SALDO DE CONTRATO LIQUIDADO</v>
          </cell>
          <cell r="N255">
            <v>33050</v>
          </cell>
        </row>
        <row r="256">
          <cell r="A256">
            <v>28113</v>
          </cell>
          <cell r="B256">
            <v>28113</v>
          </cell>
          <cell r="C256">
            <v>42277</v>
          </cell>
          <cell r="D256">
            <v>42293</v>
          </cell>
          <cell r="F256">
            <v>33130</v>
          </cell>
          <cell r="G256" t="str">
            <v>SALDO DE CONTRATO LIQUIDADO</v>
          </cell>
          <cell r="N256">
            <v>33130</v>
          </cell>
        </row>
        <row r="257">
          <cell r="A257">
            <v>28209</v>
          </cell>
          <cell r="B257">
            <v>28209</v>
          </cell>
          <cell r="C257">
            <v>42277</v>
          </cell>
          <cell r="D257">
            <v>42293</v>
          </cell>
          <cell r="F257">
            <v>33170</v>
          </cell>
          <cell r="G257" t="str">
            <v>SALDO DE CONTRATO LIQUIDADO</v>
          </cell>
          <cell r="N257">
            <v>33170</v>
          </cell>
        </row>
        <row r="258">
          <cell r="A258">
            <v>28052</v>
          </cell>
          <cell r="B258">
            <v>28052</v>
          </cell>
          <cell r="C258">
            <v>42277</v>
          </cell>
          <cell r="D258">
            <v>42293</v>
          </cell>
          <cell r="F258">
            <v>33370</v>
          </cell>
          <cell r="G258" t="str">
            <v>SALDO DE CONTRATO LIQUIDADO</v>
          </cell>
          <cell r="N258">
            <v>33370</v>
          </cell>
        </row>
        <row r="259">
          <cell r="A259">
            <v>28009</v>
          </cell>
          <cell r="B259">
            <v>28009</v>
          </cell>
          <cell r="C259">
            <v>42277</v>
          </cell>
          <cell r="D259">
            <v>42293</v>
          </cell>
          <cell r="F259">
            <v>33380</v>
          </cell>
          <cell r="G259" t="str">
            <v>SALDO DE CONTRATO LIQUIDADO</v>
          </cell>
          <cell r="N259">
            <v>33380</v>
          </cell>
        </row>
        <row r="260">
          <cell r="A260">
            <v>28224</v>
          </cell>
          <cell r="B260">
            <v>28224</v>
          </cell>
          <cell r="C260">
            <v>42277</v>
          </cell>
          <cell r="D260">
            <v>42293</v>
          </cell>
          <cell r="F260">
            <v>33380</v>
          </cell>
          <cell r="G260" t="str">
            <v>SALDO DE CONTRATO LIQUIDADO</v>
          </cell>
          <cell r="N260">
            <v>33380</v>
          </cell>
        </row>
        <row r="261">
          <cell r="A261">
            <v>28194</v>
          </cell>
          <cell r="B261">
            <v>28194</v>
          </cell>
          <cell r="C261">
            <v>42277</v>
          </cell>
          <cell r="D261">
            <v>42293</v>
          </cell>
          <cell r="F261">
            <v>33380</v>
          </cell>
          <cell r="G261" t="str">
            <v>SALDO DE CONTRATO LIQUIDADO</v>
          </cell>
          <cell r="N261">
            <v>33380</v>
          </cell>
        </row>
        <row r="262">
          <cell r="A262">
            <v>28609</v>
          </cell>
          <cell r="B262">
            <v>28609</v>
          </cell>
          <cell r="C262">
            <v>42277</v>
          </cell>
          <cell r="D262">
            <v>42293</v>
          </cell>
          <cell r="F262">
            <v>33380</v>
          </cell>
          <cell r="G262" t="str">
            <v>SALDO DE CONTRATO LIQUIDADO</v>
          </cell>
          <cell r="N262">
            <v>33380</v>
          </cell>
        </row>
        <row r="263">
          <cell r="A263">
            <v>28192</v>
          </cell>
          <cell r="B263">
            <v>28192</v>
          </cell>
          <cell r="C263">
            <v>42277</v>
          </cell>
          <cell r="D263">
            <v>42293</v>
          </cell>
          <cell r="F263">
            <v>33440</v>
          </cell>
          <cell r="G263" t="str">
            <v>SALDO DE CONTRATO LIQUIDADO</v>
          </cell>
          <cell r="N263">
            <v>33440</v>
          </cell>
        </row>
        <row r="264">
          <cell r="A264">
            <v>27954</v>
          </cell>
          <cell r="B264">
            <v>27954</v>
          </cell>
          <cell r="C264">
            <v>42277</v>
          </cell>
          <cell r="D264">
            <v>42293</v>
          </cell>
          <cell r="F264">
            <v>33500</v>
          </cell>
          <cell r="G264" t="str">
            <v>SALDO DE CONTRATO LIQUIDADO</v>
          </cell>
          <cell r="N264">
            <v>33500</v>
          </cell>
        </row>
        <row r="265">
          <cell r="A265">
            <v>28144</v>
          </cell>
          <cell r="B265">
            <v>28144</v>
          </cell>
          <cell r="C265">
            <v>42277</v>
          </cell>
          <cell r="D265">
            <v>42293</v>
          </cell>
          <cell r="F265">
            <v>33500</v>
          </cell>
          <cell r="G265" t="str">
            <v>SALDO DE CONTRATO LIQUIDADO</v>
          </cell>
          <cell r="N265">
            <v>33500</v>
          </cell>
        </row>
        <row r="266">
          <cell r="A266">
            <v>28218</v>
          </cell>
          <cell r="B266">
            <v>28218</v>
          </cell>
          <cell r="C266">
            <v>42277</v>
          </cell>
          <cell r="D266">
            <v>42293</v>
          </cell>
          <cell r="F266">
            <v>33500</v>
          </cell>
          <cell r="G266" t="str">
            <v>SALDO DE CONTRATO LIQUIDADO</v>
          </cell>
          <cell r="N266">
            <v>33500</v>
          </cell>
        </row>
        <row r="267">
          <cell r="A267">
            <v>28231</v>
          </cell>
          <cell r="B267">
            <v>28231</v>
          </cell>
          <cell r="C267">
            <v>42277</v>
          </cell>
          <cell r="D267">
            <v>42293</v>
          </cell>
          <cell r="F267">
            <v>33500</v>
          </cell>
          <cell r="G267" t="str">
            <v>SALDO DE CONTRATO LIQUIDADO</v>
          </cell>
          <cell r="N267">
            <v>33500</v>
          </cell>
        </row>
        <row r="268">
          <cell r="A268">
            <v>28112</v>
          </cell>
          <cell r="B268">
            <v>28112</v>
          </cell>
          <cell r="C268">
            <v>42277</v>
          </cell>
          <cell r="D268">
            <v>42293</v>
          </cell>
          <cell r="F268">
            <v>33510</v>
          </cell>
          <cell r="G268" t="str">
            <v>SALDO DE CONTRATO LIQUIDADO</v>
          </cell>
          <cell r="N268">
            <v>33510</v>
          </cell>
        </row>
        <row r="269">
          <cell r="A269">
            <v>28634</v>
          </cell>
          <cell r="B269">
            <v>28634</v>
          </cell>
          <cell r="C269">
            <v>42277</v>
          </cell>
          <cell r="D269">
            <v>42293</v>
          </cell>
          <cell r="F269">
            <v>33630</v>
          </cell>
          <cell r="G269" t="str">
            <v>SALDO DE CONTRATO LIQUIDADO</v>
          </cell>
          <cell r="N269">
            <v>33630</v>
          </cell>
        </row>
        <row r="270">
          <cell r="A270">
            <v>28596</v>
          </cell>
          <cell r="B270">
            <v>28596</v>
          </cell>
          <cell r="C270">
            <v>42277</v>
          </cell>
          <cell r="D270">
            <v>42293</v>
          </cell>
          <cell r="F270">
            <v>3415</v>
          </cell>
          <cell r="G270" t="str">
            <v>SALDO DE CONTRATO LIQUIDADO</v>
          </cell>
          <cell r="N270">
            <v>3415</v>
          </cell>
        </row>
        <row r="271">
          <cell r="A271">
            <v>28018</v>
          </cell>
          <cell r="B271">
            <v>28018</v>
          </cell>
          <cell r="C271">
            <v>42277</v>
          </cell>
          <cell r="D271">
            <v>42293</v>
          </cell>
          <cell r="F271">
            <v>3420</v>
          </cell>
          <cell r="G271" t="str">
            <v>SALDO DE CONTRATO LIQUIDADO</v>
          </cell>
          <cell r="N271">
            <v>3420</v>
          </cell>
        </row>
        <row r="272">
          <cell r="A272">
            <v>28588</v>
          </cell>
          <cell r="B272">
            <v>28588</v>
          </cell>
          <cell r="C272">
            <v>42277</v>
          </cell>
          <cell r="D272">
            <v>42293</v>
          </cell>
          <cell r="F272">
            <v>3420</v>
          </cell>
          <cell r="G272" t="str">
            <v>SALDO DE CONTRATO LIQUIDADO</v>
          </cell>
          <cell r="N272">
            <v>3420</v>
          </cell>
        </row>
        <row r="273">
          <cell r="A273">
            <v>28167</v>
          </cell>
          <cell r="B273">
            <v>28167</v>
          </cell>
          <cell r="C273">
            <v>42277</v>
          </cell>
          <cell r="D273">
            <v>42293</v>
          </cell>
          <cell r="F273">
            <v>3420</v>
          </cell>
          <cell r="G273" t="str">
            <v>SALDO DE CONTRATO LIQUIDADO</v>
          </cell>
          <cell r="N273">
            <v>3420</v>
          </cell>
        </row>
        <row r="274">
          <cell r="A274">
            <v>28172</v>
          </cell>
          <cell r="B274">
            <v>28172</v>
          </cell>
          <cell r="C274">
            <v>42277</v>
          </cell>
          <cell r="D274">
            <v>42293</v>
          </cell>
          <cell r="F274">
            <v>3420</v>
          </cell>
          <cell r="G274" t="str">
            <v>SALDO DE CONTRATO LIQUIDADO</v>
          </cell>
          <cell r="N274">
            <v>3420</v>
          </cell>
        </row>
        <row r="275">
          <cell r="A275">
            <v>28182</v>
          </cell>
          <cell r="B275">
            <v>28182</v>
          </cell>
          <cell r="C275">
            <v>42277</v>
          </cell>
          <cell r="D275">
            <v>42293</v>
          </cell>
          <cell r="F275">
            <v>3420</v>
          </cell>
          <cell r="G275" t="str">
            <v>SALDO DE CONTRATO LIQUIDADO</v>
          </cell>
          <cell r="N275">
            <v>3420</v>
          </cell>
        </row>
        <row r="276">
          <cell r="A276">
            <v>28620</v>
          </cell>
          <cell r="B276">
            <v>28620</v>
          </cell>
          <cell r="C276">
            <v>42277</v>
          </cell>
          <cell r="D276">
            <v>42293</v>
          </cell>
          <cell r="F276">
            <v>3420</v>
          </cell>
          <cell r="G276" t="str">
            <v>SALDO DE CONTRATO LIQUIDADO</v>
          </cell>
          <cell r="N276">
            <v>3420</v>
          </cell>
        </row>
        <row r="277">
          <cell r="A277">
            <v>28621</v>
          </cell>
          <cell r="B277">
            <v>28621</v>
          </cell>
          <cell r="C277">
            <v>42277</v>
          </cell>
          <cell r="D277">
            <v>42293</v>
          </cell>
          <cell r="F277">
            <v>3420</v>
          </cell>
          <cell r="G277" t="str">
            <v>SALDO DE CONTRATO LIQUIDADO</v>
          </cell>
          <cell r="N277">
            <v>3420</v>
          </cell>
        </row>
        <row r="278">
          <cell r="A278">
            <v>27950</v>
          </cell>
          <cell r="B278">
            <v>27950</v>
          </cell>
          <cell r="C278">
            <v>42277</v>
          </cell>
          <cell r="D278">
            <v>42293</v>
          </cell>
          <cell r="F278">
            <v>3420</v>
          </cell>
          <cell r="G278" t="str">
            <v>SALDO DE CONTRATO LIQUIDADO</v>
          </cell>
          <cell r="N278">
            <v>3420</v>
          </cell>
        </row>
        <row r="279">
          <cell r="A279">
            <v>28654</v>
          </cell>
          <cell r="B279">
            <v>28654</v>
          </cell>
          <cell r="C279">
            <v>42277</v>
          </cell>
          <cell r="D279">
            <v>42293</v>
          </cell>
          <cell r="F279">
            <v>34230</v>
          </cell>
          <cell r="G279" t="str">
            <v>SALDO DE CONTRATO LIQUIDADO</v>
          </cell>
          <cell r="N279">
            <v>34230</v>
          </cell>
        </row>
        <row r="280">
          <cell r="A280">
            <v>28587</v>
          </cell>
          <cell r="B280">
            <v>28587</v>
          </cell>
          <cell r="C280">
            <v>42277</v>
          </cell>
          <cell r="D280">
            <v>42293</v>
          </cell>
          <cell r="F280">
            <v>34630</v>
          </cell>
          <cell r="G280" t="str">
            <v>SALDO DE CONTRATO LIQUIDADO</v>
          </cell>
          <cell r="N280">
            <v>34630</v>
          </cell>
        </row>
        <row r="281">
          <cell r="A281">
            <v>28076</v>
          </cell>
          <cell r="B281">
            <v>28076</v>
          </cell>
          <cell r="C281">
            <v>42277</v>
          </cell>
          <cell r="D281">
            <v>42293</v>
          </cell>
          <cell r="F281">
            <v>34980</v>
          </cell>
          <cell r="G281" t="str">
            <v>SALDO DE CONTRATO LIQUIDADO</v>
          </cell>
          <cell r="N281">
            <v>34980</v>
          </cell>
        </row>
        <row r="282">
          <cell r="A282">
            <v>28256</v>
          </cell>
          <cell r="B282">
            <v>28256</v>
          </cell>
          <cell r="C282">
            <v>42277</v>
          </cell>
          <cell r="D282">
            <v>42293</v>
          </cell>
          <cell r="F282">
            <v>35010</v>
          </cell>
          <cell r="G282" t="str">
            <v>SALDO DE CONTRATO LIQUIDADO</v>
          </cell>
          <cell r="N282">
            <v>35010</v>
          </cell>
        </row>
        <row r="283">
          <cell r="A283">
            <v>28229</v>
          </cell>
          <cell r="B283">
            <v>28229</v>
          </cell>
          <cell r="C283">
            <v>42277</v>
          </cell>
          <cell r="D283">
            <v>42293</v>
          </cell>
          <cell r="F283">
            <v>35720</v>
          </cell>
          <cell r="G283" t="str">
            <v>SALDO DE CONTRATO LIQUIDADO</v>
          </cell>
          <cell r="N283">
            <v>35720</v>
          </cell>
        </row>
        <row r="284">
          <cell r="A284">
            <v>28057</v>
          </cell>
          <cell r="B284">
            <v>28057</v>
          </cell>
          <cell r="C284">
            <v>42277</v>
          </cell>
          <cell r="D284">
            <v>42293</v>
          </cell>
          <cell r="F284">
            <v>3670</v>
          </cell>
          <cell r="G284" t="str">
            <v>SALDO DE CONTRATO LIQUIDADO</v>
          </cell>
          <cell r="N284">
            <v>3670</v>
          </cell>
        </row>
        <row r="285">
          <cell r="A285">
            <v>27973</v>
          </cell>
          <cell r="B285">
            <v>27973</v>
          </cell>
          <cell r="C285">
            <v>42277</v>
          </cell>
          <cell r="D285">
            <v>42293</v>
          </cell>
          <cell r="F285">
            <v>36720</v>
          </cell>
          <cell r="G285" t="str">
            <v>SALDO DE CONTRATO LIQUIDADO</v>
          </cell>
          <cell r="N285">
            <v>36720</v>
          </cell>
        </row>
        <row r="286">
          <cell r="A286">
            <v>28045</v>
          </cell>
          <cell r="B286">
            <v>28045</v>
          </cell>
          <cell r="C286">
            <v>42277</v>
          </cell>
          <cell r="D286">
            <v>42293</v>
          </cell>
          <cell r="F286">
            <v>37320</v>
          </cell>
          <cell r="G286" t="str">
            <v>SALDO DE CONTRATO LIQUIDADO</v>
          </cell>
          <cell r="N286">
            <v>37320</v>
          </cell>
        </row>
        <row r="287">
          <cell r="A287">
            <v>28259</v>
          </cell>
          <cell r="B287">
            <v>28259</v>
          </cell>
          <cell r="C287">
            <v>42277</v>
          </cell>
          <cell r="D287">
            <v>42293</v>
          </cell>
          <cell r="F287">
            <v>38900</v>
          </cell>
          <cell r="G287" t="str">
            <v>SALDO DE CONTRATO LIQUIDADO</v>
          </cell>
          <cell r="N287">
            <v>38900</v>
          </cell>
        </row>
        <row r="288">
          <cell r="A288">
            <v>27949</v>
          </cell>
          <cell r="B288">
            <v>27949</v>
          </cell>
          <cell r="C288">
            <v>42277</v>
          </cell>
          <cell r="D288">
            <v>42293</v>
          </cell>
          <cell r="F288">
            <v>39930</v>
          </cell>
          <cell r="G288" t="str">
            <v>SALDO DE CONTRATO LIQUIDADO</v>
          </cell>
          <cell r="N288">
            <v>39930</v>
          </cell>
        </row>
        <row r="289">
          <cell r="A289">
            <v>27963</v>
          </cell>
          <cell r="B289">
            <v>27963</v>
          </cell>
          <cell r="C289">
            <v>42277</v>
          </cell>
          <cell r="D289">
            <v>42293</v>
          </cell>
          <cell r="F289">
            <v>39930</v>
          </cell>
          <cell r="G289" t="str">
            <v>SALDO DE CONTRATO LIQUIDADO</v>
          </cell>
          <cell r="N289">
            <v>39930</v>
          </cell>
        </row>
        <row r="290">
          <cell r="A290">
            <v>28242</v>
          </cell>
          <cell r="B290">
            <v>28242</v>
          </cell>
          <cell r="C290">
            <v>42277</v>
          </cell>
          <cell r="D290">
            <v>42293</v>
          </cell>
          <cell r="F290">
            <v>39930</v>
          </cell>
          <cell r="G290" t="str">
            <v>SALDO DE CONTRATO LIQUIDADO</v>
          </cell>
          <cell r="N290">
            <v>39930</v>
          </cell>
        </row>
        <row r="291">
          <cell r="A291">
            <v>28075</v>
          </cell>
          <cell r="B291">
            <v>28075</v>
          </cell>
          <cell r="C291">
            <v>42277</v>
          </cell>
          <cell r="D291">
            <v>42293</v>
          </cell>
          <cell r="F291">
            <v>39930</v>
          </cell>
          <cell r="G291" t="str">
            <v>SALDO DE CONTRATO LIQUIDADO</v>
          </cell>
          <cell r="N291">
            <v>39930</v>
          </cell>
        </row>
        <row r="292">
          <cell r="A292">
            <v>28127</v>
          </cell>
          <cell r="B292">
            <v>28127</v>
          </cell>
          <cell r="C292">
            <v>42277</v>
          </cell>
          <cell r="D292">
            <v>42293</v>
          </cell>
          <cell r="F292">
            <v>39930</v>
          </cell>
          <cell r="G292" t="str">
            <v>SALDO DE CONTRATO LIQUIDADO</v>
          </cell>
          <cell r="N292">
            <v>39930</v>
          </cell>
        </row>
        <row r="293">
          <cell r="A293">
            <v>28158</v>
          </cell>
          <cell r="B293">
            <v>28158</v>
          </cell>
          <cell r="C293">
            <v>42277</v>
          </cell>
          <cell r="D293">
            <v>42293</v>
          </cell>
          <cell r="F293">
            <v>39930</v>
          </cell>
          <cell r="G293" t="str">
            <v>SALDO DE CONTRATO LIQUIDADO</v>
          </cell>
          <cell r="N293">
            <v>39930</v>
          </cell>
        </row>
        <row r="294">
          <cell r="A294">
            <v>28161</v>
          </cell>
          <cell r="B294">
            <v>28161</v>
          </cell>
          <cell r="C294">
            <v>42277</v>
          </cell>
          <cell r="D294">
            <v>42293</v>
          </cell>
          <cell r="F294">
            <v>39930</v>
          </cell>
          <cell r="G294" t="str">
            <v>SALDO DE CONTRATO LIQUIDADO</v>
          </cell>
          <cell r="N294">
            <v>39930</v>
          </cell>
        </row>
        <row r="295">
          <cell r="A295">
            <v>28164</v>
          </cell>
          <cell r="B295">
            <v>28164</v>
          </cell>
          <cell r="C295">
            <v>42277</v>
          </cell>
          <cell r="D295">
            <v>42293</v>
          </cell>
          <cell r="F295">
            <v>39930</v>
          </cell>
          <cell r="G295" t="str">
            <v>SALDO DE CONTRATO LIQUIDADO</v>
          </cell>
          <cell r="N295">
            <v>39930</v>
          </cell>
        </row>
        <row r="296">
          <cell r="A296">
            <v>28261</v>
          </cell>
          <cell r="B296">
            <v>28261</v>
          </cell>
          <cell r="C296">
            <v>42277</v>
          </cell>
          <cell r="D296">
            <v>42293</v>
          </cell>
          <cell r="F296">
            <v>39930</v>
          </cell>
          <cell r="G296" t="str">
            <v>SALDO DE CONTRATO LIQUIDADO</v>
          </cell>
          <cell r="N296">
            <v>39930</v>
          </cell>
        </row>
        <row r="297">
          <cell r="A297">
            <v>28631</v>
          </cell>
          <cell r="B297">
            <v>28631</v>
          </cell>
          <cell r="C297">
            <v>42277</v>
          </cell>
          <cell r="D297">
            <v>42293</v>
          </cell>
          <cell r="F297">
            <v>39930</v>
          </cell>
          <cell r="G297" t="str">
            <v>SALDO DE CONTRATO LIQUIDADO</v>
          </cell>
          <cell r="N297">
            <v>39930</v>
          </cell>
        </row>
        <row r="298">
          <cell r="A298">
            <v>28632</v>
          </cell>
          <cell r="B298">
            <v>28632</v>
          </cell>
          <cell r="C298">
            <v>42277</v>
          </cell>
          <cell r="D298">
            <v>42293</v>
          </cell>
          <cell r="F298">
            <v>39930</v>
          </cell>
          <cell r="G298" t="str">
            <v>SALDO DE CONTRATO LIQUIDADO</v>
          </cell>
          <cell r="N298">
            <v>39930</v>
          </cell>
        </row>
        <row r="299">
          <cell r="A299">
            <v>28647</v>
          </cell>
          <cell r="B299">
            <v>28647</v>
          </cell>
          <cell r="C299">
            <v>42277</v>
          </cell>
          <cell r="D299">
            <v>42293</v>
          </cell>
          <cell r="F299">
            <v>39930</v>
          </cell>
          <cell r="G299" t="str">
            <v>SALDO DE CONTRATO LIQUIDADO</v>
          </cell>
          <cell r="N299">
            <v>39930</v>
          </cell>
        </row>
        <row r="300">
          <cell r="A300">
            <v>28093</v>
          </cell>
          <cell r="B300">
            <v>28093</v>
          </cell>
          <cell r="C300">
            <v>42277</v>
          </cell>
          <cell r="D300">
            <v>42293</v>
          </cell>
          <cell r="F300">
            <v>39930</v>
          </cell>
          <cell r="G300" t="str">
            <v>SALDO DE CONTRATO LIQUIDADO</v>
          </cell>
          <cell r="N300">
            <v>39930</v>
          </cell>
        </row>
        <row r="301">
          <cell r="A301">
            <v>28096</v>
          </cell>
          <cell r="B301">
            <v>28096</v>
          </cell>
          <cell r="C301">
            <v>42277</v>
          </cell>
          <cell r="D301">
            <v>42293</v>
          </cell>
          <cell r="F301">
            <v>39930</v>
          </cell>
          <cell r="G301" t="str">
            <v>SALDO DE CONTRATO LIQUIDADO</v>
          </cell>
          <cell r="N301">
            <v>39930</v>
          </cell>
        </row>
        <row r="302">
          <cell r="A302">
            <v>28659</v>
          </cell>
          <cell r="B302">
            <v>28659</v>
          </cell>
          <cell r="C302">
            <v>42277</v>
          </cell>
          <cell r="D302">
            <v>42293</v>
          </cell>
          <cell r="F302">
            <v>39930</v>
          </cell>
          <cell r="G302" t="str">
            <v>SALDO DE CONTRATO LIQUIDADO</v>
          </cell>
          <cell r="N302">
            <v>39930</v>
          </cell>
        </row>
        <row r="303">
          <cell r="A303">
            <v>28094</v>
          </cell>
          <cell r="B303">
            <v>28094</v>
          </cell>
          <cell r="C303">
            <v>42277</v>
          </cell>
          <cell r="D303">
            <v>42293</v>
          </cell>
          <cell r="F303">
            <v>39930</v>
          </cell>
          <cell r="G303" t="str">
            <v>SALDO DE CONTRATO LIQUIDADO</v>
          </cell>
          <cell r="N303">
            <v>39930</v>
          </cell>
        </row>
        <row r="304">
          <cell r="A304">
            <v>28604</v>
          </cell>
          <cell r="B304">
            <v>28604</v>
          </cell>
          <cell r="C304">
            <v>42277</v>
          </cell>
          <cell r="D304">
            <v>42293</v>
          </cell>
          <cell r="F304">
            <v>41220</v>
          </cell>
          <cell r="G304" t="str">
            <v>SALDO DE CONTRATO LIQUIDADO</v>
          </cell>
          <cell r="N304">
            <v>41220</v>
          </cell>
        </row>
        <row r="305">
          <cell r="A305">
            <v>27991</v>
          </cell>
          <cell r="B305">
            <v>27991</v>
          </cell>
          <cell r="C305">
            <v>42277</v>
          </cell>
          <cell r="D305">
            <v>42293</v>
          </cell>
          <cell r="F305">
            <v>42610</v>
          </cell>
          <cell r="G305" t="str">
            <v>SALDO DE CONTRATO LIQUIDADO</v>
          </cell>
          <cell r="N305">
            <v>42610</v>
          </cell>
        </row>
        <row r="306">
          <cell r="A306">
            <v>28027</v>
          </cell>
          <cell r="B306">
            <v>28027</v>
          </cell>
          <cell r="C306">
            <v>42277</v>
          </cell>
          <cell r="D306">
            <v>42293</v>
          </cell>
          <cell r="F306">
            <v>42610</v>
          </cell>
          <cell r="G306" t="str">
            <v>SALDO DE CONTRATO LIQUIDADO</v>
          </cell>
          <cell r="N306">
            <v>42610</v>
          </cell>
        </row>
        <row r="307">
          <cell r="A307">
            <v>28048</v>
          </cell>
          <cell r="B307">
            <v>28048</v>
          </cell>
          <cell r="C307">
            <v>42277</v>
          </cell>
          <cell r="D307">
            <v>42293</v>
          </cell>
          <cell r="F307">
            <v>42610</v>
          </cell>
          <cell r="G307" t="str">
            <v>SALDO DE CONTRATO LIQUIDADO</v>
          </cell>
          <cell r="N307">
            <v>42610</v>
          </cell>
        </row>
        <row r="308">
          <cell r="A308">
            <v>28078</v>
          </cell>
          <cell r="B308">
            <v>28078</v>
          </cell>
          <cell r="C308">
            <v>42277</v>
          </cell>
          <cell r="D308">
            <v>42293</v>
          </cell>
          <cell r="F308">
            <v>42610</v>
          </cell>
          <cell r="G308" t="str">
            <v>SALDO DE CONTRATO LIQUIDADO</v>
          </cell>
          <cell r="N308">
            <v>42610</v>
          </cell>
        </row>
        <row r="309">
          <cell r="A309">
            <v>28082</v>
          </cell>
          <cell r="B309">
            <v>28082</v>
          </cell>
          <cell r="C309">
            <v>42277</v>
          </cell>
          <cell r="D309">
            <v>42293</v>
          </cell>
          <cell r="F309">
            <v>42610</v>
          </cell>
          <cell r="G309" t="str">
            <v>SALDO DE CONTRATO LIQUIDADO</v>
          </cell>
          <cell r="N309">
            <v>42610</v>
          </cell>
        </row>
        <row r="310">
          <cell r="A310">
            <v>28083</v>
          </cell>
          <cell r="B310">
            <v>28083</v>
          </cell>
          <cell r="C310">
            <v>42277</v>
          </cell>
          <cell r="D310">
            <v>42293</v>
          </cell>
          <cell r="F310">
            <v>42610</v>
          </cell>
          <cell r="G310" t="str">
            <v>SALDO DE CONTRATO LIQUIDADO</v>
          </cell>
          <cell r="N310">
            <v>42610</v>
          </cell>
        </row>
        <row r="311">
          <cell r="A311">
            <v>28673</v>
          </cell>
          <cell r="B311">
            <v>28673</v>
          </cell>
          <cell r="C311">
            <v>42277</v>
          </cell>
          <cell r="D311">
            <v>42293</v>
          </cell>
          <cell r="F311">
            <v>42610</v>
          </cell>
          <cell r="G311" t="str">
            <v>SALDO DE CONTRATO LIQUIDADO</v>
          </cell>
          <cell r="N311">
            <v>42610</v>
          </cell>
        </row>
        <row r="312">
          <cell r="A312">
            <v>28153</v>
          </cell>
          <cell r="B312">
            <v>28153</v>
          </cell>
          <cell r="C312">
            <v>42277</v>
          </cell>
          <cell r="D312">
            <v>42293</v>
          </cell>
          <cell r="F312">
            <v>42610</v>
          </cell>
          <cell r="G312" t="str">
            <v>SALDO DE CONTRATO LIQUIDADO</v>
          </cell>
          <cell r="N312">
            <v>42610</v>
          </cell>
        </row>
        <row r="313">
          <cell r="A313">
            <v>28159</v>
          </cell>
          <cell r="B313">
            <v>28159</v>
          </cell>
          <cell r="C313">
            <v>42277</v>
          </cell>
          <cell r="D313">
            <v>42293</v>
          </cell>
          <cell r="F313">
            <v>42610</v>
          </cell>
          <cell r="G313" t="str">
            <v>SALDO DE CONTRATO LIQUIDADO</v>
          </cell>
          <cell r="N313">
            <v>42610</v>
          </cell>
        </row>
        <row r="314">
          <cell r="A314">
            <v>28160</v>
          </cell>
          <cell r="B314">
            <v>28160</v>
          </cell>
          <cell r="C314">
            <v>42277</v>
          </cell>
          <cell r="D314">
            <v>42293</v>
          </cell>
          <cell r="F314">
            <v>42610</v>
          </cell>
          <cell r="G314" t="str">
            <v>SALDO DE CONTRATO LIQUIDADO</v>
          </cell>
          <cell r="N314">
            <v>42610</v>
          </cell>
        </row>
        <row r="315">
          <cell r="A315">
            <v>28162</v>
          </cell>
          <cell r="B315">
            <v>28162</v>
          </cell>
          <cell r="C315">
            <v>42277</v>
          </cell>
          <cell r="D315">
            <v>42293</v>
          </cell>
          <cell r="F315">
            <v>42610</v>
          </cell>
          <cell r="G315" t="str">
            <v>SALDO DE CONTRATO LIQUIDADO</v>
          </cell>
          <cell r="N315">
            <v>42610</v>
          </cell>
        </row>
        <row r="316">
          <cell r="A316">
            <v>28178</v>
          </cell>
          <cell r="B316">
            <v>28178</v>
          </cell>
          <cell r="C316">
            <v>42277</v>
          </cell>
          <cell r="D316">
            <v>42293</v>
          </cell>
          <cell r="F316">
            <v>42610</v>
          </cell>
          <cell r="G316" t="str">
            <v>SALDO DE CONTRATO LIQUIDADO</v>
          </cell>
          <cell r="N316">
            <v>42610</v>
          </cell>
        </row>
        <row r="317">
          <cell r="A317">
            <v>28623</v>
          </cell>
          <cell r="B317">
            <v>28623</v>
          </cell>
          <cell r="C317">
            <v>42277</v>
          </cell>
          <cell r="D317">
            <v>42293</v>
          </cell>
          <cell r="F317">
            <v>42610</v>
          </cell>
          <cell r="G317" t="str">
            <v>SALDO DE CONTRATO LIQUIDADO</v>
          </cell>
          <cell r="N317">
            <v>42610</v>
          </cell>
        </row>
        <row r="318">
          <cell r="A318">
            <v>28624</v>
          </cell>
          <cell r="B318">
            <v>28624</v>
          </cell>
          <cell r="C318">
            <v>42277</v>
          </cell>
          <cell r="D318">
            <v>42293</v>
          </cell>
          <cell r="F318">
            <v>42610</v>
          </cell>
          <cell r="G318" t="str">
            <v>SALDO DE CONTRATO LIQUIDADO</v>
          </cell>
          <cell r="N318">
            <v>42610</v>
          </cell>
        </row>
        <row r="319">
          <cell r="A319">
            <v>28630</v>
          </cell>
          <cell r="B319">
            <v>28630</v>
          </cell>
          <cell r="C319">
            <v>42277</v>
          </cell>
          <cell r="D319">
            <v>42293</v>
          </cell>
          <cell r="F319">
            <v>42610</v>
          </cell>
          <cell r="G319" t="str">
            <v>SALDO DE CONTRATO LIQUIDADO</v>
          </cell>
          <cell r="N319">
            <v>42610</v>
          </cell>
        </row>
        <row r="320">
          <cell r="A320">
            <v>28648</v>
          </cell>
          <cell r="B320">
            <v>28648</v>
          </cell>
          <cell r="C320">
            <v>42277</v>
          </cell>
          <cell r="D320">
            <v>42293</v>
          </cell>
          <cell r="F320">
            <v>42610</v>
          </cell>
          <cell r="G320" t="str">
            <v>SALDO DE CONTRATO LIQUIDADO</v>
          </cell>
          <cell r="N320">
            <v>42610</v>
          </cell>
        </row>
        <row r="321">
          <cell r="A321">
            <v>28101</v>
          </cell>
          <cell r="B321">
            <v>28101</v>
          </cell>
          <cell r="C321">
            <v>42277</v>
          </cell>
          <cell r="D321">
            <v>42293</v>
          </cell>
          <cell r="F321">
            <v>42610</v>
          </cell>
          <cell r="G321" t="str">
            <v>SALDO DE CONTRATO LIQUIDADO</v>
          </cell>
          <cell r="N321">
            <v>42610</v>
          </cell>
        </row>
        <row r="322">
          <cell r="A322">
            <v>28626</v>
          </cell>
          <cell r="B322">
            <v>28626</v>
          </cell>
          <cell r="C322">
            <v>42277</v>
          </cell>
          <cell r="D322">
            <v>42293</v>
          </cell>
          <cell r="F322">
            <v>42610</v>
          </cell>
          <cell r="G322" t="str">
            <v>SALDO DE CONTRATO LIQUIDADO</v>
          </cell>
          <cell r="N322">
            <v>42610</v>
          </cell>
        </row>
        <row r="323">
          <cell r="A323">
            <v>28081</v>
          </cell>
          <cell r="B323">
            <v>28081</v>
          </cell>
          <cell r="C323">
            <v>42277</v>
          </cell>
          <cell r="D323">
            <v>42293</v>
          </cell>
          <cell r="F323">
            <v>42610</v>
          </cell>
          <cell r="G323" t="str">
            <v>SALDO DE CONTRATO LIQUIDADO</v>
          </cell>
          <cell r="N323">
            <v>42610</v>
          </cell>
        </row>
        <row r="324">
          <cell r="A324">
            <v>28100</v>
          </cell>
          <cell r="B324">
            <v>28100</v>
          </cell>
          <cell r="C324">
            <v>42277</v>
          </cell>
          <cell r="D324">
            <v>42293</v>
          </cell>
          <cell r="F324">
            <v>42620</v>
          </cell>
          <cell r="G324" t="str">
            <v>SALDO DE CONTRATO LIQUIDADO</v>
          </cell>
          <cell r="N324">
            <v>42620</v>
          </cell>
        </row>
        <row r="325">
          <cell r="A325">
            <v>28254</v>
          </cell>
          <cell r="B325">
            <v>28254</v>
          </cell>
          <cell r="C325">
            <v>42277</v>
          </cell>
          <cell r="D325">
            <v>42293</v>
          </cell>
          <cell r="F325">
            <v>43110</v>
          </cell>
          <cell r="G325" t="str">
            <v>SALDO DE CONTRATO LIQUIDADO</v>
          </cell>
          <cell r="N325">
            <v>43110</v>
          </cell>
        </row>
        <row r="326">
          <cell r="A326">
            <v>28667</v>
          </cell>
          <cell r="B326">
            <v>28667</v>
          </cell>
          <cell r="C326">
            <v>42277</v>
          </cell>
          <cell r="D326">
            <v>42293</v>
          </cell>
          <cell r="F326">
            <v>43250</v>
          </cell>
          <cell r="G326" t="str">
            <v>SALDO DE CONTRATO LIQUIDADO</v>
          </cell>
          <cell r="N326">
            <v>43250</v>
          </cell>
        </row>
        <row r="327">
          <cell r="A327">
            <v>27969</v>
          </cell>
          <cell r="B327">
            <v>27969</v>
          </cell>
          <cell r="C327">
            <v>42277</v>
          </cell>
          <cell r="D327">
            <v>42293</v>
          </cell>
          <cell r="F327">
            <v>43380</v>
          </cell>
          <cell r="G327" t="str">
            <v>SALDO DE CONTRATO LIQUIDADO</v>
          </cell>
          <cell r="N327">
            <v>43380</v>
          </cell>
        </row>
        <row r="328">
          <cell r="A328">
            <v>28157</v>
          </cell>
          <cell r="B328">
            <v>28157</v>
          </cell>
          <cell r="C328">
            <v>42277</v>
          </cell>
          <cell r="D328">
            <v>42293</v>
          </cell>
          <cell r="F328">
            <v>43380</v>
          </cell>
          <cell r="G328" t="str">
            <v>SALDO DE CONTRATO LIQUIDADO</v>
          </cell>
          <cell r="N328">
            <v>43380</v>
          </cell>
        </row>
        <row r="329">
          <cell r="A329">
            <v>27977</v>
          </cell>
          <cell r="B329">
            <v>27977</v>
          </cell>
          <cell r="C329">
            <v>42277</v>
          </cell>
          <cell r="D329">
            <v>42293</v>
          </cell>
          <cell r="F329">
            <v>43600</v>
          </cell>
          <cell r="G329" t="str">
            <v>SALDO DE CONTRATO LIQUIDADO</v>
          </cell>
          <cell r="N329">
            <v>43600</v>
          </cell>
        </row>
        <row r="330">
          <cell r="A330">
            <v>28077</v>
          </cell>
          <cell r="B330">
            <v>28077</v>
          </cell>
          <cell r="C330">
            <v>42277</v>
          </cell>
          <cell r="D330">
            <v>42293</v>
          </cell>
          <cell r="F330">
            <v>45590</v>
          </cell>
          <cell r="G330" t="str">
            <v>SALDO DE CONTRATO LIQUIDADO</v>
          </cell>
          <cell r="N330">
            <v>45590</v>
          </cell>
        </row>
        <row r="331">
          <cell r="A331">
            <v>27981</v>
          </cell>
          <cell r="B331">
            <v>27981</v>
          </cell>
          <cell r="C331">
            <v>42277</v>
          </cell>
          <cell r="D331">
            <v>42293</v>
          </cell>
          <cell r="F331">
            <v>46280</v>
          </cell>
          <cell r="G331" t="str">
            <v>SALDO DE CONTRATO LIQUIDADO</v>
          </cell>
          <cell r="N331">
            <v>46280</v>
          </cell>
        </row>
        <row r="332">
          <cell r="A332">
            <v>28255</v>
          </cell>
          <cell r="B332">
            <v>28255</v>
          </cell>
          <cell r="C332">
            <v>42277</v>
          </cell>
          <cell r="D332">
            <v>42293</v>
          </cell>
          <cell r="F332">
            <v>4640</v>
          </cell>
          <cell r="G332" t="str">
            <v>SALDO DE CONTRATO LIQUIDADO</v>
          </cell>
          <cell r="N332">
            <v>4640</v>
          </cell>
        </row>
        <row r="333">
          <cell r="A333">
            <v>27983</v>
          </cell>
          <cell r="B333">
            <v>27983</v>
          </cell>
          <cell r="C333">
            <v>42277</v>
          </cell>
          <cell r="D333">
            <v>42293</v>
          </cell>
          <cell r="F333">
            <v>46700</v>
          </cell>
          <cell r="G333" t="str">
            <v>SALDO DE CONTRATO LIQUIDADO</v>
          </cell>
          <cell r="N333">
            <v>46700</v>
          </cell>
        </row>
        <row r="334">
          <cell r="A334">
            <v>28056</v>
          </cell>
          <cell r="B334">
            <v>28056</v>
          </cell>
          <cell r="C334">
            <v>42277</v>
          </cell>
          <cell r="D334">
            <v>42293</v>
          </cell>
          <cell r="F334">
            <v>46700</v>
          </cell>
          <cell r="G334" t="str">
            <v>SALDO DE CONTRATO LIQUIDADO</v>
          </cell>
          <cell r="N334">
            <v>46700</v>
          </cell>
        </row>
        <row r="335">
          <cell r="A335">
            <v>28219</v>
          </cell>
          <cell r="B335">
            <v>28219</v>
          </cell>
          <cell r="C335">
            <v>42277</v>
          </cell>
          <cell r="D335">
            <v>42293</v>
          </cell>
          <cell r="F335">
            <v>46910</v>
          </cell>
          <cell r="G335" t="str">
            <v>SALDO DE CONTRATO LIQUIDADO</v>
          </cell>
          <cell r="N335">
            <v>46910</v>
          </cell>
        </row>
        <row r="336">
          <cell r="A336">
            <v>28217</v>
          </cell>
          <cell r="B336">
            <v>28217</v>
          </cell>
          <cell r="C336">
            <v>42277</v>
          </cell>
          <cell r="D336">
            <v>42293</v>
          </cell>
          <cell r="F336">
            <v>47980</v>
          </cell>
          <cell r="G336" t="str">
            <v>SALDO DE CONTRATO LIQUIDADO</v>
          </cell>
          <cell r="N336">
            <v>47980</v>
          </cell>
        </row>
        <row r="337">
          <cell r="A337">
            <v>28639</v>
          </cell>
          <cell r="B337">
            <v>28639</v>
          </cell>
          <cell r="C337">
            <v>42277</v>
          </cell>
          <cell r="D337">
            <v>42293</v>
          </cell>
          <cell r="F337">
            <v>48300</v>
          </cell>
          <cell r="G337" t="str">
            <v>SALDO DE CONTRATO LIQUIDADO</v>
          </cell>
          <cell r="N337">
            <v>48300</v>
          </cell>
        </row>
        <row r="338">
          <cell r="A338">
            <v>28066</v>
          </cell>
          <cell r="B338">
            <v>28066</v>
          </cell>
          <cell r="C338">
            <v>42277</v>
          </cell>
          <cell r="D338">
            <v>42293</v>
          </cell>
          <cell r="F338">
            <v>4860</v>
          </cell>
          <cell r="G338" t="str">
            <v>SALDO DE CONTRATO LIQUIDADO</v>
          </cell>
          <cell r="N338">
            <v>4860</v>
          </cell>
        </row>
        <row r="339">
          <cell r="A339">
            <v>27989</v>
          </cell>
          <cell r="B339">
            <v>27989</v>
          </cell>
          <cell r="C339">
            <v>42277</v>
          </cell>
          <cell r="D339">
            <v>42293</v>
          </cell>
          <cell r="F339">
            <v>49180</v>
          </cell>
          <cell r="G339" t="str">
            <v>SALDO DE CONTRATO LIQUIDADO</v>
          </cell>
          <cell r="N339">
            <v>49180</v>
          </cell>
        </row>
        <row r="340">
          <cell r="A340">
            <v>28036</v>
          </cell>
          <cell r="B340">
            <v>28036</v>
          </cell>
          <cell r="C340">
            <v>42277</v>
          </cell>
          <cell r="D340">
            <v>42293</v>
          </cell>
          <cell r="F340">
            <v>49600</v>
          </cell>
          <cell r="G340" t="str">
            <v>SALDO DE CONTRATO LIQUIDADO</v>
          </cell>
          <cell r="N340">
            <v>49600</v>
          </cell>
        </row>
        <row r="341">
          <cell r="A341">
            <v>27957</v>
          </cell>
          <cell r="B341">
            <v>27957</v>
          </cell>
          <cell r="C341">
            <v>42277</v>
          </cell>
          <cell r="D341">
            <v>42293</v>
          </cell>
          <cell r="F341">
            <v>50360</v>
          </cell>
          <cell r="G341" t="str">
            <v>SALDO DE CONTRATO LIQUIDADO</v>
          </cell>
          <cell r="N341">
            <v>50360</v>
          </cell>
        </row>
        <row r="342">
          <cell r="A342">
            <v>28676</v>
          </cell>
          <cell r="B342">
            <v>28676</v>
          </cell>
          <cell r="C342">
            <v>42277</v>
          </cell>
          <cell r="D342">
            <v>42293</v>
          </cell>
          <cell r="F342">
            <v>5080</v>
          </cell>
          <cell r="G342" t="str">
            <v>SALDO DE CONTRATO LIQUIDADO</v>
          </cell>
          <cell r="N342">
            <v>5080</v>
          </cell>
        </row>
        <row r="343">
          <cell r="A343">
            <v>28663</v>
          </cell>
          <cell r="B343">
            <v>28663</v>
          </cell>
          <cell r="C343">
            <v>42277</v>
          </cell>
          <cell r="D343">
            <v>42293</v>
          </cell>
          <cell r="F343">
            <v>51900</v>
          </cell>
          <cell r="G343" t="str">
            <v>SALDO DE CONTRATO LIQUIDADO</v>
          </cell>
          <cell r="N343">
            <v>51900</v>
          </cell>
        </row>
        <row r="344">
          <cell r="A344">
            <v>28611</v>
          </cell>
          <cell r="B344">
            <v>28611</v>
          </cell>
          <cell r="C344">
            <v>42277</v>
          </cell>
          <cell r="D344">
            <v>42293</v>
          </cell>
          <cell r="F344">
            <v>52780</v>
          </cell>
          <cell r="G344" t="str">
            <v>SALDO DE CONTRATO LIQUIDADO</v>
          </cell>
          <cell r="N344">
            <v>52780</v>
          </cell>
        </row>
        <row r="345">
          <cell r="A345">
            <v>27993</v>
          </cell>
          <cell r="B345">
            <v>27993</v>
          </cell>
          <cell r="C345">
            <v>42277</v>
          </cell>
          <cell r="D345">
            <v>42293</v>
          </cell>
          <cell r="F345">
            <v>5320</v>
          </cell>
          <cell r="G345" t="str">
            <v>SALDO DE CONTRATO LIQUIDADO</v>
          </cell>
          <cell r="N345">
            <v>5320</v>
          </cell>
        </row>
        <row r="346">
          <cell r="A346">
            <v>27996</v>
          </cell>
          <cell r="B346">
            <v>27996</v>
          </cell>
          <cell r="C346">
            <v>42277</v>
          </cell>
          <cell r="D346">
            <v>42293</v>
          </cell>
          <cell r="F346">
            <v>5320</v>
          </cell>
          <cell r="G346" t="str">
            <v>SALDO DE CONTRATO LIQUIDADO</v>
          </cell>
          <cell r="N346">
            <v>5320</v>
          </cell>
        </row>
        <row r="347">
          <cell r="A347">
            <v>28129</v>
          </cell>
          <cell r="B347">
            <v>28129</v>
          </cell>
          <cell r="C347">
            <v>42277</v>
          </cell>
          <cell r="D347">
            <v>42293</v>
          </cell>
          <cell r="F347">
            <v>5320</v>
          </cell>
          <cell r="G347" t="str">
            <v>SALDO DE CONTRATO LIQUIDADO</v>
          </cell>
          <cell r="N347">
            <v>5320</v>
          </cell>
        </row>
        <row r="348">
          <cell r="A348">
            <v>28658</v>
          </cell>
          <cell r="B348">
            <v>28658</v>
          </cell>
          <cell r="C348">
            <v>42277</v>
          </cell>
          <cell r="D348">
            <v>42293</v>
          </cell>
          <cell r="F348">
            <v>5320</v>
          </cell>
          <cell r="G348" t="str">
            <v>SALDO DE CONTRATO LIQUIDADO</v>
          </cell>
          <cell r="N348">
            <v>5320</v>
          </cell>
        </row>
        <row r="349">
          <cell r="A349">
            <v>28156</v>
          </cell>
          <cell r="B349">
            <v>28156</v>
          </cell>
          <cell r="C349">
            <v>42277</v>
          </cell>
          <cell r="D349">
            <v>42293</v>
          </cell>
          <cell r="F349">
            <v>53420</v>
          </cell>
          <cell r="G349" t="str">
            <v>SALDO DE CONTRATO LIQUIDADO</v>
          </cell>
          <cell r="N349">
            <v>53420</v>
          </cell>
        </row>
        <row r="350">
          <cell r="A350">
            <v>27955</v>
          </cell>
          <cell r="B350">
            <v>27955</v>
          </cell>
          <cell r="C350">
            <v>42277</v>
          </cell>
          <cell r="D350">
            <v>42293</v>
          </cell>
          <cell r="F350">
            <v>55140</v>
          </cell>
          <cell r="G350" t="str">
            <v>SALDO DE CONTRATO LIQUIDADO</v>
          </cell>
          <cell r="N350">
            <v>55140</v>
          </cell>
        </row>
        <row r="351">
          <cell r="A351">
            <v>28031</v>
          </cell>
          <cell r="B351">
            <v>28031</v>
          </cell>
          <cell r="C351">
            <v>42277</v>
          </cell>
          <cell r="D351">
            <v>42293</v>
          </cell>
          <cell r="F351">
            <v>55520</v>
          </cell>
          <cell r="G351" t="str">
            <v>SALDO DE CONTRATO LIQUIDADO</v>
          </cell>
          <cell r="N351">
            <v>55520</v>
          </cell>
        </row>
        <row r="352">
          <cell r="A352">
            <v>28037</v>
          </cell>
          <cell r="B352">
            <v>28037</v>
          </cell>
          <cell r="C352">
            <v>42277</v>
          </cell>
          <cell r="D352">
            <v>42293</v>
          </cell>
          <cell r="F352">
            <v>55520</v>
          </cell>
          <cell r="G352" t="str">
            <v>SALDO DE CONTRATO LIQUIDADO</v>
          </cell>
          <cell r="N352">
            <v>55520</v>
          </cell>
        </row>
        <row r="353">
          <cell r="A353">
            <v>27995</v>
          </cell>
          <cell r="B353">
            <v>27995</v>
          </cell>
          <cell r="C353">
            <v>42277</v>
          </cell>
          <cell r="D353">
            <v>42293</v>
          </cell>
          <cell r="F353">
            <v>56380</v>
          </cell>
          <cell r="G353" t="str">
            <v>SALDO DE CONTRATO LIQUIDADO</v>
          </cell>
          <cell r="N353">
            <v>56380</v>
          </cell>
        </row>
        <row r="354">
          <cell r="A354">
            <v>27948</v>
          </cell>
          <cell r="B354">
            <v>27948</v>
          </cell>
          <cell r="C354">
            <v>42277</v>
          </cell>
          <cell r="D354">
            <v>42293</v>
          </cell>
          <cell r="F354">
            <v>56630</v>
          </cell>
          <cell r="G354" t="str">
            <v>SALDO DE CONTRATO LIQUIDADO</v>
          </cell>
          <cell r="N354">
            <v>56630</v>
          </cell>
        </row>
        <row r="355">
          <cell r="A355">
            <v>28608</v>
          </cell>
          <cell r="B355">
            <v>28608</v>
          </cell>
          <cell r="C355">
            <v>42277</v>
          </cell>
          <cell r="D355">
            <v>42293</v>
          </cell>
          <cell r="F355">
            <v>57370</v>
          </cell>
          <cell r="G355" t="str">
            <v>SALDO DE CONTRATO LIQUIDADO</v>
          </cell>
          <cell r="N355">
            <v>57370</v>
          </cell>
        </row>
        <row r="356">
          <cell r="A356">
            <v>28195</v>
          </cell>
          <cell r="B356">
            <v>28195</v>
          </cell>
          <cell r="C356">
            <v>42277</v>
          </cell>
          <cell r="D356">
            <v>42293</v>
          </cell>
          <cell r="F356">
            <v>57810</v>
          </cell>
          <cell r="G356" t="str">
            <v>SALDO DE CONTRATO LIQUIDADO</v>
          </cell>
          <cell r="N356">
            <v>57810</v>
          </cell>
        </row>
        <row r="357">
          <cell r="A357">
            <v>28062</v>
          </cell>
          <cell r="B357">
            <v>28062</v>
          </cell>
          <cell r="C357">
            <v>42277</v>
          </cell>
          <cell r="D357">
            <v>42293</v>
          </cell>
          <cell r="F357">
            <v>58760</v>
          </cell>
          <cell r="G357" t="str">
            <v>SALDO DE CONTRATO LIQUIDADO</v>
          </cell>
          <cell r="N357">
            <v>58760</v>
          </cell>
        </row>
        <row r="358">
          <cell r="A358">
            <v>28615</v>
          </cell>
          <cell r="B358">
            <v>28615</v>
          </cell>
          <cell r="C358">
            <v>42277</v>
          </cell>
          <cell r="D358">
            <v>42293</v>
          </cell>
          <cell r="F358">
            <v>58760</v>
          </cell>
          <cell r="G358" t="str">
            <v>SALDO DE CONTRATO LIQUIDADO</v>
          </cell>
          <cell r="N358">
            <v>58760</v>
          </cell>
        </row>
        <row r="359">
          <cell r="A359">
            <v>28088</v>
          </cell>
          <cell r="B359">
            <v>28088</v>
          </cell>
          <cell r="C359">
            <v>42277</v>
          </cell>
          <cell r="D359">
            <v>42293</v>
          </cell>
          <cell r="F359">
            <v>5880</v>
          </cell>
          <cell r="G359" t="str">
            <v>SALDO DE CONTRATO LIQUIDADO</v>
          </cell>
          <cell r="N359">
            <v>5880</v>
          </cell>
        </row>
        <row r="360">
          <cell r="A360">
            <v>28642</v>
          </cell>
          <cell r="B360">
            <v>28642</v>
          </cell>
          <cell r="C360">
            <v>42277</v>
          </cell>
          <cell r="D360">
            <v>42293</v>
          </cell>
          <cell r="F360">
            <v>5880</v>
          </cell>
          <cell r="G360" t="str">
            <v>SALDO DE CONTRATO LIQUIDADO</v>
          </cell>
          <cell r="N360">
            <v>5880</v>
          </cell>
        </row>
        <row r="361">
          <cell r="A361">
            <v>28660</v>
          </cell>
          <cell r="B361">
            <v>28660</v>
          </cell>
          <cell r="C361">
            <v>42277</v>
          </cell>
          <cell r="D361">
            <v>42293</v>
          </cell>
          <cell r="F361">
            <v>5880</v>
          </cell>
          <cell r="G361" t="str">
            <v>SALDO DE CONTRATO LIQUIDADO</v>
          </cell>
          <cell r="N361">
            <v>5880</v>
          </cell>
        </row>
        <row r="362">
          <cell r="A362">
            <v>28598</v>
          </cell>
          <cell r="B362">
            <v>28598</v>
          </cell>
          <cell r="C362">
            <v>42277</v>
          </cell>
          <cell r="D362">
            <v>42293</v>
          </cell>
          <cell r="F362">
            <v>5890</v>
          </cell>
          <cell r="G362" t="str">
            <v>SALDO DE CONTRATO LIQUIDADO</v>
          </cell>
          <cell r="N362">
            <v>5890</v>
          </cell>
        </row>
        <row r="363">
          <cell r="A363">
            <v>27968</v>
          </cell>
          <cell r="B363">
            <v>27968</v>
          </cell>
          <cell r="C363">
            <v>42277</v>
          </cell>
          <cell r="D363">
            <v>42293</v>
          </cell>
          <cell r="F363">
            <v>59130</v>
          </cell>
          <cell r="G363" t="str">
            <v>SALDO DE CONTRATO LIQUIDADO</v>
          </cell>
          <cell r="N363">
            <v>59130</v>
          </cell>
        </row>
        <row r="364">
          <cell r="A364">
            <v>28020</v>
          </cell>
          <cell r="B364">
            <v>28020</v>
          </cell>
          <cell r="C364">
            <v>42277</v>
          </cell>
          <cell r="D364">
            <v>42293</v>
          </cell>
          <cell r="F364">
            <v>59130</v>
          </cell>
          <cell r="G364" t="str">
            <v>SALDO DE CONTRATO LIQUIDADO</v>
          </cell>
          <cell r="N364">
            <v>59130</v>
          </cell>
        </row>
        <row r="365">
          <cell r="A365">
            <v>28150</v>
          </cell>
          <cell r="B365">
            <v>28150</v>
          </cell>
          <cell r="C365">
            <v>42277</v>
          </cell>
          <cell r="D365">
            <v>42293</v>
          </cell>
          <cell r="F365">
            <v>59130</v>
          </cell>
          <cell r="G365" t="str">
            <v>SALDO DE CONTRATO LIQUIDADO</v>
          </cell>
          <cell r="N365">
            <v>59130</v>
          </cell>
        </row>
        <row r="366">
          <cell r="A366">
            <v>28230</v>
          </cell>
          <cell r="B366">
            <v>28230</v>
          </cell>
          <cell r="C366">
            <v>42277</v>
          </cell>
          <cell r="D366">
            <v>42293</v>
          </cell>
          <cell r="F366">
            <v>59130</v>
          </cell>
          <cell r="G366" t="str">
            <v>SALDO DE CONTRATO LIQUIDADO</v>
          </cell>
          <cell r="N366">
            <v>59130</v>
          </cell>
        </row>
        <row r="367">
          <cell r="A367">
            <v>28095</v>
          </cell>
          <cell r="B367">
            <v>28095</v>
          </cell>
          <cell r="C367">
            <v>42277</v>
          </cell>
          <cell r="D367">
            <v>42293</v>
          </cell>
          <cell r="F367">
            <v>59130</v>
          </cell>
          <cell r="G367" t="str">
            <v>SALDO DE CONTRATO LIQUIDADO</v>
          </cell>
          <cell r="N367">
            <v>59130</v>
          </cell>
        </row>
        <row r="368">
          <cell r="A368">
            <v>28110</v>
          </cell>
          <cell r="B368">
            <v>28110</v>
          </cell>
          <cell r="C368">
            <v>42277</v>
          </cell>
          <cell r="D368">
            <v>42293</v>
          </cell>
          <cell r="F368">
            <v>59130</v>
          </cell>
          <cell r="G368" t="str">
            <v>SALDO DE CONTRATO LIQUIDADO</v>
          </cell>
          <cell r="N368">
            <v>59130</v>
          </cell>
        </row>
        <row r="369">
          <cell r="A369">
            <v>28670</v>
          </cell>
          <cell r="B369">
            <v>28670</v>
          </cell>
          <cell r="C369">
            <v>42277</v>
          </cell>
          <cell r="D369">
            <v>42293</v>
          </cell>
          <cell r="F369">
            <v>59130</v>
          </cell>
          <cell r="G369" t="str">
            <v>SALDO DE CONTRATO LIQUIDADO</v>
          </cell>
          <cell r="N369">
            <v>59130</v>
          </cell>
        </row>
        <row r="370">
          <cell r="A370">
            <v>28629</v>
          </cell>
          <cell r="B370">
            <v>28629</v>
          </cell>
          <cell r="C370">
            <v>42277</v>
          </cell>
          <cell r="D370">
            <v>42293</v>
          </cell>
          <cell r="F370">
            <v>59480</v>
          </cell>
          <cell r="G370" t="str">
            <v>SALDO DE CONTRATO LIQUIDADO</v>
          </cell>
          <cell r="N370">
            <v>59480</v>
          </cell>
        </row>
        <row r="371">
          <cell r="A371">
            <v>28232</v>
          </cell>
          <cell r="B371">
            <v>28232</v>
          </cell>
          <cell r="C371">
            <v>42277</v>
          </cell>
          <cell r="D371">
            <v>42293</v>
          </cell>
          <cell r="F371">
            <v>59520</v>
          </cell>
          <cell r="G371" t="str">
            <v>SALDO DE CONTRATO LIQUIDADO</v>
          </cell>
          <cell r="N371">
            <v>59520</v>
          </cell>
        </row>
        <row r="372">
          <cell r="A372">
            <v>27992</v>
          </cell>
          <cell r="B372">
            <v>27992</v>
          </cell>
          <cell r="C372">
            <v>42277</v>
          </cell>
          <cell r="D372">
            <v>42293</v>
          </cell>
          <cell r="F372">
            <v>5960</v>
          </cell>
          <cell r="G372" t="str">
            <v>SALDO DE CONTRATO LIQUIDADO</v>
          </cell>
          <cell r="N372">
            <v>5960</v>
          </cell>
        </row>
        <row r="373">
          <cell r="A373">
            <v>28223</v>
          </cell>
          <cell r="B373">
            <v>28223</v>
          </cell>
          <cell r="C373">
            <v>42277</v>
          </cell>
          <cell r="D373">
            <v>42293</v>
          </cell>
          <cell r="F373">
            <v>59940</v>
          </cell>
          <cell r="G373" t="str">
            <v>SALDO DE CONTRATO LIQUIDADO</v>
          </cell>
          <cell r="N373">
            <v>59940</v>
          </cell>
        </row>
        <row r="374">
          <cell r="A374">
            <v>28593</v>
          </cell>
          <cell r="B374">
            <v>28593</v>
          </cell>
          <cell r="C374">
            <v>42277</v>
          </cell>
          <cell r="D374">
            <v>42293</v>
          </cell>
          <cell r="F374">
            <v>60640</v>
          </cell>
          <cell r="G374" t="str">
            <v>SALDO DE CONTRATO LIQUIDADO</v>
          </cell>
          <cell r="N374">
            <v>60640</v>
          </cell>
        </row>
        <row r="375">
          <cell r="A375">
            <v>28671</v>
          </cell>
          <cell r="B375">
            <v>28671</v>
          </cell>
          <cell r="C375">
            <v>42277</v>
          </cell>
          <cell r="D375">
            <v>42293</v>
          </cell>
          <cell r="F375">
            <v>61450</v>
          </cell>
          <cell r="G375" t="str">
            <v>SALDO DE CONTRATO LIQUIDADO</v>
          </cell>
          <cell r="N375">
            <v>61450</v>
          </cell>
        </row>
        <row r="376">
          <cell r="A376">
            <v>28179</v>
          </cell>
          <cell r="B376">
            <v>28179</v>
          </cell>
          <cell r="C376">
            <v>42277</v>
          </cell>
          <cell r="D376">
            <v>42293</v>
          </cell>
          <cell r="F376">
            <v>62180</v>
          </cell>
          <cell r="G376" t="str">
            <v>SALDO DE CONTRATO LIQUIDADO</v>
          </cell>
          <cell r="N376">
            <v>62180</v>
          </cell>
        </row>
        <row r="377">
          <cell r="A377">
            <v>27964</v>
          </cell>
          <cell r="B377">
            <v>27964</v>
          </cell>
          <cell r="C377">
            <v>42277</v>
          </cell>
          <cell r="D377">
            <v>42293</v>
          </cell>
          <cell r="F377">
            <v>62640</v>
          </cell>
          <cell r="G377" t="str">
            <v>SALDO DE CONTRATO LIQUIDADO</v>
          </cell>
          <cell r="N377">
            <v>62640</v>
          </cell>
        </row>
        <row r="378">
          <cell r="A378">
            <v>28643</v>
          </cell>
          <cell r="B378">
            <v>28643</v>
          </cell>
          <cell r="C378">
            <v>42277</v>
          </cell>
          <cell r="D378">
            <v>42293</v>
          </cell>
          <cell r="F378">
            <v>6290</v>
          </cell>
          <cell r="G378" t="str">
            <v>SALDO DE CONTRATO LIQUIDADO</v>
          </cell>
          <cell r="N378">
            <v>6290</v>
          </cell>
        </row>
        <row r="379">
          <cell r="A379">
            <v>28019</v>
          </cell>
          <cell r="B379">
            <v>28019</v>
          </cell>
          <cell r="C379">
            <v>42277</v>
          </cell>
          <cell r="D379">
            <v>42293</v>
          </cell>
          <cell r="F379">
            <v>63010</v>
          </cell>
          <cell r="G379" t="str">
            <v>SALDO DE CONTRATO LIQUIDADO</v>
          </cell>
          <cell r="N379">
            <v>63010</v>
          </cell>
        </row>
        <row r="380">
          <cell r="A380">
            <v>28032</v>
          </cell>
          <cell r="B380">
            <v>28032</v>
          </cell>
          <cell r="C380">
            <v>42277</v>
          </cell>
          <cell r="D380">
            <v>42293</v>
          </cell>
          <cell r="F380">
            <v>63010</v>
          </cell>
          <cell r="G380" t="str">
            <v>SALDO DE CONTRATO LIQUIDADO</v>
          </cell>
          <cell r="N380">
            <v>63010</v>
          </cell>
        </row>
        <row r="381">
          <cell r="A381">
            <v>28622</v>
          </cell>
          <cell r="B381">
            <v>28622</v>
          </cell>
          <cell r="C381">
            <v>42277</v>
          </cell>
          <cell r="D381">
            <v>42293</v>
          </cell>
          <cell r="F381">
            <v>63300</v>
          </cell>
          <cell r="G381" t="str">
            <v>SALDO DE CONTRATO LIQUIDADO</v>
          </cell>
          <cell r="N381">
            <v>63300</v>
          </cell>
        </row>
        <row r="382">
          <cell r="A382">
            <v>28176</v>
          </cell>
          <cell r="B382">
            <v>28176</v>
          </cell>
          <cell r="C382">
            <v>42277</v>
          </cell>
          <cell r="D382">
            <v>42293</v>
          </cell>
          <cell r="F382">
            <v>69830</v>
          </cell>
          <cell r="G382" t="str">
            <v>SALDO DE CONTRATO LIQUIDADO</v>
          </cell>
          <cell r="N382">
            <v>69830</v>
          </cell>
        </row>
        <row r="383">
          <cell r="A383">
            <v>28638</v>
          </cell>
          <cell r="B383">
            <v>28638</v>
          </cell>
          <cell r="C383">
            <v>42277</v>
          </cell>
          <cell r="D383">
            <v>42293</v>
          </cell>
          <cell r="F383">
            <v>69830</v>
          </cell>
          <cell r="G383" t="str">
            <v>SALDO DE CONTRATO LIQUIDADO</v>
          </cell>
          <cell r="N383">
            <v>69830</v>
          </cell>
        </row>
        <row r="384">
          <cell r="A384">
            <v>28583</v>
          </cell>
          <cell r="B384">
            <v>28583</v>
          </cell>
          <cell r="C384">
            <v>42277</v>
          </cell>
          <cell r="D384">
            <v>42293</v>
          </cell>
          <cell r="F384">
            <v>7070</v>
          </cell>
          <cell r="G384" t="str">
            <v>SALDO DE CONTRATO LIQUIDADO</v>
          </cell>
          <cell r="N384">
            <v>7070</v>
          </cell>
        </row>
        <row r="385">
          <cell r="A385">
            <v>28211</v>
          </cell>
          <cell r="B385">
            <v>28211</v>
          </cell>
          <cell r="C385">
            <v>42277</v>
          </cell>
          <cell r="D385">
            <v>42293</v>
          </cell>
          <cell r="F385">
            <v>70900</v>
          </cell>
          <cell r="G385" t="str">
            <v>SALDO DE CONTRATO LIQUIDADO</v>
          </cell>
          <cell r="N385">
            <v>70900</v>
          </cell>
        </row>
        <row r="386">
          <cell r="A386">
            <v>27953</v>
          </cell>
          <cell r="B386">
            <v>27953</v>
          </cell>
          <cell r="C386">
            <v>42277</v>
          </cell>
          <cell r="D386">
            <v>42293</v>
          </cell>
          <cell r="F386">
            <v>74320</v>
          </cell>
          <cell r="G386" t="str">
            <v>SALDO DE CONTRATO LIQUIDADO</v>
          </cell>
          <cell r="N386">
            <v>74320</v>
          </cell>
        </row>
        <row r="387">
          <cell r="A387">
            <v>28595</v>
          </cell>
          <cell r="B387">
            <v>28595</v>
          </cell>
          <cell r="C387">
            <v>42277</v>
          </cell>
          <cell r="D387">
            <v>42293</v>
          </cell>
          <cell r="F387">
            <v>74630</v>
          </cell>
          <cell r="G387" t="str">
            <v>SALDO DE CONTRATO LIQUIDADO</v>
          </cell>
          <cell r="N387">
            <v>74630</v>
          </cell>
        </row>
        <row r="388">
          <cell r="A388">
            <v>28104</v>
          </cell>
          <cell r="B388">
            <v>28104</v>
          </cell>
          <cell r="C388">
            <v>42277</v>
          </cell>
          <cell r="D388">
            <v>42293</v>
          </cell>
          <cell r="F388">
            <v>75070</v>
          </cell>
          <cell r="G388" t="str">
            <v>SALDO DE CONTRATO LIQUIDADO</v>
          </cell>
          <cell r="N388">
            <v>75070</v>
          </cell>
        </row>
        <row r="389">
          <cell r="A389">
            <v>28586</v>
          </cell>
          <cell r="B389">
            <v>28586</v>
          </cell>
          <cell r="C389">
            <v>42277</v>
          </cell>
          <cell r="D389">
            <v>42293</v>
          </cell>
          <cell r="F389">
            <v>76280</v>
          </cell>
          <cell r="G389" t="str">
            <v>SALDO DE CONTRATO LIQUIDADO</v>
          </cell>
          <cell r="N389">
            <v>76280</v>
          </cell>
        </row>
        <row r="390">
          <cell r="A390">
            <v>27956</v>
          </cell>
          <cell r="B390">
            <v>27956</v>
          </cell>
          <cell r="C390">
            <v>42277</v>
          </cell>
          <cell r="D390">
            <v>42293</v>
          </cell>
          <cell r="F390">
            <v>79480</v>
          </cell>
          <cell r="G390" t="str">
            <v>SALDO DE CONTRATO LIQUIDADO</v>
          </cell>
          <cell r="N390">
            <v>79480</v>
          </cell>
        </row>
        <row r="391">
          <cell r="A391">
            <v>28061</v>
          </cell>
          <cell r="B391">
            <v>28061</v>
          </cell>
          <cell r="C391">
            <v>42277</v>
          </cell>
          <cell r="D391">
            <v>42293</v>
          </cell>
          <cell r="F391">
            <v>80520</v>
          </cell>
          <cell r="G391" t="str">
            <v>SALDO DE CONTRATO LIQUIDADO</v>
          </cell>
          <cell r="N391">
            <v>80520</v>
          </cell>
        </row>
        <row r="392">
          <cell r="A392">
            <v>27965</v>
          </cell>
          <cell r="B392">
            <v>27965</v>
          </cell>
          <cell r="C392">
            <v>42277</v>
          </cell>
          <cell r="D392">
            <v>42293</v>
          </cell>
          <cell r="F392">
            <v>81840</v>
          </cell>
          <cell r="G392" t="str">
            <v>SALDO DE CONTRATO LIQUIDADO</v>
          </cell>
          <cell r="N392">
            <v>81840</v>
          </cell>
        </row>
        <row r="393">
          <cell r="A393">
            <v>28645</v>
          </cell>
          <cell r="B393">
            <v>28645</v>
          </cell>
          <cell r="C393">
            <v>42277</v>
          </cell>
          <cell r="D393">
            <v>42293</v>
          </cell>
          <cell r="F393">
            <v>83580</v>
          </cell>
          <cell r="G393" t="str">
            <v>SALDO DE CONTRATO LIQUIDADO</v>
          </cell>
          <cell r="N393">
            <v>83580</v>
          </cell>
        </row>
        <row r="394">
          <cell r="A394">
            <v>28079</v>
          </cell>
          <cell r="B394">
            <v>28079</v>
          </cell>
          <cell r="C394">
            <v>42277</v>
          </cell>
          <cell r="D394">
            <v>42293</v>
          </cell>
          <cell r="F394">
            <v>8370</v>
          </cell>
          <cell r="G394" t="str">
            <v>SALDO DE CONTRATO LIQUIDADO</v>
          </cell>
          <cell r="N394">
            <v>8370</v>
          </cell>
        </row>
        <row r="395">
          <cell r="A395">
            <v>28252</v>
          </cell>
          <cell r="B395">
            <v>28252</v>
          </cell>
          <cell r="C395">
            <v>42277</v>
          </cell>
          <cell r="D395">
            <v>42293</v>
          </cell>
          <cell r="F395">
            <v>8850</v>
          </cell>
          <cell r="G395" t="str">
            <v>SALDO DE CONTRATO LIQUIDADO</v>
          </cell>
          <cell r="N395">
            <v>8850</v>
          </cell>
        </row>
        <row r="396">
          <cell r="A396">
            <v>28171</v>
          </cell>
          <cell r="B396">
            <v>28171</v>
          </cell>
          <cell r="C396">
            <v>42277</v>
          </cell>
          <cell r="D396">
            <v>42293</v>
          </cell>
          <cell r="F396">
            <v>89480</v>
          </cell>
          <cell r="G396" t="str">
            <v>SALDO DE CONTRATO LIQUIDADO</v>
          </cell>
          <cell r="N396">
            <v>89480</v>
          </cell>
        </row>
        <row r="397">
          <cell r="A397">
            <v>28603</v>
          </cell>
          <cell r="B397">
            <v>28603</v>
          </cell>
          <cell r="C397">
            <v>42277</v>
          </cell>
          <cell r="D397">
            <v>42293</v>
          </cell>
          <cell r="F397">
            <v>8970</v>
          </cell>
          <cell r="G397" t="str">
            <v>SALDO DE CONTRATO LIQUIDADO</v>
          </cell>
          <cell r="N397">
            <v>8970</v>
          </cell>
        </row>
        <row r="398">
          <cell r="A398">
            <v>28649</v>
          </cell>
          <cell r="B398">
            <v>28649</v>
          </cell>
          <cell r="C398">
            <v>42277</v>
          </cell>
          <cell r="D398">
            <v>42293</v>
          </cell>
          <cell r="F398">
            <v>8970</v>
          </cell>
          <cell r="G398" t="str">
            <v>SALDO DE CONTRATO LIQUIDADO</v>
          </cell>
          <cell r="N398">
            <v>8970</v>
          </cell>
        </row>
        <row r="399">
          <cell r="A399">
            <v>28666</v>
          </cell>
          <cell r="B399">
            <v>28666</v>
          </cell>
          <cell r="C399">
            <v>42277</v>
          </cell>
          <cell r="D399">
            <v>42293</v>
          </cell>
          <cell r="F399">
            <v>8970</v>
          </cell>
          <cell r="G399" t="str">
            <v>SALDO DE CONTRATO LIQUIDADO</v>
          </cell>
          <cell r="N399">
            <v>8970</v>
          </cell>
        </row>
        <row r="400">
          <cell r="A400">
            <v>28034</v>
          </cell>
          <cell r="B400">
            <v>28034</v>
          </cell>
          <cell r="C400">
            <v>42277</v>
          </cell>
          <cell r="D400">
            <v>42293</v>
          </cell>
          <cell r="F400">
            <v>90000</v>
          </cell>
          <cell r="G400" t="str">
            <v>SALDO DE CONTRATO LIQUIDADO</v>
          </cell>
          <cell r="N400">
            <v>90000</v>
          </cell>
        </row>
        <row r="401">
          <cell r="A401">
            <v>28679</v>
          </cell>
          <cell r="B401">
            <v>28679</v>
          </cell>
          <cell r="C401">
            <v>42277</v>
          </cell>
          <cell r="D401">
            <v>42293</v>
          </cell>
          <cell r="F401">
            <v>90000</v>
          </cell>
          <cell r="G401" t="str">
            <v>SALDO DE CONTRATO LIQUIDADO</v>
          </cell>
          <cell r="N401">
            <v>90000</v>
          </cell>
        </row>
        <row r="402">
          <cell r="A402">
            <v>27951</v>
          </cell>
          <cell r="B402">
            <v>27951</v>
          </cell>
          <cell r="C402">
            <v>42277</v>
          </cell>
          <cell r="D402">
            <v>42293</v>
          </cell>
          <cell r="F402">
            <v>9060</v>
          </cell>
          <cell r="G402" t="str">
            <v>SALDO DE CONTRATO LIQUIDADO</v>
          </cell>
          <cell r="N402">
            <v>9060</v>
          </cell>
        </row>
        <row r="403">
          <cell r="A403">
            <v>27990</v>
          </cell>
          <cell r="B403">
            <v>27990</v>
          </cell>
          <cell r="C403">
            <v>42277</v>
          </cell>
          <cell r="D403">
            <v>42293</v>
          </cell>
          <cell r="F403">
            <v>9060</v>
          </cell>
          <cell r="G403" t="str">
            <v>SALDO DE CONTRATO LIQUIDADO</v>
          </cell>
          <cell r="N403">
            <v>9060</v>
          </cell>
        </row>
        <row r="404">
          <cell r="A404">
            <v>28060</v>
          </cell>
          <cell r="B404">
            <v>28060</v>
          </cell>
          <cell r="C404">
            <v>42277</v>
          </cell>
          <cell r="D404">
            <v>42293</v>
          </cell>
          <cell r="F404">
            <v>9060</v>
          </cell>
          <cell r="G404" t="str">
            <v>SALDO DE CONTRATO LIQUIDADO</v>
          </cell>
          <cell r="N404">
            <v>9060</v>
          </cell>
        </row>
        <row r="405">
          <cell r="A405">
            <v>28263</v>
          </cell>
          <cell r="B405">
            <v>28263</v>
          </cell>
          <cell r="C405">
            <v>42277</v>
          </cell>
          <cell r="D405">
            <v>42293</v>
          </cell>
          <cell r="F405">
            <v>9060</v>
          </cell>
          <cell r="G405" t="str">
            <v>SALDO DE CONTRATO LIQUIDADO</v>
          </cell>
          <cell r="N405">
            <v>9060</v>
          </cell>
        </row>
        <row r="406">
          <cell r="A406">
            <v>28105</v>
          </cell>
          <cell r="B406">
            <v>28105</v>
          </cell>
          <cell r="C406">
            <v>42277</v>
          </cell>
          <cell r="D406">
            <v>42293</v>
          </cell>
          <cell r="F406">
            <v>9060</v>
          </cell>
          <cell r="G406" t="str">
            <v>SALDO DE CONTRATO LIQUIDADO</v>
          </cell>
          <cell r="N406">
            <v>9060</v>
          </cell>
        </row>
        <row r="407">
          <cell r="A407">
            <v>28653</v>
          </cell>
          <cell r="B407">
            <v>28653</v>
          </cell>
          <cell r="C407">
            <v>42277</v>
          </cell>
          <cell r="D407">
            <v>42293</v>
          </cell>
          <cell r="F407">
            <v>94250</v>
          </cell>
          <cell r="G407" t="str">
            <v>SALDO DE CONTRATO LIQUIDADO</v>
          </cell>
          <cell r="N407">
            <v>94250</v>
          </cell>
        </row>
        <row r="408">
          <cell r="A408">
            <v>28030</v>
          </cell>
          <cell r="B408">
            <v>28030</v>
          </cell>
          <cell r="C408">
            <v>42277</v>
          </cell>
          <cell r="D408">
            <v>42293</v>
          </cell>
          <cell r="F408">
            <v>9560</v>
          </cell>
          <cell r="G408" t="str">
            <v>SALDO DE CONTRATO LIQUIDADO</v>
          </cell>
          <cell r="N408">
            <v>9560</v>
          </cell>
        </row>
        <row r="409">
          <cell r="A409">
            <v>28059</v>
          </cell>
          <cell r="B409">
            <v>28059</v>
          </cell>
          <cell r="C409">
            <v>42277</v>
          </cell>
          <cell r="D409">
            <v>42293</v>
          </cell>
          <cell r="F409">
            <v>9680</v>
          </cell>
          <cell r="G409" t="str">
            <v>SALDO DE CONTRATO LIQUIDADO</v>
          </cell>
          <cell r="N409">
            <v>9680</v>
          </cell>
        </row>
        <row r="410">
          <cell r="A410">
            <v>28239</v>
          </cell>
          <cell r="B410">
            <v>28239</v>
          </cell>
          <cell r="C410">
            <v>42277</v>
          </cell>
          <cell r="D410">
            <v>42293</v>
          </cell>
          <cell r="F410">
            <v>97160</v>
          </cell>
          <cell r="G410" t="str">
            <v>SALDO DE CONTRATO LIQUIDADO</v>
          </cell>
          <cell r="N410">
            <v>97160</v>
          </cell>
        </row>
        <row r="411">
          <cell r="A411">
            <v>28672</v>
          </cell>
          <cell r="B411">
            <v>28672</v>
          </cell>
          <cell r="C411">
            <v>42277</v>
          </cell>
          <cell r="D411">
            <v>42293</v>
          </cell>
          <cell r="F411">
            <v>97790</v>
          </cell>
          <cell r="G411" t="str">
            <v>SALDO DE CONTRATO LIQUIDADO</v>
          </cell>
          <cell r="N411">
            <v>97790</v>
          </cell>
        </row>
        <row r="412">
          <cell r="A412">
            <v>28008</v>
          </cell>
          <cell r="B412">
            <v>28008</v>
          </cell>
          <cell r="C412">
            <v>42277</v>
          </cell>
          <cell r="D412">
            <v>42293</v>
          </cell>
          <cell r="F412">
            <v>99180</v>
          </cell>
          <cell r="G412" t="str">
            <v>SALDO DE CONTRATO LIQUIDADO</v>
          </cell>
          <cell r="N412">
            <v>99180</v>
          </cell>
        </row>
        <row r="413">
          <cell r="A413">
            <v>28092</v>
          </cell>
          <cell r="B413">
            <v>28092</v>
          </cell>
          <cell r="C413">
            <v>42277</v>
          </cell>
          <cell r="D413">
            <v>42293</v>
          </cell>
          <cell r="F413">
            <v>99720</v>
          </cell>
          <cell r="G413" t="str">
            <v>SALDO DE CONTRATO LIQUIDADO</v>
          </cell>
          <cell r="N413">
            <v>99720</v>
          </cell>
        </row>
      </sheetData>
      <sheetData sheetId="2"/>
      <sheetData sheetId="3">
        <row r="6">
          <cell r="H6" t="str">
            <v>DILAB LABORATORIO S.A.S.</v>
          </cell>
        </row>
        <row r="9">
          <cell r="C9" t="str">
            <v>LUISA MATUTE ROMERO</v>
          </cell>
          <cell r="H9" t="str">
            <v>GISELA ESPINOZA SOTO</v>
          </cell>
        </row>
        <row r="16">
          <cell r="F16">
            <v>44926</v>
          </cell>
        </row>
        <row r="478">
          <cell r="F478">
            <v>45044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46804A3-D224-4596-9A10-986E51B496DB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46804A3-D224-4596-9A10-986E51B496DB}" id="{CD92EBF1-A377-4B57-9877-9F1722C0415A}">
    <text>SUAMTORIA DE GIRO DIRECTO Y ESFUERZO PROPIO</text>
  </threadedComment>
  <threadedComment ref="K8" dT="2020-08-04T16:00:44.11" personId="{046804A3-D224-4596-9A10-986E51B496DB}" id="{6172D67B-BEC9-411C-A9F3-9A366421257B}">
    <text>SUMATORIA DE PAGOS (DESCUENTOS ,TESORERIA,EMBARGOS)</text>
  </threadedComment>
  <threadedComment ref="R8" dT="2020-08-04T15:59:07.94" personId="{046804A3-D224-4596-9A10-986E51B496DB}" id="{728488D3-3C76-4395-9248-504EFDA26FD1}">
    <text>SUMATORIA DE VALORES (PRESCRITAS SALDO DE FACTURAS DE CONTRATO LIQUIDADOS Y OTROS CONCEPTOS (N/A NO RADICADAS)</text>
  </threadedComment>
  <threadedComment ref="X8" dT="2020-08-04T15:55:33.73" personId="{046804A3-D224-4596-9A10-986E51B496DB}" id="{08E7E941-5646-4879-90DA-375BDD0BFBD0}">
    <text>SUMATORIA DE LOS VALORES DE GLOSAS LEGALIZADAS Y GLOSAS POR CONCILIAR</text>
  </threadedComment>
  <threadedComment ref="AC8" dT="2020-08-04T15:56:24.52" personId="{046804A3-D224-4596-9A10-986E51B496DB}" id="{6F173A02-FB7A-4B58-87D6-62E92E2697E3}">
    <text>VALRO INDIVIDUAL DE LA GLOSAS LEGALIZADA</text>
  </threadedComment>
  <threadedComment ref="AE8" dT="2020-08-04T15:56:04.49" personId="{046804A3-D224-4596-9A10-986E51B496DB}" id="{9E4131CF-3200-4EDA-8C51-4C5F5F0D695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2569D-CFE1-482F-ADA4-F548AC841626}">
  <dimension ref="A1:AK428"/>
  <sheetViews>
    <sheetView tabSelected="1" topLeftCell="A405" zoomScale="115" zoomScaleNormal="115" workbookViewId="0">
      <selection activeCell="A420" sqref="A420:XFD20105"/>
    </sheetView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8.425781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DILAB LABORATORIO S.A.S.</v>
      </c>
    </row>
    <row r="4" spans="1:37">
      <c r="A4" s="1" t="s">
        <v>4</v>
      </c>
      <c r="E4" s="4">
        <f>+'[1]ACTA ANA'!F16</f>
        <v>44926</v>
      </c>
    </row>
    <row r="5" spans="1:37">
      <c r="A5" s="1" t="s">
        <v>5</v>
      </c>
      <c r="E5" s="4">
        <f>+'[1]ACTA ANA'!F478</f>
        <v>45044</v>
      </c>
    </row>
    <row r="6" spans="1:37" ht="15.75" thickBot="1"/>
    <row r="7" spans="1:37" ht="15.75" thickBot="1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>
        <f>+[1]DEPURADO!A3</f>
        <v>27958</v>
      </c>
      <c r="D9" s="17">
        <f>+[1]DEPURADO!B3</f>
        <v>27958</v>
      </c>
      <c r="E9" s="19">
        <f>+[1]DEPURADO!C3</f>
        <v>42277</v>
      </c>
      <c r="F9" s="20">
        <f>+IF([1]DEPURADO!D3&gt;1,[1]DEPURADO!D3," ")</f>
        <v>42293</v>
      </c>
      <c r="G9" s="21">
        <f>[1]DEPURADO!F3</f>
        <v>101200</v>
      </c>
      <c r="H9" s="22">
        <v>0</v>
      </c>
      <c r="I9" s="22">
        <f>+[1]DEPURADO!M3+[1]DEPURADO!N3</f>
        <v>101200</v>
      </c>
      <c r="J9" s="22">
        <f>+[1]DEPURADO!R3</f>
        <v>0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0</v>
      </c>
      <c r="O9" s="22">
        <f>+G9-I9-N9</f>
        <v>0</v>
      </c>
      <c r="P9" s="18">
        <f>IF([1]DEPURADO!H3&gt;1,0,[1]DEPURADO!B3)</f>
        <v>27958</v>
      </c>
      <c r="Q9" s="24">
        <f>+IF(P9&gt;0,G9,0)</f>
        <v>101200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SALDO DE CONTRATO LIQUIDADO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>
        <f>+[1]DEPURADO!A4</f>
        <v>27967</v>
      </c>
      <c r="D10" s="17">
        <f>+[1]DEPURADO!B4</f>
        <v>27967</v>
      </c>
      <c r="E10" s="19">
        <f>+[1]DEPURADO!C4</f>
        <v>42277</v>
      </c>
      <c r="F10" s="20">
        <f>+IF([1]DEPURADO!D4&gt;1,[1]DEPURADO!D4," ")</f>
        <v>42293</v>
      </c>
      <c r="G10" s="21">
        <f>[1]DEPURADO!F4</f>
        <v>102470</v>
      </c>
      <c r="H10" s="22">
        <v>0</v>
      </c>
      <c r="I10" s="22">
        <f>+[1]DEPURADO!M4+[1]DEPURADO!N4</f>
        <v>102470</v>
      </c>
      <c r="J10" s="22">
        <f>+[1]DEPURADO!R4</f>
        <v>0</v>
      </c>
      <c r="K10" s="23">
        <f>+[1]DEPURADO!P4+[1]DEPURADO!Q4</f>
        <v>0</v>
      </c>
      <c r="L10" s="22">
        <v>0</v>
      </c>
      <c r="M10" s="22">
        <v>0</v>
      </c>
      <c r="N10" s="22">
        <f>+SUM(J10:M10)</f>
        <v>0</v>
      </c>
      <c r="O10" s="22">
        <f>+G10-I10-N10</f>
        <v>0</v>
      </c>
      <c r="P10" s="18">
        <f>IF([1]DEPURADO!H4&gt;1,0,[1]DEPURADO!B4)</f>
        <v>27967</v>
      </c>
      <c r="Q10" s="24">
        <f>+IF(P10&gt;0,G10,0)</f>
        <v>102470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SALDO DE CONTRATO LIQUIDADO</v>
      </c>
      <c r="AJ10" s="26"/>
      <c r="AK10" s="27"/>
    </row>
    <row r="11" spans="1:37" s="28" customFormat="1">
      <c r="A11" s="17">
        <f t="shared" ref="A11:A74" si="0">+A10+1</f>
        <v>3</v>
      </c>
      <c r="B11" s="18" t="s">
        <v>44</v>
      </c>
      <c r="C11" s="17">
        <f>+[1]DEPURADO!A5</f>
        <v>28007</v>
      </c>
      <c r="D11" s="17">
        <f>+[1]DEPURADO!B5</f>
        <v>28007</v>
      </c>
      <c r="E11" s="19">
        <f>+[1]DEPURADO!C5</f>
        <v>42277</v>
      </c>
      <c r="F11" s="20">
        <f>+IF([1]DEPURADO!D5&gt;1,[1]DEPURADO!D5," ")</f>
        <v>42293</v>
      </c>
      <c r="G11" s="21">
        <f>[1]DEPURADO!F5</f>
        <v>103990</v>
      </c>
      <c r="H11" s="22">
        <v>0</v>
      </c>
      <c r="I11" s="22">
        <f>+[1]DEPURADO!M5+[1]DEPURADO!N5</f>
        <v>103990</v>
      </c>
      <c r="J11" s="22">
        <f>+[1]DEPURADO!R5</f>
        <v>0</v>
      </c>
      <c r="K11" s="23">
        <f>+[1]DEPURADO!P5+[1]DEPURADO!Q5</f>
        <v>0</v>
      </c>
      <c r="L11" s="22">
        <v>0</v>
      </c>
      <c r="M11" s="22">
        <v>0</v>
      </c>
      <c r="N11" s="22">
        <f>+SUM(J11:M11)</f>
        <v>0</v>
      </c>
      <c r="O11" s="22">
        <f>+G11-I11-N11</f>
        <v>0</v>
      </c>
      <c r="P11" s="18">
        <f>IF([1]DEPURADO!H5&gt;1,0,[1]DEPURADO!B5)</f>
        <v>28007</v>
      </c>
      <c r="Q11" s="24">
        <f>+IF(P11&gt;0,G11,0)</f>
        <v>103990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SALDO DE CONTRATO LIQUIDADO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>
        <f>+[1]DEPURADO!A6</f>
        <v>28235</v>
      </c>
      <c r="D12" s="17">
        <f>+[1]DEPURADO!B6</f>
        <v>28235</v>
      </c>
      <c r="E12" s="19">
        <f>+[1]DEPURADO!C6</f>
        <v>42277</v>
      </c>
      <c r="F12" s="20">
        <f>+IF([1]DEPURADO!D6&gt;1,[1]DEPURADO!D6," ")</f>
        <v>42293</v>
      </c>
      <c r="G12" s="21">
        <f>[1]DEPURADO!F6</f>
        <v>10500</v>
      </c>
      <c r="H12" s="22">
        <v>0</v>
      </c>
      <c r="I12" s="22">
        <f>+[1]DEPURADO!M6+[1]DEPURADO!N6</f>
        <v>10500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>+SUM(J12:M12)</f>
        <v>0</v>
      </c>
      <c r="O12" s="22">
        <f>+G12-I12-N12</f>
        <v>0</v>
      </c>
      <c r="P12" s="18">
        <f>IF([1]DEPURADO!H6&gt;1,0,[1]DEPURADO!B6)</f>
        <v>28235</v>
      </c>
      <c r="Q12" s="24">
        <f>+IF(P12&gt;0,G12,0)</f>
        <v>10500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SALDO DE CONTRATO LIQUIDADO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>
        <f>+[1]DEPURADO!A7</f>
        <v>28010</v>
      </c>
      <c r="D13" s="17">
        <f>+[1]DEPURADO!B7</f>
        <v>28010</v>
      </c>
      <c r="E13" s="19">
        <f>+[1]DEPURADO!C7</f>
        <v>42277</v>
      </c>
      <c r="F13" s="20">
        <f>+IF([1]DEPURADO!D7&gt;1,[1]DEPURADO!D7," ")</f>
        <v>42293</v>
      </c>
      <c r="G13" s="21">
        <f>[1]DEPURADO!F7</f>
        <v>112440</v>
      </c>
      <c r="H13" s="22">
        <v>0</v>
      </c>
      <c r="I13" s="22">
        <f>+[1]DEPURADO!M7+[1]DEPURADO!N7</f>
        <v>112440</v>
      </c>
      <c r="J13" s="22">
        <f>+[1]DEPURADO!R7</f>
        <v>0</v>
      </c>
      <c r="K13" s="23">
        <f>+[1]DEPURADO!P7+[1]DEPURADO!Q7</f>
        <v>0</v>
      </c>
      <c r="L13" s="22">
        <v>0</v>
      </c>
      <c r="M13" s="22">
        <v>0</v>
      </c>
      <c r="N13" s="22">
        <f t="shared" ref="N13:N76" si="1">+SUM(J13:M13)</f>
        <v>0</v>
      </c>
      <c r="O13" s="22">
        <f t="shared" ref="O13:O76" si="2">+G13-I13-N13</f>
        <v>0</v>
      </c>
      <c r="P13" s="18">
        <f>IF([1]DEPURADO!H7&gt;1,0,[1]DEPURADO!B7)</f>
        <v>28010</v>
      </c>
      <c r="Q13" s="24">
        <f t="shared" ref="Q13:Q76" si="3">+IF(P13&gt;0,G13,0)</f>
        <v>112440</v>
      </c>
      <c r="R13" s="25">
        <f t="shared" ref="R13:R76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ref="Z13:Z76" si="5">+X13-AE13+IF(X13-AE13&lt;-1,-X13+AE13,0)</f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76" si="6">+G13-I13-N13-R13-Z13-AC13-AE13-S13-U13</f>
        <v>0</v>
      </c>
      <c r="AH13" s="24">
        <v>0</v>
      </c>
      <c r="AI13" s="24" t="str">
        <f>+[1]DEPURADO!G7</f>
        <v>SALDO DE CONTRATO LIQUIDADO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>
        <f>+[1]DEPURADO!A8</f>
        <v>28126</v>
      </c>
      <c r="D14" s="17">
        <f>+[1]DEPURADO!B8</f>
        <v>28126</v>
      </c>
      <c r="E14" s="19">
        <f>+[1]DEPURADO!C8</f>
        <v>42277</v>
      </c>
      <c r="F14" s="20">
        <f>+IF([1]DEPURADO!D8&gt;1,[1]DEPURADO!D8," ")</f>
        <v>42293</v>
      </c>
      <c r="G14" s="21">
        <f>[1]DEPURADO!F8</f>
        <v>112440</v>
      </c>
      <c r="H14" s="22">
        <v>0</v>
      </c>
      <c r="I14" s="22">
        <f>+[1]DEPURADO!M8+[1]DEPURADO!N8</f>
        <v>112440</v>
      </c>
      <c r="J14" s="22">
        <f>+[1]DEPURADO!R8</f>
        <v>0</v>
      </c>
      <c r="K14" s="23">
        <f>+[1]DEPURADO!P8+[1]DEPURADO!Q8</f>
        <v>0</v>
      </c>
      <c r="L14" s="22">
        <v>0</v>
      </c>
      <c r="M14" s="22">
        <v>0</v>
      </c>
      <c r="N14" s="22">
        <f t="shared" si="1"/>
        <v>0</v>
      </c>
      <c r="O14" s="22">
        <f t="shared" si="2"/>
        <v>0</v>
      </c>
      <c r="P14" s="18">
        <f>IF([1]DEPURADO!H8&gt;1,0,[1]DEPURADO!B8)</f>
        <v>28126</v>
      </c>
      <c r="Q14" s="24">
        <f t="shared" si="3"/>
        <v>112440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5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SALDO DE CONTRATO LIQUIDADO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>
        <f>+[1]DEPURADO!A9</f>
        <v>28633</v>
      </c>
      <c r="D15" s="17">
        <f>+[1]DEPURADO!B9</f>
        <v>28633</v>
      </c>
      <c r="E15" s="19">
        <f>+[1]DEPURADO!C9</f>
        <v>42277</v>
      </c>
      <c r="F15" s="20">
        <f>+IF([1]DEPURADO!D9&gt;1,[1]DEPURADO!D9," ")</f>
        <v>42293</v>
      </c>
      <c r="G15" s="21">
        <f>[1]DEPURADO!F9</f>
        <v>118660</v>
      </c>
      <c r="H15" s="22">
        <v>0</v>
      </c>
      <c r="I15" s="22">
        <f>+[1]DEPURADO!M9+[1]DEPURADO!N9</f>
        <v>118660</v>
      </c>
      <c r="J15" s="22">
        <f>+[1]DEPURADO!R9</f>
        <v>0</v>
      </c>
      <c r="K15" s="23">
        <f>+[1]DEPURADO!P9+[1]DEPURADO!Q9</f>
        <v>0</v>
      </c>
      <c r="L15" s="22">
        <v>0</v>
      </c>
      <c r="M15" s="22">
        <v>0</v>
      </c>
      <c r="N15" s="22">
        <f t="shared" si="1"/>
        <v>0</v>
      </c>
      <c r="O15" s="22">
        <f t="shared" si="2"/>
        <v>0</v>
      </c>
      <c r="P15" s="18">
        <f>IF([1]DEPURADO!H9&gt;1,0,[1]DEPURADO!B9)</f>
        <v>28633</v>
      </c>
      <c r="Q15" s="24">
        <f t="shared" si="3"/>
        <v>118660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5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SALDO DE CONTRATO LIQUIDADO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>
        <f>+[1]DEPURADO!A10</f>
        <v>28044</v>
      </c>
      <c r="D16" s="17">
        <f>+[1]DEPURADO!B10</f>
        <v>28044</v>
      </c>
      <c r="E16" s="19">
        <f>+[1]DEPURADO!C10</f>
        <v>42277</v>
      </c>
      <c r="F16" s="20">
        <f>+IF([1]DEPURADO!D10&gt;1,[1]DEPURADO!D10," ")</f>
        <v>42293</v>
      </c>
      <c r="G16" s="21">
        <f>[1]DEPURADO!F10</f>
        <v>12160</v>
      </c>
      <c r="H16" s="22">
        <v>0</v>
      </c>
      <c r="I16" s="22">
        <f>+[1]DEPURADO!M10+[1]DEPURADO!N10</f>
        <v>12160</v>
      </c>
      <c r="J16" s="22">
        <f>+[1]DEPURADO!R10</f>
        <v>0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0</v>
      </c>
      <c r="O16" s="22">
        <f t="shared" si="2"/>
        <v>0</v>
      </c>
      <c r="P16" s="18">
        <f>IF([1]DEPURADO!H10&gt;1,0,[1]DEPURADO!B10)</f>
        <v>28044</v>
      </c>
      <c r="Q16" s="24">
        <f t="shared" si="3"/>
        <v>12160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SALDO DE CONTRATO LIQUIDADO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>
        <f>+[1]DEPURADO!A11</f>
        <v>28193</v>
      </c>
      <c r="D17" s="17">
        <f>+[1]DEPURADO!B11</f>
        <v>28193</v>
      </c>
      <c r="E17" s="19">
        <f>+[1]DEPURADO!C11</f>
        <v>42277</v>
      </c>
      <c r="F17" s="20">
        <f>+IF([1]DEPURADO!D11&gt;1,[1]DEPURADO!D11," ")</f>
        <v>42293</v>
      </c>
      <c r="G17" s="21">
        <f>[1]DEPURADO!F11</f>
        <v>126600</v>
      </c>
      <c r="H17" s="22">
        <v>0</v>
      </c>
      <c r="I17" s="22">
        <f>+[1]DEPURADO!M11+[1]DEPURADO!N11</f>
        <v>126600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1"/>
        <v>0</v>
      </c>
      <c r="O17" s="22">
        <f t="shared" si="2"/>
        <v>0</v>
      </c>
      <c r="P17" s="18">
        <f>IF([1]DEPURADO!H11&gt;1,0,[1]DEPURADO!B11)</f>
        <v>28193</v>
      </c>
      <c r="Q17" s="24">
        <f t="shared" si="3"/>
        <v>126600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5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SALDO DE CONTRATO LIQUIDADO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>
        <f>+[1]DEPURADO!A12</f>
        <v>28222</v>
      </c>
      <c r="D18" s="17">
        <f>+[1]DEPURADO!B12</f>
        <v>28222</v>
      </c>
      <c r="E18" s="19">
        <f>+[1]DEPURADO!C12</f>
        <v>42277</v>
      </c>
      <c r="F18" s="20">
        <f>+IF([1]DEPURADO!D12&gt;1,[1]DEPURADO!D12," ")</f>
        <v>42293</v>
      </c>
      <c r="G18" s="21">
        <f>[1]DEPURADO!F12</f>
        <v>12970</v>
      </c>
      <c r="H18" s="22">
        <v>0</v>
      </c>
      <c r="I18" s="22">
        <f>+[1]DEPURADO!M12+[1]DEPURADO!N12</f>
        <v>12970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1"/>
        <v>0</v>
      </c>
      <c r="O18" s="22">
        <f t="shared" si="2"/>
        <v>0</v>
      </c>
      <c r="P18" s="18">
        <f>IF([1]DEPURADO!H12&gt;1,0,[1]DEPURADO!B12)</f>
        <v>28222</v>
      </c>
      <c r="Q18" s="24">
        <f t="shared" si="3"/>
        <v>12970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5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SALDO DE CONTRATO LIQUIDADO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>
        <f>+[1]DEPURADO!A13</f>
        <v>28042</v>
      </c>
      <c r="D19" s="17">
        <f>+[1]DEPURADO!B13</f>
        <v>28042</v>
      </c>
      <c r="E19" s="19">
        <f>+[1]DEPURADO!C13</f>
        <v>42277</v>
      </c>
      <c r="F19" s="20">
        <f>+IF([1]DEPURADO!D13&gt;1,[1]DEPURADO!D13," ")</f>
        <v>42293</v>
      </c>
      <c r="G19" s="21">
        <f>[1]DEPURADO!F13</f>
        <v>12970</v>
      </c>
      <c r="H19" s="22">
        <v>0</v>
      </c>
      <c r="I19" s="22">
        <f>+[1]DEPURADO!M13+[1]DEPURADO!N13</f>
        <v>12970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1"/>
        <v>0</v>
      </c>
      <c r="O19" s="22">
        <f t="shared" si="2"/>
        <v>0</v>
      </c>
      <c r="P19" s="18">
        <f>IF([1]DEPURADO!H13&gt;1,0,[1]DEPURADO!B13)</f>
        <v>28042</v>
      </c>
      <c r="Q19" s="24">
        <f t="shared" si="3"/>
        <v>12970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5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SALDO DE CONTRATO LIQUIDADO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>
        <f>+[1]DEPURADO!A14</f>
        <v>28592</v>
      </c>
      <c r="D20" s="17">
        <f>+[1]DEPURADO!B14</f>
        <v>28592</v>
      </c>
      <c r="E20" s="19">
        <f>+[1]DEPURADO!C14</f>
        <v>42277</v>
      </c>
      <c r="F20" s="20">
        <f>+IF([1]DEPURADO!D14&gt;1,[1]DEPURADO!D14," ")</f>
        <v>42293</v>
      </c>
      <c r="G20" s="21">
        <f>[1]DEPURADO!F14</f>
        <v>12970</v>
      </c>
      <c r="H20" s="22">
        <v>0</v>
      </c>
      <c r="I20" s="22">
        <f>+[1]DEPURADO!M14+[1]DEPURADO!N14</f>
        <v>12970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1"/>
        <v>0</v>
      </c>
      <c r="O20" s="22">
        <f t="shared" si="2"/>
        <v>0</v>
      </c>
      <c r="P20" s="18">
        <f>IF([1]DEPURADO!H14&gt;1,0,[1]DEPURADO!B14)</f>
        <v>28592</v>
      </c>
      <c r="Q20" s="24">
        <f t="shared" si="3"/>
        <v>12970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5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SALDO DE CONTRATO LIQUIDADO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>
        <f>+[1]DEPURADO!A15</f>
        <v>28041</v>
      </c>
      <c r="D21" s="17">
        <f>+[1]DEPURADO!B15</f>
        <v>28041</v>
      </c>
      <c r="E21" s="19">
        <f>+[1]DEPURADO!C15</f>
        <v>42277</v>
      </c>
      <c r="F21" s="20">
        <f>+IF([1]DEPURADO!D15&gt;1,[1]DEPURADO!D15," ")</f>
        <v>42293</v>
      </c>
      <c r="G21" s="21">
        <f>[1]DEPURADO!F15</f>
        <v>12970</v>
      </c>
      <c r="H21" s="22">
        <v>0</v>
      </c>
      <c r="I21" s="22">
        <f>+[1]DEPURADO!M15+[1]DEPURADO!N15</f>
        <v>12970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1"/>
        <v>0</v>
      </c>
      <c r="O21" s="22">
        <f t="shared" si="2"/>
        <v>0</v>
      </c>
      <c r="P21" s="18">
        <f>IF([1]DEPURADO!H15&gt;1,0,[1]DEPURADO!B15)</f>
        <v>28041</v>
      </c>
      <c r="Q21" s="24">
        <f t="shared" si="3"/>
        <v>12970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5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SALDO DE CONTRATO LIQUIDADO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>
        <f>+[1]DEPURADO!A16</f>
        <v>28227</v>
      </c>
      <c r="D22" s="17">
        <f>+[1]DEPURADO!B16</f>
        <v>28227</v>
      </c>
      <c r="E22" s="19">
        <f>+[1]DEPURADO!C16</f>
        <v>42277</v>
      </c>
      <c r="F22" s="20">
        <f>+IF([1]DEPURADO!D16&gt;1,[1]DEPURADO!D16," ")</f>
        <v>42293</v>
      </c>
      <c r="G22" s="21">
        <f>[1]DEPURADO!F16</f>
        <v>12970</v>
      </c>
      <c r="H22" s="22">
        <v>0</v>
      </c>
      <c r="I22" s="22">
        <f>+[1]DEPURADO!M16+[1]DEPURADO!N16</f>
        <v>12970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1"/>
        <v>0</v>
      </c>
      <c r="O22" s="22">
        <f t="shared" si="2"/>
        <v>0</v>
      </c>
      <c r="P22" s="18">
        <f>IF([1]DEPURADO!H16&gt;1,0,[1]DEPURADO!B16)</f>
        <v>28227</v>
      </c>
      <c r="Q22" s="24">
        <f t="shared" si="3"/>
        <v>12970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5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SALDO DE CONTRATO LIQUIDADO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>
        <f>+[1]DEPURADO!A17</f>
        <v>28215</v>
      </c>
      <c r="D23" s="17">
        <f>+[1]DEPURADO!B17</f>
        <v>28215</v>
      </c>
      <c r="E23" s="19">
        <f>+[1]DEPURADO!C17</f>
        <v>42277</v>
      </c>
      <c r="F23" s="20">
        <f>+IF([1]DEPURADO!D17&gt;1,[1]DEPURADO!D17," ")</f>
        <v>42293</v>
      </c>
      <c r="G23" s="21">
        <f>[1]DEPURADO!F17</f>
        <v>12970</v>
      </c>
      <c r="H23" s="22">
        <v>0</v>
      </c>
      <c r="I23" s="22">
        <f>+[1]DEPURADO!M17+[1]DEPURADO!N17</f>
        <v>12970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1"/>
        <v>0</v>
      </c>
      <c r="O23" s="22">
        <f t="shared" si="2"/>
        <v>0</v>
      </c>
      <c r="P23" s="18">
        <f>IF([1]DEPURADO!H17&gt;1,0,[1]DEPURADO!B17)</f>
        <v>28215</v>
      </c>
      <c r="Q23" s="24">
        <f t="shared" si="3"/>
        <v>12970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5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SALDO DE CONTRATO LIQUIDADO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>
        <f>+[1]DEPURADO!A18</f>
        <v>28613</v>
      </c>
      <c r="D24" s="17">
        <f>+[1]DEPURADO!B18</f>
        <v>28613</v>
      </c>
      <c r="E24" s="19">
        <f>+[1]DEPURADO!C18</f>
        <v>42277</v>
      </c>
      <c r="F24" s="20">
        <f>+IF([1]DEPURADO!D18&gt;1,[1]DEPURADO!D18," ")</f>
        <v>42293</v>
      </c>
      <c r="G24" s="21">
        <f>[1]DEPURADO!F18</f>
        <v>13680</v>
      </c>
      <c r="H24" s="22">
        <v>0</v>
      </c>
      <c r="I24" s="22">
        <f>+[1]DEPURADO!M18+[1]DEPURADO!N18</f>
        <v>13680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0</v>
      </c>
      <c r="O24" s="22">
        <f t="shared" si="2"/>
        <v>0</v>
      </c>
      <c r="P24" s="18">
        <f>IF([1]DEPURADO!H18&gt;1,0,[1]DEPURADO!B18)</f>
        <v>28613</v>
      </c>
      <c r="Q24" s="24">
        <f t="shared" si="3"/>
        <v>13680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SALDO DE CONTRATO LIQUIDADO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>
        <f>+[1]DEPURADO!A19</f>
        <v>28635</v>
      </c>
      <c r="D25" s="17">
        <f>+[1]DEPURADO!B19</f>
        <v>28635</v>
      </c>
      <c r="E25" s="19">
        <f>+[1]DEPURADO!C19</f>
        <v>42277</v>
      </c>
      <c r="F25" s="20">
        <f>+IF([1]DEPURADO!D19&gt;1,[1]DEPURADO!D19," ")</f>
        <v>42293</v>
      </c>
      <c r="G25" s="21">
        <f>[1]DEPURADO!F19</f>
        <v>13680</v>
      </c>
      <c r="H25" s="22">
        <v>0</v>
      </c>
      <c r="I25" s="22">
        <f>+[1]DEPURADO!M19+[1]DEPURADO!N19</f>
        <v>13680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0</v>
      </c>
      <c r="O25" s="22">
        <f t="shared" si="2"/>
        <v>0</v>
      </c>
      <c r="P25" s="18">
        <f>IF([1]DEPURADO!H19&gt;1,0,[1]DEPURADO!B19)</f>
        <v>28635</v>
      </c>
      <c r="Q25" s="24">
        <f t="shared" si="3"/>
        <v>13680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SALDO DE CONTRATO LIQUIDADO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>
        <f>+[1]DEPURADO!A20</f>
        <v>28155</v>
      </c>
      <c r="D26" s="17">
        <f>+[1]DEPURADO!B20</f>
        <v>28155</v>
      </c>
      <c r="E26" s="19">
        <f>+[1]DEPURADO!C20</f>
        <v>42277</v>
      </c>
      <c r="F26" s="20">
        <f>+IF([1]DEPURADO!D20&gt;1,[1]DEPURADO!D20," ")</f>
        <v>42293</v>
      </c>
      <c r="G26" s="21">
        <f>[1]DEPURADO!F20</f>
        <v>13880</v>
      </c>
      <c r="H26" s="22">
        <v>0</v>
      </c>
      <c r="I26" s="22">
        <f>+[1]DEPURADO!M20+[1]DEPURADO!N20</f>
        <v>13880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0</v>
      </c>
      <c r="O26" s="22">
        <f t="shared" si="2"/>
        <v>0</v>
      </c>
      <c r="P26" s="18">
        <f>IF([1]DEPURADO!H20&gt;1,0,[1]DEPURADO!B20)</f>
        <v>28155</v>
      </c>
      <c r="Q26" s="24">
        <f t="shared" si="3"/>
        <v>13880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SALDO DE CONTRATO LIQUIDADO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>
        <f>+[1]DEPURADO!A21</f>
        <v>28065</v>
      </c>
      <c r="D27" s="17">
        <f>+[1]DEPURADO!B21</f>
        <v>28065</v>
      </c>
      <c r="E27" s="19">
        <f>+[1]DEPURADO!C21</f>
        <v>42277</v>
      </c>
      <c r="F27" s="20">
        <f>+IF([1]DEPURADO!D21&gt;1,[1]DEPURADO!D21," ")</f>
        <v>42293</v>
      </c>
      <c r="G27" s="21">
        <f>[1]DEPURADO!F21</f>
        <v>14090</v>
      </c>
      <c r="H27" s="22">
        <v>0</v>
      </c>
      <c r="I27" s="22">
        <f>+[1]DEPURADO!M21+[1]DEPURADO!N21</f>
        <v>14090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0</v>
      </c>
      <c r="O27" s="22">
        <f t="shared" si="2"/>
        <v>0</v>
      </c>
      <c r="P27" s="18">
        <f>IF([1]DEPURADO!H21&gt;1,0,[1]DEPURADO!B21)</f>
        <v>28065</v>
      </c>
      <c r="Q27" s="24">
        <f t="shared" si="3"/>
        <v>14090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SALDO DE CONTRATO LIQUIDADO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>
        <f>+[1]DEPURADO!A22</f>
        <v>28050</v>
      </c>
      <c r="D28" s="17">
        <f>+[1]DEPURADO!B22</f>
        <v>28050</v>
      </c>
      <c r="E28" s="19">
        <f>+[1]DEPURADO!C22</f>
        <v>42277</v>
      </c>
      <c r="F28" s="20">
        <f>+IF([1]DEPURADO!D22&gt;1,[1]DEPURADO!D22," ")</f>
        <v>42293</v>
      </c>
      <c r="G28" s="21">
        <f>[1]DEPURADO!F22</f>
        <v>14120</v>
      </c>
      <c r="H28" s="22">
        <v>0</v>
      </c>
      <c r="I28" s="22">
        <f>+[1]DEPURADO!M22+[1]DEPURADO!N22</f>
        <v>14120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 t="shared" si="1"/>
        <v>0</v>
      </c>
      <c r="O28" s="22">
        <f t="shared" si="2"/>
        <v>0</v>
      </c>
      <c r="P28" s="18">
        <f>IF([1]DEPURADO!H22&gt;1,0,[1]DEPURADO!B22)</f>
        <v>28050</v>
      </c>
      <c r="Q28" s="24">
        <f t="shared" si="3"/>
        <v>14120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SALDO DE CONTRATO LIQUIDADO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>
        <f>+[1]DEPURADO!A23</f>
        <v>28674</v>
      </c>
      <c r="D29" s="17">
        <f>+[1]DEPURADO!B23</f>
        <v>28674</v>
      </c>
      <c r="E29" s="19">
        <f>+[1]DEPURADO!C23</f>
        <v>42277</v>
      </c>
      <c r="F29" s="20">
        <f>+IF([1]DEPURADO!D23&gt;1,[1]DEPURADO!D23," ")</f>
        <v>42293</v>
      </c>
      <c r="G29" s="21">
        <f>[1]DEPURADO!F23</f>
        <v>14120</v>
      </c>
      <c r="H29" s="22">
        <v>0</v>
      </c>
      <c r="I29" s="22">
        <f>+[1]DEPURADO!M23+[1]DEPURADO!N23</f>
        <v>14120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 t="shared" si="1"/>
        <v>0</v>
      </c>
      <c r="O29" s="22">
        <f t="shared" si="2"/>
        <v>0</v>
      </c>
      <c r="P29" s="18">
        <f>IF([1]DEPURADO!H23&gt;1,0,[1]DEPURADO!B23)</f>
        <v>28674</v>
      </c>
      <c r="Q29" s="24">
        <f t="shared" si="3"/>
        <v>14120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0</v>
      </c>
      <c r="AH29" s="24">
        <v>0</v>
      </c>
      <c r="AI29" s="24" t="str">
        <f>+[1]DEPURADO!G23</f>
        <v>SALDO DE CONTRATO LIQUIDADO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>
        <f>+[1]DEPURADO!A24</f>
        <v>28133</v>
      </c>
      <c r="D30" s="17">
        <f>+[1]DEPURADO!B24</f>
        <v>28133</v>
      </c>
      <c r="E30" s="19">
        <f>+[1]DEPURADO!C24</f>
        <v>42277</v>
      </c>
      <c r="F30" s="20">
        <f>+IF([1]DEPURADO!D24&gt;1,[1]DEPURADO!D24," ")</f>
        <v>42293</v>
      </c>
      <c r="G30" s="21">
        <f>[1]DEPURADO!F24</f>
        <v>14120</v>
      </c>
      <c r="H30" s="22">
        <v>0</v>
      </c>
      <c r="I30" s="22">
        <f>+[1]DEPURADO!M24+[1]DEPURADO!N24</f>
        <v>14120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0</v>
      </c>
      <c r="P30" s="18">
        <f>IF([1]DEPURADO!H24&gt;1,0,[1]DEPURADO!B24)</f>
        <v>28133</v>
      </c>
      <c r="Q30" s="24">
        <f t="shared" si="3"/>
        <v>14120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 t="shared" si="6"/>
        <v>0</v>
      </c>
      <c r="AH30" s="24">
        <v>0</v>
      </c>
      <c r="AI30" s="24" t="str">
        <f>+[1]DEPURADO!G24</f>
        <v>SALDO DE CONTRATO LIQUIDADO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>
        <f>+[1]DEPURADO!A25</f>
        <v>28212</v>
      </c>
      <c r="D31" s="17">
        <f>+[1]DEPURADO!B25</f>
        <v>28212</v>
      </c>
      <c r="E31" s="19">
        <f>+[1]DEPURADO!C25</f>
        <v>42277</v>
      </c>
      <c r="F31" s="20">
        <f>+IF([1]DEPURADO!D25&gt;1,[1]DEPURADO!D25," ")</f>
        <v>42293</v>
      </c>
      <c r="G31" s="21">
        <f>[1]DEPURADO!F25</f>
        <v>14120</v>
      </c>
      <c r="H31" s="22">
        <v>0</v>
      </c>
      <c r="I31" s="22">
        <f>+[1]DEPURADO!M25+[1]DEPURADO!N25</f>
        <v>14120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0</v>
      </c>
      <c r="P31" s="18">
        <f>IF([1]DEPURADO!H25&gt;1,0,[1]DEPURADO!B25)</f>
        <v>28212</v>
      </c>
      <c r="Q31" s="24">
        <f t="shared" si="3"/>
        <v>14120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0</v>
      </c>
      <c r="AF31" s="24">
        <v>0</v>
      </c>
      <c r="AG31" s="24">
        <f t="shared" si="6"/>
        <v>0</v>
      </c>
      <c r="AH31" s="24">
        <v>0</v>
      </c>
      <c r="AI31" s="24" t="str">
        <f>+[1]DEPURADO!G25</f>
        <v>SALDO DE CONTRATO LIQUIDADO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>
        <f>+[1]DEPURADO!A26</f>
        <v>28591</v>
      </c>
      <c r="D32" s="17">
        <f>+[1]DEPURADO!B26</f>
        <v>28591</v>
      </c>
      <c r="E32" s="19">
        <f>+[1]DEPURADO!C26</f>
        <v>42277</v>
      </c>
      <c r="F32" s="20">
        <f>+IF([1]DEPURADO!D26&gt;1,[1]DEPURADO!D26," ")</f>
        <v>42293</v>
      </c>
      <c r="G32" s="21">
        <f>[1]DEPURADO!F26</f>
        <v>14120</v>
      </c>
      <c r="H32" s="22">
        <v>0</v>
      </c>
      <c r="I32" s="22">
        <f>+[1]DEPURADO!M26+[1]DEPURADO!N26</f>
        <v>14120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0</v>
      </c>
      <c r="P32" s="18">
        <f>IF([1]DEPURADO!H26&gt;1,0,[1]DEPURADO!B26)</f>
        <v>28591</v>
      </c>
      <c r="Q32" s="24">
        <f t="shared" si="3"/>
        <v>14120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0</v>
      </c>
      <c r="AF32" s="24">
        <v>0</v>
      </c>
      <c r="AG32" s="24">
        <f t="shared" si="6"/>
        <v>0</v>
      </c>
      <c r="AH32" s="24">
        <v>0</v>
      </c>
      <c r="AI32" s="24" t="str">
        <f>+[1]DEPURADO!G26</f>
        <v>SALDO DE CONTRATO LIQUIDADO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>
        <f>+[1]DEPURADO!A27</f>
        <v>28650</v>
      </c>
      <c r="D33" s="17">
        <f>+[1]DEPURADO!B27</f>
        <v>28650</v>
      </c>
      <c r="E33" s="19">
        <f>+[1]DEPURADO!C27</f>
        <v>42277</v>
      </c>
      <c r="F33" s="20">
        <f>+IF([1]DEPURADO!D27&gt;1,[1]DEPURADO!D27," ")</f>
        <v>42293</v>
      </c>
      <c r="G33" s="21">
        <f>[1]DEPURADO!F27</f>
        <v>14120</v>
      </c>
      <c r="H33" s="22">
        <v>0</v>
      </c>
      <c r="I33" s="22">
        <f>+[1]DEPURADO!M27+[1]DEPURADO!N27</f>
        <v>14120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0</v>
      </c>
      <c r="P33" s="18">
        <f>IF([1]DEPURADO!H27&gt;1,0,[1]DEPURADO!B27)</f>
        <v>28650</v>
      </c>
      <c r="Q33" s="24">
        <f t="shared" si="3"/>
        <v>14120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0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SALDO DE CONTRATO LIQUIDADO</v>
      </c>
      <c r="AJ33" s="26"/>
      <c r="AK33" s="27"/>
    </row>
    <row r="34" spans="1:37" s="28" customFormat="1">
      <c r="A34" s="17">
        <f t="shared" si="0"/>
        <v>26</v>
      </c>
      <c r="B34" s="18" t="s">
        <v>44</v>
      </c>
      <c r="C34" s="17">
        <f>+[1]DEPURADO!A28</f>
        <v>28651</v>
      </c>
      <c r="D34" s="17">
        <f>+[1]DEPURADO!B28</f>
        <v>28651</v>
      </c>
      <c r="E34" s="19">
        <f>+[1]DEPURADO!C28</f>
        <v>42277</v>
      </c>
      <c r="F34" s="20">
        <f>+IF([1]DEPURADO!D28&gt;1,[1]DEPURADO!D28," ")</f>
        <v>42293</v>
      </c>
      <c r="G34" s="21">
        <f>[1]DEPURADO!F28</f>
        <v>14120</v>
      </c>
      <c r="H34" s="22">
        <v>0</v>
      </c>
      <c r="I34" s="22">
        <f>+[1]DEPURADO!M28+[1]DEPURADO!N28</f>
        <v>14120</v>
      </c>
      <c r="J34" s="22">
        <f>+[1]DEPURADO!R28</f>
        <v>0</v>
      </c>
      <c r="K34" s="23">
        <f>+[1]DEPURADO!P28+[1]DEPURADO!Q28</f>
        <v>0</v>
      </c>
      <c r="L34" s="22">
        <v>0</v>
      </c>
      <c r="M34" s="22">
        <v>0</v>
      </c>
      <c r="N34" s="22">
        <f t="shared" si="1"/>
        <v>0</v>
      </c>
      <c r="O34" s="22">
        <f t="shared" si="2"/>
        <v>0</v>
      </c>
      <c r="P34" s="18">
        <f>IF([1]DEPURADO!H28&gt;1,0,[1]DEPURADO!B28)</f>
        <v>28651</v>
      </c>
      <c r="Q34" s="24">
        <f t="shared" si="3"/>
        <v>14120</v>
      </c>
      <c r="R34" s="25">
        <f t="shared" si="4"/>
        <v>0</v>
      </c>
      <c r="S34" s="25">
        <f>+[1]DEPURADO!J28</f>
        <v>0</v>
      </c>
      <c r="T34" s="17" t="s">
        <v>45</v>
      </c>
      <c r="U34" s="25">
        <f>+[1]DEPURADO!I28</f>
        <v>0</v>
      </c>
      <c r="V34" s="24"/>
      <c r="W34" s="17" t="s">
        <v>45</v>
      </c>
      <c r="X34" s="25">
        <f>+[1]DEPURADO!K28+[1]DEPURADO!L28</f>
        <v>0</v>
      </c>
      <c r="Y34" s="17" t="s">
        <v>45</v>
      </c>
      <c r="Z34" s="25">
        <f t="shared" si="5"/>
        <v>0</v>
      </c>
      <c r="AA34" s="25"/>
      <c r="AB34" s="25">
        <v>0</v>
      </c>
      <c r="AC34" s="25">
        <v>0</v>
      </c>
      <c r="AD34" s="24"/>
      <c r="AE34" s="24">
        <f>+[1]DEPURADO!K28</f>
        <v>0</v>
      </c>
      <c r="AF34" s="24">
        <v>0</v>
      </c>
      <c r="AG34" s="24">
        <f t="shared" si="6"/>
        <v>0</v>
      </c>
      <c r="AH34" s="24">
        <v>0</v>
      </c>
      <c r="AI34" s="24" t="str">
        <f>+[1]DEPURADO!G28</f>
        <v>SALDO DE CONTRATO LIQUIDADO</v>
      </c>
      <c r="AJ34" s="26"/>
      <c r="AK34" s="27"/>
    </row>
    <row r="35" spans="1:37" s="28" customFormat="1">
      <c r="A35" s="17">
        <f t="shared" si="0"/>
        <v>27</v>
      </c>
      <c r="B35" s="18" t="s">
        <v>44</v>
      </c>
      <c r="C35" s="17">
        <f>+[1]DEPURADO!A29</f>
        <v>28170</v>
      </c>
      <c r="D35" s="17">
        <f>+[1]DEPURADO!B29</f>
        <v>28170</v>
      </c>
      <c r="E35" s="19">
        <f>+[1]DEPURADO!C29</f>
        <v>42277</v>
      </c>
      <c r="F35" s="20">
        <f>+IF([1]DEPURADO!D29&gt;1,[1]DEPURADO!D29," ")</f>
        <v>42293</v>
      </c>
      <c r="G35" s="21">
        <f>[1]DEPURADO!F29</f>
        <v>144290</v>
      </c>
      <c r="H35" s="22">
        <v>0</v>
      </c>
      <c r="I35" s="22">
        <f>+[1]DEPURADO!M29+[1]DEPURADO!N29</f>
        <v>144290</v>
      </c>
      <c r="J35" s="22">
        <f>+[1]DEPURADO!R29</f>
        <v>0</v>
      </c>
      <c r="K35" s="23">
        <f>+[1]DEPURADO!P29+[1]DEPURADO!Q29</f>
        <v>0</v>
      </c>
      <c r="L35" s="22">
        <v>0</v>
      </c>
      <c r="M35" s="22">
        <v>0</v>
      </c>
      <c r="N35" s="22">
        <f t="shared" si="1"/>
        <v>0</v>
      </c>
      <c r="O35" s="22">
        <f t="shared" si="2"/>
        <v>0</v>
      </c>
      <c r="P35" s="18">
        <f>IF([1]DEPURADO!H29&gt;1,0,[1]DEPURADO!B29)</f>
        <v>28170</v>
      </c>
      <c r="Q35" s="24">
        <f t="shared" si="3"/>
        <v>144290</v>
      </c>
      <c r="R35" s="25">
        <f t="shared" si="4"/>
        <v>0</v>
      </c>
      <c r="S35" s="25">
        <f>+[1]DEPURADO!J29</f>
        <v>0</v>
      </c>
      <c r="T35" s="17" t="s">
        <v>45</v>
      </c>
      <c r="U35" s="25">
        <f>+[1]DEPURADO!I29</f>
        <v>0</v>
      </c>
      <c r="V35" s="24"/>
      <c r="W35" s="17" t="s">
        <v>45</v>
      </c>
      <c r="X35" s="25">
        <f>+[1]DEPURADO!K29+[1]DEPURADO!L29</f>
        <v>0</v>
      </c>
      <c r="Y35" s="17" t="s">
        <v>45</v>
      </c>
      <c r="Z35" s="25">
        <f t="shared" si="5"/>
        <v>0</v>
      </c>
      <c r="AA35" s="25"/>
      <c r="AB35" s="25">
        <v>0</v>
      </c>
      <c r="AC35" s="25">
        <v>0</v>
      </c>
      <c r="AD35" s="24"/>
      <c r="AE35" s="24">
        <f>+[1]DEPURADO!K29</f>
        <v>0</v>
      </c>
      <c r="AF35" s="24">
        <v>0</v>
      </c>
      <c r="AG35" s="24">
        <f t="shared" si="6"/>
        <v>0</v>
      </c>
      <c r="AH35" s="24">
        <v>0</v>
      </c>
      <c r="AI35" s="24" t="str">
        <f>+[1]DEPURADO!G29</f>
        <v>SALDO DE CONTRATO LIQUIDADO</v>
      </c>
      <c r="AJ35" s="26"/>
      <c r="AK35" s="27"/>
    </row>
    <row r="36" spans="1:37" s="28" customFormat="1">
      <c r="A36" s="17">
        <f t="shared" si="0"/>
        <v>28</v>
      </c>
      <c r="B36" s="18" t="s">
        <v>44</v>
      </c>
      <c r="C36" s="17">
        <f>+[1]DEPURADO!A30</f>
        <v>28616</v>
      </c>
      <c r="D36" s="17">
        <f>+[1]DEPURADO!B30</f>
        <v>28616</v>
      </c>
      <c r="E36" s="19">
        <f>+[1]DEPURADO!C30</f>
        <v>42277</v>
      </c>
      <c r="F36" s="20">
        <f>+IF([1]DEPURADO!D30&gt;1,[1]DEPURADO!D30," ")</f>
        <v>42293</v>
      </c>
      <c r="G36" s="21">
        <f>[1]DEPURADO!F30</f>
        <v>14810</v>
      </c>
      <c r="H36" s="22">
        <v>0</v>
      </c>
      <c r="I36" s="22">
        <f>+[1]DEPURADO!M30+[1]DEPURADO!N30</f>
        <v>14810</v>
      </c>
      <c r="J36" s="22">
        <f>+[1]DEPURADO!R30</f>
        <v>0</v>
      </c>
      <c r="K36" s="23">
        <f>+[1]DEPURADO!P30+[1]DEPURADO!Q30</f>
        <v>0</v>
      </c>
      <c r="L36" s="22">
        <v>0</v>
      </c>
      <c r="M36" s="22">
        <v>0</v>
      </c>
      <c r="N36" s="22">
        <f t="shared" si="1"/>
        <v>0</v>
      </c>
      <c r="O36" s="22">
        <f t="shared" si="2"/>
        <v>0</v>
      </c>
      <c r="P36" s="18">
        <f>IF([1]DEPURADO!H30&gt;1,0,[1]DEPURADO!B30)</f>
        <v>28616</v>
      </c>
      <c r="Q36" s="24">
        <f t="shared" si="3"/>
        <v>14810</v>
      </c>
      <c r="R36" s="25">
        <f t="shared" si="4"/>
        <v>0</v>
      </c>
      <c r="S36" s="25">
        <f>+[1]DEPURADO!J30</f>
        <v>0</v>
      </c>
      <c r="T36" s="17" t="s">
        <v>45</v>
      </c>
      <c r="U36" s="25">
        <f>+[1]DEPURADO!I30</f>
        <v>0</v>
      </c>
      <c r="V36" s="24"/>
      <c r="W36" s="17" t="s">
        <v>45</v>
      </c>
      <c r="X36" s="25">
        <f>+[1]DEPURADO!K30+[1]DEPURADO!L30</f>
        <v>0</v>
      </c>
      <c r="Y36" s="17" t="s">
        <v>45</v>
      </c>
      <c r="Z36" s="25">
        <f t="shared" si="5"/>
        <v>0</v>
      </c>
      <c r="AA36" s="25"/>
      <c r="AB36" s="25">
        <v>0</v>
      </c>
      <c r="AC36" s="25">
        <v>0</v>
      </c>
      <c r="AD36" s="24"/>
      <c r="AE36" s="24">
        <f>+[1]DEPURADO!K30</f>
        <v>0</v>
      </c>
      <c r="AF36" s="24">
        <v>0</v>
      </c>
      <c r="AG36" s="24">
        <f t="shared" si="6"/>
        <v>0</v>
      </c>
      <c r="AH36" s="24">
        <v>0</v>
      </c>
      <c r="AI36" s="24" t="str">
        <f>+[1]DEPURADO!G30</f>
        <v>SALDO DE CONTRATO LIQUIDADO</v>
      </c>
      <c r="AJ36" s="26"/>
      <c r="AK36" s="27"/>
    </row>
    <row r="37" spans="1:37" s="28" customFormat="1">
      <c r="A37" s="17">
        <f t="shared" si="0"/>
        <v>29</v>
      </c>
      <c r="B37" s="18" t="s">
        <v>44</v>
      </c>
      <c r="C37" s="17">
        <f>+[1]DEPURADO!A31</f>
        <v>27947</v>
      </c>
      <c r="D37" s="17">
        <f>+[1]DEPURADO!B31</f>
        <v>27947</v>
      </c>
      <c r="E37" s="19">
        <f>+[1]DEPURADO!C31</f>
        <v>42277</v>
      </c>
      <c r="F37" s="20">
        <f>+IF([1]DEPURADO!D31&gt;1,[1]DEPURADO!D31," ")</f>
        <v>42293</v>
      </c>
      <c r="G37" s="21">
        <f>[1]DEPURADO!F31</f>
        <v>14930</v>
      </c>
      <c r="H37" s="22">
        <v>0</v>
      </c>
      <c r="I37" s="22">
        <f>+[1]DEPURADO!M31+[1]DEPURADO!N31</f>
        <v>14930</v>
      </c>
      <c r="J37" s="22">
        <f>+[1]DEPURADO!R31</f>
        <v>0</v>
      </c>
      <c r="K37" s="23">
        <f>+[1]DEPURADO!P31+[1]DEPURADO!Q31</f>
        <v>0</v>
      </c>
      <c r="L37" s="22">
        <v>0</v>
      </c>
      <c r="M37" s="22">
        <v>0</v>
      </c>
      <c r="N37" s="22">
        <f t="shared" si="1"/>
        <v>0</v>
      </c>
      <c r="O37" s="22">
        <f t="shared" si="2"/>
        <v>0</v>
      </c>
      <c r="P37" s="18">
        <f>IF([1]DEPURADO!H31&gt;1,0,[1]DEPURADO!B31)</f>
        <v>27947</v>
      </c>
      <c r="Q37" s="24">
        <f t="shared" si="3"/>
        <v>14930</v>
      </c>
      <c r="R37" s="25">
        <f t="shared" si="4"/>
        <v>0</v>
      </c>
      <c r="S37" s="25">
        <f>+[1]DEPURADO!J31</f>
        <v>0</v>
      </c>
      <c r="T37" s="17" t="s">
        <v>45</v>
      </c>
      <c r="U37" s="25">
        <f>+[1]DEPURADO!I31</f>
        <v>0</v>
      </c>
      <c r="V37" s="24"/>
      <c r="W37" s="17" t="s">
        <v>45</v>
      </c>
      <c r="X37" s="25">
        <f>+[1]DEPURADO!K31+[1]DEPURADO!L31</f>
        <v>0</v>
      </c>
      <c r="Y37" s="17" t="s">
        <v>45</v>
      </c>
      <c r="Z37" s="25">
        <f t="shared" si="5"/>
        <v>0</v>
      </c>
      <c r="AA37" s="25"/>
      <c r="AB37" s="25">
        <v>0</v>
      </c>
      <c r="AC37" s="25">
        <v>0</v>
      </c>
      <c r="AD37" s="24"/>
      <c r="AE37" s="24">
        <f>+[1]DEPURADO!K31</f>
        <v>0</v>
      </c>
      <c r="AF37" s="24">
        <v>0</v>
      </c>
      <c r="AG37" s="24">
        <f t="shared" si="6"/>
        <v>0</v>
      </c>
      <c r="AH37" s="24">
        <v>0</v>
      </c>
      <c r="AI37" s="24" t="str">
        <f>+[1]DEPURADO!G31</f>
        <v>SALDO DE CONTRATO LIQUIDADO</v>
      </c>
      <c r="AJ37" s="26"/>
      <c r="AK37" s="27"/>
    </row>
    <row r="38" spans="1:37" s="28" customFormat="1">
      <c r="A38" s="17">
        <f t="shared" si="0"/>
        <v>30</v>
      </c>
      <c r="B38" s="18" t="s">
        <v>44</v>
      </c>
      <c r="C38" s="17">
        <f>+[1]DEPURADO!A32</f>
        <v>27952</v>
      </c>
      <c r="D38" s="17">
        <f>+[1]DEPURADO!B32</f>
        <v>27952</v>
      </c>
      <c r="E38" s="19">
        <f>+[1]DEPURADO!C32</f>
        <v>42277</v>
      </c>
      <c r="F38" s="20">
        <f>+IF([1]DEPURADO!D32&gt;1,[1]DEPURADO!D32," ")</f>
        <v>42293</v>
      </c>
      <c r="G38" s="21">
        <f>[1]DEPURADO!F32</f>
        <v>14930</v>
      </c>
      <c r="H38" s="22">
        <v>0</v>
      </c>
      <c r="I38" s="22">
        <f>+[1]DEPURADO!M32+[1]DEPURADO!N32</f>
        <v>14930</v>
      </c>
      <c r="J38" s="22">
        <f>+[1]DEPURADO!R32</f>
        <v>0</v>
      </c>
      <c r="K38" s="23">
        <f>+[1]DEPURADO!P32+[1]DEPURADO!Q32</f>
        <v>0</v>
      </c>
      <c r="L38" s="22">
        <v>0</v>
      </c>
      <c r="M38" s="22">
        <v>0</v>
      </c>
      <c r="N38" s="22">
        <f t="shared" si="1"/>
        <v>0</v>
      </c>
      <c r="O38" s="22">
        <f t="shared" si="2"/>
        <v>0</v>
      </c>
      <c r="P38" s="18">
        <f>IF([1]DEPURADO!H32&gt;1,0,[1]DEPURADO!B32)</f>
        <v>27952</v>
      </c>
      <c r="Q38" s="24">
        <f t="shared" si="3"/>
        <v>14930</v>
      </c>
      <c r="R38" s="25">
        <f t="shared" si="4"/>
        <v>0</v>
      </c>
      <c r="S38" s="25">
        <f>+[1]DEPURADO!J32</f>
        <v>0</v>
      </c>
      <c r="T38" s="17" t="s">
        <v>45</v>
      </c>
      <c r="U38" s="25">
        <f>+[1]DEPURADO!I32</f>
        <v>0</v>
      </c>
      <c r="V38" s="24"/>
      <c r="W38" s="17" t="s">
        <v>45</v>
      </c>
      <c r="X38" s="25">
        <f>+[1]DEPURADO!K32+[1]DEPURADO!L32</f>
        <v>0</v>
      </c>
      <c r="Y38" s="17" t="s">
        <v>45</v>
      </c>
      <c r="Z38" s="25">
        <f t="shared" si="5"/>
        <v>0</v>
      </c>
      <c r="AA38" s="25"/>
      <c r="AB38" s="25">
        <v>0</v>
      </c>
      <c r="AC38" s="25">
        <v>0</v>
      </c>
      <c r="AD38" s="24"/>
      <c r="AE38" s="24">
        <f>+[1]DEPURADO!K32</f>
        <v>0</v>
      </c>
      <c r="AF38" s="24">
        <v>0</v>
      </c>
      <c r="AG38" s="24">
        <f t="shared" si="6"/>
        <v>0</v>
      </c>
      <c r="AH38" s="24">
        <v>0</v>
      </c>
      <c r="AI38" s="24" t="str">
        <f>+[1]DEPURADO!G32</f>
        <v>SALDO DE CONTRATO LIQUIDADO</v>
      </c>
      <c r="AJ38" s="26"/>
      <c r="AK38" s="27"/>
    </row>
    <row r="39" spans="1:37" s="28" customFormat="1">
      <c r="A39" s="17">
        <f t="shared" si="0"/>
        <v>31</v>
      </c>
      <c r="B39" s="18" t="s">
        <v>44</v>
      </c>
      <c r="C39" s="17">
        <f>+[1]DEPURADO!A33</f>
        <v>28243</v>
      </c>
      <c r="D39" s="17">
        <f>+[1]DEPURADO!B33</f>
        <v>28243</v>
      </c>
      <c r="E39" s="19">
        <f>+[1]DEPURADO!C33</f>
        <v>42277</v>
      </c>
      <c r="F39" s="20">
        <f>+IF([1]DEPURADO!D33&gt;1,[1]DEPURADO!D33," ")</f>
        <v>42293</v>
      </c>
      <c r="G39" s="21">
        <f>[1]DEPURADO!F33</f>
        <v>14930</v>
      </c>
      <c r="H39" s="22">
        <v>0</v>
      </c>
      <c r="I39" s="22">
        <f>+[1]DEPURADO!M33+[1]DEPURADO!N33</f>
        <v>14930</v>
      </c>
      <c r="J39" s="22">
        <f>+[1]DEPURADO!R33</f>
        <v>0</v>
      </c>
      <c r="K39" s="23">
        <f>+[1]DEPURADO!P33+[1]DEPURADO!Q33</f>
        <v>0</v>
      </c>
      <c r="L39" s="22">
        <v>0</v>
      </c>
      <c r="M39" s="22">
        <v>0</v>
      </c>
      <c r="N39" s="22">
        <f t="shared" si="1"/>
        <v>0</v>
      </c>
      <c r="O39" s="22">
        <f t="shared" si="2"/>
        <v>0</v>
      </c>
      <c r="P39" s="18">
        <f>IF([1]DEPURADO!H33&gt;1,0,[1]DEPURADO!B33)</f>
        <v>28243</v>
      </c>
      <c r="Q39" s="24">
        <f t="shared" si="3"/>
        <v>14930</v>
      </c>
      <c r="R39" s="25">
        <f t="shared" si="4"/>
        <v>0</v>
      </c>
      <c r="S39" s="25">
        <f>+[1]DEPURADO!J33</f>
        <v>0</v>
      </c>
      <c r="T39" s="17" t="s">
        <v>45</v>
      </c>
      <c r="U39" s="25">
        <f>+[1]DEPURADO!I33</f>
        <v>0</v>
      </c>
      <c r="V39" s="24"/>
      <c r="W39" s="17" t="s">
        <v>45</v>
      </c>
      <c r="X39" s="25">
        <f>+[1]DEPURADO!K33+[1]DEPURADO!L33</f>
        <v>0</v>
      </c>
      <c r="Y39" s="17" t="s">
        <v>45</v>
      </c>
      <c r="Z39" s="25">
        <f t="shared" si="5"/>
        <v>0</v>
      </c>
      <c r="AA39" s="25"/>
      <c r="AB39" s="25">
        <v>0</v>
      </c>
      <c r="AC39" s="25">
        <v>0</v>
      </c>
      <c r="AD39" s="24"/>
      <c r="AE39" s="24">
        <f>+[1]DEPURADO!K33</f>
        <v>0</v>
      </c>
      <c r="AF39" s="24">
        <v>0</v>
      </c>
      <c r="AG39" s="24">
        <f t="shared" si="6"/>
        <v>0</v>
      </c>
      <c r="AH39" s="24">
        <v>0</v>
      </c>
      <c r="AI39" s="24" t="str">
        <f>+[1]DEPURADO!G33</f>
        <v>SALDO DE CONTRATO LIQUIDADO</v>
      </c>
      <c r="AJ39" s="26"/>
      <c r="AK39" s="27"/>
    </row>
    <row r="40" spans="1:37" s="28" customFormat="1">
      <c r="A40" s="17">
        <f t="shared" si="0"/>
        <v>32</v>
      </c>
      <c r="B40" s="18" t="s">
        <v>44</v>
      </c>
      <c r="C40" s="17">
        <f>+[1]DEPURADO!A34</f>
        <v>28038</v>
      </c>
      <c r="D40" s="17">
        <f>+[1]DEPURADO!B34</f>
        <v>28038</v>
      </c>
      <c r="E40" s="19">
        <f>+[1]DEPURADO!C34</f>
        <v>42277</v>
      </c>
      <c r="F40" s="20">
        <f>+IF([1]DEPURADO!D34&gt;1,[1]DEPURADO!D34," ")</f>
        <v>42293</v>
      </c>
      <c r="G40" s="21">
        <f>[1]DEPURADO!F34</f>
        <v>14930</v>
      </c>
      <c r="H40" s="22">
        <v>0</v>
      </c>
      <c r="I40" s="22">
        <f>+[1]DEPURADO!M34+[1]DEPURADO!N34</f>
        <v>14930</v>
      </c>
      <c r="J40" s="22">
        <f>+[1]DEPURADO!R34</f>
        <v>0</v>
      </c>
      <c r="K40" s="23">
        <f>+[1]DEPURADO!P34+[1]DEPURADO!Q34</f>
        <v>0</v>
      </c>
      <c r="L40" s="22">
        <v>0</v>
      </c>
      <c r="M40" s="22">
        <v>0</v>
      </c>
      <c r="N40" s="22">
        <f t="shared" si="1"/>
        <v>0</v>
      </c>
      <c r="O40" s="22">
        <f t="shared" si="2"/>
        <v>0</v>
      </c>
      <c r="P40" s="18">
        <f>IF([1]DEPURADO!H34&gt;1,0,[1]DEPURADO!B34)</f>
        <v>28038</v>
      </c>
      <c r="Q40" s="24">
        <f t="shared" si="3"/>
        <v>14930</v>
      </c>
      <c r="R40" s="25">
        <f t="shared" si="4"/>
        <v>0</v>
      </c>
      <c r="S40" s="25">
        <f>+[1]DEPURADO!J34</f>
        <v>0</v>
      </c>
      <c r="T40" s="17" t="s">
        <v>45</v>
      </c>
      <c r="U40" s="25">
        <f>+[1]DEPURADO!I34</f>
        <v>0</v>
      </c>
      <c r="V40" s="24"/>
      <c r="W40" s="17" t="s">
        <v>45</v>
      </c>
      <c r="X40" s="25">
        <f>+[1]DEPURADO!K34+[1]DEPURADO!L34</f>
        <v>0</v>
      </c>
      <c r="Y40" s="17" t="s">
        <v>45</v>
      </c>
      <c r="Z40" s="25">
        <f t="shared" si="5"/>
        <v>0</v>
      </c>
      <c r="AA40" s="25"/>
      <c r="AB40" s="25">
        <v>0</v>
      </c>
      <c r="AC40" s="25">
        <v>0</v>
      </c>
      <c r="AD40" s="24"/>
      <c r="AE40" s="24">
        <f>+[1]DEPURADO!K34</f>
        <v>0</v>
      </c>
      <c r="AF40" s="24">
        <v>0</v>
      </c>
      <c r="AG40" s="24">
        <f t="shared" si="6"/>
        <v>0</v>
      </c>
      <c r="AH40" s="24">
        <v>0</v>
      </c>
      <c r="AI40" s="24" t="str">
        <f>+[1]DEPURADO!G34</f>
        <v>SALDO DE CONTRATO LIQUIDADO</v>
      </c>
      <c r="AJ40" s="26"/>
      <c r="AK40" s="27"/>
    </row>
    <row r="41" spans="1:37" s="28" customFormat="1">
      <c r="A41" s="17">
        <f t="shared" si="0"/>
        <v>33</v>
      </c>
      <c r="B41" s="18" t="s">
        <v>44</v>
      </c>
      <c r="C41" s="17">
        <f>+[1]DEPURADO!A35</f>
        <v>28233</v>
      </c>
      <c r="D41" s="17">
        <f>+[1]DEPURADO!B35</f>
        <v>28233</v>
      </c>
      <c r="E41" s="19">
        <f>+[1]DEPURADO!C35</f>
        <v>42277</v>
      </c>
      <c r="F41" s="20">
        <f>+IF([1]DEPURADO!D35&gt;1,[1]DEPURADO!D35," ")</f>
        <v>42293</v>
      </c>
      <c r="G41" s="21">
        <f>[1]DEPURADO!F35</f>
        <v>14930</v>
      </c>
      <c r="H41" s="22">
        <v>0</v>
      </c>
      <c r="I41" s="22">
        <f>+[1]DEPURADO!M35+[1]DEPURADO!N35</f>
        <v>14930</v>
      </c>
      <c r="J41" s="22">
        <f>+[1]DEPURADO!R35</f>
        <v>0</v>
      </c>
      <c r="K41" s="23">
        <f>+[1]DEPURADO!P35+[1]DEPURADO!Q35</f>
        <v>0</v>
      </c>
      <c r="L41" s="22">
        <v>0</v>
      </c>
      <c r="M41" s="22">
        <v>0</v>
      </c>
      <c r="N41" s="22">
        <f t="shared" si="1"/>
        <v>0</v>
      </c>
      <c r="O41" s="22">
        <f t="shared" si="2"/>
        <v>0</v>
      </c>
      <c r="P41" s="18">
        <f>IF([1]DEPURADO!H35&gt;1,0,[1]DEPURADO!B35)</f>
        <v>28233</v>
      </c>
      <c r="Q41" s="24">
        <f t="shared" si="3"/>
        <v>14930</v>
      </c>
      <c r="R41" s="25">
        <f t="shared" si="4"/>
        <v>0</v>
      </c>
      <c r="S41" s="25">
        <f>+[1]DEPURADO!J35</f>
        <v>0</v>
      </c>
      <c r="T41" s="17" t="s">
        <v>45</v>
      </c>
      <c r="U41" s="25">
        <f>+[1]DEPURADO!I35</f>
        <v>0</v>
      </c>
      <c r="V41" s="24"/>
      <c r="W41" s="17" t="s">
        <v>45</v>
      </c>
      <c r="X41" s="25">
        <f>+[1]DEPURADO!K35+[1]DEPURADO!L35</f>
        <v>0</v>
      </c>
      <c r="Y41" s="17" t="s">
        <v>45</v>
      </c>
      <c r="Z41" s="25">
        <f t="shared" si="5"/>
        <v>0</v>
      </c>
      <c r="AA41" s="25"/>
      <c r="AB41" s="25">
        <v>0</v>
      </c>
      <c r="AC41" s="25">
        <v>0</v>
      </c>
      <c r="AD41" s="24"/>
      <c r="AE41" s="24">
        <f>+[1]DEPURADO!K35</f>
        <v>0</v>
      </c>
      <c r="AF41" s="24">
        <v>0</v>
      </c>
      <c r="AG41" s="24">
        <f t="shared" si="6"/>
        <v>0</v>
      </c>
      <c r="AH41" s="24">
        <v>0</v>
      </c>
      <c r="AI41" s="24" t="str">
        <f>+[1]DEPURADO!G35</f>
        <v>SALDO DE CONTRATO LIQUIDADO</v>
      </c>
      <c r="AJ41" s="26"/>
      <c r="AK41" s="27"/>
    </row>
    <row r="42" spans="1:37" s="28" customFormat="1">
      <c r="A42" s="17">
        <f t="shared" si="0"/>
        <v>34</v>
      </c>
      <c r="B42" s="18" t="s">
        <v>44</v>
      </c>
      <c r="C42" s="17">
        <f>+[1]DEPURADO!A36</f>
        <v>28213</v>
      </c>
      <c r="D42" s="17">
        <f>+[1]DEPURADO!B36</f>
        <v>28213</v>
      </c>
      <c r="E42" s="19">
        <f>+[1]DEPURADO!C36</f>
        <v>42277</v>
      </c>
      <c r="F42" s="20">
        <f>+IF([1]DEPURADO!D36&gt;1,[1]DEPURADO!D36," ")</f>
        <v>42293</v>
      </c>
      <c r="G42" s="21">
        <f>[1]DEPURADO!F36</f>
        <v>151155</v>
      </c>
      <c r="H42" s="22">
        <v>0</v>
      </c>
      <c r="I42" s="22">
        <f>+[1]DEPURADO!M36+[1]DEPURADO!N36</f>
        <v>151155</v>
      </c>
      <c r="J42" s="22">
        <f>+[1]DEPURADO!R36</f>
        <v>0</v>
      </c>
      <c r="K42" s="23">
        <f>+[1]DEPURADO!P36+[1]DEPURADO!Q36</f>
        <v>0</v>
      </c>
      <c r="L42" s="22">
        <v>0</v>
      </c>
      <c r="M42" s="22">
        <v>0</v>
      </c>
      <c r="N42" s="22">
        <f t="shared" si="1"/>
        <v>0</v>
      </c>
      <c r="O42" s="22">
        <f t="shared" si="2"/>
        <v>0</v>
      </c>
      <c r="P42" s="18">
        <f>IF([1]DEPURADO!H36&gt;1,0,[1]DEPURADO!B36)</f>
        <v>28213</v>
      </c>
      <c r="Q42" s="24">
        <f t="shared" si="3"/>
        <v>151155</v>
      </c>
      <c r="R42" s="25">
        <f t="shared" si="4"/>
        <v>0</v>
      </c>
      <c r="S42" s="25">
        <f>+[1]DEPURADO!J36</f>
        <v>0</v>
      </c>
      <c r="T42" s="17" t="s">
        <v>45</v>
      </c>
      <c r="U42" s="25">
        <f>+[1]DEPURADO!I36</f>
        <v>0</v>
      </c>
      <c r="V42" s="24"/>
      <c r="W42" s="17" t="s">
        <v>45</v>
      </c>
      <c r="X42" s="25">
        <f>+[1]DEPURADO!K36+[1]DEPURADO!L36</f>
        <v>0</v>
      </c>
      <c r="Y42" s="17" t="s">
        <v>45</v>
      </c>
      <c r="Z42" s="25">
        <f t="shared" si="5"/>
        <v>0</v>
      </c>
      <c r="AA42" s="25"/>
      <c r="AB42" s="25">
        <v>0</v>
      </c>
      <c r="AC42" s="25">
        <v>0</v>
      </c>
      <c r="AD42" s="24"/>
      <c r="AE42" s="24">
        <f>+[1]DEPURADO!K36</f>
        <v>0</v>
      </c>
      <c r="AF42" s="24">
        <v>0</v>
      </c>
      <c r="AG42" s="24">
        <f t="shared" si="6"/>
        <v>0</v>
      </c>
      <c r="AH42" s="24">
        <v>0</v>
      </c>
      <c r="AI42" s="24" t="str">
        <f>+[1]DEPURADO!G36</f>
        <v>SALDO DE CONTRATO LIQUIDADO</v>
      </c>
      <c r="AJ42" s="26"/>
      <c r="AK42" s="27"/>
    </row>
    <row r="43" spans="1:37" s="28" customFormat="1">
      <c r="A43" s="17">
        <f t="shared" si="0"/>
        <v>35</v>
      </c>
      <c r="B43" s="18" t="s">
        <v>44</v>
      </c>
      <c r="C43" s="17">
        <f>+[1]DEPURADO!A37</f>
        <v>28063</v>
      </c>
      <c r="D43" s="17">
        <f>+[1]DEPURADO!B37</f>
        <v>28063</v>
      </c>
      <c r="E43" s="19">
        <f>+[1]DEPURADO!C37</f>
        <v>42277</v>
      </c>
      <c r="F43" s="20">
        <f>+IF([1]DEPURADO!D37&gt;1,[1]DEPURADO!D37," ")</f>
        <v>42293</v>
      </c>
      <c r="G43" s="21">
        <f>[1]DEPURADO!F37</f>
        <v>15211</v>
      </c>
      <c r="H43" s="22">
        <v>0</v>
      </c>
      <c r="I43" s="22">
        <f>+[1]DEPURADO!M37+[1]DEPURADO!N37</f>
        <v>15211</v>
      </c>
      <c r="J43" s="22">
        <f>+[1]DEPURADO!R37</f>
        <v>0</v>
      </c>
      <c r="K43" s="23">
        <f>+[1]DEPURADO!P37+[1]DEPURADO!Q37</f>
        <v>0</v>
      </c>
      <c r="L43" s="22">
        <v>0</v>
      </c>
      <c r="M43" s="22">
        <v>0</v>
      </c>
      <c r="N43" s="22">
        <f t="shared" si="1"/>
        <v>0</v>
      </c>
      <c r="O43" s="22">
        <f t="shared" si="2"/>
        <v>0</v>
      </c>
      <c r="P43" s="18">
        <f>IF([1]DEPURADO!H37&gt;1,0,[1]DEPURADO!B37)</f>
        <v>28063</v>
      </c>
      <c r="Q43" s="24">
        <f t="shared" si="3"/>
        <v>15211</v>
      </c>
      <c r="R43" s="25">
        <f t="shared" si="4"/>
        <v>0</v>
      </c>
      <c r="S43" s="25">
        <f>+[1]DEPURADO!J37</f>
        <v>0</v>
      </c>
      <c r="T43" s="17" t="s">
        <v>45</v>
      </c>
      <c r="U43" s="25">
        <f>+[1]DEPURADO!I37</f>
        <v>0</v>
      </c>
      <c r="V43" s="24"/>
      <c r="W43" s="17" t="s">
        <v>45</v>
      </c>
      <c r="X43" s="25">
        <f>+[1]DEPURADO!K37+[1]DEPURADO!L37</f>
        <v>0</v>
      </c>
      <c r="Y43" s="17" t="s">
        <v>45</v>
      </c>
      <c r="Z43" s="25">
        <f t="shared" si="5"/>
        <v>0</v>
      </c>
      <c r="AA43" s="25"/>
      <c r="AB43" s="25">
        <v>0</v>
      </c>
      <c r="AC43" s="25">
        <v>0</v>
      </c>
      <c r="AD43" s="24"/>
      <c r="AE43" s="24">
        <f>+[1]DEPURADO!K37</f>
        <v>0</v>
      </c>
      <c r="AF43" s="24">
        <v>0</v>
      </c>
      <c r="AG43" s="24">
        <f t="shared" si="6"/>
        <v>0</v>
      </c>
      <c r="AH43" s="24">
        <v>0</v>
      </c>
      <c r="AI43" s="24" t="str">
        <f>+[1]DEPURADO!G37</f>
        <v>SALDO DE CONTRATO LIQUIDADO</v>
      </c>
      <c r="AJ43" s="26"/>
      <c r="AK43" s="27"/>
    </row>
    <row r="44" spans="1:37" s="28" customFormat="1">
      <c r="A44" s="17">
        <f t="shared" si="0"/>
        <v>36</v>
      </c>
      <c r="B44" s="18" t="s">
        <v>44</v>
      </c>
      <c r="C44" s="17">
        <f>+[1]DEPURADO!A38</f>
        <v>28600</v>
      </c>
      <c r="D44" s="17">
        <f>+[1]DEPURADO!B38</f>
        <v>28600</v>
      </c>
      <c r="E44" s="19">
        <f>+[1]DEPURADO!C38</f>
        <v>42277</v>
      </c>
      <c r="F44" s="20">
        <f>+IF([1]DEPURADO!D38&gt;1,[1]DEPURADO!D38," ")</f>
        <v>42293</v>
      </c>
      <c r="G44" s="21">
        <f>[1]DEPURADO!F38</f>
        <v>15420</v>
      </c>
      <c r="H44" s="22">
        <v>0</v>
      </c>
      <c r="I44" s="22">
        <f>+[1]DEPURADO!M38+[1]DEPURADO!N38</f>
        <v>15420</v>
      </c>
      <c r="J44" s="22">
        <f>+[1]DEPURADO!R38</f>
        <v>0</v>
      </c>
      <c r="K44" s="23">
        <f>+[1]DEPURADO!P38+[1]DEPURADO!Q38</f>
        <v>0</v>
      </c>
      <c r="L44" s="22">
        <v>0</v>
      </c>
      <c r="M44" s="22">
        <v>0</v>
      </c>
      <c r="N44" s="22">
        <f t="shared" si="1"/>
        <v>0</v>
      </c>
      <c r="O44" s="22">
        <f t="shared" si="2"/>
        <v>0</v>
      </c>
      <c r="P44" s="18">
        <f>IF([1]DEPURADO!H38&gt;1,0,[1]DEPURADO!B38)</f>
        <v>28600</v>
      </c>
      <c r="Q44" s="24">
        <f t="shared" si="3"/>
        <v>15420</v>
      </c>
      <c r="R44" s="25">
        <f t="shared" si="4"/>
        <v>0</v>
      </c>
      <c r="S44" s="25">
        <f>+[1]DEPURADO!J38</f>
        <v>0</v>
      </c>
      <c r="T44" s="17" t="s">
        <v>45</v>
      </c>
      <c r="U44" s="25">
        <f>+[1]DEPURADO!I38</f>
        <v>0</v>
      </c>
      <c r="V44" s="24"/>
      <c r="W44" s="17" t="s">
        <v>45</v>
      </c>
      <c r="X44" s="25">
        <f>+[1]DEPURADO!K38+[1]DEPURADO!L38</f>
        <v>0</v>
      </c>
      <c r="Y44" s="17" t="s">
        <v>45</v>
      </c>
      <c r="Z44" s="25">
        <f t="shared" si="5"/>
        <v>0</v>
      </c>
      <c r="AA44" s="25"/>
      <c r="AB44" s="25">
        <v>0</v>
      </c>
      <c r="AC44" s="25">
        <v>0</v>
      </c>
      <c r="AD44" s="24"/>
      <c r="AE44" s="24">
        <f>+[1]DEPURADO!K38</f>
        <v>0</v>
      </c>
      <c r="AF44" s="24">
        <v>0</v>
      </c>
      <c r="AG44" s="24">
        <f t="shared" si="6"/>
        <v>0</v>
      </c>
      <c r="AH44" s="24">
        <v>0</v>
      </c>
      <c r="AI44" s="24" t="str">
        <f>+[1]DEPURADO!G38</f>
        <v>SALDO DE CONTRATO LIQUIDADO</v>
      </c>
      <c r="AJ44" s="26"/>
      <c r="AK44" s="27"/>
    </row>
    <row r="45" spans="1:37" s="28" customFormat="1">
      <c r="A45" s="17">
        <f t="shared" si="0"/>
        <v>37</v>
      </c>
      <c r="B45" s="18" t="s">
        <v>44</v>
      </c>
      <c r="C45" s="17">
        <f>+[1]DEPURADO!A39</f>
        <v>28124</v>
      </c>
      <c r="D45" s="17">
        <f>+[1]DEPURADO!B39</f>
        <v>28124</v>
      </c>
      <c r="E45" s="19">
        <f>+[1]DEPURADO!C39</f>
        <v>42277</v>
      </c>
      <c r="F45" s="20">
        <f>+IF([1]DEPURADO!D39&gt;1,[1]DEPURADO!D39," ")</f>
        <v>42293</v>
      </c>
      <c r="G45" s="21">
        <f>[1]DEPURADO!F39</f>
        <v>16410</v>
      </c>
      <c r="H45" s="22">
        <v>0</v>
      </c>
      <c r="I45" s="22">
        <f>+[1]DEPURADO!M39+[1]DEPURADO!N39</f>
        <v>16410</v>
      </c>
      <c r="J45" s="22">
        <f>+[1]DEPURADO!R39</f>
        <v>0</v>
      </c>
      <c r="K45" s="23">
        <f>+[1]DEPURADO!P39+[1]DEPURADO!Q39</f>
        <v>0</v>
      </c>
      <c r="L45" s="22">
        <v>0</v>
      </c>
      <c r="M45" s="22">
        <v>0</v>
      </c>
      <c r="N45" s="22">
        <f t="shared" si="1"/>
        <v>0</v>
      </c>
      <c r="O45" s="22">
        <f t="shared" si="2"/>
        <v>0</v>
      </c>
      <c r="P45" s="18">
        <f>IF([1]DEPURADO!H39&gt;1,0,[1]DEPURADO!B39)</f>
        <v>28124</v>
      </c>
      <c r="Q45" s="24">
        <f t="shared" si="3"/>
        <v>16410</v>
      </c>
      <c r="R45" s="25">
        <f t="shared" si="4"/>
        <v>0</v>
      </c>
      <c r="S45" s="25">
        <f>+[1]DEPURADO!J39</f>
        <v>0</v>
      </c>
      <c r="T45" s="17" t="s">
        <v>45</v>
      </c>
      <c r="U45" s="25">
        <f>+[1]DEPURADO!I39</f>
        <v>0</v>
      </c>
      <c r="V45" s="24"/>
      <c r="W45" s="17" t="s">
        <v>45</v>
      </c>
      <c r="X45" s="25">
        <f>+[1]DEPURADO!K39+[1]DEPURADO!L39</f>
        <v>0</v>
      </c>
      <c r="Y45" s="17" t="s">
        <v>45</v>
      </c>
      <c r="Z45" s="25">
        <f t="shared" si="5"/>
        <v>0</v>
      </c>
      <c r="AA45" s="25"/>
      <c r="AB45" s="25">
        <v>0</v>
      </c>
      <c r="AC45" s="25">
        <v>0</v>
      </c>
      <c r="AD45" s="24"/>
      <c r="AE45" s="24">
        <f>+[1]DEPURADO!K39</f>
        <v>0</v>
      </c>
      <c r="AF45" s="24">
        <v>0</v>
      </c>
      <c r="AG45" s="24">
        <f t="shared" si="6"/>
        <v>0</v>
      </c>
      <c r="AH45" s="24">
        <v>0</v>
      </c>
      <c r="AI45" s="24" t="str">
        <f>+[1]DEPURADO!G39</f>
        <v>SALDO DE CONTRATO LIQUIDADO</v>
      </c>
      <c r="AJ45" s="26"/>
      <c r="AK45" s="27"/>
    </row>
    <row r="46" spans="1:37" s="28" customFormat="1">
      <c r="A46" s="17">
        <f t="shared" si="0"/>
        <v>38</v>
      </c>
      <c r="B46" s="18" t="s">
        <v>44</v>
      </c>
      <c r="C46" s="17">
        <f>+[1]DEPURADO!A40</f>
        <v>28641</v>
      </c>
      <c r="D46" s="17">
        <f>+[1]DEPURADO!B40</f>
        <v>28641</v>
      </c>
      <c r="E46" s="19">
        <f>+[1]DEPURADO!C40</f>
        <v>42277</v>
      </c>
      <c r="F46" s="20">
        <f>+IF([1]DEPURADO!D40&gt;1,[1]DEPURADO!D40," ")</f>
        <v>42293</v>
      </c>
      <c r="G46" s="21">
        <f>[1]DEPURADO!F40</f>
        <v>16410</v>
      </c>
      <c r="H46" s="22">
        <v>0</v>
      </c>
      <c r="I46" s="22">
        <f>+[1]DEPURADO!M40+[1]DEPURADO!N40</f>
        <v>16410</v>
      </c>
      <c r="J46" s="22">
        <f>+[1]DEPURADO!R40</f>
        <v>0</v>
      </c>
      <c r="K46" s="23">
        <f>+[1]DEPURADO!P40+[1]DEPURADO!Q40</f>
        <v>0</v>
      </c>
      <c r="L46" s="22">
        <v>0</v>
      </c>
      <c r="M46" s="22">
        <v>0</v>
      </c>
      <c r="N46" s="22">
        <f t="shared" si="1"/>
        <v>0</v>
      </c>
      <c r="O46" s="22">
        <f t="shared" si="2"/>
        <v>0</v>
      </c>
      <c r="P46" s="18">
        <f>IF([1]DEPURADO!H40&gt;1,0,[1]DEPURADO!B40)</f>
        <v>28641</v>
      </c>
      <c r="Q46" s="24">
        <f t="shared" si="3"/>
        <v>16410</v>
      </c>
      <c r="R46" s="25">
        <f t="shared" si="4"/>
        <v>0</v>
      </c>
      <c r="S46" s="25">
        <f>+[1]DEPURADO!J40</f>
        <v>0</v>
      </c>
      <c r="T46" s="17" t="s">
        <v>45</v>
      </c>
      <c r="U46" s="25">
        <f>+[1]DEPURADO!I40</f>
        <v>0</v>
      </c>
      <c r="V46" s="24"/>
      <c r="W46" s="17" t="s">
        <v>45</v>
      </c>
      <c r="X46" s="25">
        <f>+[1]DEPURADO!K40+[1]DEPURADO!L40</f>
        <v>0</v>
      </c>
      <c r="Y46" s="17" t="s">
        <v>45</v>
      </c>
      <c r="Z46" s="25">
        <f t="shared" si="5"/>
        <v>0</v>
      </c>
      <c r="AA46" s="25"/>
      <c r="AB46" s="25">
        <v>0</v>
      </c>
      <c r="AC46" s="25">
        <v>0</v>
      </c>
      <c r="AD46" s="24"/>
      <c r="AE46" s="24">
        <f>+[1]DEPURADO!K40</f>
        <v>0</v>
      </c>
      <c r="AF46" s="24">
        <v>0</v>
      </c>
      <c r="AG46" s="24">
        <f t="shared" si="6"/>
        <v>0</v>
      </c>
      <c r="AH46" s="24">
        <v>0</v>
      </c>
      <c r="AI46" s="24" t="str">
        <f>+[1]DEPURADO!G40</f>
        <v>SALDO DE CONTRATO LIQUIDADO</v>
      </c>
      <c r="AJ46" s="26"/>
      <c r="AK46" s="27"/>
    </row>
    <row r="47" spans="1:37" s="28" customFormat="1">
      <c r="A47" s="17">
        <f t="shared" si="0"/>
        <v>39</v>
      </c>
      <c r="B47" s="18" t="s">
        <v>44</v>
      </c>
      <c r="C47" s="17">
        <f>+[1]DEPURADO!A41</f>
        <v>28678</v>
      </c>
      <c r="D47" s="17">
        <f>+[1]DEPURADO!B41</f>
        <v>28678</v>
      </c>
      <c r="E47" s="19">
        <f>+[1]DEPURADO!C41</f>
        <v>42277</v>
      </c>
      <c r="F47" s="20">
        <f>+IF([1]DEPURADO!D41&gt;1,[1]DEPURADO!D41," ")</f>
        <v>42293</v>
      </c>
      <c r="G47" s="21">
        <f>[1]DEPURADO!F41</f>
        <v>164870</v>
      </c>
      <c r="H47" s="22">
        <v>0</v>
      </c>
      <c r="I47" s="22">
        <f>+[1]DEPURADO!M41+[1]DEPURADO!N41</f>
        <v>164870</v>
      </c>
      <c r="J47" s="22">
        <f>+[1]DEPURADO!R41</f>
        <v>0</v>
      </c>
      <c r="K47" s="23">
        <f>+[1]DEPURADO!P41+[1]DEPURADO!Q41</f>
        <v>0</v>
      </c>
      <c r="L47" s="22">
        <v>0</v>
      </c>
      <c r="M47" s="22">
        <v>0</v>
      </c>
      <c r="N47" s="22">
        <f t="shared" si="1"/>
        <v>0</v>
      </c>
      <c r="O47" s="22">
        <f t="shared" si="2"/>
        <v>0</v>
      </c>
      <c r="P47" s="18">
        <f>IF([1]DEPURADO!H41&gt;1,0,[1]DEPURADO!B41)</f>
        <v>28678</v>
      </c>
      <c r="Q47" s="24">
        <f t="shared" si="3"/>
        <v>164870</v>
      </c>
      <c r="R47" s="25">
        <f t="shared" si="4"/>
        <v>0</v>
      </c>
      <c r="S47" s="25">
        <f>+[1]DEPURADO!J41</f>
        <v>0</v>
      </c>
      <c r="T47" s="17" t="s">
        <v>45</v>
      </c>
      <c r="U47" s="25">
        <f>+[1]DEPURADO!I41</f>
        <v>0</v>
      </c>
      <c r="V47" s="24"/>
      <c r="W47" s="17" t="s">
        <v>45</v>
      </c>
      <c r="X47" s="25">
        <f>+[1]DEPURADO!K41+[1]DEPURADO!L41</f>
        <v>0</v>
      </c>
      <c r="Y47" s="17" t="s">
        <v>45</v>
      </c>
      <c r="Z47" s="25">
        <f t="shared" si="5"/>
        <v>0</v>
      </c>
      <c r="AA47" s="25"/>
      <c r="AB47" s="25">
        <v>0</v>
      </c>
      <c r="AC47" s="25">
        <v>0</v>
      </c>
      <c r="AD47" s="24"/>
      <c r="AE47" s="24">
        <f>+[1]DEPURADO!K41</f>
        <v>0</v>
      </c>
      <c r="AF47" s="24">
        <v>0</v>
      </c>
      <c r="AG47" s="24">
        <f t="shared" si="6"/>
        <v>0</v>
      </c>
      <c r="AH47" s="24">
        <v>0</v>
      </c>
      <c r="AI47" s="24" t="str">
        <f>+[1]DEPURADO!G41</f>
        <v>SALDO DE CONTRATO LIQUIDADO</v>
      </c>
      <c r="AJ47" s="26"/>
      <c r="AK47" s="27"/>
    </row>
    <row r="48" spans="1:37" s="28" customFormat="1">
      <c r="A48" s="17">
        <f t="shared" si="0"/>
        <v>40</v>
      </c>
      <c r="B48" s="18" t="s">
        <v>44</v>
      </c>
      <c r="C48" s="17">
        <f>+[1]DEPURADO!A42</f>
        <v>28175</v>
      </c>
      <c r="D48" s="17">
        <f>+[1]DEPURADO!B42</f>
        <v>28175</v>
      </c>
      <c r="E48" s="19">
        <f>+[1]DEPURADO!C42</f>
        <v>42277</v>
      </c>
      <c r="F48" s="20">
        <f>+IF([1]DEPURADO!D42&gt;1,[1]DEPURADO!D42," ")</f>
        <v>42293</v>
      </c>
      <c r="G48" s="21">
        <f>[1]DEPURADO!F42</f>
        <v>165590</v>
      </c>
      <c r="H48" s="22">
        <v>0</v>
      </c>
      <c r="I48" s="22">
        <f>+[1]DEPURADO!M42+[1]DEPURADO!N42</f>
        <v>165590</v>
      </c>
      <c r="J48" s="22">
        <f>+[1]DEPURADO!R42</f>
        <v>0</v>
      </c>
      <c r="K48" s="23">
        <f>+[1]DEPURADO!P42+[1]DEPURADO!Q42</f>
        <v>0</v>
      </c>
      <c r="L48" s="22">
        <v>0</v>
      </c>
      <c r="M48" s="22">
        <v>0</v>
      </c>
      <c r="N48" s="22">
        <f t="shared" si="1"/>
        <v>0</v>
      </c>
      <c r="O48" s="22">
        <f t="shared" si="2"/>
        <v>0</v>
      </c>
      <c r="P48" s="18">
        <f>IF([1]DEPURADO!H42&gt;1,0,[1]DEPURADO!B42)</f>
        <v>28175</v>
      </c>
      <c r="Q48" s="24">
        <f t="shared" si="3"/>
        <v>165590</v>
      </c>
      <c r="R48" s="25">
        <f t="shared" si="4"/>
        <v>0</v>
      </c>
      <c r="S48" s="25">
        <f>+[1]DEPURADO!J42</f>
        <v>0</v>
      </c>
      <c r="T48" s="17" t="s">
        <v>45</v>
      </c>
      <c r="U48" s="25">
        <f>+[1]DEPURADO!I42</f>
        <v>0</v>
      </c>
      <c r="V48" s="24"/>
      <c r="W48" s="17" t="s">
        <v>45</v>
      </c>
      <c r="X48" s="25">
        <f>+[1]DEPURADO!K42+[1]DEPURADO!L42</f>
        <v>0</v>
      </c>
      <c r="Y48" s="17" t="s">
        <v>45</v>
      </c>
      <c r="Z48" s="25">
        <f t="shared" si="5"/>
        <v>0</v>
      </c>
      <c r="AA48" s="25"/>
      <c r="AB48" s="25">
        <v>0</v>
      </c>
      <c r="AC48" s="25">
        <v>0</v>
      </c>
      <c r="AD48" s="24"/>
      <c r="AE48" s="24">
        <f>+[1]DEPURADO!K42</f>
        <v>0</v>
      </c>
      <c r="AF48" s="24">
        <v>0</v>
      </c>
      <c r="AG48" s="24">
        <f t="shared" si="6"/>
        <v>0</v>
      </c>
      <c r="AH48" s="24">
        <v>0</v>
      </c>
      <c r="AI48" s="24" t="str">
        <f>+[1]DEPURADO!G42</f>
        <v>SALDO DE CONTRATO LIQUIDADO</v>
      </c>
      <c r="AJ48" s="26"/>
      <c r="AK48" s="27"/>
    </row>
    <row r="49" spans="1:37" s="28" customFormat="1">
      <c r="A49" s="17">
        <f t="shared" si="0"/>
        <v>41</v>
      </c>
      <c r="B49" s="18" t="s">
        <v>44</v>
      </c>
      <c r="C49" s="17">
        <f>+[1]DEPURADO!A43</f>
        <v>28584</v>
      </c>
      <c r="D49" s="17">
        <f>+[1]DEPURADO!B43</f>
        <v>28584</v>
      </c>
      <c r="E49" s="19">
        <f>+[1]DEPURADO!C43</f>
        <v>42277</v>
      </c>
      <c r="F49" s="20">
        <f>+IF([1]DEPURADO!D43&gt;1,[1]DEPURADO!D43," ")</f>
        <v>42293</v>
      </c>
      <c r="G49" s="21">
        <f>[1]DEPURADO!F43</f>
        <v>16780</v>
      </c>
      <c r="H49" s="22">
        <v>0</v>
      </c>
      <c r="I49" s="22">
        <f>+[1]DEPURADO!M43+[1]DEPURADO!N43</f>
        <v>16780</v>
      </c>
      <c r="J49" s="22">
        <f>+[1]DEPURADO!R43</f>
        <v>0</v>
      </c>
      <c r="K49" s="23">
        <f>+[1]DEPURADO!P43+[1]DEPURADO!Q43</f>
        <v>0</v>
      </c>
      <c r="L49" s="22">
        <v>0</v>
      </c>
      <c r="M49" s="22">
        <v>0</v>
      </c>
      <c r="N49" s="22">
        <f t="shared" si="1"/>
        <v>0</v>
      </c>
      <c r="O49" s="22">
        <f t="shared" si="2"/>
        <v>0</v>
      </c>
      <c r="P49" s="18">
        <f>IF([1]DEPURADO!H43&gt;1,0,[1]DEPURADO!B43)</f>
        <v>28584</v>
      </c>
      <c r="Q49" s="24">
        <f t="shared" si="3"/>
        <v>16780</v>
      </c>
      <c r="R49" s="25">
        <f t="shared" si="4"/>
        <v>0</v>
      </c>
      <c r="S49" s="25">
        <f>+[1]DEPURADO!J43</f>
        <v>0</v>
      </c>
      <c r="T49" s="17" t="s">
        <v>45</v>
      </c>
      <c r="U49" s="25">
        <f>+[1]DEPURADO!I43</f>
        <v>0</v>
      </c>
      <c r="V49" s="24"/>
      <c r="W49" s="17" t="s">
        <v>45</v>
      </c>
      <c r="X49" s="25">
        <f>+[1]DEPURADO!K43+[1]DEPURADO!L43</f>
        <v>0</v>
      </c>
      <c r="Y49" s="17" t="s">
        <v>45</v>
      </c>
      <c r="Z49" s="25">
        <f t="shared" si="5"/>
        <v>0</v>
      </c>
      <c r="AA49" s="25"/>
      <c r="AB49" s="25">
        <v>0</v>
      </c>
      <c r="AC49" s="25">
        <v>0</v>
      </c>
      <c r="AD49" s="24"/>
      <c r="AE49" s="24">
        <f>+[1]DEPURADO!K43</f>
        <v>0</v>
      </c>
      <c r="AF49" s="24">
        <v>0</v>
      </c>
      <c r="AG49" s="24">
        <f t="shared" si="6"/>
        <v>0</v>
      </c>
      <c r="AH49" s="24">
        <v>0</v>
      </c>
      <c r="AI49" s="24" t="str">
        <f>+[1]DEPURADO!G43</f>
        <v>SALDO DE CONTRATO LIQUIDADO</v>
      </c>
      <c r="AJ49" s="26"/>
      <c r="AK49" s="27"/>
    </row>
    <row r="50" spans="1:37" s="28" customFormat="1">
      <c r="A50" s="17">
        <f t="shared" si="0"/>
        <v>42</v>
      </c>
      <c r="B50" s="18" t="s">
        <v>44</v>
      </c>
      <c r="C50" s="17">
        <f>+[1]DEPURADO!A44</f>
        <v>28177</v>
      </c>
      <c r="D50" s="17">
        <f>+[1]DEPURADO!B44</f>
        <v>28177</v>
      </c>
      <c r="E50" s="19">
        <f>+[1]DEPURADO!C44</f>
        <v>42277</v>
      </c>
      <c r="F50" s="20">
        <f>+IF([1]DEPURADO!D44&gt;1,[1]DEPURADO!D44," ")</f>
        <v>42293</v>
      </c>
      <c r="G50" s="21">
        <f>[1]DEPURADO!F44</f>
        <v>168810</v>
      </c>
      <c r="H50" s="22">
        <v>0</v>
      </c>
      <c r="I50" s="22">
        <f>+[1]DEPURADO!M44+[1]DEPURADO!N44</f>
        <v>168810</v>
      </c>
      <c r="J50" s="22">
        <f>+[1]DEPURADO!R44</f>
        <v>0</v>
      </c>
      <c r="K50" s="23">
        <f>+[1]DEPURADO!P44+[1]DEPURADO!Q44</f>
        <v>0</v>
      </c>
      <c r="L50" s="22">
        <v>0</v>
      </c>
      <c r="M50" s="22">
        <v>0</v>
      </c>
      <c r="N50" s="22">
        <f t="shared" si="1"/>
        <v>0</v>
      </c>
      <c r="O50" s="22">
        <f t="shared" si="2"/>
        <v>0</v>
      </c>
      <c r="P50" s="18">
        <f>IF([1]DEPURADO!H44&gt;1,0,[1]DEPURADO!B44)</f>
        <v>28177</v>
      </c>
      <c r="Q50" s="24">
        <f t="shared" si="3"/>
        <v>168810</v>
      </c>
      <c r="R50" s="25">
        <f t="shared" si="4"/>
        <v>0</v>
      </c>
      <c r="S50" s="25">
        <f>+[1]DEPURADO!J44</f>
        <v>0</v>
      </c>
      <c r="T50" s="17" t="s">
        <v>45</v>
      </c>
      <c r="U50" s="25">
        <f>+[1]DEPURADO!I44</f>
        <v>0</v>
      </c>
      <c r="V50" s="24"/>
      <c r="W50" s="17" t="s">
        <v>45</v>
      </c>
      <c r="X50" s="25">
        <f>+[1]DEPURADO!K44+[1]DEPURADO!L44</f>
        <v>0</v>
      </c>
      <c r="Y50" s="17" t="s">
        <v>45</v>
      </c>
      <c r="Z50" s="25">
        <f t="shared" si="5"/>
        <v>0</v>
      </c>
      <c r="AA50" s="25"/>
      <c r="AB50" s="25">
        <v>0</v>
      </c>
      <c r="AC50" s="25">
        <v>0</v>
      </c>
      <c r="AD50" s="24"/>
      <c r="AE50" s="24">
        <f>+[1]DEPURADO!K44</f>
        <v>0</v>
      </c>
      <c r="AF50" s="24">
        <v>0</v>
      </c>
      <c r="AG50" s="24">
        <f t="shared" si="6"/>
        <v>0</v>
      </c>
      <c r="AH50" s="24">
        <v>0</v>
      </c>
      <c r="AI50" s="24" t="str">
        <f>+[1]DEPURADO!G44</f>
        <v>SALDO DE CONTRATO LIQUIDADO</v>
      </c>
      <c r="AJ50" s="26"/>
      <c r="AK50" s="27"/>
    </row>
    <row r="51" spans="1:37" s="28" customFormat="1">
      <c r="A51" s="17">
        <f t="shared" si="0"/>
        <v>43</v>
      </c>
      <c r="B51" s="18" t="s">
        <v>44</v>
      </c>
      <c r="C51" s="17">
        <f>+[1]DEPURADO!A45</f>
        <v>27959</v>
      </c>
      <c r="D51" s="17">
        <f>+[1]DEPURADO!B45</f>
        <v>27959</v>
      </c>
      <c r="E51" s="19">
        <f>+[1]DEPURADO!C45</f>
        <v>42277</v>
      </c>
      <c r="F51" s="20">
        <f>+IF([1]DEPURADO!D45&gt;1,[1]DEPURADO!D45," ")</f>
        <v>42293</v>
      </c>
      <c r="G51" s="21">
        <f>[1]DEPURADO!F45</f>
        <v>16910</v>
      </c>
      <c r="H51" s="22">
        <v>0</v>
      </c>
      <c r="I51" s="22">
        <f>+[1]DEPURADO!M45+[1]DEPURADO!N45</f>
        <v>16910</v>
      </c>
      <c r="J51" s="22">
        <f>+[1]DEPURADO!R45</f>
        <v>0</v>
      </c>
      <c r="K51" s="23">
        <f>+[1]DEPURADO!P45+[1]DEPURADO!Q45</f>
        <v>0</v>
      </c>
      <c r="L51" s="22">
        <v>0</v>
      </c>
      <c r="M51" s="22">
        <v>0</v>
      </c>
      <c r="N51" s="22">
        <f t="shared" si="1"/>
        <v>0</v>
      </c>
      <c r="O51" s="22">
        <f t="shared" si="2"/>
        <v>0</v>
      </c>
      <c r="P51" s="18">
        <f>IF([1]DEPURADO!H45&gt;1,0,[1]DEPURADO!B45)</f>
        <v>27959</v>
      </c>
      <c r="Q51" s="24">
        <f t="shared" si="3"/>
        <v>16910</v>
      </c>
      <c r="R51" s="25">
        <f t="shared" si="4"/>
        <v>0</v>
      </c>
      <c r="S51" s="25">
        <f>+[1]DEPURADO!J45</f>
        <v>0</v>
      </c>
      <c r="T51" s="17" t="s">
        <v>45</v>
      </c>
      <c r="U51" s="25">
        <f>+[1]DEPURADO!I45</f>
        <v>0</v>
      </c>
      <c r="V51" s="24"/>
      <c r="W51" s="17" t="s">
        <v>45</v>
      </c>
      <c r="X51" s="25">
        <f>+[1]DEPURADO!K45+[1]DEPURADO!L45</f>
        <v>0</v>
      </c>
      <c r="Y51" s="17" t="s">
        <v>45</v>
      </c>
      <c r="Z51" s="25">
        <f t="shared" si="5"/>
        <v>0</v>
      </c>
      <c r="AA51" s="25"/>
      <c r="AB51" s="25">
        <v>0</v>
      </c>
      <c r="AC51" s="25">
        <v>0</v>
      </c>
      <c r="AD51" s="24"/>
      <c r="AE51" s="24">
        <f>+[1]DEPURADO!K45</f>
        <v>0</v>
      </c>
      <c r="AF51" s="24">
        <v>0</v>
      </c>
      <c r="AG51" s="24">
        <f t="shared" si="6"/>
        <v>0</v>
      </c>
      <c r="AH51" s="24">
        <v>0</v>
      </c>
      <c r="AI51" s="24" t="str">
        <f>+[1]DEPURADO!G45</f>
        <v>SALDO DE CONTRATO LIQUIDADO</v>
      </c>
      <c r="AJ51" s="26"/>
      <c r="AK51" s="27"/>
    </row>
    <row r="52" spans="1:37" s="28" customFormat="1">
      <c r="A52" s="17">
        <f t="shared" si="0"/>
        <v>44</v>
      </c>
      <c r="B52" s="18" t="s">
        <v>44</v>
      </c>
      <c r="C52" s="17">
        <f>+[1]DEPURADO!A46</f>
        <v>27960</v>
      </c>
      <c r="D52" s="17">
        <f>+[1]DEPURADO!B46</f>
        <v>27960</v>
      </c>
      <c r="E52" s="19">
        <f>+[1]DEPURADO!C46</f>
        <v>42277</v>
      </c>
      <c r="F52" s="20">
        <f>+IF([1]DEPURADO!D46&gt;1,[1]DEPURADO!D46," ")</f>
        <v>42293</v>
      </c>
      <c r="G52" s="21">
        <f>[1]DEPURADO!F46</f>
        <v>16910</v>
      </c>
      <c r="H52" s="22">
        <v>0</v>
      </c>
      <c r="I52" s="22">
        <f>+[1]DEPURADO!M46+[1]DEPURADO!N46</f>
        <v>16910</v>
      </c>
      <c r="J52" s="22">
        <f>+[1]DEPURADO!R46</f>
        <v>0</v>
      </c>
      <c r="K52" s="23">
        <f>+[1]DEPURADO!P46+[1]DEPURADO!Q46</f>
        <v>0</v>
      </c>
      <c r="L52" s="22">
        <v>0</v>
      </c>
      <c r="M52" s="22">
        <v>0</v>
      </c>
      <c r="N52" s="22">
        <f t="shared" si="1"/>
        <v>0</v>
      </c>
      <c r="O52" s="22">
        <f t="shared" si="2"/>
        <v>0</v>
      </c>
      <c r="P52" s="18">
        <f>IF([1]DEPURADO!H46&gt;1,0,[1]DEPURADO!B46)</f>
        <v>27960</v>
      </c>
      <c r="Q52" s="24">
        <f t="shared" si="3"/>
        <v>16910</v>
      </c>
      <c r="R52" s="25">
        <f t="shared" si="4"/>
        <v>0</v>
      </c>
      <c r="S52" s="25">
        <f>+[1]DEPURADO!J46</f>
        <v>0</v>
      </c>
      <c r="T52" s="17" t="s">
        <v>45</v>
      </c>
      <c r="U52" s="25">
        <f>+[1]DEPURADO!I46</f>
        <v>0</v>
      </c>
      <c r="V52" s="24"/>
      <c r="W52" s="17" t="s">
        <v>45</v>
      </c>
      <c r="X52" s="25">
        <f>+[1]DEPURADO!K46+[1]DEPURADO!L46</f>
        <v>0</v>
      </c>
      <c r="Y52" s="17" t="s">
        <v>45</v>
      </c>
      <c r="Z52" s="25">
        <f t="shared" si="5"/>
        <v>0</v>
      </c>
      <c r="AA52" s="25"/>
      <c r="AB52" s="25">
        <v>0</v>
      </c>
      <c r="AC52" s="25">
        <v>0</v>
      </c>
      <c r="AD52" s="24"/>
      <c r="AE52" s="24">
        <f>+[1]DEPURADO!K46</f>
        <v>0</v>
      </c>
      <c r="AF52" s="24">
        <v>0</v>
      </c>
      <c r="AG52" s="24">
        <f t="shared" si="6"/>
        <v>0</v>
      </c>
      <c r="AH52" s="24">
        <v>0</v>
      </c>
      <c r="AI52" s="24" t="str">
        <f>+[1]DEPURADO!G46</f>
        <v>SALDO DE CONTRATO LIQUIDADO</v>
      </c>
      <c r="AJ52" s="26"/>
      <c r="AK52" s="27"/>
    </row>
    <row r="53" spans="1:37" s="28" customFormat="1">
      <c r="A53" s="17">
        <f t="shared" si="0"/>
        <v>45</v>
      </c>
      <c r="B53" s="18" t="s">
        <v>44</v>
      </c>
      <c r="C53" s="17">
        <f>+[1]DEPURADO!A47</f>
        <v>27961</v>
      </c>
      <c r="D53" s="17">
        <f>+[1]DEPURADO!B47</f>
        <v>27961</v>
      </c>
      <c r="E53" s="19">
        <f>+[1]DEPURADO!C47</f>
        <v>42277</v>
      </c>
      <c r="F53" s="20">
        <f>+IF([1]DEPURADO!D47&gt;1,[1]DEPURADO!D47," ")</f>
        <v>42293</v>
      </c>
      <c r="G53" s="21">
        <f>[1]DEPURADO!F47</f>
        <v>16910</v>
      </c>
      <c r="H53" s="22">
        <v>0</v>
      </c>
      <c r="I53" s="22">
        <f>+[1]DEPURADO!M47+[1]DEPURADO!N47</f>
        <v>16910</v>
      </c>
      <c r="J53" s="22">
        <f>+[1]DEPURADO!R47</f>
        <v>0</v>
      </c>
      <c r="K53" s="23">
        <f>+[1]DEPURADO!P47+[1]DEPURADO!Q47</f>
        <v>0</v>
      </c>
      <c r="L53" s="22">
        <v>0</v>
      </c>
      <c r="M53" s="22">
        <v>0</v>
      </c>
      <c r="N53" s="22">
        <f t="shared" si="1"/>
        <v>0</v>
      </c>
      <c r="O53" s="22">
        <f t="shared" si="2"/>
        <v>0</v>
      </c>
      <c r="P53" s="18">
        <f>IF([1]DEPURADO!H47&gt;1,0,[1]DEPURADO!B47)</f>
        <v>27961</v>
      </c>
      <c r="Q53" s="24">
        <f t="shared" si="3"/>
        <v>16910</v>
      </c>
      <c r="R53" s="25">
        <f t="shared" si="4"/>
        <v>0</v>
      </c>
      <c r="S53" s="25">
        <f>+[1]DEPURADO!J47</f>
        <v>0</v>
      </c>
      <c r="T53" s="17" t="s">
        <v>45</v>
      </c>
      <c r="U53" s="25">
        <f>+[1]DEPURADO!I47</f>
        <v>0</v>
      </c>
      <c r="V53" s="24"/>
      <c r="W53" s="17" t="s">
        <v>45</v>
      </c>
      <c r="X53" s="25">
        <f>+[1]DEPURADO!K47+[1]DEPURADO!L47</f>
        <v>0</v>
      </c>
      <c r="Y53" s="17" t="s">
        <v>45</v>
      </c>
      <c r="Z53" s="25">
        <f t="shared" si="5"/>
        <v>0</v>
      </c>
      <c r="AA53" s="25"/>
      <c r="AB53" s="25">
        <v>0</v>
      </c>
      <c r="AC53" s="25">
        <v>0</v>
      </c>
      <c r="AD53" s="24"/>
      <c r="AE53" s="24">
        <f>+[1]DEPURADO!K47</f>
        <v>0</v>
      </c>
      <c r="AF53" s="24">
        <v>0</v>
      </c>
      <c r="AG53" s="24">
        <f t="shared" si="6"/>
        <v>0</v>
      </c>
      <c r="AH53" s="24">
        <v>0</v>
      </c>
      <c r="AI53" s="24" t="str">
        <f>+[1]DEPURADO!G47</f>
        <v>SALDO DE CONTRATO LIQUIDADO</v>
      </c>
      <c r="AJ53" s="26"/>
      <c r="AK53" s="27"/>
    </row>
    <row r="54" spans="1:37" s="28" customFormat="1">
      <c r="A54" s="17">
        <f t="shared" si="0"/>
        <v>46</v>
      </c>
      <c r="B54" s="18" t="s">
        <v>44</v>
      </c>
      <c r="C54" s="17">
        <f>+[1]DEPURADO!A48</f>
        <v>27962</v>
      </c>
      <c r="D54" s="17">
        <f>+[1]DEPURADO!B48</f>
        <v>27962</v>
      </c>
      <c r="E54" s="19">
        <f>+[1]DEPURADO!C48</f>
        <v>42277</v>
      </c>
      <c r="F54" s="20">
        <f>+IF([1]DEPURADO!D48&gt;1,[1]DEPURADO!D48," ")</f>
        <v>42293</v>
      </c>
      <c r="G54" s="21">
        <f>[1]DEPURADO!F48</f>
        <v>16910</v>
      </c>
      <c r="H54" s="22">
        <v>0</v>
      </c>
      <c r="I54" s="22">
        <f>+[1]DEPURADO!M48+[1]DEPURADO!N48</f>
        <v>16910</v>
      </c>
      <c r="J54" s="22">
        <f>+[1]DEPURADO!R48</f>
        <v>0</v>
      </c>
      <c r="K54" s="23">
        <f>+[1]DEPURADO!P48+[1]DEPURADO!Q48</f>
        <v>0</v>
      </c>
      <c r="L54" s="22">
        <v>0</v>
      </c>
      <c r="M54" s="22">
        <v>0</v>
      </c>
      <c r="N54" s="22">
        <f t="shared" si="1"/>
        <v>0</v>
      </c>
      <c r="O54" s="22">
        <f t="shared" si="2"/>
        <v>0</v>
      </c>
      <c r="P54" s="18">
        <f>IF([1]DEPURADO!H48&gt;1,0,[1]DEPURADO!B48)</f>
        <v>27962</v>
      </c>
      <c r="Q54" s="24">
        <f t="shared" si="3"/>
        <v>16910</v>
      </c>
      <c r="R54" s="25">
        <f t="shared" si="4"/>
        <v>0</v>
      </c>
      <c r="S54" s="25">
        <f>+[1]DEPURADO!J48</f>
        <v>0</v>
      </c>
      <c r="T54" s="17" t="s">
        <v>45</v>
      </c>
      <c r="U54" s="25">
        <f>+[1]DEPURADO!I48</f>
        <v>0</v>
      </c>
      <c r="V54" s="24"/>
      <c r="W54" s="17" t="s">
        <v>45</v>
      </c>
      <c r="X54" s="25">
        <f>+[1]DEPURADO!K48+[1]DEPURADO!L48</f>
        <v>0</v>
      </c>
      <c r="Y54" s="17" t="s">
        <v>45</v>
      </c>
      <c r="Z54" s="25">
        <f t="shared" si="5"/>
        <v>0</v>
      </c>
      <c r="AA54" s="25"/>
      <c r="AB54" s="25">
        <v>0</v>
      </c>
      <c r="AC54" s="25">
        <v>0</v>
      </c>
      <c r="AD54" s="24"/>
      <c r="AE54" s="24">
        <f>+[1]DEPURADO!K48</f>
        <v>0</v>
      </c>
      <c r="AF54" s="24">
        <v>0</v>
      </c>
      <c r="AG54" s="24">
        <f t="shared" si="6"/>
        <v>0</v>
      </c>
      <c r="AH54" s="24">
        <v>0</v>
      </c>
      <c r="AI54" s="24" t="str">
        <f>+[1]DEPURADO!G48</f>
        <v>SALDO DE CONTRATO LIQUIDADO</v>
      </c>
      <c r="AJ54" s="26"/>
      <c r="AK54" s="27"/>
    </row>
    <row r="55" spans="1:37" s="28" customFormat="1">
      <c r="A55" s="17">
        <f t="shared" si="0"/>
        <v>47</v>
      </c>
      <c r="B55" s="18" t="s">
        <v>44</v>
      </c>
      <c r="C55" s="17">
        <f>+[1]DEPURADO!A49</f>
        <v>27970</v>
      </c>
      <c r="D55" s="17">
        <f>+[1]DEPURADO!B49</f>
        <v>27970</v>
      </c>
      <c r="E55" s="19">
        <f>+[1]DEPURADO!C49</f>
        <v>42277</v>
      </c>
      <c r="F55" s="20">
        <f>+IF([1]DEPURADO!D49&gt;1,[1]DEPURADO!D49," ")</f>
        <v>42293</v>
      </c>
      <c r="G55" s="21">
        <f>[1]DEPURADO!F49</f>
        <v>16910</v>
      </c>
      <c r="H55" s="22">
        <v>0</v>
      </c>
      <c r="I55" s="22">
        <f>+[1]DEPURADO!M49+[1]DEPURADO!N49</f>
        <v>16910</v>
      </c>
      <c r="J55" s="22">
        <f>+[1]DEPURADO!R49</f>
        <v>0</v>
      </c>
      <c r="K55" s="23">
        <f>+[1]DEPURADO!P49+[1]DEPURADO!Q49</f>
        <v>0</v>
      </c>
      <c r="L55" s="22">
        <v>0</v>
      </c>
      <c r="M55" s="22">
        <v>0</v>
      </c>
      <c r="N55" s="22">
        <f t="shared" si="1"/>
        <v>0</v>
      </c>
      <c r="O55" s="22">
        <f t="shared" si="2"/>
        <v>0</v>
      </c>
      <c r="P55" s="18">
        <f>IF([1]DEPURADO!H49&gt;1,0,[1]DEPURADO!B49)</f>
        <v>27970</v>
      </c>
      <c r="Q55" s="24">
        <f t="shared" si="3"/>
        <v>16910</v>
      </c>
      <c r="R55" s="25">
        <f t="shared" si="4"/>
        <v>0</v>
      </c>
      <c r="S55" s="25">
        <f>+[1]DEPURADO!J49</f>
        <v>0</v>
      </c>
      <c r="T55" s="17" t="s">
        <v>45</v>
      </c>
      <c r="U55" s="25">
        <f>+[1]DEPURADO!I49</f>
        <v>0</v>
      </c>
      <c r="V55" s="24"/>
      <c r="W55" s="17" t="s">
        <v>45</v>
      </c>
      <c r="X55" s="25">
        <f>+[1]DEPURADO!K49+[1]DEPURADO!L49</f>
        <v>0</v>
      </c>
      <c r="Y55" s="17" t="s">
        <v>45</v>
      </c>
      <c r="Z55" s="25">
        <f t="shared" si="5"/>
        <v>0</v>
      </c>
      <c r="AA55" s="25"/>
      <c r="AB55" s="25">
        <v>0</v>
      </c>
      <c r="AC55" s="25">
        <v>0</v>
      </c>
      <c r="AD55" s="24"/>
      <c r="AE55" s="24">
        <f>+[1]DEPURADO!K49</f>
        <v>0</v>
      </c>
      <c r="AF55" s="24">
        <v>0</v>
      </c>
      <c r="AG55" s="24">
        <f t="shared" si="6"/>
        <v>0</v>
      </c>
      <c r="AH55" s="24">
        <v>0</v>
      </c>
      <c r="AI55" s="24" t="str">
        <f>+[1]DEPURADO!G49</f>
        <v>SALDO DE CONTRATO LIQUIDADO</v>
      </c>
      <c r="AJ55" s="26"/>
      <c r="AK55" s="27"/>
    </row>
    <row r="56" spans="1:37" s="28" customFormat="1">
      <c r="A56" s="17">
        <f t="shared" si="0"/>
        <v>48</v>
      </c>
      <c r="B56" s="18" t="s">
        <v>44</v>
      </c>
      <c r="C56" s="17">
        <f>+[1]DEPURADO!A50</f>
        <v>27971</v>
      </c>
      <c r="D56" s="17">
        <f>+[1]DEPURADO!B50</f>
        <v>27971</v>
      </c>
      <c r="E56" s="19">
        <f>+[1]DEPURADO!C50</f>
        <v>42277</v>
      </c>
      <c r="F56" s="20">
        <f>+IF([1]DEPURADO!D50&gt;1,[1]DEPURADO!D50," ")</f>
        <v>42293</v>
      </c>
      <c r="G56" s="21">
        <f>[1]DEPURADO!F50</f>
        <v>16910</v>
      </c>
      <c r="H56" s="22">
        <v>0</v>
      </c>
      <c r="I56" s="22">
        <f>+[1]DEPURADO!M50+[1]DEPURADO!N50</f>
        <v>16910</v>
      </c>
      <c r="J56" s="22">
        <f>+[1]DEPURADO!R50</f>
        <v>0</v>
      </c>
      <c r="K56" s="23">
        <f>+[1]DEPURADO!P50+[1]DEPURADO!Q50</f>
        <v>0</v>
      </c>
      <c r="L56" s="22">
        <v>0</v>
      </c>
      <c r="M56" s="22">
        <v>0</v>
      </c>
      <c r="N56" s="22">
        <f t="shared" si="1"/>
        <v>0</v>
      </c>
      <c r="O56" s="22">
        <f t="shared" si="2"/>
        <v>0</v>
      </c>
      <c r="P56" s="18">
        <f>IF([1]DEPURADO!H50&gt;1,0,[1]DEPURADO!B50)</f>
        <v>27971</v>
      </c>
      <c r="Q56" s="24">
        <f t="shared" si="3"/>
        <v>16910</v>
      </c>
      <c r="R56" s="25">
        <f t="shared" si="4"/>
        <v>0</v>
      </c>
      <c r="S56" s="25">
        <f>+[1]DEPURADO!J50</f>
        <v>0</v>
      </c>
      <c r="T56" s="17" t="s">
        <v>45</v>
      </c>
      <c r="U56" s="25">
        <f>+[1]DEPURADO!I50</f>
        <v>0</v>
      </c>
      <c r="V56" s="24"/>
      <c r="W56" s="17" t="s">
        <v>45</v>
      </c>
      <c r="X56" s="25">
        <f>+[1]DEPURADO!K50+[1]DEPURADO!L50</f>
        <v>0</v>
      </c>
      <c r="Y56" s="17" t="s">
        <v>45</v>
      </c>
      <c r="Z56" s="25">
        <f t="shared" si="5"/>
        <v>0</v>
      </c>
      <c r="AA56" s="25"/>
      <c r="AB56" s="25">
        <v>0</v>
      </c>
      <c r="AC56" s="25">
        <v>0</v>
      </c>
      <c r="AD56" s="24"/>
      <c r="AE56" s="24">
        <f>+[1]DEPURADO!K50</f>
        <v>0</v>
      </c>
      <c r="AF56" s="24">
        <v>0</v>
      </c>
      <c r="AG56" s="24">
        <f t="shared" si="6"/>
        <v>0</v>
      </c>
      <c r="AH56" s="24">
        <v>0</v>
      </c>
      <c r="AI56" s="24" t="str">
        <f>+[1]DEPURADO!G50</f>
        <v>SALDO DE CONTRATO LIQUIDADO</v>
      </c>
      <c r="AJ56" s="26"/>
      <c r="AK56" s="27"/>
    </row>
    <row r="57" spans="1:37" s="28" customFormat="1">
      <c r="A57" s="17">
        <f t="shared" si="0"/>
        <v>49</v>
      </c>
      <c r="B57" s="18" t="s">
        <v>44</v>
      </c>
      <c r="C57" s="17">
        <f>+[1]DEPURADO!A51</f>
        <v>27976</v>
      </c>
      <c r="D57" s="17">
        <f>+[1]DEPURADO!B51</f>
        <v>27976</v>
      </c>
      <c r="E57" s="19">
        <f>+[1]DEPURADO!C51</f>
        <v>42277</v>
      </c>
      <c r="F57" s="20">
        <f>+IF([1]DEPURADO!D51&gt;1,[1]DEPURADO!D51," ")</f>
        <v>42293</v>
      </c>
      <c r="G57" s="21">
        <f>[1]DEPURADO!F51</f>
        <v>16910</v>
      </c>
      <c r="H57" s="22">
        <v>0</v>
      </c>
      <c r="I57" s="22">
        <f>+[1]DEPURADO!M51+[1]DEPURADO!N51</f>
        <v>16910</v>
      </c>
      <c r="J57" s="22">
        <f>+[1]DEPURADO!R51</f>
        <v>0</v>
      </c>
      <c r="K57" s="23">
        <f>+[1]DEPURADO!P51+[1]DEPURADO!Q51</f>
        <v>0</v>
      </c>
      <c r="L57" s="22">
        <v>0</v>
      </c>
      <c r="M57" s="22">
        <v>0</v>
      </c>
      <c r="N57" s="22">
        <f t="shared" si="1"/>
        <v>0</v>
      </c>
      <c r="O57" s="22">
        <f t="shared" si="2"/>
        <v>0</v>
      </c>
      <c r="P57" s="18">
        <f>IF([1]DEPURADO!H51&gt;1,0,[1]DEPURADO!B51)</f>
        <v>27976</v>
      </c>
      <c r="Q57" s="24">
        <f t="shared" si="3"/>
        <v>16910</v>
      </c>
      <c r="R57" s="25">
        <f t="shared" si="4"/>
        <v>0</v>
      </c>
      <c r="S57" s="25">
        <f>+[1]DEPURADO!J51</f>
        <v>0</v>
      </c>
      <c r="T57" s="17" t="s">
        <v>45</v>
      </c>
      <c r="U57" s="25">
        <f>+[1]DEPURADO!I51</f>
        <v>0</v>
      </c>
      <c r="V57" s="24"/>
      <c r="W57" s="17" t="s">
        <v>45</v>
      </c>
      <c r="X57" s="25">
        <f>+[1]DEPURADO!K51+[1]DEPURADO!L51</f>
        <v>0</v>
      </c>
      <c r="Y57" s="17" t="s">
        <v>45</v>
      </c>
      <c r="Z57" s="25">
        <f t="shared" si="5"/>
        <v>0</v>
      </c>
      <c r="AA57" s="25"/>
      <c r="AB57" s="25">
        <v>0</v>
      </c>
      <c r="AC57" s="25">
        <v>0</v>
      </c>
      <c r="AD57" s="24"/>
      <c r="AE57" s="24">
        <f>+[1]DEPURADO!K51</f>
        <v>0</v>
      </c>
      <c r="AF57" s="24">
        <v>0</v>
      </c>
      <c r="AG57" s="24">
        <f t="shared" si="6"/>
        <v>0</v>
      </c>
      <c r="AH57" s="24">
        <v>0</v>
      </c>
      <c r="AI57" s="24" t="str">
        <f>+[1]DEPURADO!G51</f>
        <v>SALDO DE CONTRATO LIQUIDADO</v>
      </c>
      <c r="AJ57" s="26"/>
      <c r="AK57" s="27"/>
    </row>
    <row r="58" spans="1:37" s="28" customFormat="1">
      <c r="A58" s="17">
        <f t="shared" si="0"/>
        <v>50</v>
      </c>
      <c r="B58" s="18" t="s">
        <v>44</v>
      </c>
      <c r="C58" s="17">
        <f>+[1]DEPURADO!A52</f>
        <v>27978</v>
      </c>
      <c r="D58" s="17">
        <f>+[1]DEPURADO!B52</f>
        <v>27978</v>
      </c>
      <c r="E58" s="19">
        <f>+[1]DEPURADO!C52</f>
        <v>42277</v>
      </c>
      <c r="F58" s="20">
        <f>+IF([1]DEPURADO!D52&gt;1,[1]DEPURADO!D52," ")</f>
        <v>42293</v>
      </c>
      <c r="G58" s="21">
        <f>[1]DEPURADO!F52</f>
        <v>16910</v>
      </c>
      <c r="H58" s="22">
        <v>0</v>
      </c>
      <c r="I58" s="22">
        <f>+[1]DEPURADO!M52+[1]DEPURADO!N52</f>
        <v>16910</v>
      </c>
      <c r="J58" s="22">
        <f>+[1]DEPURADO!R52</f>
        <v>0</v>
      </c>
      <c r="K58" s="23">
        <f>+[1]DEPURADO!P52+[1]DEPURADO!Q52</f>
        <v>0</v>
      </c>
      <c r="L58" s="22">
        <v>0</v>
      </c>
      <c r="M58" s="22">
        <v>0</v>
      </c>
      <c r="N58" s="22">
        <f t="shared" si="1"/>
        <v>0</v>
      </c>
      <c r="O58" s="22">
        <f t="shared" si="2"/>
        <v>0</v>
      </c>
      <c r="P58" s="18">
        <f>IF([1]DEPURADO!H52&gt;1,0,[1]DEPURADO!B52)</f>
        <v>27978</v>
      </c>
      <c r="Q58" s="24">
        <f t="shared" si="3"/>
        <v>16910</v>
      </c>
      <c r="R58" s="25">
        <f t="shared" si="4"/>
        <v>0</v>
      </c>
      <c r="S58" s="25">
        <f>+[1]DEPURADO!J52</f>
        <v>0</v>
      </c>
      <c r="T58" s="17" t="s">
        <v>45</v>
      </c>
      <c r="U58" s="25">
        <f>+[1]DEPURADO!I52</f>
        <v>0</v>
      </c>
      <c r="V58" s="24"/>
      <c r="W58" s="17" t="s">
        <v>45</v>
      </c>
      <c r="X58" s="25">
        <f>+[1]DEPURADO!K52+[1]DEPURADO!L52</f>
        <v>0</v>
      </c>
      <c r="Y58" s="17" t="s">
        <v>45</v>
      </c>
      <c r="Z58" s="25">
        <f t="shared" si="5"/>
        <v>0</v>
      </c>
      <c r="AA58" s="25"/>
      <c r="AB58" s="25">
        <v>0</v>
      </c>
      <c r="AC58" s="25">
        <v>0</v>
      </c>
      <c r="AD58" s="24"/>
      <c r="AE58" s="24">
        <f>+[1]DEPURADO!K52</f>
        <v>0</v>
      </c>
      <c r="AF58" s="24">
        <v>0</v>
      </c>
      <c r="AG58" s="24">
        <f t="shared" si="6"/>
        <v>0</v>
      </c>
      <c r="AH58" s="24">
        <v>0</v>
      </c>
      <c r="AI58" s="24" t="str">
        <f>+[1]DEPURADO!G52</f>
        <v>SALDO DE CONTRATO LIQUIDADO</v>
      </c>
      <c r="AJ58" s="26"/>
      <c r="AK58" s="27"/>
    </row>
    <row r="59" spans="1:37" s="28" customFormat="1">
      <c r="A59" s="17">
        <f t="shared" si="0"/>
        <v>51</v>
      </c>
      <c r="B59" s="18" t="s">
        <v>44</v>
      </c>
      <c r="C59" s="17">
        <f>+[1]DEPURADO!A53</f>
        <v>27980</v>
      </c>
      <c r="D59" s="17">
        <f>+[1]DEPURADO!B53</f>
        <v>27980</v>
      </c>
      <c r="E59" s="19">
        <f>+[1]DEPURADO!C53</f>
        <v>42277</v>
      </c>
      <c r="F59" s="20">
        <f>+IF([1]DEPURADO!D53&gt;1,[1]DEPURADO!D53," ")</f>
        <v>42293</v>
      </c>
      <c r="G59" s="21">
        <f>[1]DEPURADO!F53</f>
        <v>16910</v>
      </c>
      <c r="H59" s="22">
        <v>0</v>
      </c>
      <c r="I59" s="22">
        <f>+[1]DEPURADO!M53+[1]DEPURADO!N53</f>
        <v>16910</v>
      </c>
      <c r="J59" s="22">
        <f>+[1]DEPURADO!R53</f>
        <v>0</v>
      </c>
      <c r="K59" s="23">
        <f>+[1]DEPURADO!P53+[1]DEPURADO!Q53</f>
        <v>0</v>
      </c>
      <c r="L59" s="22">
        <v>0</v>
      </c>
      <c r="M59" s="22">
        <v>0</v>
      </c>
      <c r="N59" s="22">
        <f t="shared" si="1"/>
        <v>0</v>
      </c>
      <c r="O59" s="22">
        <f t="shared" si="2"/>
        <v>0</v>
      </c>
      <c r="P59" s="18">
        <f>IF([1]DEPURADO!H53&gt;1,0,[1]DEPURADO!B53)</f>
        <v>27980</v>
      </c>
      <c r="Q59" s="24">
        <f t="shared" si="3"/>
        <v>16910</v>
      </c>
      <c r="R59" s="25">
        <f t="shared" si="4"/>
        <v>0</v>
      </c>
      <c r="S59" s="25">
        <f>+[1]DEPURADO!J53</f>
        <v>0</v>
      </c>
      <c r="T59" s="17" t="s">
        <v>45</v>
      </c>
      <c r="U59" s="25">
        <f>+[1]DEPURADO!I53</f>
        <v>0</v>
      </c>
      <c r="V59" s="24"/>
      <c r="W59" s="17" t="s">
        <v>45</v>
      </c>
      <c r="X59" s="25">
        <f>+[1]DEPURADO!K53+[1]DEPURADO!L53</f>
        <v>0</v>
      </c>
      <c r="Y59" s="17" t="s">
        <v>45</v>
      </c>
      <c r="Z59" s="25">
        <f t="shared" si="5"/>
        <v>0</v>
      </c>
      <c r="AA59" s="25"/>
      <c r="AB59" s="25">
        <v>0</v>
      </c>
      <c r="AC59" s="25">
        <v>0</v>
      </c>
      <c r="AD59" s="24"/>
      <c r="AE59" s="24">
        <f>+[1]DEPURADO!K53</f>
        <v>0</v>
      </c>
      <c r="AF59" s="24">
        <v>0</v>
      </c>
      <c r="AG59" s="24">
        <f t="shared" si="6"/>
        <v>0</v>
      </c>
      <c r="AH59" s="24">
        <v>0</v>
      </c>
      <c r="AI59" s="24" t="str">
        <f>+[1]DEPURADO!G53</f>
        <v>SALDO DE CONTRATO LIQUIDADO</v>
      </c>
      <c r="AJ59" s="26"/>
      <c r="AK59" s="27"/>
    </row>
    <row r="60" spans="1:37" s="28" customFormat="1">
      <c r="A60" s="17">
        <f t="shared" si="0"/>
        <v>52</v>
      </c>
      <c r="B60" s="18" t="s">
        <v>44</v>
      </c>
      <c r="C60" s="17">
        <f>+[1]DEPURADO!A54</f>
        <v>27982</v>
      </c>
      <c r="D60" s="17">
        <f>+[1]DEPURADO!B54</f>
        <v>27982</v>
      </c>
      <c r="E60" s="19">
        <f>+[1]DEPURADO!C54</f>
        <v>42277</v>
      </c>
      <c r="F60" s="20">
        <f>+IF([1]DEPURADO!D54&gt;1,[1]DEPURADO!D54," ")</f>
        <v>42293</v>
      </c>
      <c r="G60" s="21">
        <f>[1]DEPURADO!F54</f>
        <v>16910</v>
      </c>
      <c r="H60" s="22">
        <v>0</v>
      </c>
      <c r="I60" s="22">
        <f>+[1]DEPURADO!M54+[1]DEPURADO!N54</f>
        <v>16910</v>
      </c>
      <c r="J60" s="22">
        <f>+[1]DEPURADO!R54</f>
        <v>0</v>
      </c>
      <c r="K60" s="23">
        <f>+[1]DEPURADO!P54+[1]DEPURADO!Q54</f>
        <v>0</v>
      </c>
      <c r="L60" s="22">
        <v>0</v>
      </c>
      <c r="M60" s="22">
        <v>0</v>
      </c>
      <c r="N60" s="22">
        <f t="shared" si="1"/>
        <v>0</v>
      </c>
      <c r="O60" s="22">
        <f t="shared" si="2"/>
        <v>0</v>
      </c>
      <c r="P60" s="18">
        <f>IF([1]DEPURADO!H54&gt;1,0,[1]DEPURADO!B54)</f>
        <v>27982</v>
      </c>
      <c r="Q60" s="24">
        <f t="shared" si="3"/>
        <v>16910</v>
      </c>
      <c r="R60" s="25">
        <f t="shared" si="4"/>
        <v>0</v>
      </c>
      <c r="S60" s="25">
        <f>+[1]DEPURADO!J54</f>
        <v>0</v>
      </c>
      <c r="T60" s="17" t="s">
        <v>45</v>
      </c>
      <c r="U60" s="25">
        <f>+[1]DEPURADO!I54</f>
        <v>0</v>
      </c>
      <c r="V60" s="24"/>
      <c r="W60" s="17" t="s">
        <v>45</v>
      </c>
      <c r="X60" s="25">
        <f>+[1]DEPURADO!K54+[1]DEPURADO!L54</f>
        <v>0</v>
      </c>
      <c r="Y60" s="17" t="s">
        <v>45</v>
      </c>
      <c r="Z60" s="25">
        <f t="shared" si="5"/>
        <v>0</v>
      </c>
      <c r="AA60" s="25"/>
      <c r="AB60" s="25">
        <v>0</v>
      </c>
      <c r="AC60" s="25">
        <v>0</v>
      </c>
      <c r="AD60" s="24"/>
      <c r="AE60" s="24">
        <f>+[1]DEPURADO!K54</f>
        <v>0</v>
      </c>
      <c r="AF60" s="24">
        <v>0</v>
      </c>
      <c r="AG60" s="24">
        <f t="shared" si="6"/>
        <v>0</v>
      </c>
      <c r="AH60" s="24">
        <v>0</v>
      </c>
      <c r="AI60" s="24" t="str">
        <f>+[1]DEPURADO!G54</f>
        <v>SALDO DE CONTRATO LIQUIDADO</v>
      </c>
      <c r="AJ60" s="26"/>
      <c r="AK60" s="27"/>
    </row>
    <row r="61" spans="1:37" s="28" customFormat="1">
      <c r="A61" s="17">
        <f t="shared" si="0"/>
        <v>53</v>
      </c>
      <c r="B61" s="18" t="s">
        <v>44</v>
      </c>
      <c r="C61" s="17">
        <f>+[1]DEPURADO!A55</f>
        <v>28173</v>
      </c>
      <c r="D61" s="17">
        <f>+[1]DEPURADO!B55</f>
        <v>28173</v>
      </c>
      <c r="E61" s="19">
        <f>+[1]DEPURADO!C55</f>
        <v>42277</v>
      </c>
      <c r="F61" s="20">
        <f>+IF([1]DEPURADO!D55&gt;1,[1]DEPURADO!D55," ")</f>
        <v>42293</v>
      </c>
      <c r="G61" s="21">
        <f>[1]DEPURADO!F55</f>
        <v>16910</v>
      </c>
      <c r="H61" s="22">
        <v>0</v>
      </c>
      <c r="I61" s="22">
        <f>+[1]DEPURADO!M55+[1]DEPURADO!N55</f>
        <v>16910</v>
      </c>
      <c r="J61" s="22">
        <f>+[1]DEPURADO!R55</f>
        <v>0</v>
      </c>
      <c r="K61" s="23">
        <f>+[1]DEPURADO!P55+[1]DEPURADO!Q55</f>
        <v>0</v>
      </c>
      <c r="L61" s="22">
        <v>0</v>
      </c>
      <c r="M61" s="22">
        <v>0</v>
      </c>
      <c r="N61" s="22">
        <f t="shared" si="1"/>
        <v>0</v>
      </c>
      <c r="O61" s="22">
        <f t="shared" si="2"/>
        <v>0</v>
      </c>
      <c r="P61" s="18">
        <f>IF([1]DEPURADO!H55&gt;1,0,[1]DEPURADO!B55)</f>
        <v>28173</v>
      </c>
      <c r="Q61" s="24">
        <f t="shared" si="3"/>
        <v>16910</v>
      </c>
      <c r="R61" s="25">
        <f t="shared" si="4"/>
        <v>0</v>
      </c>
      <c r="S61" s="25">
        <f>+[1]DEPURADO!J55</f>
        <v>0</v>
      </c>
      <c r="T61" s="17" t="s">
        <v>45</v>
      </c>
      <c r="U61" s="25">
        <f>+[1]DEPURADO!I55</f>
        <v>0</v>
      </c>
      <c r="V61" s="24"/>
      <c r="W61" s="17" t="s">
        <v>45</v>
      </c>
      <c r="X61" s="25">
        <f>+[1]DEPURADO!K55+[1]DEPURADO!L55</f>
        <v>0</v>
      </c>
      <c r="Y61" s="17" t="s">
        <v>45</v>
      </c>
      <c r="Z61" s="25">
        <f t="shared" si="5"/>
        <v>0</v>
      </c>
      <c r="AA61" s="25"/>
      <c r="AB61" s="25">
        <v>0</v>
      </c>
      <c r="AC61" s="25">
        <v>0</v>
      </c>
      <c r="AD61" s="24"/>
      <c r="AE61" s="24">
        <f>+[1]DEPURADO!K55</f>
        <v>0</v>
      </c>
      <c r="AF61" s="24">
        <v>0</v>
      </c>
      <c r="AG61" s="24">
        <f t="shared" si="6"/>
        <v>0</v>
      </c>
      <c r="AH61" s="24">
        <v>0</v>
      </c>
      <c r="AI61" s="24" t="str">
        <f>+[1]DEPURADO!G55</f>
        <v>SALDO DE CONTRATO LIQUIDADO</v>
      </c>
      <c r="AJ61" s="26"/>
      <c r="AK61" s="27"/>
    </row>
    <row r="62" spans="1:37" s="28" customFormat="1">
      <c r="A62" s="17">
        <f t="shared" si="0"/>
        <v>54</v>
      </c>
      <c r="B62" s="18" t="s">
        <v>44</v>
      </c>
      <c r="C62" s="17">
        <f>+[1]DEPURADO!A56</f>
        <v>27994</v>
      </c>
      <c r="D62" s="17">
        <f>+[1]DEPURADO!B56</f>
        <v>27994</v>
      </c>
      <c r="E62" s="19">
        <f>+[1]DEPURADO!C56</f>
        <v>42277</v>
      </c>
      <c r="F62" s="20">
        <f>+IF([1]DEPURADO!D56&gt;1,[1]DEPURADO!D56," ")</f>
        <v>42293</v>
      </c>
      <c r="G62" s="21">
        <f>[1]DEPURADO!F56</f>
        <v>16910</v>
      </c>
      <c r="H62" s="22">
        <v>0</v>
      </c>
      <c r="I62" s="22">
        <f>+[1]DEPURADO!M56+[1]DEPURADO!N56</f>
        <v>16910</v>
      </c>
      <c r="J62" s="22">
        <f>+[1]DEPURADO!R56</f>
        <v>0</v>
      </c>
      <c r="K62" s="23">
        <f>+[1]DEPURADO!P56+[1]DEPURADO!Q56</f>
        <v>0</v>
      </c>
      <c r="L62" s="22">
        <v>0</v>
      </c>
      <c r="M62" s="22">
        <v>0</v>
      </c>
      <c r="N62" s="22">
        <f t="shared" si="1"/>
        <v>0</v>
      </c>
      <c r="O62" s="22">
        <f t="shared" si="2"/>
        <v>0</v>
      </c>
      <c r="P62" s="18">
        <f>IF([1]DEPURADO!H56&gt;1,0,[1]DEPURADO!B56)</f>
        <v>27994</v>
      </c>
      <c r="Q62" s="24">
        <f t="shared" si="3"/>
        <v>16910</v>
      </c>
      <c r="R62" s="25">
        <f t="shared" si="4"/>
        <v>0</v>
      </c>
      <c r="S62" s="25">
        <f>+[1]DEPURADO!J56</f>
        <v>0</v>
      </c>
      <c r="T62" s="17" t="s">
        <v>45</v>
      </c>
      <c r="U62" s="25">
        <f>+[1]DEPURADO!I56</f>
        <v>0</v>
      </c>
      <c r="V62" s="24"/>
      <c r="W62" s="17" t="s">
        <v>45</v>
      </c>
      <c r="X62" s="25">
        <f>+[1]DEPURADO!K56+[1]DEPURADO!L56</f>
        <v>0</v>
      </c>
      <c r="Y62" s="17" t="s">
        <v>45</v>
      </c>
      <c r="Z62" s="25">
        <f t="shared" si="5"/>
        <v>0</v>
      </c>
      <c r="AA62" s="25"/>
      <c r="AB62" s="25">
        <v>0</v>
      </c>
      <c r="AC62" s="25">
        <v>0</v>
      </c>
      <c r="AD62" s="24"/>
      <c r="AE62" s="24">
        <f>+[1]DEPURADO!K56</f>
        <v>0</v>
      </c>
      <c r="AF62" s="24">
        <v>0</v>
      </c>
      <c r="AG62" s="24">
        <f t="shared" si="6"/>
        <v>0</v>
      </c>
      <c r="AH62" s="24">
        <v>0</v>
      </c>
      <c r="AI62" s="24" t="str">
        <f>+[1]DEPURADO!G56</f>
        <v>SALDO DE CONTRATO LIQUIDADO</v>
      </c>
      <c r="AJ62" s="26"/>
      <c r="AK62" s="27"/>
    </row>
    <row r="63" spans="1:37" s="28" customFormat="1">
      <c r="A63" s="17">
        <f t="shared" si="0"/>
        <v>55</v>
      </c>
      <c r="B63" s="18" t="s">
        <v>44</v>
      </c>
      <c r="C63" s="17">
        <f>+[1]DEPURADO!A57</f>
        <v>28187</v>
      </c>
      <c r="D63" s="17">
        <f>+[1]DEPURADO!B57</f>
        <v>28187</v>
      </c>
      <c r="E63" s="19">
        <f>+[1]DEPURADO!C57</f>
        <v>42277</v>
      </c>
      <c r="F63" s="20">
        <f>+IF([1]DEPURADO!D57&gt;1,[1]DEPURADO!D57," ")</f>
        <v>42293</v>
      </c>
      <c r="G63" s="21">
        <f>[1]DEPURADO!F57</f>
        <v>16910</v>
      </c>
      <c r="H63" s="22">
        <v>0</v>
      </c>
      <c r="I63" s="22">
        <f>+[1]DEPURADO!M57+[1]DEPURADO!N57</f>
        <v>16910</v>
      </c>
      <c r="J63" s="22">
        <f>+[1]DEPURADO!R57</f>
        <v>0</v>
      </c>
      <c r="K63" s="23">
        <f>+[1]DEPURADO!P57+[1]DEPURADO!Q57</f>
        <v>0</v>
      </c>
      <c r="L63" s="22">
        <v>0</v>
      </c>
      <c r="M63" s="22">
        <v>0</v>
      </c>
      <c r="N63" s="22">
        <f t="shared" si="1"/>
        <v>0</v>
      </c>
      <c r="O63" s="22">
        <f t="shared" si="2"/>
        <v>0</v>
      </c>
      <c r="P63" s="18">
        <f>IF([1]DEPURADO!H57&gt;1,0,[1]DEPURADO!B57)</f>
        <v>28187</v>
      </c>
      <c r="Q63" s="24">
        <f t="shared" si="3"/>
        <v>16910</v>
      </c>
      <c r="R63" s="25">
        <f t="shared" si="4"/>
        <v>0</v>
      </c>
      <c r="S63" s="25">
        <f>+[1]DEPURADO!J57</f>
        <v>0</v>
      </c>
      <c r="T63" s="17" t="s">
        <v>45</v>
      </c>
      <c r="U63" s="25">
        <f>+[1]DEPURADO!I57</f>
        <v>0</v>
      </c>
      <c r="V63" s="24"/>
      <c r="W63" s="17" t="s">
        <v>45</v>
      </c>
      <c r="X63" s="25">
        <f>+[1]DEPURADO!K57+[1]DEPURADO!L57</f>
        <v>0</v>
      </c>
      <c r="Y63" s="17" t="s">
        <v>45</v>
      </c>
      <c r="Z63" s="25">
        <f t="shared" si="5"/>
        <v>0</v>
      </c>
      <c r="AA63" s="25"/>
      <c r="AB63" s="25">
        <v>0</v>
      </c>
      <c r="AC63" s="25">
        <v>0</v>
      </c>
      <c r="AD63" s="24"/>
      <c r="AE63" s="24">
        <f>+[1]DEPURADO!K57</f>
        <v>0</v>
      </c>
      <c r="AF63" s="24">
        <v>0</v>
      </c>
      <c r="AG63" s="24">
        <f t="shared" si="6"/>
        <v>0</v>
      </c>
      <c r="AH63" s="24">
        <v>0</v>
      </c>
      <c r="AI63" s="24" t="str">
        <f>+[1]DEPURADO!G57</f>
        <v>SALDO DE CONTRATO LIQUIDADO</v>
      </c>
      <c r="AJ63" s="26"/>
      <c r="AK63" s="27"/>
    </row>
    <row r="64" spans="1:37" s="28" customFormat="1">
      <c r="A64" s="17">
        <f t="shared" si="0"/>
        <v>56</v>
      </c>
      <c r="B64" s="18" t="s">
        <v>44</v>
      </c>
      <c r="C64" s="17">
        <f>+[1]DEPURADO!A58</f>
        <v>28189</v>
      </c>
      <c r="D64" s="17">
        <f>+[1]DEPURADO!B58</f>
        <v>28189</v>
      </c>
      <c r="E64" s="19">
        <f>+[1]DEPURADO!C58</f>
        <v>42277</v>
      </c>
      <c r="F64" s="20">
        <f>+IF([1]DEPURADO!D58&gt;1,[1]DEPURADO!D58," ")</f>
        <v>42293</v>
      </c>
      <c r="G64" s="21">
        <f>[1]DEPURADO!F58</f>
        <v>16910</v>
      </c>
      <c r="H64" s="22">
        <v>0</v>
      </c>
      <c r="I64" s="22">
        <f>+[1]DEPURADO!M58+[1]DEPURADO!N58</f>
        <v>16910</v>
      </c>
      <c r="J64" s="22">
        <f>+[1]DEPURADO!R58</f>
        <v>0</v>
      </c>
      <c r="K64" s="23">
        <f>+[1]DEPURADO!P58+[1]DEPURADO!Q58</f>
        <v>0</v>
      </c>
      <c r="L64" s="22">
        <v>0</v>
      </c>
      <c r="M64" s="22">
        <v>0</v>
      </c>
      <c r="N64" s="22">
        <f t="shared" si="1"/>
        <v>0</v>
      </c>
      <c r="O64" s="22">
        <f t="shared" si="2"/>
        <v>0</v>
      </c>
      <c r="P64" s="18">
        <f>IF([1]DEPURADO!H58&gt;1,0,[1]DEPURADO!B58)</f>
        <v>28189</v>
      </c>
      <c r="Q64" s="24">
        <f t="shared" si="3"/>
        <v>16910</v>
      </c>
      <c r="R64" s="25">
        <f t="shared" si="4"/>
        <v>0</v>
      </c>
      <c r="S64" s="25">
        <f>+[1]DEPURADO!J58</f>
        <v>0</v>
      </c>
      <c r="T64" s="17" t="s">
        <v>45</v>
      </c>
      <c r="U64" s="25">
        <f>+[1]DEPURADO!I58</f>
        <v>0</v>
      </c>
      <c r="V64" s="24"/>
      <c r="W64" s="17" t="s">
        <v>45</v>
      </c>
      <c r="X64" s="25">
        <f>+[1]DEPURADO!K58+[1]DEPURADO!L58</f>
        <v>0</v>
      </c>
      <c r="Y64" s="17" t="s">
        <v>45</v>
      </c>
      <c r="Z64" s="25">
        <f t="shared" si="5"/>
        <v>0</v>
      </c>
      <c r="AA64" s="25"/>
      <c r="AB64" s="25">
        <v>0</v>
      </c>
      <c r="AC64" s="25">
        <v>0</v>
      </c>
      <c r="AD64" s="24"/>
      <c r="AE64" s="24">
        <f>+[1]DEPURADO!K58</f>
        <v>0</v>
      </c>
      <c r="AF64" s="24">
        <v>0</v>
      </c>
      <c r="AG64" s="24">
        <f t="shared" si="6"/>
        <v>0</v>
      </c>
      <c r="AH64" s="24">
        <v>0</v>
      </c>
      <c r="AI64" s="24" t="str">
        <f>+[1]DEPURADO!G58</f>
        <v>SALDO DE CONTRATO LIQUIDADO</v>
      </c>
      <c r="AJ64" s="26"/>
      <c r="AK64" s="27"/>
    </row>
    <row r="65" spans="1:37" s="28" customFormat="1">
      <c r="A65" s="17">
        <f t="shared" si="0"/>
        <v>57</v>
      </c>
      <c r="B65" s="18" t="s">
        <v>44</v>
      </c>
      <c r="C65" s="17">
        <f>+[1]DEPURADO!A59</f>
        <v>28190</v>
      </c>
      <c r="D65" s="17">
        <f>+[1]DEPURADO!B59</f>
        <v>28190</v>
      </c>
      <c r="E65" s="19">
        <f>+[1]DEPURADO!C59</f>
        <v>42277</v>
      </c>
      <c r="F65" s="20">
        <f>+IF([1]DEPURADO!D59&gt;1,[1]DEPURADO!D59," ")</f>
        <v>42293</v>
      </c>
      <c r="G65" s="21">
        <f>[1]DEPURADO!F59</f>
        <v>16910</v>
      </c>
      <c r="H65" s="22">
        <v>0</v>
      </c>
      <c r="I65" s="22">
        <f>+[1]DEPURADO!M59+[1]DEPURADO!N59</f>
        <v>16910</v>
      </c>
      <c r="J65" s="22">
        <f>+[1]DEPURADO!R59</f>
        <v>0</v>
      </c>
      <c r="K65" s="23">
        <f>+[1]DEPURADO!P59+[1]DEPURADO!Q59</f>
        <v>0</v>
      </c>
      <c r="L65" s="22">
        <v>0</v>
      </c>
      <c r="M65" s="22">
        <v>0</v>
      </c>
      <c r="N65" s="22">
        <f t="shared" si="1"/>
        <v>0</v>
      </c>
      <c r="O65" s="22">
        <f t="shared" si="2"/>
        <v>0</v>
      </c>
      <c r="P65" s="18">
        <f>IF([1]DEPURADO!H59&gt;1,0,[1]DEPURADO!B59)</f>
        <v>28190</v>
      </c>
      <c r="Q65" s="24">
        <f t="shared" si="3"/>
        <v>16910</v>
      </c>
      <c r="R65" s="25">
        <f t="shared" si="4"/>
        <v>0</v>
      </c>
      <c r="S65" s="25">
        <f>+[1]DEPURADO!J59</f>
        <v>0</v>
      </c>
      <c r="T65" s="17" t="s">
        <v>45</v>
      </c>
      <c r="U65" s="25">
        <f>+[1]DEPURADO!I59</f>
        <v>0</v>
      </c>
      <c r="V65" s="24"/>
      <c r="W65" s="17" t="s">
        <v>45</v>
      </c>
      <c r="X65" s="25">
        <f>+[1]DEPURADO!K59+[1]DEPURADO!L59</f>
        <v>0</v>
      </c>
      <c r="Y65" s="17" t="s">
        <v>45</v>
      </c>
      <c r="Z65" s="25">
        <f t="shared" si="5"/>
        <v>0</v>
      </c>
      <c r="AA65" s="25"/>
      <c r="AB65" s="25">
        <v>0</v>
      </c>
      <c r="AC65" s="25">
        <v>0</v>
      </c>
      <c r="AD65" s="24"/>
      <c r="AE65" s="24">
        <f>+[1]DEPURADO!K59</f>
        <v>0</v>
      </c>
      <c r="AF65" s="24">
        <v>0</v>
      </c>
      <c r="AG65" s="24">
        <f t="shared" si="6"/>
        <v>0</v>
      </c>
      <c r="AH65" s="24">
        <v>0</v>
      </c>
      <c r="AI65" s="24" t="str">
        <f>+[1]DEPURADO!G59</f>
        <v>SALDO DE CONTRATO LIQUIDADO</v>
      </c>
      <c r="AJ65" s="26"/>
      <c r="AK65" s="27"/>
    </row>
    <row r="66" spans="1:37" s="28" customFormat="1">
      <c r="A66" s="17">
        <f t="shared" si="0"/>
        <v>58</v>
      </c>
      <c r="B66" s="18" t="s">
        <v>44</v>
      </c>
      <c r="C66" s="17">
        <f>+[1]DEPURADO!A60</f>
        <v>28191</v>
      </c>
      <c r="D66" s="17">
        <f>+[1]DEPURADO!B60</f>
        <v>28191</v>
      </c>
      <c r="E66" s="19">
        <f>+[1]DEPURADO!C60</f>
        <v>42277</v>
      </c>
      <c r="F66" s="20">
        <f>+IF([1]DEPURADO!D60&gt;1,[1]DEPURADO!D60," ")</f>
        <v>42293</v>
      </c>
      <c r="G66" s="21">
        <f>[1]DEPURADO!F60</f>
        <v>16910</v>
      </c>
      <c r="H66" s="22">
        <v>0</v>
      </c>
      <c r="I66" s="22">
        <f>+[1]DEPURADO!M60+[1]DEPURADO!N60</f>
        <v>16910</v>
      </c>
      <c r="J66" s="22">
        <f>+[1]DEPURADO!R60</f>
        <v>0</v>
      </c>
      <c r="K66" s="23">
        <f>+[1]DEPURADO!P60+[1]DEPURADO!Q60</f>
        <v>0</v>
      </c>
      <c r="L66" s="22">
        <v>0</v>
      </c>
      <c r="M66" s="22">
        <v>0</v>
      </c>
      <c r="N66" s="22">
        <f t="shared" si="1"/>
        <v>0</v>
      </c>
      <c r="O66" s="22">
        <f t="shared" si="2"/>
        <v>0</v>
      </c>
      <c r="P66" s="18">
        <f>IF([1]DEPURADO!H60&gt;1,0,[1]DEPURADO!B60)</f>
        <v>28191</v>
      </c>
      <c r="Q66" s="24">
        <f t="shared" si="3"/>
        <v>16910</v>
      </c>
      <c r="R66" s="25">
        <f t="shared" si="4"/>
        <v>0</v>
      </c>
      <c r="S66" s="25">
        <f>+[1]DEPURADO!J60</f>
        <v>0</v>
      </c>
      <c r="T66" s="17" t="s">
        <v>45</v>
      </c>
      <c r="U66" s="25">
        <f>+[1]DEPURADO!I60</f>
        <v>0</v>
      </c>
      <c r="V66" s="24"/>
      <c r="W66" s="17" t="s">
        <v>45</v>
      </c>
      <c r="X66" s="25">
        <f>+[1]DEPURADO!K60+[1]DEPURADO!L60</f>
        <v>0</v>
      </c>
      <c r="Y66" s="17" t="s">
        <v>45</v>
      </c>
      <c r="Z66" s="25">
        <f t="shared" si="5"/>
        <v>0</v>
      </c>
      <c r="AA66" s="25"/>
      <c r="AB66" s="25">
        <v>0</v>
      </c>
      <c r="AC66" s="25">
        <v>0</v>
      </c>
      <c r="AD66" s="24"/>
      <c r="AE66" s="24">
        <f>+[1]DEPURADO!K60</f>
        <v>0</v>
      </c>
      <c r="AF66" s="24">
        <v>0</v>
      </c>
      <c r="AG66" s="24">
        <f t="shared" si="6"/>
        <v>0</v>
      </c>
      <c r="AH66" s="24">
        <v>0</v>
      </c>
      <c r="AI66" s="24" t="str">
        <f>+[1]DEPURADO!G60</f>
        <v>SALDO DE CONTRATO LIQUIDADO</v>
      </c>
      <c r="AJ66" s="26"/>
      <c r="AK66" s="27"/>
    </row>
    <row r="67" spans="1:37" s="28" customFormat="1">
      <c r="A67" s="17">
        <f t="shared" si="0"/>
        <v>59</v>
      </c>
      <c r="B67" s="18" t="s">
        <v>44</v>
      </c>
      <c r="C67" s="17">
        <f>+[1]DEPURADO!A61</f>
        <v>27999</v>
      </c>
      <c r="D67" s="17">
        <f>+[1]DEPURADO!B61</f>
        <v>27999</v>
      </c>
      <c r="E67" s="19">
        <f>+[1]DEPURADO!C61</f>
        <v>42277</v>
      </c>
      <c r="F67" s="20">
        <f>+IF([1]DEPURADO!D61&gt;1,[1]DEPURADO!D61," ")</f>
        <v>42293</v>
      </c>
      <c r="G67" s="21">
        <f>[1]DEPURADO!F61</f>
        <v>16910</v>
      </c>
      <c r="H67" s="22">
        <v>0</v>
      </c>
      <c r="I67" s="22">
        <f>+[1]DEPURADO!M61+[1]DEPURADO!N61</f>
        <v>16910</v>
      </c>
      <c r="J67" s="22">
        <f>+[1]DEPURADO!R61</f>
        <v>0</v>
      </c>
      <c r="K67" s="23">
        <f>+[1]DEPURADO!P61+[1]DEPURADO!Q61</f>
        <v>0</v>
      </c>
      <c r="L67" s="22">
        <v>0</v>
      </c>
      <c r="M67" s="22">
        <v>0</v>
      </c>
      <c r="N67" s="22">
        <f t="shared" si="1"/>
        <v>0</v>
      </c>
      <c r="O67" s="22">
        <f t="shared" si="2"/>
        <v>0</v>
      </c>
      <c r="P67" s="18">
        <f>IF([1]DEPURADO!H61&gt;1,0,[1]DEPURADO!B61)</f>
        <v>27999</v>
      </c>
      <c r="Q67" s="24">
        <f t="shared" si="3"/>
        <v>16910</v>
      </c>
      <c r="R67" s="25">
        <f t="shared" si="4"/>
        <v>0</v>
      </c>
      <c r="S67" s="25">
        <f>+[1]DEPURADO!J61</f>
        <v>0</v>
      </c>
      <c r="T67" s="17" t="s">
        <v>45</v>
      </c>
      <c r="U67" s="25">
        <f>+[1]DEPURADO!I61</f>
        <v>0</v>
      </c>
      <c r="V67" s="24"/>
      <c r="W67" s="17" t="s">
        <v>45</v>
      </c>
      <c r="X67" s="25">
        <f>+[1]DEPURADO!K61+[1]DEPURADO!L61</f>
        <v>0</v>
      </c>
      <c r="Y67" s="17" t="s">
        <v>45</v>
      </c>
      <c r="Z67" s="25">
        <f t="shared" si="5"/>
        <v>0</v>
      </c>
      <c r="AA67" s="25"/>
      <c r="AB67" s="25">
        <v>0</v>
      </c>
      <c r="AC67" s="25">
        <v>0</v>
      </c>
      <c r="AD67" s="24"/>
      <c r="AE67" s="24">
        <f>+[1]DEPURADO!K61</f>
        <v>0</v>
      </c>
      <c r="AF67" s="24">
        <v>0</v>
      </c>
      <c r="AG67" s="24">
        <f t="shared" si="6"/>
        <v>0</v>
      </c>
      <c r="AH67" s="24">
        <v>0</v>
      </c>
      <c r="AI67" s="24" t="str">
        <f>+[1]DEPURADO!G61</f>
        <v>SALDO DE CONTRATO LIQUIDADO</v>
      </c>
      <c r="AJ67" s="26"/>
      <c r="AK67" s="27"/>
    </row>
    <row r="68" spans="1:37" s="28" customFormat="1">
      <c r="A68" s="17">
        <f t="shared" si="0"/>
        <v>60</v>
      </c>
      <c r="B68" s="18" t="s">
        <v>44</v>
      </c>
      <c r="C68" s="17">
        <f>+[1]DEPURADO!A62</f>
        <v>28000</v>
      </c>
      <c r="D68" s="17">
        <f>+[1]DEPURADO!B62</f>
        <v>28000</v>
      </c>
      <c r="E68" s="19">
        <f>+[1]DEPURADO!C62</f>
        <v>42277</v>
      </c>
      <c r="F68" s="20">
        <f>+IF([1]DEPURADO!D62&gt;1,[1]DEPURADO!D62," ")</f>
        <v>42293</v>
      </c>
      <c r="G68" s="21">
        <f>[1]DEPURADO!F62</f>
        <v>16910</v>
      </c>
      <c r="H68" s="22">
        <v>0</v>
      </c>
      <c r="I68" s="22">
        <f>+[1]DEPURADO!M62+[1]DEPURADO!N62</f>
        <v>16910</v>
      </c>
      <c r="J68" s="22">
        <f>+[1]DEPURADO!R62</f>
        <v>0</v>
      </c>
      <c r="K68" s="23">
        <f>+[1]DEPURADO!P62+[1]DEPURADO!Q62</f>
        <v>0</v>
      </c>
      <c r="L68" s="22">
        <v>0</v>
      </c>
      <c r="M68" s="22">
        <v>0</v>
      </c>
      <c r="N68" s="22">
        <f t="shared" si="1"/>
        <v>0</v>
      </c>
      <c r="O68" s="22">
        <f t="shared" si="2"/>
        <v>0</v>
      </c>
      <c r="P68" s="18">
        <f>IF([1]DEPURADO!H62&gt;1,0,[1]DEPURADO!B62)</f>
        <v>28000</v>
      </c>
      <c r="Q68" s="24">
        <f t="shared" si="3"/>
        <v>16910</v>
      </c>
      <c r="R68" s="25">
        <f t="shared" si="4"/>
        <v>0</v>
      </c>
      <c r="S68" s="25">
        <f>+[1]DEPURADO!J62</f>
        <v>0</v>
      </c>
      <c r="T68" s="17" t="s">
        <v>45</v>
      </c>
      <c r="U68" s="25">
        <f>+[1]DEPURADO!I62</f>
        <v>0</v>
      </c>
      <c r="V68" s="24"/>
      <c r="W68" s="17" t="s">
        <v>45</v>
      </c>
      <c r="X68" s="25">
        <f>+[1]DEPURADO!K62+[1]DEPURADO!L62</f>
        <v>0</v>
      </c>
      <c r="Y68" s="17" t="s">
        <v>45</v>
      </c>
      <c r="Z68" s="25">
        <f t="shared" si="5"/>
        <v>0</v>
      </c>
      <c r="AA68" s="25"/>
      <c r="AB68" s="25">
        <v>0</v>
      </c>
      <c r="AC68" s="25">
        <v>0</v>
      </c>
      <c r="AD68" s="24"/>
      <c r="AE68" s="24">
        <f>+[1]DEPURADO!K62</f>
        <v>0</v>
      </c>
      <c r="AF68" s="24">
        <v>0</v>
      </c>
      <c r="AG68" s="24">
        <f t="shared" si="6"/>
        <v>0</v>
      </c>
      <c r="AH68" s="24">
        <v>0</v>
      </c>
      <c r="AI68" s="24" t="str">
        <f>+[1]DEPURADO!G62</f>
        <v>SALDO DE CONTRATO LIQUIDADO</v>
      </c>
      <c r="AJ68" s="26"/>
      <c r="AK68" s="27"/>
    </row>
    <row r="69" spans="1:37" s="28" customFormat="1">
      <c r="A69" s="17">
        <f t="shared" si="0"/>
        <v>61</v>
      </c>
      <c r="B69" s="18" t="s">
        <v>44</v>
      </c>
      <c r="C69" s="17">
        <f>+[1]DEPURADO!A63</f>
        <v>28001</v>
      </c>
      <c r="D69" s="17">
        <f>+[1]DEPURADO!B63</f>
        <v>28001</v>
      </c>
      <c r="E69" s="19">
        <f>+[1]DEPURADO!C63</f>
        <v>42277</v>
      </c>
      <c r="F69" s="20">
        <f>+IF([1]DEPURADO!D63&gt;1,[1]DEPURADO!D63," ")</f>
        <v>42293</v>
      </c>
      <c r="G69" s="21">
        <f>[1]DEPURADO!F63</f>
        <v>16910</v>
      </c>
      <c r="H69" s="22">
        <v>0</v>
      </c>
      <c r="I69" s="22">
        <f>+[1]DEPURADO!M63+[1]DEPURADO!N63</f>
        <v>16910</v>
      </c>
      <c r="J69" s="22">
        <f>+[1]DEPURADO!R63</f>
        <v>0</v>
      </c>
      <c r="K69" s="23">
        <f>+[1]DEPURADO!P63+[1]DEPURADO!Q63</f>
        <v>0</v>
      </c>
      <c r="L69" s="22">
        <v>0</v>
      </c>
      <c r="M69" s="22">
        <v>0</v>
      </c>
      <c r="N69" s="22">
        <f t="shared" si="1"/>
        <v>0</v>
      </c>
      <c r="O69" s="22">
        <f t="shared" si="2"/>
        <v>0</v>
      </c>
      <c r="P69" s="18">
        <f>IF([1]DEPURADO!H63&gt;1,0,[1]DEPURADO!B63)</f>
        <v>28001</v>
      </c>
      <c r="Q69" s="24">
        <f t="shared" si="3"/>
        <v>16910</v>
      </c>
      <c r="R69" s="25">
        <f t="shared" si="4"/>
        <v>0</v>
      </c>
      <c r="S69" s="25">
        <f>+[1]DEPURADO!J63</f>
        <v>0</v>
      </c>
      <c r="T69" s="17" t="s">
        <v>45</v>
      </c>
      <c r="U69" s="25">
        <f>+[1]DEPURADO!I63</f>
        <v>0</v>
      </c>
      <c r="V69" s="24"/>
      <c r="W69" s="17" t="s">
        <v>45</v>
      </c>
      <c r="X69" s="25">
        <f>+[1]DEPURADO!K63+[1]DEPURADO!L63</f>
        <v>0</v>
      </c>
      <c r="Y69" s="17" t="s">
        <v>45</v>
      </c>
      <c r="Z69" s="25">
        <f t="shared" si="5"/>
        <v>0</v>
      </c>
      <c r="AA69" s="25"/>
      <c r="AB69" s="25">
        <v>0</v>
      </c>
      <c r="AC69" s="25">
        <v>0</v>
      </c>
      <c r="AD69" s="24"/>
      <c r="AE69" s="24">
        <f>+[1]DEPURADO!K63</f>
        <v>0</v>
      </c>
      <c r="AF69" s="24">
        <v>0</v>
      </c>
      <c r="AG69" s="24">
        <f t="shared" si="6"/>
        <v>0</v>
      </c>
      <c r="AH69" s="24">
        <v>0</v>
      </c>
      <c r="AI69" s="24" t="str">
        <f>+[1]DEPURADO!G63</f>
        <v>SALDO DE CONTRATO LIQUIDADO</v>
      </c>
      <c r="AJ69" s="26"/>
      <c r="AK69" s="27"/>
    </row>
    <row r="70" spans="1:37" s="28" customFormat="1">
      <c r="A70" s="17">
        <f t="shared" si="0"/>
        <v>62</v>
      </c>
      <c r="B70" s="18" t="s">
        <v>44</v>
      </c>
      <c r="C70" s="17">
        <f>+[1]DEPURADO!A64</f>
        <v>28002</v>
      </c>
      <c r="D70" s="17">
        <f>+[1]DEPURADO!B64</f>
        <v>28002</v>
      </c>
      <c r="E70" s="19">
        <f>+[1]DEPURADO!C64</f>
        <v>42277</v>
      </c>
      <c r="F70" s="20">
        <f>+IF([1]DEPURADO!D64&gt;1,[1]DEPURADO!D64," ")</f>
        <v>42293</v>
      </c>
      <c r="G70" s="21">
        <f>[1]DEPURADO!F64</f>
        <v>16910</v>
      </c>
      <c r="H70" s="22">
        <v>0</v>
      </c>
      <c r="I70" s="22">
        <f>+[1]DEPURADO!M64+[1]DEPURADO!N64</f>
        <v>16910</v>
      </c>
      <c r="J70" s="22">
        <f>+[1]DEPURADO!R64</f>
        <v>0</v>
      </c>
      <c r="K70" s="23">
        <f>+[1]DEPURADO!P64+[1]DEPURADO!Q64</f>
        <v>0</v>
      </c>
      <c r="L70" s="22">
        <v>0</v>
      </c>
      <c r="M70" s="22">
        <v>0</v>
      </c>
      <c r="N70" s="22">
        <f t="shared" si="1"/>
        <v>0</v>
      </c>
      <c r="O70" s="22">
        <f t="shared" si="2"/>
        <v>0</v>
      </c>
      <c r="P70" s="18">
        <f>IF([1]DEPURADO!H64&gt;1,0,[1]DEPURADO!B64)</f>
        <v>28002</v>
      </c>
      <c r="Q70" s="24">
        <f t="shared" si="3"/>
        <v>16910</v>
      </c>
      <c r="R70" s="25">
        <f t="shared" si="4"/>
        <v>0</v>
      </c>
      <c r="S70" s="25">
        <f>+[1]DEPURADO!J64</f>
        <v>0</v>
      </c>
      <c r="T70" s="17" t="s">
        <v>45</v>
      </c>
      <c r="U70" s="25">
        <f>+[1]DEPURADO!I64</f>
        <v>0</v>
      </c>
      <c r="V70" s="24"/>
      <c r="W70" s="17" t="s">
        <v>45</v>
      </c>
      <c r="X70" s="25">
        <f>+[1]DEPURADO!K64+[1]DEPURADO!L64</f>
        <v>0</v>
      </c>
      <c r="Y70" s="17" t="s">
        <v>45</v>
      </c>
      <c r="Z70" s="25">
        <f t="shared" si="5"/>
        <v>0</v>
      </c>
      <c r="AA70" s="25"/>
      <c r="AB70" s="25">
        <v>0</v>
      </c>
      <c r="AC70" s="25">
        <v>0</v>
      </c>
      <c r="AD70" s="24"/>
      <c r="AE70" s="24">
        <f>+[1]DEPURADO!K64</f>
        <v>0</v>
      </c>
      <c r="AF70" s="24">
        <v>0</v>
      </c>
      <c r="AG70" s="24">
        <f t="shared" si="6"/>
        <v>0</v>
      </c>
      <c r="AH70" s="24">
        <v>0</v>
      </c>
      <c r="AI70" s="24" t="str">
        <f>+[1]DEPURADO!G64</f>
        <v>SALDO DE CONTRATO LIQUIDADO</v>
      </c>
      <c r="AJ70" s="26"/>
      <c r="AK70" s="27"/>
    </row>
    <row r="71" spans="1:37" s="28" customFormat="1">
      <c r="A71" s="17">
        <f t="shared" si="0"/>
        <v>63</v>
      </c>
      <c r="B71" s="18" t="s">
        <v>44</v>
      </c>
      <c r="C71" s="17">
        <f>+[1]DEPURADO!A65</f>
        <v>28003</v>
      </c>
      <c r="D71" s="17">
        <f>+[1]DEPURADO!B65</f>
        <v>28003</v>
      </c>
      <c r="E71" s="19">
        <f>+[1]DEPURADO!C65</f>
        <v>42277</v>
      </c>
      <c r="F71" s="20">
        <f>+IF([1]DEPURADO!D65&gt;1,[1]DEPURADO!D65," ")</f>
        <v>42293</v>
      </c>
      <c r="G71" s="21">
        <f>[1]DEPURADO!F65</f>
        <v>16910</v>
      </c>
      <c r="H71" s="22">
        <v>0</v>
      </c>
      <c r="I71" s="22">
        <f>+[1]DEPURADO!M65+[1]DEPURADO!N65</f>
        <v>16910</v>
      </c>
      <c r="J71" s="22">
        <f>+[1]DEPURADO!R65</f>
        <v>0</v>
      </c>
      <c r="K71" s="23">
        <f>+[1]DEPURADO!P65+[1]DEPURADO!Q65</f>
        <v>0</v>
      </c>
      <c r="L71" s="22">
        <v>0</v>
      </c>
      <c r="M71" s="22">
        <v>0</v>
      </c>
      <c r="N71" s="22">
        <f t="shared" si="1"/>
        <v>0</v>
      </c>
      <c r="O71" s="22">
        <f t="shared" si="2"/>
        <v>0</v>
      </c>
      <c r="P71" s="18">
        <f>IF([1]DEPURADO!H65&gt;1,0,[1]DEPURADO!B65)</f>
        <v>28003</v>
      </c>
      <c r="Q71" s="24">
        <f t="shared" si="3"/>
        <v>16910</v>
      </c>
      <c r="R71" s="25">
        <f t="shared" si="4"/>
        <v>0</v>
      </c>
      <c r="S71" s="25">
        <f>+[1]DEPURADO!J65</f>
        <v>0</v>
      </c>
      <c r="T71" s="17" t="s">
        <v>45</v>
      </c>
      <c r="U71" s="25">
        <f>+[1]DEPURADO!I65</f>
        <v>0</v>
      </c>
      <c r="V71" s="24"/>
      <c r="W71" s="17" t="s">
        <v>45</v>
      </c>
      <c r="X71" s="25">
        <f>+[1]DEPURADO!K65+[1]DEPURADO!L65</f>
        <v>0</v>
      </c>
      <c r="Y71" s="17" t="s">
        <v>45</v>
      </c>
      <c r="Z71" s="25">
        <f t="shared" si="5"/>
        <v>0</v>
      </c>
      <c r="AA71" s="25"/>
      <c r="AB71" s="25">
        <v>0</v>
      </c>
      <c r="AC71" s="25">
        <v>0</v>
      </c>
      <c r="AD71" s="24"/>
      <c r="AE71" s="24">
        <f>+[1]DEPURADO!K65</f>
        <v>0</v>
      </c>
      <c r="AF71" s="24">
        <v>0</v>
      </c>
      <c r="AG71" s="24">
        <f t="shared" si="6"/>
        <v>0</v>
      </c>
      <c r="AH71" s="24">
        <v>0</v>
      </c>
      <c r="AI71" s="24" t="str">
        <f>+[1]DEPURADO!G65</f>
        <v>SALDO DE CONTRATO LIQUIDADO</v>
      </c>
      <c r="AJ71" s="26"/>
      <c r="AK71" s="27"/>
    </row>
    <row r="72" spans="1:37" s="28" customFormat="1">
      <c r="A72" s="17">
        <f t="shared" si="0"/>
        <v>64</v>
      </c>
      <c r="B72" s="18" t="s">
        <v>44</v>
      </c>
      <c r="C72" s="17">
        <f>+[1]DEPURADO!A66</f>
        <v>28004</v>
      </c>
      <c r="D72" s="17">
        <f>+[1]DEPURADO!B66</f>
        <v>28004</v>
      </c>
      <c r="E72" s="19">
        <f>+[1]DEPURADO!C66</f>
        <v>42277</v>
      </c>
      <c r="F72" s="20">
        <f>+IF([1]DEPURADO!D66&gt;1,[1]DEPURADO!D66," ")</f>
        <v>42293</v>
      </c>
      <c r="G72" s="21">
        <f>[1]DEPURADO!F66</f>
        <v>16910</v>
      </c>
      <c r="H72" s="22">
        <v>0</v>
      </c>
      <c r="I72" s="22">
        <f>+[1]DEPURADO!M66+[1]DEPURADO!N66</f>
        <v>16910</v>
      </c>
      <c r="J72" s="22">
        <f>+[1]DEPURADO!R66</f>
        <v>0</v>
      </c>
      <c r="K72" s="23">
        <f>+[1]DEPURADO!P66+[1]DEPURADO!Q66</f>
        <v>0</v>
      </c>
      <c r="L72" s="22">
        <v>0</v>
      </c>
      <c r="M72" s="22">
        <v>0</v>
      </c>
      <c r="N72" s="22">
        <f t="shared" si="1"/>
        <v>0</v>
      </c>
      <c r="O72" s="22">
        <f t="shared" si="2"/>
        <v>0</v>
      </c>
      <c r="P72" s="18">
        <f>IF([1]DEPURADO!H66&gt;1,0,[1]DEPURADO!B66)</f>
        <v>28004</v>
      </c>
      <c r="Q72" s="24">
        <f t="shared" si="3"/>
        <v>16910</v>
      </c>
      <c r="R72" s="25">
        <f t="shared" si="4"/>
        <v>0</v>
      </c>
      <c r="S72" s="25">
        <f>+[1]DEPURADO!J66</f>
        <v>0</v>
      </c>
      <c r="T72" s="17" t="s">
        <v>45</v>
      </c>
      <c r="U72" s="25">
        <f>+[1]DEPURADO!I66</f>
        <v>0</v>
      </c>
      <c r="V72" s="24"/>
      <c r="W72" s="17" t="s">
        <v>45</v>
      </c>
      <c r="X72" s="25">
        <f>+[1]DEPURADO!K66+[1]DEPURADO!L66</f>
        <v>0</v>
      </c>
      <c r="Y72" s="17" t="s">
        <v>45</v>
      </c>
      <c r="Z72" s="25">
        <f t="shared" si="5"/>
        <v>0</v>
      </c>
      <c r="AA72" s="25"/>
      <c r="AB72" s="25">
        <v>0</v>
      </c>
      <c r="AC72" s="25">
        <v>0</v>
      </c>
      <c r="AD72" s="24"/>
      <c r="AE72" s="24">
        <f>+[1]DEPURADO!K66</f>
        <v>0</v>
      </c>
      <c r="AF72" s="24">
        <v>0</v>
      </c>
      <c r="AG72" s="24">
        <f t="shared" si="6"/>
        <v>0</v>
      </c>
      <c r="AH72" s="24">
        <v>0</v>
      </c>
      <c r="AI72" s="24" t="str">
        <f>+[1]DEPURADO!G66</f>
        <v>SALDO DE CONTRATO LIQUIDADO</v>
      </c>
      <c r="AJ72" s="26"/>
      <c r="AK72" s="27"/>
    </row>
    <row r="73" spans="1:37" s="28" customFormat="1">
      <c r="A73" s="17">
        <f t="shared" si="0"/>
        <v>65</v>
      </c>
      <c r="B73" s="18" t="s">
        <v>44</v>
      </c>
      <c r="C73" s="17">
        <f>+[1]DEPURADO!A67</f>
        <v>28006</v>
      </c>
      <c r="D73" s="17">
        <f>+[1]DEPURADO!B67</f>
        <v>28006</v>
      </c>
      <c r="E73" s="19">
        <f>+[1]DEPURADO!C67</f>
        <v>42277</v>
      </c>
      <c r="F73" s="20">
        <f>+IF([1]DEPURADO!D67&gt;1,[1]DEPURADO!D67," ")</f>
        <v>42293</v>
      </c>
      <c r="G73" s="21">
        <f>[1]DEPURADO!F67</f>
        <v>16910</v>
      </c>
      <c r="H73" s="22">
        <v>0</v>
      </c>
      <c r="I73" s="22">
        <f>+[1]DEPURADO!M67+[1]DEPURADO!N67</f>
        <v>16910</v>
      </c>
      <c r="J73" s="22">
        <f>+[1]DEPURADO!R67</f>
        <v>0</v>
      </c>
      <c r="K73" s="23">
        <f>+[1]DEPURADO!P67+[1]DEPURADO!Q67</f>
        <v>0</v>
      </c>
      <c r="L73" s="22">
        <v>0</v>
      </c>
      <c r="M73" s="22">
        <v>0</v>
      </c>
      <c r="N73" s="22">
        <f t="shared" si="1"/>
        <v>0</v>
      </c>
      <c r="O73" s="22">
        <f t="shared" si="2"/>
        <v>0</v>
      </c>
      <c r="P73" s="18">
        <f>IF([1]DEPURADO!H67&gt;1,0,[1]DEPURADO!B67)</f>
        <v>28006</v>
      </c>
      <c r="Q73" s="24">
        <f t="shared" si="3"/>
        <v>16910</v>
      </c>
      <c r="R73" s="25">
        <f t="shared" si="4"/>
        <v>0</v>
      </c>
      <c r="S73" s="25">
        <f>+[1]DEPURADO!J67</f>
        <v>0</v>
      </c>
      <c r="T73" s="17" t="s">
        <v>45</v>
      </c>
      <c r="U73" s="25">
        <f>+[1]DEPURADO!I67</f>
        <v>0</v>
      </c>
      <c r="V73" s="24"/>
      <c r="W73" s="17" t="s">
        <v>45</v>
      </c>
      <c r="X73" s="25">
        <f>+[1]DEPURADO!K67+[1]DEPURADO!L67</f>
        <v>0</v>
      </c>
      <c r="Y73" s="17" t="s">
        <v>45</v>
      </c>
      <c r="Z73" s="25">
        <f t="shared" si="5"/>
        <v>0</v>
      </c>
      <c r="AA73" s="25"/>
      <c r="AB73" s="25">
        <v>0</v>
      </c>
      <c r="AC73" s="25">
        <v>0</v>
      </c>
      <c r="AD73" s="24"/>
      <c r="AE73" s="24">
        <f>+[1]DEPURADO!K67</f>
        <v>0</v>
      </c>
      <c r="AF73" s="24">
        <v>0</v>
      </c>
      <c r="AG73" s="24">
        <f t="shared" si="6"/>
        <v>0</v>
      </c>
      <c r="AH73" s="24">
        <v>0</v>
      </c>
      <c r="AI73" s="24" t="str">
        <f>+[1]DEPURADO!G67</f>
        <v>SALDO DE CONTRATO LIQUIDADO</v>
      </c>
      <c r="AJ73" s="26"/>
      <c r="AK73" s="27"/>
    </row>
    <row r="74" spans="1:37" s="28" customFormat="1">
      <c r="A74" s="17">
        <f t="shared" si="0"/>
        <v>66</v>
      </c>
      <c r="B74" s="18" t="s">
        <v>44</v>
      </c>
      <c r="C74" s="17">
        <f>+[1]DEPURADO!A68</f>
        <v>28011</v>
      </c>
      <c r="D74" s="17">
        <f>+[1]DEPURADO!B68</f>
        <v>28011</v>
      </c>
      <c r="E74" s="19">
        <f>+[1]DEPURADO!C68</f>
        <v>42277</v>
      </c>
      <c r="F74" s="20">
        <f>+IF([1]DEPURADO!D68&gt;1,[1]DEPURADO!D68," ")</f>
        <v>42293</v>
      </c>
      <c r="G74" s="21">
        <f>[1]DEPURADO!F68</f>
        <v>16910</v>
      </c>
      <c r="H74" s="22">
        <v>0</v>
      </c>
      <c r="I74" s="22">
        <f>+[1]DEPURADO!M68+[1]DEPURADO!N68</f>
        <v>16910</v>
      </c>
      <c r="J74" s="22">
        <f>+[1]DEPURADO!R68</f>
        <v>0</v>
      </c>
      <c r="K74" s="23">
        <f>+[1]DEPURADO!P68+[1]DEPURADO!Q68</f>
        <v>0</v>
      </c>
      <c r="L74" s="22">
        <v>0</v>
      </c>
      <c r="M74" s="22">
        <v>0</v>
      </c>
      <c r="N74" s="22">
        <f t="shared" si="1"/>
        <v>0</v>
      </c>
      <c r="O74" s="22">
        <f t="shared" si="2"/>
        <v>0</v>
      </c>
      <c r="P74" s="18">
        <f>IF([1]DEPURADO!H68&gt;1,0,[1]DEPURADO!B68)</f>
        <v>28011</v>
      </c>
      <c r="Q74" s="24">
        <f t="shared" si="3"/>
        <v>16910</v>
      </c>
      <c r="R74" s="25">
        <f t="shared" si="4"/>
        <v>0</v>
      </c>
      <c r="S74" s="25">
        <f>+[1]DEPURADO!J68</f>
        <v>0</v>
      </c>
      <c r="T74" s="17" t="s">
        <v>45</v>
      </c>
      <c r="U74" s="25">
        <f>+[1]DEPURADO!I68</f>
        <v>0</v>
      </c>
      <c r="V74" s="24"/>
      <c r="W74" s="17" t="s">
        <v>45</v>
      </c>
      <c r="X74" s="25">
        <f>+[1]DEPURADO!K68+[1]DEPURADO!L68</f>
        <v>0</v>
      </c>
      <c r="Y74" s="17" t="s">
        <v>45</v>
      </c>
      <c r="Z74" s="25">
        <f t="shared" si="5"/>
        <v>0</v>
      </c>
      <c r="AA74" s="25"/>
      <c r="AB74" s="25">
        <v>0</v>
      </c>
      <c r="AC74" s="25">
        <v>0</v>
      </c>
      <c r="AD74" s="24"/>
      <c r="AE74" s="24">
        <f>+[1]DEPURADO!K68</f>
        <v>0</v>
      </c>
      <c r="AF74" s="24">
        <v>0</v>
      </c>
      <c r="AG74" s="24">
        <f t="shared" si="6"/>
        <v>0</v>
      </c>
      <c r="AH74" s="24">
        <v>0</v>
      </c>
      <c r="AI74" s="24" t="str">
        <f>+[1]DEPURADO!G68</f>
        <v>SALDO DE CONTRATO LIQUIDADO</v>
      </c>
      <c r="AJ74" s="26"/>
      <c r="AK74" s="27"/>
    </row>
    <row r="75" spans="1:37" s="28" customFormat="1">
      <c r="A75" s="17">
        <f t="shared" ref="A75:A138" si="7">+A74+1</f>
        <v>67</v>
      </c>
      <c r="B75" s="18" t="s">
        <v>44</v>
      </c>
      <c r="C75" s="17">
        <f>+[1]DEPURADO!A69</f>
        <v>28012</v>
      </c>
      <c r="D75" s="17">
        <f>+[1]DEPURADO!B69</f>
        <v>28012</v>
      </c>
      <c r="E75" s="19">
        <f>+[1]DEPURADO!C69</f>
        <v>42277</v>
      </c>
      <c r="F75" s="20">
        <f>+IF([1]DEPURADO!D69&gt;1,[1]DEPURADO!D69," ")</f>
        <v>42293</v>
      </c>
      <c r="G75" s="21">
        <f>[1]DEPURADO!F69</f>
        <v>16910</v>
      </c>
      <c r="H75" s="22">
        <v>0</v>
      </c>
      <c r="I75" s="22">
        <f>+[1]DEPURADO!M69+[1]DEPURADO!N69</f>
        <v>16910</v>
      </c>
      <c r="J75" s="22">
        <f>+[1]DEPURADO!R69</f>
        <v>0</v>
      </c>
      <c r="K75" s="23">
        <f>+[1]DEPURADO!P69+[1]DEPURADO!Q69</f>
        <v>0</v>
      </c>
      <c r="L75" s="22">
        <v>0</v>
      </c>
      <c r="M75" s="22">
        <v>0</v>
      </c>
      <c r="N75" s="22">
        <f t="shared" si="1"/>
        <v>0</v>
      </c>
      <c r="O75" s="22">
        <f t="shared" si="2"/>
        <v>0</v>
      </c>
      <c r="P75" s="18">
        <f>IF([1]DEPURADO!H69&gt;1,0,[1]DEPURADO!B69)</f>
        <v>28012</v>
      </c>
      <c r="Q75" s="24">
        <f t="shared" si="3"/>
        <v>16910</v>
      </c>
      <c r="R75" s="25">
        <f t="shared" si="4"/>
        <v>0</v>
      </c>
      <c r="S75" s="25">
        <f>+[1]DEPURADO!J69</f>
        <v>0</v>
      </c>
      <c r="T75" s="17" t="s">
        <v>45</v>
      </c>
      <c r="U75" s="25">
        <f>+[1]DEPURADO!I69</f>
        <v>0</v>
      </c>
      <c r="V75" s="24"/>
      <c r="W75" s="17" t="s">
        <v>45</v>
      </c>
      <c r="X75" s="25">
        <f>+[1]DEPURADO!K69+[1]DEPURADO!L69</f>
        <v>0</v>
      </c>
      <c r="Y75" s="17" t="s">
        <v>45</v>
      </c>
      <c r="Z75" s="25">
        <f t="shared" si="5"/>
        <v>0</v>
      </c>
      <c r="AA75" s="25"/>
      <c r="AB75" s="25">
        <v>0</v>
      </c>
      <c r="AC75" s="25">
        <v>0</v>
      </c>
      <c r="AD75" s="24"/>
      <c r="AE75" s="24">
        <f>+[1]DEPURADO!K69</f>
        <v>0</v>
      </c>
      <c r="AF75" s="24">
        <v>0</v>
      </c>
      <c r="AG75" s="24">
        <f t="shared" si="6"/>
        <v>0</v>
      </c>
      <c r="AH75" s="24">
        <v>0</v>
      </c>
      <c r="AI75" s="24" t="str">
        <f>+[1]DEPURADO!G69</f>
        <v>SALDO DE CONTRATO LIQUIDADO</v>
      </c>
      <c r="AJ75" s="26"/>
      <c r="AK75" s="27"/>
    </row>
    <row r="76" spans="1:37" s="28" customFormat="1">
      <c r="A76" s="17">
        <f t="shared" si="7"/>
        <v>68</v>
      </c>
      <c r="B76" s="18" t="s">
        <v>44</v>
      </c>
      <c r="C76" s="17">
        <f>+[1]DEPURADO!A70</f>
        <v>28013</v>
      </c>
      <c r="D76" s="17">
        <f>+[1]DEPURADO!B70</f>
        <v>28013</v>
      </c>
      <c r="E76" s="19">
        <f>+[1]DEPURADO!C70</f>
        <v>42277</v>
      </c>
      <c r="F76" s="20">
        <f>+IF([1]DEPURADO!D70&gt;1,[1]DEPURADO!D70," ")</f>
        <v>42293</v>
      </c>
      <c r="G76" s="21">
        <f>[1]DEPURADO!F70</f>
        <v>16910</v>
      </c>
      <c r="H76" s="22">
        <v>0</v>
      </c>
      <c r="I76" s="22">
        <f>+[1]DEPURADO!M70+[1]DEPURADO!N70</f>
        <v>16910</v>
      </c>
      <c r="J76" s="22">
        <f>+[1]DEPURADO!R70</f>
        <v>0</v>
      </c>
      <c r="K76" s="23">
        <f>+[1]DEPURADO!P70+[1]DEPURADO!Q70</f>
        <v>0</v>
      </c>
      <c r="L76" s="22">
        <v>0</v>
      </c>
      <c r="M76" s="22">
        <v>0</v>
      </c>
      <c r="N76" s="22">
        <f t="shared" si="1"/>
        <v>0</v>
      </c>
      <c r="O76" s="22">
        <f t="shared" si="2"/>
        <v>0</v>
      </c>
      <c r="P76" s="18">
        <f>IF([1]DEPURADO!H70&gt;1,0,[1]DEPURADO!B70)</f>
        <v>28013</v>
      </c>
      <c r="Q76" s="24">
        <f t="shared" si="3"/>
        <v>16910</v>
      </c>
      <c r="R76" s="25">
        <f t="shared" si="4"/>
        <v>0</v>
      </c>
      <c r="S76" s="25">
        <f>+[1]DEPURADO!J70</f>
        <v>0</v>
      </c>
      <c r="T76" s="17" t="s">
        <v>45</v>
      </c>
      <c r="U76" s="25">
        <f>+[1]DEPURADO!I70</f>
        <v>0</v>
      </c>
      <c r="V76" s="24"/>
      <c r="W76" s="17" t="s">
        <v>45</v>
      </c>
      <c r="X76" s="25">
        <f>+[1]DEPURADO!K70+[1]DEPURADO!L70</f>
        <v>0</v>
      </c>
      <c r="Y76" s="17" t="s">
        <v>45</v>
      </c>
      <c r="Z76" s="25">
        <f t="shared" si="5"/>
        <v>0</v>
      </c>
      <c r="AA76" s="25"/>
      <c r="AB76" s="25">
        <v>0</v>
      </c>
      <c r="AC76" s="25">
        <v>0</v>
      </c>
      <c r="AD76" s="24"/>
      <c r="AE76" s="24">
        <f>+[1]DEPURADO!K70</f>
        <v>0</v>
      </c>
      <c r="AF76" s="24">
        <v>0</v>
      </c>
      <c r="AG76" s="24">
        <f t="shared" si="6"/>
        <v>0</v>
      </c>
      <c r="AH76" s="24">
        <v>0</v>
      </c>
      <c r="AI76" s="24" t="str">
        <f>+[1]DEPURADO!G70</f>
        <v>SALDO DE CONTRATO LIQUIDADO</v>
      </c>
      <c r="AJ76" s="26"/>
      <c r="AK76" s="27"/>
    </row>
    <row r="77" spans="1:37" s="28" customFormat="1">
      <c r="A77" s="17">
        <f t="shared" si="7"/>
        <v>69</v>
      </c>
      <c r="B77" s="18" t="s">
        <v>44</v>
      </c>
      <c r="C77" s="17">
        <f>+[1]DEPURADO!A71</f>
        <v>28014</v>
      </c>
      <c r="D77" s="17">
        <f>+[1]DEPURADO!B71</f>
        <v>28014</v>
      </c>
      <c r="E77" s="19">
        <f>+[1]DEPURADO!C71</f>
        <v>42277</v>
      </c>
      <c r="F77" s="20">
        <f>+IF([1]DEPURADO!D71&gt;1,[1]DEPURADO!D71," ")</f>
        <v>42293</v>
      </c>
      <c r="G77" s="21">
        <f>[1]DEPURADO!F71</f>
        <v>16910</v>
      </c>
      <c r="H77" s="22">
        <v>0</v>
      </c>
      <c r="I77" s="22">
        <f>+[1]DEPURADO!M71+[1]DEPURADO!N71</f>
        <v>16910</v>
      </c>
      <c r="J77" s="22">
        <f>+[1]DEPURADO!R71</f>
        <v>0</v>
      </c>
      <c r="K77" s="23">
        <f>+[1]DEPURADO!P71+[1]DEPURADO!Q71</f>
        <v>0</v>
      </c>
      <c r="L77" s="22">
        <v>0</v>
      </c>
      <c r="M77" s="22">
        <v>0</v>
      </c>
      <c r="N77" s="22">
        <f t="shared" ref="N77:N140" si="8">+SUM(J77:M77)</f>
        <v>0</v>
      </c>
      <c r="O77" s="22">
        <f t="shared" ref="O77:O140" si="9">+G77-I77-N77</f>
        <v>0</v>
      </c>
      <c r="P77" s="18">
        <f>IF([1]DEPURADO!H71&gt;1,0,[1]DEPURADO!B71)</f>
        <v>28014</v>
      </c>
      <c r="Q77" s="24">
        <f t="shared" ref="Q77:Q140" si="10">+IF(P77&gt;0,G77,0)</f>
        <v>16910</v>
      </c>
      <c r="R77" s="25">
        <f t="shared" ref="R77:R140" si="11">IF(P77=0,G77,0)</f>
        <v>0</v>
      </c>
      <c r="S77" s="25">
        <f>+[1]DEPURADO!J71</f>
        <v>0</v>
      </c>
      <c r="T77" s="17" t="s">
        <v>45</v>
      </c>
      <c r="U77" s="25">
        <f>+[1]DEPURADO!I71</f>
        <v>0</v>
      </c>
      <c r="V77" s="24"/>
      <c r="W77" s="17" t="s">
        <v>45</v>
      </c>
      <c r="X77" s="25">
        <f>+[1]DEPURADO!K71+[1]DEPURADO!L71</f>
        <v>0</v>
      </c>
      <c r="Y77" s="17" t="s">
        <v>45</v>
      </c>
      <c r="Z77" s="25">
        <f t="shared" ref="Z77:Z140" si="12">+X77-AE77+IF(X77-AE77&lt;-1,-X77+AE77,0)</f>
        <v>0</v>
      </c>
      <c r="AA77" s="25"/>
      <c r="AB77" s="25">
        <v>0</v>
      </c>
      <c r="AC77" s="25">
        <v>0</v>
      </c>
      <c r="AD77" s="24"/>
      <c r="AE77" s="24">
        <f>+[1]DEPURADO!K71</f>
        <v>0</v>
      </c>
      <c r="AF77" s="24">
        <v>0</v>
      </c>
      <c r="AG77" s="24">
        <f t="shared" ref="AG77:AG140" si="13">+G77-I77-N77-R77-Z77-AC77-AE77-S77-U77</f>
        <v>0</v>
      </c>
      <c r="AH77" s="24">
        <v>0</v>
      </c>
      <c r="AI77" s="24" t="str">
        <f>+[1]DEPURADO!G71</f>
        <v>SALDO DE CONTRATO LIQUIDADO</v>
      </c>
      <c r="AJ77" s="26"/>
      <c r="AK77" s="27"/>
    </row>
    <row r="78" spans="1:37" s="28" customFormat="1">
      <c r="A78" s="17">
        <f t="shared" si="7"/>
        <v>70</v>
      </c>
      <c r="B78" s="18" t="s">
        <v>44</v>
      </c>
      <c r="C78" s="17">
        <f>+[1]DEPURADO!A72</f>
        <v>28016</v>
      </c>
      <c r="D78" s="17">
        <f>+[1]DEPURADO!B72</f>
        <v>28016</v>
      </c>
      <c r="E78" s="19">
        <f>+[1]DEPURADO!C72</f>
        <v>42277</v>
      </c>
      <c r="F78" s="20">
        <f>+IF([1]DEPURADO!D72&gt;1,[1]DEPURADO!D72," ")</f>
        <v>42293</v>
      </c>
      <c r="G78" s="21">
        <f>[1]DEPURADO!F72</f>
        <v>16910</v>
      </c>
      <c r="H78" s="22">
        <v>0</v>
      </c>
      <c r="I78" s="22">
        <f>+[1]DEPURADO!M72+[1]DEPURADO!N72</f>
        <v>16910</v>
      </c>
      <c r="J78" s="22">
        <f>+[1]DEPURADO!R72</f>
        <v>0</v>
      </c>
      <c r="K78" s="23">
        <f>+[1]DEPURADO!P72+[1]DEPURADO!Q72</f>
        <v>0</v>
      </c>
      <c r="L78" s="22">
        <v>0</v>
      </c>
      <c r="M78" s="22">
        <v>0</v>
      </c>
      <c r="N78" s="22">
        <f t="shared" si="8"/>
        <v>0</v>
      </c>
      <c r="O78" s="22">
        <f t="shared" si="9"/>
        <v>0</v>
      </c>
      <c r="P78" s="18">
        <f>IF([1]DEPURADO!H72&gt;1,0,[1]DEPURADO!B72)</f>
        <v>28016</v>
      </c>
      <c r="Q78" s="24">
        <f t="shared" si="10"/>
        <v>16910</v>
      </c>
      <c r="R78" s="25">
        <f t="shared" si="11"/>
        <v>0</v>
      </c>
      <c r="S78" s="25">
        <f>+[1]DEPURADO!J72</f>
        <v>0</v>
      </c>
      <c r="T78" s="17" t="s">
        <v>45</v>
      </c>
      <c r="U78" s="25">
        <f>+[1]DEPURADO!I72</f>
        <v>0</v>
      </c>
      <c r="V78" s="24"/>
      <c r="W78" s="17" t="s">
        <v>45</v>
      </c>
      <c r="X78" s="25">
        <f>+[1]DEPURADO!K72+[1]DEPURADO!L72</f>
        <v>0</v>
      </c>
      <c r="Y78" s="17" t="s">
        <v>45</v>
      </c>
      <c r="Z78" s="25">
        <f t="shared" si="12"/>
        <v>0</v>
      </c>
      <c r="AA78" s="25"/>
      <c r="AB78" s="25">
        <v>0</v>
      </c>
      <c r="AC78" s="25">
        <v>0</v>
      </c>
      <c r="AD78" s="24"/>
      <c r="AE78" s="24">
        <f>+[1]DEPURADO!K72</f>
        <v>0</v>
      </c>
      <c r="AF78" s="24">
        <v>0</v>
      </c>
      <c r="AG78" s="24">
        <f t="shared" si="13"/>
        <v>0</v>
      </c>
      <c r="AH78" s="24">
        <v>0</v>
      </c>
      <c r="AI78" s="24" t="str">
        <f>+[1]DEPURADO!G72</f>
        <v>SALDO DE CONTRATO LIQUIDADO</v>
      </c>
      <c r="AJ78" s="26"/>
      <c r="AK78" s="27"/>
    </row>
    <row r="79" spans="1:37" s="28" customFormat="1">
      <c r="A79" s="17">
        <f t="shared" si="7"/>
        <v>71</v>
      </c>
      <c r="B79" s="18" t="s">
        <v>44</v>
      </c>
      <c r="C79" s="17">
        <f>+[1]DEPURADO!A73</f>
        <v>28021</v>
      </c>
      <c r="D79" s="17">
        <f>+[1]DEPURADO!B73</f>
        <v>28021</v>
      </c>
      <c r="E79" s="19">
        <f>+[1]DEPURADO!C73</f>
        <v>42277</v>
      </c>
      <c r="F79" s="20">
        <f>+IF([1]DEPURADO!D73&gt;1,[1]DEPURADO!D73," ")</f>
        <v>42293</v>
      </c>
      <c r="G79" s="21">
        <f>[1]DEPURADO!F73</f>
        <v>16910</v>
      </c>
      <c r="H79" s="22">
        <v>0</v>
      </c>
      <c r="I79" s="22">
        <f>+[1]DEPURADO!M73+[1]DEPURADO!N73</f>
        <v>16910</v>
      </c>
      <c r="J79" s="22">
        <f>+[1]DEPURADO!R73</f>
        <v>0</v>
      </c>
      <c r="K79" s="23">
        <f>+[1]DEPURADO!P73+[1]DEPURADO!Q73</f>
        <v>0</v>
      </c>
      <c r="L79" s="22">
        <v>0</v>
      </c>
      <c r="M79" s="22">
        <v>0</v>
      </c>
      <c r="N79" s="22">
        <f t="shared" si="8"/>
        <v>0</v>
      </c>
      <c r="O79" s="22">
        <f t="shared" si="9"/>
        <v>0</v>
      </c>
      <c r="P79" s="18">
        <f>IF([1]DEPURADO!H73&gt;1,0,[1]DEPURADO!B73)</f>
        <v>28021</v>
      </c>
      <c r="Q79" s="24">
        <f t="shared" si="10"/>
        <v>16910</v>
      </c>
      <c r="R79" s="25">
        <f t="shared" si="11"/>
        <v>0</v>
      </c>
      <c r="S79" s="25">
        <f>+[1]DEPURADO!J73</f>
        <v>0</v>
      </c>
      <c r="T79" s="17" t="s">
        <v>45</v>
      </c>
      <c r="U79" s="25">
        <f>+[1]DEPURADO!I73</f>
        <v>0</v>
      </c>
      <c r="V79" s="24"/>
      <c r="W79" s="17" t="s">
        <v>45</v>
      </c>
      <c r="X79" s="25">
        <f>+[1]DEPURADO!K73+[1]DEPURADO!L73</f>
        <v>0</v>
      </c>
      <c r="Y79" s="17" t="s">
        <v>45</v>
      </c>
      <c r="Z79" s="25">
        <f t="shared" si="12"/>
        <v>0</v>
      </c>
      <c r="AA79" s="25"/>
      <c r="AB79" s="25">
        <v>0</v>
      </c>
      <c r="AC79" s="25">
        <v>0</v>
      </c>
      <c r="AD79" s="24"/>
      <c r="AE79" s="24">
        <f>+[1]DEPURADO!K73</f>
        <v>0</v>
      </c>
      <c r="AF79" s="24">
        <v>0</v>
      </c>
      <c r="AG79" s="24">
        <f t="shared" si="13"/>
        <v>0</v>
      </c>
      <c r="AH79" s="24">
        <v>0</v>
      </c>
      <c r="AI79" s="24" t="str">
        <f>+[1]DEPURADO!G73</f>
        <v>SALDO DE CONTRATO LIQUIDADO</v>
      </c>
      <c r="AJ79" s="26"/>
      <c r="AK79" s="27"/>
    </row>
    <row r="80" spans="1:37" s="28" customFormat="1">
      <c r="A80" s="17">
        <f t="shared" si="7"/>
        <v>72</v>
      </c>
      <c r="B80" s="18" t="s">
        <v>44</v>
      </c>
      <c r="C80" s="17">
        <f>+[1]DEPURADO!A74</f>
        <v>28022</v>
      </c>
      <c r="D80" s="17">
        <f>+[1]DEPURADO!B74</f>
        <v>28022</v>
      </c>
      <c r="E80" s="19">
        <f>+[1]DEPURADO!C74</f>
        <v>42277</v>
      </c>
      <c r="F80" s="20">
        <f>+IF([1]DEPURADO!D74&gt;1,[1]DEPURADO!D74," ")</f>
        <v>42293</v>
      </c>
      <c r="G80" s="21">
        <f>[1]DEPURADO!F74</f>
        <v>16910</v>
      </c>
      <c r="H80" s="22">
        <v>0</v>
      </c>
      <c r="I80" s="22">
        <f>+[1]DEPURADO!M74+[1]DEPURADO!N74</f>
        <v>16910</v>
      </c>
      <c r="J80" s="22">
        <f>+[1]DEPURADO!R74</f>
        <v>0</v>
      </c>
      <c r="K80" s="23">
        <f>+[1]DEPURADO!P74+[1]DEPURADO!Q74</f>
        <v>0</v>
      </c>
      <c r="L80" s="22">
        <v>0</v>
      </c>
      <c r="M80" s="22">
        <v>0</v>
      </c>
      <c r="N80" s="22">
        <f t="shared" si="8"/>
        <v>0</v>
      </c>
      <c r="O80" s="22">
        <f t="shared" si="9"/>
        <v>0</v>
      </c>
      <c r="P80" s="18">
        <f>IF([1]DEPURADO!H74&gt;1,0,[1]DEPURADO!B74)</f>
        <v>28022</v>
      </c>
      <c r="Q80" s="24">
        <f t="shared" si="10"/>
        <v>16910</v>
      </c>
      <c r="R80" s="25">
        <f t="shared" si="11"/>
        <v>0</v>
      </c>
      <c r="S80" s="25">
        <f>+[1]DEPURADO!J74</f>
        <v>0</v>
      </c>
      <c r="T80" s="17" t="s">
        <v>45</v>
      </c>
      <c r="U80" s="25">
        <f>+[1]DEPURADO!I74</f>
        <v>0</v>
      </c>
      <c r="V80" s="24"/>
      <c r="W80" s="17" t="s">
        <v>45</v>
      </c>
      <c r="X80" s="25">
        <f>+[1]DEPURADO!K74+[1]DEPURADO!L74</f>
        <v>0</v>
      </c>
      <c r="Y80" s="17" t="s">
        <v>45</v>
      </c>
      <c r="Z80" s="25">
        <f t="shared" si="12"/>
        <v>0</v>
      </c>
      <c r="AA80" s="25"/>
      <c r="AB80" s="25">
        <v>0</v>
      </c>
      <c r="AC80" s="25">
        <v>0</v>
      </c>
      <c r="AD80" s="24"/>
      <c r="AE80" s="24">
        <f>+[1]DEPURADO!K74</f>
        <v>0</v>
      </c>
      <c r="AF80" s="24">
        <v>0</v>
      </c>
      <c r="AG80" s="24">
        <f t="shared" si="13"/>
        <v>0</v>
      </c>
      <c r="AH80" s="24">
        <v>0</v>
      </c>
      <c r="AI80" s="24" t="str">
        <f>+[1]DEPURADO!G74</f>
        <v>SALDO DE CONTRATO LIQUIDADO</v>
      </c>
      <c r="AJ80" s="26"/>
      <c r="AK80" s="27"/>
    </row>
    <row r="81" spans="1:37" s="28" customFormat="1">
      <c r="A81" s="17">
        <f t="shared" si="7"/>
        <v>73</v>
      </c>
      <c r="B81" s="18" t="s">
        <v>44</v>
      </c>
      <c r="C81" s="17">
        <f>+[1]DEPURADO!A75</f>
        <v>28023</v>
      </c>
      <c r="D81" s="17">
        <f>+[1]DEPURADO!B75</f>
        <v>28023</v>
      </c>
      <c r="E81" s="19">
        <f>+[1]DEPURADO!C75</f>
        <v>42277</v>
      </c>
      <c r="F81" s="20">
        <f>+IF([1]DEPURADO!D75&gt;1,[1]DEPURADO!D75," ")</f>
        <v>42293</v>
      </c>
      <c r="G81" s="21">
        <f>[1]DEPURADO!F75</f>
        <v>16910</v>
      </c>
      <c r="H81" s="22">
        <v>0</v>
      </c>
      <c r="I81" s="22">
        <f>+[1]DEPURADO!M75+[1]DEPURADO!N75</f>
        <v>16910</v>
      </c>
      <c r="J81" s="22">
        <f>+[1]DEPURADO!R75</f>
        <v>0</v>
      </c>
      <c r="K81" s="23">
        <f>+[1]DEPURADO!P75+[1]DEPURADO!Q75</f>
        <v>0</v>
      </c>
      <c r="L81" s="22">
        <v>0</v>
      </c>
      <c r="M81" s="22">
        <v>0</v>
      </c>
      <c r="N81" s="22">
        <f t="shared" si="8"/>
        <v>0</v>
      </c>
      <c r="O81" s="22">
        <f t="shared" si="9"/>
        <v>0</v>
      </c>
      <c r="P81" s="18">
        <f>IF([1]DEPURADO!H75&gt;1,0,[1]DEPURADO!B75)</f>
        <v>28023</v>
      </c>
      <c r="Q81" s="24">
        <f t="shared" si="10"/>
        <v>16910</v>
      </c>
      <c r="R81" s="25">
        <f t="shared" si="11"/>
        <v>0</v>
      </c>
      <c r="S81" s="25">
        <f>+[1]DEPURADO!J75</f>
        <v>0</v>
      </c>
      <c r="T81" s="17" t="s">
        <v>45</v>
      </c>
      <c r="U81" s="25">
        <f>+[1]DEPURADO!I75</f>
        <v>0</v>
      </c>
      <c r="V81" s="24"/>
      <c r="W81" s="17" t="s">
        <v>45</v>
      </c>
      <c r="X81" s="25">
        <f>+[1]DEPURADO!K75+[1]DEPURADO!L75</f>
        <v>0</v>
      </c>
      <c r="Y81" s="17" t="s">
        <v>45</v>
      </c>
      <c r="Z81" s="25">
        <f t="shared" si="12"/>
        <v>0</v>
      </c>
      <c r="AA81" s="25"/>
      <c r="AB81" s="25">
        <v>0</v>
      </c>
      <c r="AC81" s="25">
        <v>0</v>
      </c>
      <c r="AD81" s="24"/>
      <c r="AE81" s="24">
        <f>+[1]DEPURADO!K75</f>
        <v>0</v>
      </c>
      <c r="AF81" s="24">
        <v>0</v>
      </c>
      <c r="AG81" s="24">
        <f t="shared" si="13"/>
        <v>0</v>
      </c>
      <c r="AH81" s="24">
        <v>0</v>
      </c>
      <c r="AI81" s="24" t="str">
        <f>+[1]DEPURADO!G75</f>
        <v>SALDO DE CONTRATO LIQUIDADO</v>
      </c>
      <c r="AJ81" s="26"/>
      <c r="AK81" s="27"/>
    </row>
    <row r="82" spans="1:37" s="28" customFormat="1">
      <c r="A82" s="17">
        <f t="shared" si="7"/>
        <v>74</v>
      </c>
      <c r="B82" s="18" t="s">
        <v>44</v>
      </c>
      <c r="C82" s="17">
        <f>+[1]DEPURADO!A76</f>
        <v>28024</v>
      </c>
      <c r="D82" s="17">
        <f>+[1]DEPURADO!B76</f>
        <v>28024</v>
      </c>
      <c r="E82" s="19">
        <f>+[1]DEPURADO!C76</f>
        <v>42277</v>
      </c>
      <c r="F82" s="20">
        <f>+IF([1]DEPURADO!D76&gt;1,[1]DEPURADO!D76," ")</f>
        <v>42293</v>
      </c>
      <c r="G82" s="21">
        <f>[1]DEPURADO!F76</f>
        <v>16910</v>
      </c>
      <c r="H82" s="22">
        <v>0</v>
      </c>
      <c r="I82" s="22">
        <f>+[1]DEPURADO!M76+[1]DEPURADO!N76</f>
        <v>16910</v>
      </c>
      <c r="J82" s="22">
        <f>+[1]DEPURADO!R76</f>
        <v>0</v>
      </c>
      <c r="K82" s="23">
        <f>+[1]DEPURADO!P76+[1]DEPURADO!Q76</f>
        <v>0</v>
      </c>
      <c r="L82" s="22">
        <v>0</v>
      </c>
      <c r="M82" s="22">
        <v>0</v>
      </c>
      <c r="N82" s="22">
        <f t="shared" si="8"/>
        <v>0</v>
      </c>
      <c r="O82" s="22">
        <f t="shared" si="9"/>
        <v>0</v>
      </c>
      <c r="P82" s="18">
        <f>IF([1]DEPURADO!H76&gt;1,0,[1]DEPURADO!B76)</f>
        <v>28024</v>
      </c>
      <c r="Q82" s="24">
        <f t="shared" si="10"/>
        <v>16910</v>
      </c>
      <c r="R82" s="25">
        <f t="shared" si="11"/>
        <v>0</v>
      </c>
      <c r="S82" s="25">
        <f>+[1]DEPURADO!J76</f>
        <v>0</v>
      </c>
      <c r="T82" s="17" t="s">
        <v>45</v>
      </c>
      <c r="U82" s="25">
        <f>+[1]DEPURADO!I76</f>
        <v>0</v>
      </c>
      <c r="V82" s="24"/>
      <c r="W82" s="17" t="s">
        <v>45</v>
      </c>
      <c r="X82" s="25">
        <f>+[1]DEPURADO!K76+[1]DEPURADO!L76</f>
        <v>0</v>
      </c>
      <c r="Y82" s="17" t="s">
        <v>45</v>
      </c>
      <c r="Z82" s="25">
        <f t="shared" si="12"/>
        <v>0</v>
      </c>
      <c r="AA82" s="25"/>
      <c r="AB82" s="25">
        <v>0</v>
      </c>
      <c r="AC82" s="25">
        <v>0</v>
      </c>
      <c r="AD82" s="24"/>
      <c r="AE82" s="24">
        <f>+[1]DEPURADO!K76</f>
        <v>0</v>
      </c>
      <c r="AF82" s="24">
        <v>0</v>
      </c>
      <c r="AG82" s="24">
        <f t="shared" si="13"/>
        <v>0</v>
      </c>
      <c r="AH82" s="24">
        <v>0</v>
      </c>
      <c r="AI82" s="24" t="str">
        <f>+[1]DEPURADO!G76</f>
        <v>SALDO DE CONTRATO LIQUIDADO</v>
      </c>
      <c r="AJ82" s="26"/>
      <c r="AK82" s="27"/>
    </row>
    <row r="83" spans="1:37" s="28" customFormat="1">
      <c r="A83" s="17">
        <f t="shared" si="7"/>
        <v>75</v>
      </c>
      <c r="B83" s="18" t="s">
        <v>44</v>
      </c>
      <c r="C83" s="17">
        <f>+[1]DEPURADO!A77</f>
        <v>28029</v>
      </c>
      <c r="D83" s="17">
        <f>+[1]DEPURADO!B77</f>
        <v>28029</v>
      </c>
      <c r="E83" s="19">
        <f>+[1]DEPURADO!C77</f>
        <v>42277</v>
      </c>
      <c r="F83" s="20">
        <f>+IF([1]DEPURADO!D77&gt;1,[1]DEPURADO!D77," ")</f>
        <v>42293</v>
      </c>
      <c r="G83" s="21">
        <f>[1]DEPURADO!F77</f>
        <v>16910</v>
      </c>
      <c r="H83" s="22">
        <v>0</v>
      </c>
      <c r="I83" s="22">
        <f>+[1]DEPURADO!M77+[1]DEPURADO!N77</f>
        <v>16910</v>
      </c>
      <c r="J83" s="22">
        <f>+[1]DEPURADO!R77</f>
        <v>0</v>
      </c>
      <c r="K83" s="23">
        <f>+[1]DEPURADO!P77+[1]DEPURADO!Q77</f>
        <v>0</v>
      </c>
      <c r="L83" s="22">
        <v>0</v>
      </c>
      <c r="M83" s="22">
        <v>0</v>
      </c>
      <c r="N83" s="22">
        <f t="shared" si="8"/>
        <v>0</v>
      </c>
      <c r="O83" s="22">
        <f t="shared" si="9"/>
        <v>0</v>
      </c>
      <c r="P83" s="18">
        <f>IF([1]DEPURADO!H77&gt;1,0,[1]DEPURADO!B77)</f>
        <v>28029</v>
      </c>
      <c r="Q83" s="24">
        <f t="shared" si="10"/>
        <v>16910</v>
      </c>
      <c r="R83" s="25">
        <f t="shared" si="11"/>
        <v>0</v>
      </c>
      <c r="S83" s="25">
        <f>+[1]DEPURADO!J77</f>
        <v>0</v>
      </c>
      <c r="T83" s="17" t="s">
        <v>45</v>
      </c>
      <c r="U83" s="25">
        <f>+[1]DEPURADO!I77</f>
        <v>0</v>
      </c>
      <c r="V83" s="24"/>
      <c r="W83" s="17" t="s">
        <v>45</v>
      </c>
      <c r="X83" s="25">
        <f>+[1]DEPURADO!K77+[1]DEPURADO!L77</f>
        <v>0</v>
      </c>
      <c r="Y83" s="17" t="s">
        <v>45</v>
      </c>
      <c r="Z83" s="25">
        <f t="shared" si="12"/>
        <v>0</v>
      </c>
      <c r="AA83" s="25"/>
      <c r="AB83" s="25">
        <v>0</v>
      </c>
      <c r="AC83" s="25">
        <v>0</v>
      </c>
      <c r="AD83" s="24"/>
      <c r="AE83" s="24">
        <f>+[1]DEPURADO!K77</f>
        <v>0</v>
      </c>
      <c r="AF83" s="24">
        <v>0</v>
      </c>
      <c r="AG83" s="24">
        <f t="shared" si="13"/>
        <v>0</v>
      </c>
      <c r="AH83" s="24">
        <v>0</v>
      </c>
      <c r="AI83" s="24" t="str">
        <f>+[1]DEPURADO!G77</f>
        <v>SALDO DE CONTRATO LIQUIDADO</v>
      </c>
      <c r="AJ83" s="26"/>
      <c r="AK83" s="27"/>
    </row>
    <row r="84" spans="1:37" s="28" customFormat="1">
      <c r="A84" s="17">
        <f t="shared" si="7"/>
        <v>76</v>
      </c>
      <c r="B84" s="18" t="s">
        <v>44</v>
      </c>
      <c r="C84" s="17">
        <f>+[1]DEPURADO!A78</f>
        <v>28246</v>
      </c>
      <c r="D84" s="17">
        <f>+[1]DEPURADO!B78</f>
        <v>28246</v>
      </c>
      <c r="E84" s="19">
        <f>+[1]DEPURADO!C78</f>
        <v>42277</v>
      </c>
      <c r="F84" s="20">
        <f>+IF([1]DEPURADO!D78&gt;1,[1]DEPURADO!D78," ")</f>
        <v>42293</v>
      </c>
      <c r="G84" s="21">
        <f>[1]DEPURADO!F78</f>
        <v>16910</v>
      </c>
      <c r="H84" s="22">
        <v>0</v>
      </c>
      <c r="I84" s="22">
        <f>+[1]DEPURADO!M78+[1]DEPURADO!N78</f>
        <v>16910</v>
      </c>
      <c r="J84" s="22">
        <f>+[1]DEPURADO!R78</f>
        <v>0</v>
      </c>
      <c r="K84" s="23">
        <f>+[1]DEPURADO!P78+[1]DEPURADO!Q78</f>
        <v>0</v>
      </c>
      <c r="L84" s="22">
        <v>0</v>
      </c>
      <c r="M84" s="22">
        <v>0</v>
      </c>
      <c r="N84" s="22">
        <f t="shared" si="8"/>
        <v>0</v>
      </c>
      <c r="O84" s="22">
        <f t="shared" si="9"/>
        <v>0</v>
      </c>
      <c r="P84" s="18">
        <f>IF([1]DEPURADO!H78&gt;1,0,[1]DEPURADO!B78)</f>
        <v>28246</v>
      </c>
      <c r="Q84" s="24">
        <f t="shared" si="10"/>
        <v>16910</v>
      </c>
      <c r="R84" s="25">
        <f t="shared" si="11"/>
        <v>0</v>
      </c>
      <c r="S84" s="25">
        <f>+[1]DEPURADO!J78</f>
        <v>0</v>
      </c>
      <c r="T84" s="17" t="s">
        <v>45</v>
      </c>
      <c r="U84" s="25">
        <f>+[1]DEPURADO!I78</f>
        <v>0</v>
      </c>
      <c r="V84" s="24"/>
      <c r="W84" s="17" t="s">
        <v>45</v>
      </c>
      <c r="X84" s="25">
        <f>+[1]DEPURADO!K78+[1]DEPURADO!L78</f>
        <v>0</v>
      </c>
      <c r="Y84" s="17" t="s">
        <v>45</v>
      </c>
      <c r="Z84" s="25">
        <f t="shared" si="12"/>
        <v>0</v>
      </c>
      <c r="AA84" s="25"/>
      <c r="AB84" s="25">
        <v>0</v>
      </c>
      <c r="AC84" s="25">
        <v>0</v>
      </c>
      <c r="AD84" s="24"/>
      <c r="AE84" s="24">
        <f>+[1]DEPURADO!K78</f>
        <v>0</v>
      </c>
      <c r="AF84" s="24">
        <v>0</v>
      </c>
      <c r="AG84" s="24">
        <f t="shared" si="13"/>
        <v>0</v>
      </c>
      <c r="AH84" s="24">
        <v>0</v>
      </c>
      <c r="AI84" s="24" t="str">
        <f>+[1]DEPURADO!G78</f>
        <v>SALDO DE CONTRATO LIQUIDADO</v>
      </c>
      <c r="AJ84" s="26"/>
      <c r="AK84" s="27"/>
    </row>
    <row r="85" spans="1:37" s="28" customFormat="1">
      <c r="A85" s="17">
        <f t="shared" si="7"/>
        <v>77</v>
      </c>
      <c r="B85" s="18" t="s">
        <v>44</v>
      </c>
      <c r="C85" s="17">
        <f>+[1]DEPURADO!A79</f>
        <v>28248</v>
      </c>
      <c r="D85" s="17">
        <f>+[1]DEPURADO!B79</f>
        <v>28248</v>
      </c>
      <c r="E85" s="19">
        <f>+[1]DEPURADO!C79</f>
        <v>42277</v>
      </c>
      <c r="F85" s="20">
        <f>+IF([1]DEPURADO!D79&gt;1,[1]DEPURADO!D79," ")</f>
        <v>42293</v>
      </c>
      <c r="G85" s="21">
        <f>[1]DEPURADO!F79</f>
        <v>16910</v>
      </c>
      <c r="H85" s="22">
        <v>0</v>
      </c>
      <c r="I85" s="22">
        <f>+[1]DEPURADO!M79+[1]DEPURADO!N79</f>
        <v>16910</v>
      </c>
      <c r="J85" s="22">
        <f>+[1]DEPURADO!R79</f>
        <v>0</v>
      </c>
      <c r="K85" s="23">
        <f>+[1]DEPURADO!P79+[1]DEPURADO!Q79</f>
        <v>0</v>
      </c>
      <c r="L85" s="22">
        <v>0</v>
      </c>
      <c r="M85" s="22">
        <v>0</v>
      </c>
      <c r="N85" s="22">
        <f t="shared" si="8"/>
        <v>0</v>
      </c>
      <c r="O85" s="22">
        <f t="shared" si="9"/>
        <v>0</v>
      </c>
      <c r="P85" s="18">
        <f>IF([1]DEPURADO!H79&gt;1,0,[1]DEPURADO!B79)</f>
        <v>28248</v>
      </c>
      <c r="Q85" s="24">
        <f t="shared" si="10"/>
        <v>16910</v>
      </c>
      <c r="R85" s="25">
        <f t="shared" si="11"/>
        <v>0</v>
      </c>
      <c r="S85" s="25">
        <f>+[1]DEPURADO!J79</f>
        <v>0</v>
      </c>
      <c r="T85" s="17" t="s">
        <v>45</v>
      </c>
      <c r="U85" s="25">
        <f>+[1]DEPURADO!I79</f>
        <v>0</v>
      </c>
      <c r="V85" s="24"/>
      <c r="W85" s="17" t="s">
        <v>45</v>
      </c>
      <c r="X85" s="25">
        <f>+[1]DEPURADO!K79+[1]DEPURADO!L79</f>
        <v>0</v>
      </c>
      <c r="Y85" s="17" t="s">
        <v>45</v>
      </c>
      <c r="Z85" s="25">
        <f t="shared" si="12"/>
        <v>0</v>
      </c>
      <c r="AA85" s="25"/>
      <c r="AB85" s="25">
        <v>0</v>
      </c>
      <c r="AC85" s="25">
        <v>0</v>
      </c>
      <c r="AD85" s="24"/>
      <c r="AE85" s="24">
        <f>+[1]DEPURADO!K79</f>
        <v>0</v>
      </c>
      <c r="AF85" s="24">
        <v>0</v>
      </c>
      <c r="AG85" s="24">
        <f t="shared" si="13"/>
        <v>0</v>
      </c>
      <c r="AH85" s="24">
        <v>0</v>
      </c>
      <c r="AI85" s="24" t="str">
        <f>+[1]DEPURADO!G79</f>
        <v>SALDO DE CONTRATO LIQUIDADO</v>
      </c>
      <c r="AJ85" s="26"/>
      <c r="AK85" s="27"/>
    </row>
    <row r="86" spans="1:37" s="28" customFormat="1">
      <c r="A86" s="17">
        <f t="shared" si="7"/>
        <v>78</v>
      </c>
      <c r="B86" s="18" t="s">
        <v>44</v>
      </c>
      <c r="C86" s="17">
        <f>+[1]DEPURADO!A80</f>
        <v>28039</v>
      </c>
      <c r="D86" s="17">
        <f>+[1]DEPURADO!B80</f>
        <v>28039</v>
      </c>
      <c r="E86" s="19">
        <f>+[1]DEPURADO!C80</f>
        <v>42277</v>
      </c>
      <c r="F86" s="20">
        <f>+IF([1]DEPURADO!D80&gt;1,[1]DEPURADO!D80," ")</f>
        <v>42293</v>
      </c>
      <c r="G86" s="21">
        <f>[1]DEPURADO!F80</f>
        <v>16910</v>
      </c>
      <c r="H86" s="22">
        <v>0</v>
      </c>
      <c r="I86" s="22">
        <f>+[1]DEPURADO!M80+[1]DEPURADO!N80</f>
        <v>16910</v>
      </c>
      <c r="J86" s="22">
        <f>+[1]DEPURADO!R80</f>
        <v>0</v>
      </c>
      <c r="K86" s="23">
        <f>+[1]DEPURADO!P80+[1]DEPURADO!Q80</f>
        <v>0</v>
      </c>
      <c r="L86" s="22">
        <v>0</v>
      </c>
      <c r="M86" s="22">
        <v>0</v>
      </c>
      <c r="N86" s="22">
        <f t="shared" si="8"/>
        <v>0</v>
      </c>
      <c r="O86" s="22">
        <f t="shared" si="9"/>
        <v>0</v>
      </c>
      <c r="P86" s="18">
        <f>IF([1]DEPURADO!H80&gt;1,0,[1]DEPURADO!B80)</f>
        <v>28039</v>
      </c>
      <c r="Q86" s="24">
        <f t="shared" si="10"/>
        <v>16910</v>
      </c>
      <c r="R86" s="25">
        <f t="shared" si="11"/>
        <v>0</v>
      </c>
      <c r="S86" s="25">
        <f>+[1]DEPURADO!J80</f>
        <v>0</v>
      </c>
      <c r="T86" s="17" t="s">
        <v>45</v>
      </c>
      <c r="U86" s="25">
        <f>+[1]DEPURADO!I80</f>
        <v>0</v>
      </c>
      <c r="V86" s="24"/>
      <c r="W86" s="17" t="s">
        <v>45</v>
      </c>
      <c r="X86" s="25">
        <f>+[1]DEPURADO!K80+[1]DEPURADO!L80</f>
        <v>0</v>
      </c>
      <c r="Y86" s="17" t="s">
        <v>45</v>
      </c>
      <c r="Z86" s="25">
        <f t="shared" si="12"/>
        <v>0</v>
      </c>
      <c r="AA86" s="25"/>
      <c r="AB86" s="25">
        <v>0</v>
      </c>
      <c r="AC86" s="25">
        <v>0</v>
      </c>
      <c r="AD86" s="24"/>
      <c r="AE86" s="24">
        <f>+[1]DEPURADO!K80</f>
        <v>0</v>
      </c>
      <c r="AF86" s="24">
        <v>0</v>
      </c>
      <c r="AG86" s="24">
        <f t="shared" si="13"/>
        <v>0</v>
      </c>
      <c r="AH86" s="24">
        <v>0</v>
      </c>
      <c r="AI86" s="24" t="str">
        <f>+[1]DEPURADO!G80</f>
        <v>SALDO DE CONTRATO LIQUIDADO</v>
      </c>
      <c r="AJ86" s="26"/>
      <c r="AK86" s="27"/>
    </row>
    <row r="87" spans="1:37" s="28" customFormat="1">
      <c r="A87" s="17">
        <f t="shared" si="7"/>
        <v>79</v>
      </c>
      <c r="B87" s="18" t="s">
        <v>44</v>
      </c>
      <c r="C87" s="17">
        <f>+[1]DEPURADO!A81</f>
        <v>28040</v>
      </c>
      <c r="D87" s="17">
        <f>+[1]DEPURADO!B81</f>
        <v>28040</v>
      </c>
      <c r="E87" s="19">
        <f>+[1]DEPURADO!C81</f>
        <v>42277</v>
      </c>
      <c r="F87" s="20">
        <f>+IF([1]DEPURADO!D81&gt;1,[1]DEPURADO!D81," ")</f>
        <v>42293</v>
      </c>
      <c r="G87" s="21">
        <f>[1]DEPURADO!F81</f>
        <v>16910</v>
      </c>
      <c r="H87" s="22">
        <v>0</v>
      </c>
      <c r="I87" s="22">
        <f>+[1]DEPURADO!M81+[1]DEPURADO!N81</f>
        <v>16910</v>
      </c>
      <c r="J87" s="22">
        <f>+[1]DEPURADO!R81</f>
        <v>0</v>
      </c>
      <c r="K87" s="23">
        <f>+[1]DEPURADO!P81+[1]DEPURADO!Q81</f>
        <v>0</v>
      </c>
      <c r="L87" s="22">
        <v>0</v>
      </c>
      <c r="M87" s="22">
        <v>0</v>
      </c>
      <c r="N87" s="22">
        <f t="shared" si="8"/>
        <v>0</v>
      </c>
      <c r="O87" s="22">
        <f t="shared" si="9"/>
        <v>0</v>
      </c>
      <c r="P87" s="18">
        <f>IF([1]DEPURADO!H81&gt;1,0,[1]DEPURADO!B81)</f>
        <v>28040</v>
      </c>
      <c r="Q87" s="24">
        <f t="shared" si="10"/>
        <v>16910</v>
      </c>
      <c r="R87" s="25">
        <f t="shared" si="11"/>
        <v>0</v>
      </c>
      <c r="S87" s="25">
        <f>+[1]DEPURADO!J81</f>
        <v>0</v>
      </c>
      <c r="T87" s="17" t="s">
        <v>45</v>
      </c>
      <c r="U87" s="25">
        <f>+[1]DEPURADO!I81</f>
        <v>0</v>
      </c>
      <c r="V87" s="24"/>
      <c r="W87" s="17" t="s">
        <v>45</v>
      </c>
      <c r="X87" s="25">
        <f>+[1]DEPURADO!K81+[1]DEPURADO!L81</f>
        <v>0</v>
      </c>
      <c r="Y87" s="17" t="s">
        <v>45</v>
      </c>
      <c r="Z87" s="25">
        <f t="shared" si="12"/>
        <v>0</v>
      </c>
      <c r="AA87" s="25"/>
      <c r="AB87" s="25">
        <v>0</v>
      </c>
      <c r="AC87" s="25">
        <v>0</v>
      </c>
      <c r="AD87" s="24"/>
      <c r="AE87" s="24">
        <f>+[1]DEPURADO!K81</f>
        <v>0</v>
      </c>
      <c r="AF87" s="24">
        <v>0</v>
      </c>
      <c r="AG87" s="24">
        <f t="shared" si="13"/>
        <v>0</v>
      </c>
      <c r="AH87" s="24">
        <v>0</v>
      </c>
      <c r="AI87" s="24" t="str">
        <f>+[1]DEPURADO!G81</f>
        <v>SALDO DE CONTRATO LIQUIDADO</v>
      </c>
      <c r="AJ87" s="26"/>
      <c r="AK87" s="27"/>
    </row>
    <row r="88" spans="1:37" s="28" customFormat="1">
      <c r="A88" s="17">
        <f t="shared" si="7"/>
        <v>80</v>
      </c>
      <c r="B88" s="18" t="s">
        <v>44</v>
      </c>
      <c r="C88" s="17">
        <f>+[1]DEPURADO!A82</f>
        <v>28046</v>
      </c>
      <c r="D88" s="17">
        <f>+[1]DEPURADO!B82</f>
        <v>28046</v>
      </c>
      <c r="E88" s="19">
        <f>+[1]DEPURADO!C82</f>
        <v>42277</v>
      </c>
      <c r="F88" s="20">
        <f>+IF([1]DEPURADO!D82&gt;1,[1]DEPURADO!D82," ")</f>
        <v>42293</v>
      </c>
      <c r="G88" s="21">
        <f>[1]DEPURADO!F82</f>
        <v>16910</v>
      </c>
      <c r="H88" s="22">
        <v>0</v>
      </c>
      <c r="I88" s="22">
        <f>+[1]DEPURADO!M82+[1]DEPURADO!N82</f>
        <v>16910</v>
      </c>
      <c r="J88" s="22">
        <f>+[1]DEPURADO!R82</f>
        <v>0</v>
      </c>
      <c r="K88" s="23">
        <f>+[1]DEPURADO!P82+[1]DEPURADO!Q82</f>
        <v>0</v>
      </c>
      <c r="L88" s="22">
        <v>0</v>
      </c>
      <c r="M88" s="22">
        <v>0</v>
      </c>
      <c r="N88" s="22">
        <f t="shared" si="8"/>
        <v>0</v>
      </c>
      <c r="O88" s="22">
        <f t="shared" si="9"/>
        <v>0</v>
      </c>
      <c r="P88" s="18">
        <f>IF([1]DEPURADO!H82&gt;1,0,[1]DEPURADO!B82)</f>
        <v>28046</v>
      </c>
      <c r="Q88" s="24">
        <f t="shared" si="10"/>
        <v>16910</v>
      </c>
      <c r="R88" s="25">
        <f t="shared" si="11"/>
        <v>0</v>
      </c>
      <c r="S88" s="25">
        <f>+[1]DEPURADO!J82</f>
        <v>0</v>
      </c>
      <c r="T88" s="17" t="s">
        <v>45</v>
      </c>
      <c r="U88" s="25">
        <f>+[1]DEPURADO!I82</f>
        <v>0</v>
      </c>
      <c r="V88" s="24"/>
      <c r="W88" s="17" t="s">
        <v>45</v>
      </c>
      <c r="X88" s="25">
        <f>+[1]DEPURADO!K82+[1]DEPURADO!L82</f>
        <v>0</v>
      </c>
      <c r="Y88" s="17" t="s">
        <v>45</v>
      </c>
      <c r="Z88" s="25">
        <f t="shared" si="12"/>
        <v>0</v>
      </c>
      <c r="AA88" s="25"/>
      <c r="AB88" s="25">
        <v>0</v>
      </c>
      <c r="AC88" s="25">
        <v>0</v>
      </c>
      <c r="AD88" s="24"/>
      <c r="AE88" s="24">
        <f>+[1]DEPURADO!K82</f>
        <v>0</v>
      </c>
      <c r="AF88" s="24">
        <v>0</v>
      </c>
      <c r="AG88" s="24">
        <f t="shared" si="13"/>
        <v>0</v>
      </c>
      <c r="AH88" s="24">
        <v>0</v>
      </c>
      <c r="AI88" s="24" t="str">
        <f>+[1]DEPURADO!G82</f>
        <v>SALDO DE CONTRATO LIQUIDADO</v>
      </c>
      <c r="AJ88" s="26"/>
      <c r="AK88" s="27"/>
    </row>
    <row r="89" spans="1:37" s="28" customFormat="1">
      <c r="A89" s="17">
        <f t="shared" si="7"/>
        <v>81</v>
      </c>
      <c r="B89" s="18" t="s">
        <v>44</v>
      </c>
      <c r="C89" s="17">
        <f>+[1]DEPURADO!A83</f>
        <v>28053</v>
      </c>
      <c r="D89" s="17">
        <f>+[1]DEPURADO!B83</f>
        <v>28053</v>
      </c>
      <c r="E89" s="19">
        <f>+[1]DEPURADO!C83</f>
        <v>42277</v>
      </c>
      <c r="F89" s="20">
        <f>+IF([1]DEPURADO!D83&gt;1,[1]DEPURADO!D83," ")</f>
        <v>42293</v>
      </c>
      <c r="G89" s="21">
        <f>[1]DEPURADO!F83</f>
        <v>16910</v>
      </c>
      <c r="H89" s="22">
        <v>0</v>
      </c>
      <c r="I89" s="22">
        <f>+[1]DEPURADO!M83+[1]DEPURADO!N83</f>
        <v>16910</v>
      </c>
      <c r="J89" s="22">
        <f>+[1]DEPURADO!R83</f>
        <v>0</v>
      </c>
      <c r="K89" s="23">
        <f>+[1]DEPURADO!P83+[1]DEPURADO!Q83</f>
        <v>0</v>
      </c>
      <c r="L89" s="22">
        <v>0</v>
      </c>
      <c r="M89" s="22">
        <v>0</v>
      </c>
      <c r="N89" s="22">
        <f t="shared" si="8"/>
        <v>0</v>
      </c>
      <c r="O89" s="22">
        <f t="shared" si="9"/>
        <v>0</v>
      </c>
      <c r="P89" s="18">
        <f>IF([1]DEPURADO!H83&gt;1,0,[1]DEPURADO!B83)</f>
        <v>28053</v>
      </c>
      <c r="Q89" s="24">
        <f t="shared" si="10"/>
        <v>16910</v>
      </c>
      <c r="R89" s="25">
        <f t="shared" si="11"/>
        <v>0</v>
      </c>
      <c r="S89" s="25">
        <f>+[1]DEPURADO!J83</f>
        <v>0</v>
      </c>
      <c r="T89" s="17" t="s">
        <v>45</v>
      </c>
      <c r="U89" s="25">
        <f>+[1]DEPURADO!I83</f>
        <v>0</v>
      </c>
      <c r="V89" s="24"/>
      <c r="W89" s="17" t="s">
        <v>45</v>
      </c>
      <c r="X89" s="25">
        <f>+[1]DEPURADO!K83+[1]DEPURADO!L83</f>
        <v>0</v>
      </c>
      <c r="Y89" s="17" t="s">
        <v>45</v>
      </c>
      <c r="Z89" s="25">
        <f t="shared" si="12"/>
        <v>0</v>
      </c>
      <c r="AA89" s="25"/>
      <c r="AB89" s="25">
        <v>0</v>
      </c>
      <c r="AC89" s="25">
        <v>0</v>
      </c>
      <c r="AD89" s="24"/>
      <c r="AE89" s="24">
        <f>+[1]DEPURADO!K83</f>
        <v>0</v>
      </c>
      <c r="AF89" s="24">
        <v>0</v>
      </c>
      <c r="AG89" s="24">
        <f t="shared" si="13"/>
        <v>0</v>
      </c>
      <c r="AH89" s="24">
        <v>0</v>
      </c>
      <c r="AI89" s="24" t="str">
        <f>+[1]DEPURADO!G83</f>
        <v>SALDO DE CONTRATO LIQUIDADO</v>
      </c>
      <c r="AJ89" s="26"/>
      <c r="AK89" s="27"/>
    </row>
    <row r="90" spans="1:37" s="28" customFormat="1">
      <c r="A90" s="17">
        <f t="shared" si="7"/>
        <v>82</v>
      </c>
      <c r="B90" s="18" t="s">
        <v>44</v>
      </c>
      <c r="C90" s="17">
        <f>+[1]DEPURADO!A84</f>
        <v>28058</v>
      </c>
      <c r="D90" s="17">
        <f>+[1]DEPURADO!B84</f>
        <v>28058</v>
      </c>
      <c r="E90" s="19">
        <f>+[1]DEPURADO!C84</f>
        <v>42277</v>
      </c>
      <c r="F90" s="20">
        <f>+IF([1]DEPURADO!D84&gt;1,[1]DEPURADO!D84," ")</f>
        <v>42293</v>
      </c>
      <c r="G90" s="21">
        <f>[1]DEPURADO!F84</f>
        <v>16910</v>
      </c>
      <c r="H90" s="22">
        <v>0</v>
      </c>
      <c r="I90" s="22">
        <f>+[1]DEPURADO!M84+[1]DEPURADO!N84</f>
        <v>16910</v>
      </c>
      <c r="J90" s="22">
        <f>+[1]DEPURADO!R84</f>
        <v>0</v>
      </c>
      <c r="K90" s="23">
        <f>+[1]DEPURADO!P84+[1]DEPURADO!Q84</f>
        <v>0</v>
      </c>
      <c r="L90" s="22">
        <v>0</v>
      </c>
      <c r="M90" s="22">
        <v>0</v>
      </c>
      <c r="N90" s="22">
        <f t="shared" si="8"/>
        <v>0</v>
      </c>
      <c r="O90" s="22">
        <f t="shared" si="9"/>
        <v>0</v>
      </c>
      <c r="P90" s="18">
        <f>IF([1]DEPURADO!H84&gt;1,0,[1]DEPURADO!B84)</f>
        <v>28058</v>
      </c>
      <c r="Q90" s="24">
        <f t="shared" si="10"/>
        <v>16910</v>
      </c>
      <c r="R90" s="25">
        <f t="shared" si="11"/>
        <v>0</v>
      </c>
      <c r="S90" s="25">
        <f>+[1]DEPURADO!J84</f>
        <v>0</v>
      </c>
      <c r="T90" s="17" t="s">
        <v>45</v>
      </c>
      <c r="U90" s="25">
        <f>+[1]DEPURADO!I84</f>
        <v>0</v>
      </c>
      <c r="V90" s="24"/>
      <c r="W90" s="17" t="s">
        <v>45</v>
      </c>
      <c r="X90" s="25">
        <f>+[1]DEPURADO!K84+[1]DEPURADO!L84</f>
        <v>0</v>
      </c>
      <c r="Y90" s="17" t="s">
        <v>45</v>
      </c>
      <c r="Z90" s="25">
        <f t="shared" si="12"/>
        <v>0</v>
      </c>
      <c r="AA90" s="25"/>
      <c r="AB90" s="25">
        <v>0</v>
      </c>
      <c r="AC90" s="25">
        <v>0</v>
      </c>
      <c r="AD90" s="24"/>
      <c r="AE90" s="24">
        <f>+[1]DEPURADO!K84</f>
        <v>0</v>
      </c>
      <c r="AF90" s="24">
        <v>0</v>
      </c>
      <c r="AG90" s="24">
        <f t="shared" si="13"/>
        <v>0</v>
      </c>
      <c r="AH90" s="24">
        <v>0</v>
      </c>
      <c r="AI90" s="24" t="str">
        <f>+[1]DEPURADO!G84</f>
        <v>SALDO DE CONTRATO LIQUIDADO</v>
      </c>
      <c r="AJ90" s="26"/>
      <c r="AK90" s="27"/>
    </row>
    <row r="91" spans="1:37" s="28" customFormat="1">
      <c r="A91" s="17">
        <f t="shared" si="7"/>
        <v>83</v>
      </c>
      <c r="B91" s="18" t="s">
        <v>44</v>
      </c>
      <c r="C91" s="17">
        <f>+[1]DEPURADO!A85</f>
        <v>28064</v>
      </c>
      <c r="D91" s="17">
        <f>+[1]DEPURADO!B85</f>
        <v>28064</v>
      </c>
      <c r="E91" s="19">
        <f>+[1]DEPURADO!C85</f>
        <v>42277</v>
      </c>
      <c r="F91" s="20">
        <f>+IF([1]DEPURADO!D85&gt;1,[1]DEPURADO!D85," ")</f>
        <v>42293</v>
      </c>
      <c r="G91" s="21">
        <f>[1]DEPURADO!F85</f>
        <v>16910</v>
      </c>
      <c r="H91" s="22">
        <v>0</v>
      </c>
      <c r="I91" s="22">
        <f>+[1]DEPURADO!M85+[1]DEPURADO!N85</f>
        <v>16910</v>
      </c>
      <c r="J91" s="22">
        <f>+[1]DEPURADO!R85</f>
        <v>0</v>
      </c>
      <c r="K91" s="23">
        <f>+[1]DEPURADO!P85+[1]DEPURADO!Q85</f>
        <v>0</v>
      </c>
      <c r="L91" s="22">
        <v>0</v>
      </c>
      <c r="M91" s="22">
        <v>0</v>
      </c>
      <c r="N91" s="22">
        <f t="shared" si="8"/>
        <v>0</v>
      </c>
      <c r="O91" s="22">
        <f t="shared" si="9"/>
        <v>0</v>
      </c>
      <c r="P91" s="18">
        <f>IF([1]DEPURADO!H85&gt;1,0,[1]DEPURADO!B85)</f>
        <v>28064</v>
      </c>
      <c r="Q91" s="24">
        <f t="shared" si="10"/>
        <v>16910</v>
      </c>
      <c r="R91" s="25">
        <f t="shared" si="11"/>
        <v>0</v>
      </c>
      <c r="S91" s="25">
        <f>+[1]DEPURADO!J85</f>
        <v>0</v>
      </c>
      <c r="T91" s="17" t="s">
        <v>45</v>
      </c>
      <c r="U91" s="25">
        <f>+[1]DEPURADO!I85</f>
        <v>0</v>
      </c>
      <c r="V91" s="24"/>
      <c r="W91" s="17" t="s">
        <v>45</v>
      </c>
      <c r="X91" s="25">
        <f>+[1]DEPURADO!K85+[1]DEPURADO!L85</f>
        <v>0</v>
      </c>
      <c r="Y91" s="17" t="s">
        <v>45</v>
      </c>
      <c r="Z91" s="25">
        <f t="shared" si="12"/>
        <v>0</v>
      </c>
      <c r="AA91" s="25"/>
      <c r="AB91" s="25">
        <v>0</v>
      </c>
      <c r="AC91" s="25">
        <v>0</v>
      </c>
      <c r="AD91" s="24"/>
      <c r="AE91" s="24">
        <f>+[1]DEPURADO!K85</f>
        <v>0</v>
      </c>
      <c r="AF91" s="24">
        <v>0</v>
      </c>
      <c r="AG91" s="24">
        <f t="shared" si="13"/>
        <v>0</v>
      </c>
      <c r="AH91" s="24">
        <v>0</v>
      </c>
      <c r="AI91" s="24" t="str">
        <f>+[1]DEPURADO!G85</f>
        <v>SALDO DE CONTRATO LIQUIDADO</v>
      </c>
      <c r="AJ91" s="26"/>
      <c r="AK91" s="27"/>
    </row>
    <row r="92" spans="1:37" s="28" customFormat="1">
      <c r="A92" s="17">
        <f t="shared" si="7"/>
        <v>84</v>
      </c>
      <c r="B92" s="18" t="s">
        <v>44</v>
      </c>
      <c r="C92" s="17">
        <f>+[1]DEPURADO!A86</f>
        <v>28069</v>
      </c>
      <c r="D92" s="17">
        <f>+[1]DEPURADO!B86</f>
        <v>28069</v>
      </c>
      <c r="E92" s="19">
        <f>+[1]DEPURADO!C86</f>
        <v>42277</v>
      </c>
      <c r="F92" s="20">
        <f>+IF([1]DEPURADO!D86&gt;1,[1]DEPURADO!D86," ")</f>
        <v>42293</v>
      </c>
      <c r="G92" s="21">
        <f>[1]DEPURADO!F86</f>
        <v>16910</v>
      </c>
      <c r="H92" s="22">
        <v>0</v>
      </c>
      <c r="I92" s="22">
        <f>+[1]DEPURADO!M86+[1]DEPURADO!N86</f>
        <v>16910</v>
      </c>
      <c r="J92" s="22">
        <f>+[1]DEPURADO!R86</f>
        <v>0</v>
      </c>
      <c r="K92" s="23">
        <f>+[1]DEPURADO!P86+[1]DEPURADO!Q86</f>
        <v>0</v>
      </c>
      <c r="L92" s="22">
        <v>0</v>
      </c>
      <c r="M92" s="22">
        <v>0</v>
      </c>
      <c r="N92" s="22">
        <f t="shared" si="8"/>
        <v>0</v>
      </c>
      <c r="O92" s="22">
        <f t="shared" si="9"/>
        <v>0</v>
      </c>
      <c r="P92" s="18">
        <f>IF([1]DEPURADO!H86&gt;1,0,[1]DEPURADO!B86)</f>
        <v>28069</v>
      </c>
      <c r="Q92" s="24">
        <f t="shared" si="10"/>
        <v>16910</v>
      </c>
      <c r="R92" s="25">
        <f t="shared" si="11"/>
        <v>0</v>
      </c>
      <c r="S92" s="25">
        <f>+[1]DEPURADO!J86</f>
        <v>0</v>
      </c>
      <c r="T92" s="17" t="s">
        <v>45</v>
      </c>
      <c r="U92" s="25">
        <f>+[1]DEPURADO!I86</f>
        <v>0</v>
      </c>
      <c r="V92" s="24"/>
      <c r="W92" s="17" t="s">
        <v>45</v>
      </c>
      <c r="X92" s="25">
        <f>+[1]DEPURADO!K86+[1]DEPURADO!L86</f>
        <v>0</v>
      </c>
      <c r="Y92" s="17" t="s">
        <v>45</v>
      </c>
      <c r="Z92" s="25">
        <f t="shared" si="12"/>
        <v>0</v>
      </c>
      <c r="AA92" s="25"/>
      <c r="AB92" s="25">
        <v>0</v>
      </c>
      <c r="AC92" s="25">
        <v>0</v>
      </c>
      <c r="AD92" s="24"/>
      <c r="AE92" s="24">
        <f>+[1]DEPURADO!K86</f>
        <v>0</v>
      </c>
      <c r="AF92" s="24">
        <v>0</v>
      </c>
      <c r="AG92" s="24">
        <f t="shared" si="13"/>
        <v>0</v>
      </c>
      <c r="AH92" s="24">
        <v>0</v>
      </c>
      <c r="AI92" s="24" t="str">
        <f>+[1]DEPURADO!G86</f>
        <v>SALDO DE CONTRATO LIQUIDADO</v>
      </c>
      <c r="AJ92" s="26"/>
      <c r="AK92" s="27"/>
    </row>
    <row r="93" spans="1:37" s="28" customFormat="1">
      <c r="A93" s="17">
        <f t="shared" si="7"/>
        <v>85</v>
      </c>
      <c r="B93" s="18" t="s">
        <v>44</v>
      </c>
      <c r="C93" s="17">
        <f>+[1]DEPURADO!A87</f>
        <v>28070</v>
      </c>
      <c r="D93" s="17">
        <f>+[1]DEPURADO!B87</f>
        <v>28070</v>
      </c>
      <c r="E93" s="19">
        <f>+[1]DEPURADO!C87</f>
        <v>42277</v>
      </c>
      <c r="F93" s="20">
        <f>+IF([1]DEPURADO!D87&gt;1,[1]DEPURADO!D87," ")</f>
        <v>42293</v>
      </c>
      <c r="G93" s="21">
        <f>[1]DEPURADO!F87</f>
        <v>16910</v>
      </c>
      <c r="H93" s="22">
        <v>0</v>
      </c>
      <c r="I93" s="22">
        <f>+[1]DEPURADO!M87+[1]DEPURADO!N87</f>
        <v>16910</v>
      </c>
      <c r="J93" s="22">
        <f>+[1]DEPURADO!R87</f>
        <v>0</v>
      </c>
      <c r="K93" s="23">
        <f>+[1]DEPURADO!P87+[1]DEPURADO!Q87</f>
        <v>0</v>
      </c>
      <c r="L93" s="22">
        <v>0</v>
      </c>
      <c r="M93" s="22">
        <v>0</v>
      </c>
      <c r="N93" s="22">
        <f t="shared" si="8"/>
        <v>0</v>
      </c>
      <c r="O93" s="22">
        <f t="shared" si="9"/>
        <v>0</v>
      </c>
      <c r="P93" s="18">
        <f>IF([1]DEPURADO!H87&gt;1,0,[1]DEPURADO!B87)</f>
        <v>28070</v>
      </c>
      <c r="Q93" s="24">
        <f t="shared" si="10"/>
        <v>16910</v>
      </c>
      <c r="R93" s="25">
        <f t="shared" si="11"/>
        <v>0</v>
      </c>
      <c r="S93" s="25">
        <f>+[1]DEPURADO!J87</f>
        <v>0</v>
      </c>
      <c r="T93" s="17" t="s">
        <v>45</v>
      </c>
      <c r="U93" s="25">
        <f>+[1]DEPURADO!I87</f>
        <v>0</v>
      </c>
      <c r="V93" s="24"/>
      <c r="W93" s="17" t="s">
        <v>45</v>
      </c>
      <c r="X93" s="25">
        <f>+[1]DEPURADO!K87+[1]DEPURADO!L87</f>
        <v>0</v>
      </c>
      <c r="Y93" s="17" t="s">
        <v>45</v>
      </c>
      <c r="Z93" s="25">
        <f t="shared" si="12"/>
        <v>0</v>
      </c>
      <c r="AA93" s="25"/>
      <c r="AB93" s="25">
        <v>0</v>
      </c>
      <c r="AC93" s="25">
        <v>0</v>
      </c>
      <c r="AD93" s="24"/>
      <c r="AE93" s="24">
        <f>+[1]DEPURADO!K87</f>
        <v>0</v>
      </c>
      <c r="AF93" s="24">
        <v>0</v>
      </c>
      <c r="AG93" s="24">
        <f t="shared" si="13"/>
        <v>0</v>
      </c>
      <c r="AH93" s="24">
        <v>0</v>
      </c>
      <c r="AI93" s="24" t="str">
        <f>+[1]DEPURADO!G87</f>
        <v>SALDO DE CONTRATO LIQUIDADO</v>
      </c>
      <c r="AJ93" s="26"/>
      <c r="AK93" s="27"/>
    </row>
    <row r="94" spans="1:37" s="28" customFormat="1">
      <c r="A94" s="17">
        <f t="shared" si="7"/>
        <v>86</v>
      </c>
      <c r="B94" s="18" t="s">
        <v>44</v>
      </c>
      <c r="C94" s="17">
        <f>+[1]DEPURADO!A88</f>
        <v>28071</v>
      </c>
      <c r="D94" s="17">
        <f>+[1]DEPURADO!B88</f>
        <v>28071</v>
      </c>
      <c r="E94" s="19">
        <f>+[1]DEPURADO!C88</f>
        <v>42277</v>
      </c>
      <c r="F94" s="20">
        <f>+IF([1]DEPURADO!D88&gt;1,[1]DEPURADO!D88," ")</f>
        <v>42293</v>
      </c>
      <c r="G94" s="21">
        <f>[1]DEPURADO!F88</f>
        <v>16910</v>
      </c>
      <c r="H94" s="22">
        <v>0</v>
      </c>
      <c r="I94" s="22">
        <f>+[1]DEPURADO!M88+[1]DEPURADO!N88</f>
        <v>16910</v>
      </c>
      <c r="J94" s="22">
        <f>+[1]DEPURADO!R88</f>
        <v>0</v>
      </c>
      <c r="K94" s="23">
        <f>+[1]DEPURADO!P88+[1]DEPURADO!Q88</f>
        <v>0</v>
      </c>
      <c r="L94" s="22">
        <v>0</v>
      </c>
      <c r="M94" s="22">
        <v>0</v>
      </c>
      <c r="N94" s="22">
        <f t="shared" si="8"/>
        <v>0</v>
      </c>
      <c r="O94" s="22">
        <f t="shared" si="9"/>
        <v>0</v>
      </c>
      <c r="P94" s="18">
        <f>IF([1]DEPURADO!H88&gt;1,0,[1]DEPURADO!B88)</f>
        <v>28071</v>
      </c>
      <c r="Q94" s="24">
        <f t="shared" si="10"/>
        <v>16910</v>
      </c>
      <c r="R94" s="25">
        <f t="shared" si="11"/>
        <v>0</v>
      </c>
      <c r="S94" s="25">
        <f>+[1]DEPURADO!J88</f>
        <v>0</v>
      </c>
      <c r="T94" s="17" t="s">
        <v>45</v>
      </c>
      <c r="U94" s="25">
        <f>+[1]DEPURADO!I88</f>
        <v>0</v>
      </c>
      <c r="V94" s="24"/>
      <c r="W94" s="17" t="s">
        <v>45</v>
      </c>
      <c r="X94" s="25">
        <f>+[1]DEPURADO!K88+[1]DEPURADO!L88</f>
        <v>0</v>
      </c>
      <c r="Y94" s="17" t="s">
        <v>45</v>
      </c>
      <c r="Z94" s="25">
        <f t="shared" si="12"/>
        <v>0</v>
      </c>
      <c r="AA94" s="25"/>
      <c r="AB94" s="25">
        <v>0</v>
      </c>
      <c r="AC94" s="25">
        <v>0</v>
      </c>
      <c r="AD94" s="24"/>
      <c r="AE94" s="24">
        <f>+[1]DEPURADO!K88</f>
        <v>0</v>
      </c>
      <c r="AF94" s="24">
        <v>0</v>
      </c>
      <c r="AG94" s="24">
        <f t="shared" si="13"/>
        <v>0</v>
      </c>
      <c r="AH94" s="24">
        <v>0</v>
      </c>
      <c r="AI94" s="24" t="str">
        <f>+[1]DEPURADO!G88</f>
        <v>SALDO DE CONTRATO LIQUIDADO</v>
      </c>
      <c r="AJ94" s="26"/>
      <c r="AK94" s="27"/>
    </row>
    <row r="95" spans="1:37" s="28" customFormat="1">
      <c r="A95" s="17">
        <f t="shared" si="7"/>
        <v>87</v>
      </c>
      <c r="B95" s="18" t="s">
        <v>44</v>
      </c>
      <c r="C95" s="17">
        <f>+[1]DEPURADO!A89</f>
        <v>28074</v>
      </c>
      <c r="D95" s="17">
        <f>+[1]DEPURADO!B89</f>
        <v>28074</v>
      </c>
      <c r="E95" s="19">
        <f>+[1]DEPURADO!C89</f>
        <v>42277</v>
      </c>
      <c r="F95" s="20">
        <f>+IF([1]DEPURADO!D89&gt;1,[1]DEPURADO!D89," ")</f>
        <v>42293</v>
      </c>
      <c r="G95" s="21">
        <f>[1]DEPURADO!F89</f>
        <v>16910</v>
      </c>
      <c r="H95" s="22">
        <v>0</v>
      </c>
      <c r="I95" s="22">
        <f>+[1]DEPURADO!M89+[1]DEPURADO!N89</f>
        <v>16910</v>
      </c>
      <c r="J95" s="22">
        <f>+[1]DEPURADO!R89</f>
        <v>0</v>
      </c>
      <c r="K95" s="23">
        <f>+[1]DEPURADO!P89+[1]DEPURADO!Q89</f>
        <v>0</v>
      </c>
      <c r="L95" s="22">
        <v>0</v>
      </c>
      <c r="M95" s="22">
        <v>0</v>
      </c>
      <c r="N95" s="22">
        <f t="shared" si="8"/>
        <v>0</v>
      </c>
      <c r="O95" s="22">
        <f t="shared" si="9"/>
        <v>0</v>
      </c>
      <c r="P95" s="18">
        <f>IF([1]DEPURADO!H89&gt;1,0,[1]DEPURADO!B89)</f>
        <v>28074</v>
      </c>
      <c r="Q95" s="24">
        <f t="shared" si="10"/>
        <v>16910</v>
      </c>
      <c r="R95" s="25">
        <f t="shared" si="11"/>
        <v>0</v>
      </c>
      <c r="S95" s="25">
        <f>+[1]DEPURADO!J89</f>
        <v>0</v>
      </c>
      <c r="T95" s="17" t="s">
        <v>45</v>
      </c>
      <c r="U95" s="25">
        <f>+[1]DEPURADO!I89</f>
        <v>0</v>
      </c>
      <c r="V95" s="24"/>
      <c r="W95" s="17" t="s">
        <v>45</v>
      </c>
      <c r="X95" s="25">
        <f>+[1]DEPURADO!K89+[1]DEPURADO!L89</f>
        <v>0</v>
      </c>
      <c r="Y95" s="17" t="s">
        <v>45</v>
      </c>
      <c r="Z95" s="25">
        <f t="shared" si="12"/>
        <v>0</v>
      </c>
      <c r="AA95" s="25"/>
      <c r="AB95" s="25">
        <v>0</v>
      </c>
      <c r="AC95" s="25">
        <v>0</v>
      </c>
      <c r="AD95" s="24"/>
      <c r="AE95" s="24">
        <f>+[1]DEPURADO!K89</f>
        <v>0</v>
      </c>
      <c r="AF95" s="24">
        <v>0</v>
      </c>
      <c r="AG95" s="24">
        <f t="shared" si="13"/>
        <v>0</v>
      </c>
      <c r="AH95" s="24">
        <v>0</v>
      </c>
      <c r="AI95" s="24" t="str">
        <f>+[1]DEPURADO!G89</f>
        <v>SALDO DE CONTRATO LIQUIDADO</v>
      </c>
      <c r="AJ95" s="26"/>
      <c r="AK95" s="27"/>
    </row>
    <row r="96" spans="1:37" s="28" customFormat="1">
      <c r="A96" s="17">
        <f t="shared" si="7"/>
        <v>88</v>
      </c>
      <c r="B96" s="18" t="s">
        <v>44</v>
      </c>
      <c r="C96" s="17">
        <f>+[1]DEPURADO!A90</f>
        <v>28080</v>
      </c>
      <c r="D96" s="17">
        <f>+[1]DEPURADO!B90</f>
        <v>28080</v>
      </c>
      <c r="E96" s="19">
        <f>+[1]DEPURADO!C90</f>
        <v>42277</v>
      </c>
      <c r="F96" s="20">
        <f>+IF([1]DEPURADO!D90&gt;1,[1]DEPURADO!D90," ")</f>
        <v>42293</v>
      </c>
      <c r="G96" s="21">
        <f>[1]DEPURADO!F90</f>
        <v>16910</v>
      </c>
      <c r="H96" s="22">
        <v>0</v>
      </c>
      <c r="I96" s="22">
        <f>+[1]DEPURADO!M90+[1]DEPURADO!N90</f>
        <v>16910</v>
      </c>
      <c r="J96" s="22">
        <f>+[1]DEPURADO!R90</f>
        <v>0</v>
      </c>
      <c r="K96" s="23">
        <f>+[1]DEPURADO!P90+[1]DEPURADO!Q90</f>
        <v>0</v>
      </c>
      <c r="L96" s="22">
        <v>0</v>
      </c>
      <c r="M96" s="22">
        <v>0</v>
      </c>
      <c r="N96" s="22">
        <f t="shared" si="8"/>
        <v>0</v>
      </c>
      <c r="O96" s="22">
        <f t="shared" si="9"/>
        <v>0</v>
      </c>
      <c r="P96" s="18">
        <f>IF([1]DEPURADO!H90&gt;1,0,[1]DEPURADO!B90)</f>
        <v>28080</v>
      </c>
      <c r="Q96" s="24">
        <f t="shared" si="10"/>
        <v>16910</v>
      </c>
      <c r="R96" s="25">
        <f t="shared" si="11"/>
        <v>0</v>
      </c>
      <c r="S96" s="25">
        <f>+[1]DEPURADO!J90</f>
        <v>0</v>
      </c>
      <c r="T96" s="17" t="s">
        <v>45</v>
      </c>
      <c r="U96" s="25">
        <f>+[1]DEPURADO!I90</f>
        <v>0</v>
      </c>
      <c r="V96" s="24"/>
      <c r="W96" s="17" t="s">
        <v>45</v>
      </c>
      <c r="X96" s="25">
        <f>+[1]DEPURADO!K90+[1]DEPURADO!L90</f>
        <v>0</v>
      </c>
      <c r="Y96" s="17" t="s">
        <v>45</v>
      </c>
      <c r="Z96" s="25">
        <f t="shared" si="12"/>
        <v>0</v>
      </c>
      <c r="AA96" s="25"/>
      <c r="AB96" s="25">
        <v>0</v>
      </c>
      <c r="AC96" s="25">
        <v>0</v>
      </c>
      <c r="AD96" s="24"/>
      <c r="AE96" s="24">
        <f>+[1]DEPURADO!K90</f>
        <v>0</v>
      </c>
      <c r="AF96" s="24">
        <v>0</v>
      </c>
      <c r="AG96" s="24">
        <f t="shared" si="13"/>
        <v>0</v>
      </c>
      <c r="AH96" s="24">
        <v>0</v>
      </c>
      <c r="AI96" s="24" t="str">
        <f>+[1]DEPURADO!G90</f>
        <v>SALDO DE CONTRATO LIQUIDADO</v>
      </c>
      <c r="AJ96" s="26"/>
      <c r="AK96" s="27"/>
    </row>
    <row r="97" spans="1:37" s="28" customFormat="1">
      <c r="A97" s="17">
        <f t="shared" si="7"/>
        <v>89</v>
      </c>
      <c r="B97" s="18" t="s">
        <v>44</v>
      </c>
      <c r="C97" s="17">
        <f>+[1]DEPURADO!A91</f>
        <v>28085</v>
      </c>
      <c r="D97" s="17">
        <f>+[1]DEPURADO!B91</f>
        <v>28085</v>
      </c>
      <c r="E97" s="19">
        <f>+[1]DEPURADO!C91</f>
        <v>42277</v>
      </c>
      <c r="F97" s="20">
        <f>+IF([1]DEPURADO!D91&gt;1,[1]DEPURADO!D91," ")</f>
        <v>42293</v>
      </c>
      <c r="G97" s="21">
        <f>[1]DEPURADO!F91</f>
        <v>16910</v>
      </c>
      <c r="H97" s="22">
        <v>0</v>
      </c>
      <c r="I97" s="22">
        <f>+[1]DEPURADO!M91+[1]DEPURADO!N91</f>
        <v>16910</v>
      </c>
      <c r="J97" s="22">
        <f>+[1]DEPURADO!R91</f>
        <v>0</v>
      </c>
      <c r="K97" s="23">
        <f>+[1]DEPURADO!P91+[1]DEPURADO!Q91</f>
        <v>0</v>
      </c>
      <c r="L97" s="22">
        <v>0</v>
      </c>
      <c r="M97" s="22">
        <v>0</v>
      </c>
      <c r="N97" s="22">
        <f t="shared" si="8"/>
        <v>0</v>
      </c>
      <c r="O97" s="22">
        <f t="shared" si="9"/>
        <v>0</v>
      </c>
      <c r="P97" s="18">
        <f>IF([1]DEPURADO!H91&gt;1,0,[1]DEPURADO!B91)</f>
        <v>28085</v>
      </c>
      <c r="Q97" s="24">
        <f t="shared" si="10"/>
        <v>16910</v>
      </c>
      <c r="R97" s="25">
        <f t="shared" si="11"/>
        <v>0</v>
      </c>
      <c r="S97" s="25">
        <f>+[1]DEPURADO!J91</f>
        <v>0</v>
      </c>
      <c r="T97" s="17" t="s">
        <v>45</v>
      </c>
      <c r="U97" s="25">
        <f>+[1]DEPURADO!I91</f>
        <v>0</v>
      </c>
      <c r="V97" s="24"/>
      <c r="W97" s="17" t="s">
        <v>45</v>
      </c>
      <c r="X97" s="25">
        <f>+[1]DEPURADO!K91+[1]DEPURADO!L91</f>
        <v>0</v>
      </c>
      <c r="Y97" s="17" t="s">
        <v>45</v>
      </c>
      <c r="Z97" s="25">
        <f t="shared" si="12"/>
        <v>0</v>
      </c>
      <c r="AA97" s="25"/>
      <c r="AB97" s="25">
        <v>0</v>
      </c>
      <c r="AC97" s="25">
        <v>0</v>
      </c>
      <c r="AD97" s="24"/>
      <c r="AE97" s="24">
        <f>+[1]DEPURADO!K91</f>
        <v>0</v>
      </c>
      <c r="AF97" s="24">
        <v>0</v>
      </c>
      <c r="AG97" s="24">
        <f t="shared" si="13"/>
        <v>0</v>
      </c>
      <c r="AH97" s="24">
        <v>0</v>
      </c>
      <c r="AI97" s="24" t="str">
        <f>+[1]DEPURADO!G91</f>
        <v>SALDO DE CONTRATO LIQUIDADO</v>
      </c>
      <c r="AJ97" s="26"/>
      <c r="AK97" s="27"/>
    </row>
    <row r="98" spans="1:37" s="28" customFormat="1">
      <c r="A98" s="17">
        <f t="shared" si="7"/>
        <v>90</v>
      </c>
      <c r="B98" s="18" t="s">
        <v>44</v>
      </c>
      <c r="C98" s="17">
        <f>+[1]DEPURADO!A92</f>
        <v>28644</v>
      </c>
      <c r="D98" s="17">
        <f>+[1]DEPURADO!B92</f>
        <v>28644</v>
      </c>
      <c r="E98" s="19">
        <f>+[1]DEPURADO!C92</f>
        <v>42277</v>
      </c>
      <c r="F98" s="20">
        <f>+IF([1]DEPURADO!D92&gt;1,[1]DEPURADO!D92," ")</f>
        <v>42293</v>
      </c>
      <c r="G98" s="21">
        <f>[1]DEPURADO!F92</f>
        <v>16910</v>
      </c>
      <c r="H98" s="22">
        <v>0</v>
      </c>
      <c r="I98" s="22">
        <f>+[1]DEPURADO!M92+[1]DEPURADO!N92</f>
        <v>16910</v>
      </c>
      <c r="J98" s="22">
        <f>+[1]DEPURADO!R92</f>
        <v>0</v>
      </c>
      <c r="K98" s="23">
        <f>+[1]DEPURADO!P92+[1]DEPURADO!Q92</f>
        <v>0</v>
      </c>
      <c r="L98" s="22">
        <v>0</v>
      </c>
      <c r="M98" s="22">
        <v>0</v>
      </c>
      <c r="N98" s="22">
        <f t="shared" si="8"/>
        <v>0</v>
      </c>
      <c r="O98" s="22">
        <f t="shared" si="9"/>
        <v>0</v>
      </c>
      <c r="P98" s="18">
        <f>IF([1]DEPURADO!H92&gt;1,0,[1]DEPURADO!B92)</f>
        <v>28644</v>
      </c>
      <c r="Q98" s="24">
        <f t="shared" si="10"/>
        <v>16910</v>
      </c>
      <c r="R98" s="25">
        <f t="shared" si="11"/>
        <v>0</v>
      </c>
      <c r="S98" s="25">
        <f>+[1]DEPURADO!J92</f>
        <v>0</v>
      </c>
      <c r="T98" s="17" t="s">
        <v>45</v>
      </c>
      <c r="U98" s="25">
        <f>+[1]DEPURADO!I92</f>
        <v>0</v>
      </c>
      <c r="V98" s="24"/>
      <c r="W98" s="17" t="s">
        <v>45</v>
      </c>
      <c r="X98" s="25">
        <f>+[1]DEPURADO!K92+[1]DEPURADO!L92</f>
        <v>0</v>
      </c>
      <c r="Y98" s="17" t="s">
        <v>45</v>
      </c>
      <c r="Z98" s="25">
        <f t="shared" si="12"/>
        <v>0</v>
      </c>
      <c r="AA98" s="25"/>
      <c r="AB98" s="25">
        <v>0</v>
      </c>
      <c r="AC98" s="25">
        <v>0</v>
      </c>
      <c r="AD98" s="24"/>
      <c r="AE98" s="24">
        <f>+[1]DEPURADO!K92</f>
        <v>0</v>
      </c>
      <c r="AF98" s="24">
        <v>0</v>
      </c>
      <c r="AG98" s="24">
        <f t="shared" si="13"/>
        <v>0</v>
      </c>
      <c r="AH98" s="24">
        <v>0</v>
      </c>
      <c r="AI98" s="24" t="str">
        <f>+[1]DEPURADO!G92</f>
        <v>SALDO DE CONTRATO LIQUIDADO</v>
      </c>
      <c r="AJ98" s="26"/>
      <c r="AK98" s="27"/>
    </row>
    <row r="99" spans="1:37" s="28" customFormat="1">
      <c r="A99" s="17">
        <f t="shared" si="7"/>
        <v>91</v>
      </c>
      <c r="B99" s="18" t="s">
        <v>44</v>
      </c>
      <c r="C99" s="17">
        <f>+[1]DEPURADO!A93</f>
        <v>28086</v>
      </c>
      <c r="D99" s="17">
        <f>+[1]DEPURADO!B93</f>
        <v>28086</v>
      </c>
      <c r="E99" s="19">
        <f>+[1]DEPURADO!C93</f>
        <v>42277</v>
      </c>
      <c r="F99" s="20">
        <f>+IF([1]DEPURADO!D93&gt;1,[1]DEPURADO!D93," ")</f>
        <v>42293</v>
      </c>
      <c r="G99" s="21">
        <f>[1]DEPURADO!F93</f>
        <v>16910</v>
      </c>
      <c r="H99" s="22">
        <v>0</v>
      </c>
      <c r="I99" s="22">
        <f>+[1]DEPURADO!M93+[1]DEPURADO!N93</f>
        <v>16910</v>
      </c>
      <c r="J99" s="22">
        <f>+[1]DEPURADO!R93</f>
        <v>0</v>
      </c>
      <c r="K99" s="23">
        <f>+[1]DEPURADO!P93+[1]DEPURADO!Q93</f>
        <v>0</v>
      </c>
      <c r="L99" s="22">
        <v>0</v>
      </c>
      <c r="M99" s="22">
        <v>0</v>
      </c>
      <c r="N99" s="22">
        <f t="shared" si="8"/>
        <v>0</v>
      </c>
      <c r="O99" s="22">
        <f t="shared" si="9"/>
        <v>0</v>
      </c>
      <c r="P99" s="18">
        <f>IF([1]DEPURADO!H93&gt;1,0,[1]DEPURADO!B93)</f>
        <v>28086</v>
      </c>
      <c r="Q99" s="24">
        <f t="shared" si="10"/>
        <v>16910</v>
      </c>
      <c r="R99" s="25">
        <f t="shared" si="11"/>
        <v>0</v>
      </c>
      <c r="S99" s="25">
        <f>+[1]DEPURADO!J93</f>
        <v>0</v>
      </c>
      <c r="T99" s="17" t="s">
        <v>45</v>
      </c>
      <c r="U99" s="25">
        <f>+[1]DEPURADO!I93</f>
        <v>0</v>
      </c>
      <c r="V99" s="24"/>
      <c r="W99" s="17" t="s">
        <v>45</v>
      </c>
      <c r="X99" s="25">
        <f>+[1]DEPURADO!K93+[1]DEPURADO!L93</f>
        <v>0</v>
      </c>
      <c r="Y99" s="17" t="s">
        <v>45</v>
      </c>
      <c r="Z99" s="25">
        <f t="shared" si="12"/>
        <v>0</v>
      </c>
      <c r="AA99" s="25"/>
      <c r="AB99" s="25">
        <v>0</v>
      </c>
      <c r="AC99" s="25">
        <v>0</v>
      </c>
      <c r="AD99" s="24"/>
      <c r="AE99" s="24">
        <f>+[1]DEPURADO!K93</f>
        <v>0</v>
      </c>
      <c r="AF99" s="24">
        <v>0</v>
      </c>
      <c r="AG99" s="24">
        <f t="shared" si="13"/>
        <v>0</v>
      </c>
      <c r="AH99" s="24">
        <v>0</v>
      </c>
      <c r="AI99" s="24" t="str">
        <f>+[1]DEPURADO!G93</f>
        <v>SALDO DE CONTRATO LIQUIDADO</v>
      </c>
      <c r="AJ99" s="26"/>
      <c r="AK99" s="27"/>
    </row>
    <row r="100" spans="1:37" s="28" customFormat="1">
      <c r="A100" s="17">
        <f t="shared" si="7"/>
        <v>92</v>
      </c>
      <c r="B100" s="18" t="s">
        <v>44</v>
      </c>
      <c r="C100" s="17">
        <f>+[1]DEPURADO!A94</f>
        <v>28087</v>
      </c>
      <c r="D100" s="17">
        <f>+[1]DEPURADO!B94</f>
        <v>28087</v>
      </c>
      <c r="E100" s="19">
        <f>+[1]DEPURADO!C94</f>
        <v>42277</v>
      </c>
      <c r="F100" s="20">
        <f>+IF([1]DEPURADO!D94&gt;1,[1]DEPURADO!D94," ")</f>
        <v>42293</v>
      </c>
      <c r="G100" s="21">
        <f>[1]DEPURADO!F94</f>
        <v>16910</v>
      </c>
      <c r="H100" s="22">
        <v>0</v>
      </c>
      <c r="I100" s="22">
        <f>+[1]DEPURADO!M94+[1]DEPURADO!N94</f>
        <v>16910</v>
      </c>
      <c r="J100" s="22">
        <f>+[1]DEPURADO!R94</f>
        <v>0</v>
      </c>
      <c r="K100" s="23">
        <f>+[1]DEPURADO!P94+[1]DEPURADO!Q94</f>
        <v>0</v>
      </c>
      <c r="L100" s="22">
        <v>0</v>
      </c>
      <c r="M100" s="22">
        <v>0</v>
      </c>
      <c r="N100" s="22">
        <f t="shared" si="8"/>
        <v>0</v>
      </c>
      <c r="O100" s="22">
        <f t="shared" si="9"/>
        <v>0</v>
      </c>
      <c r="P100" s="18">
        <f>IF([1]DEPURADO!H94&gt;1,0,[1]DEPURADO!B94)</f>
        <v>28087</v>
      </c>
      <c r="Q100" s="24">
        <f t="shared" si="10"/>
        <v>16910</v>
      </c>
      <c r="R100" s="25">
        <f t="shared" si="11"/>
        <v>0</v>
      </c>
      <c r="S100" s="25">
        <f>+[1]DEPURADO!J94</f>
        <v>0</v>
      </c>
      <c r="T100" s="17" t="s">
        <v>45</v>
      </c>
      <c r="U100" s="25">
        <f>+[1]DEPURADO!I94</f>
        <v>0</v>
      </c>
      <c r="V100" s="24"/>
      <c r="W100" s="17" t="s">
        <v>45</v>
      </c>
      <c r="X100" s="25">
        <f>+[1]DEPURADO!K94+[1]DEPURADO!L94</f>
        <v>0</v>
      </c>
      <c r="Y100" s="17" t="s">
        <v>45</v>
      </c>
      <c r="Z100" s="25">
        <f t="shared" si="12"/>
        <v>0</v>
      </c>
      <c r="AA100" s="25"/>
      <c r="AB100" s="25">
        <v>0</v>
      </c>
      <c r="AC100" s="25">
        <v>0</v>
      </c>
      <c r="AD100" s="24"/>
      <c r="AE100" s="24">
        <f>+[1]DEPURADO!K94</f>
        <v>0</v>
      </c>
      <c r="AF100" s="24">
        <v>0</v>
      </c>
      <c r="AG100" s="24">
        <f t="shared" si="13"/>
        <v>0</v>
      </c>
      <c r="AH100" s="24">
        <v>0</v>
      </c>
      <c r="AI100" s="24" t="str">
        <f>+[1]DEPURADO!G94</f>
        <v>SALDO DE CONTRATO LIQUIDADO</v>
      </c>
      <c r="AJ100" s="26"/>
      <c r="AK100" s="27"/>
    </row>
    <row r="101" spans="1:37" s="28" customFormat="1">
      <c r="A101" s="17">
        <f t="shared" si="7"/>
        <v>93</v>
      </c>
      <c r="B101" s="18" t="s">
        <v>44</v>
      </c>
      <c r="C101" s="17">
        <f>+[1]DEPURADO!A95</f>
        <v>28089</v>
      </c>
      <c r="D101" s="17">
        <f>+[1]DEPURADO!B95</f>
        <v>28089</v>
      </c>
      <c r="E101" s="19">
        <f>+[1]DEPURADO!C95</f>
        <v>42277</v>
      </c>
      <c r="F101" s="20">
        <f>+IF([1]DEPURADO!D95&gt;1,[1]DEPURADO!D95," ")</f>
        <v>42293</v>
      </c>
      <c r="G101" s="21">
        <f>[1]DEPURADO!F95</f>
        <v>16910</v>
      </c>
      <c r="H101" s="22">
        <v>0</v>
      </c>
      <c r="I101" s="22">
        <f>+[1]DEPURADO!M95+[1]DEPURADO!N95</f>
        <v>16910</v>
      </c>
      <c r="J101" s="22">
        <f>+[1]DEPURADO!R95</f>
        <v>0</v>
      </c>
      <c r="K101" s="23">
        <f>+[1]DEPURADO!P95+[1]DEPURADO!Q95</f>
        <v>0</v>
      </c>
      <c r="L101" s="22">
        <v>0</v>
      </c>
      <c r="M101" s="22">
        <v>0</v>
      </c>
      <c r="N101" s="22">
        <f t="shared" si="8"/>
        <v>0</v>
      </c>
      <c r="O101" s="22">
        <f t="shared" si="9"/>
        <v>0</v>
      </c>
      <c r="P101" s="18">
        <f>IF([1]DEPURADO!H95&gt;1,0,[1]DEPURADO!B95)</f>
        <v>28089</v>
      </c>
      <c r="Q101" s="24">
        <f t="shared" si="10"/>
        <v>16910</v>
      </c>
      <c r="R101" s="25">
        <f t="shared" si="11"/>
        <v>0</v>
      </c>
      <c r="S101" s="25">
        <f>+[1]DEPURADO!J95</f>
        <v>0</v>
      </c>
      <c r="T101" s="17" t="s">
        <v>45</v>
      </c>
      <c r="U101" s="25">
        <f>+[1]DEPURADO!I95</f>
        <v>0</v>
      </c>
      <c r="V101" s="24"/>
      <c r="W101" s="17" t="s">
        <v>45</v>
      </c>
      <c r="X101" s="25">
        <f>+[1]DEPURADO!K95+[1]DEPURADO!L95</f>
        <v>0</v>
      </c>
      <c r="Y101" s="17" t="s">
        <v>45</v>
      </c>
      <c r="Z101" s="25">
        <f t="shared" si="12"/>
        <v>0</v>
      </c>
      <c r="AA101" s="25"/>
      <c r="AB101" s="25">
        <v>0</v>
      </c>
      <c r="AC101" s="25">
        <v>0</v>
      </c>
      <c r="AD101" s="24"/>
      <c r="AE101" s="24">
        <f>+[1]DEPURADO!K95</f>
        <v>0</v>
      </c>
      <c r="AF101" s="24">
        <v>0</v>
      </c>
      <c r="AG101" s="24">
        <f t="shared" si="13"/>
        <v>0</v>
      </c>
      <c r="AH101" s="24">
        <v>0</v>
      </c>
      <c r="AI101" s="24" t="str">
        <f>+[1]DEPURADO!G95</f>
        <v>SALDO DE CONTRATO LIQUIDADO</v>
      </c>
      <c r="AJ101" s="26"/>
      <c r="AK101" s="27"/>
    </row>
    <row r="102" spans="1:37" s="28" customFormat="1">
      <c r="A102" s="17">
        <f t="shared" si="7"/>
        <v>94</v>
      </c>
      <c r="B102" s="18" t="s">
        <v>44</v>
      </c>
      <c r="C102" s="17">
        <f>+[1]DEPURADO!A96</f>
        <v>28090</v>
      </c>
      <c r="D102" s="17">
        <f>+[1]DEPURADO!B96</f>
        <v>28090</v>
      </c>
      <c r="E102" s="19">
        <f>+[1]DEPURADO!C96</f>
        <v>42277</v>
      </c>
      <c r="F102" s="20">
        <f>+IF([1]DEPURADO!D96&gt;1,[1]DEPURADO!D96," ")</f>
        <v>42293</v>
      </c>
      <c r="G102" s="21">
        <f>[1]DEPURADO!F96</f>
        <v>16910</v>
      </c>
      <c r="H102" s="22">
        <v>0</v>
      </c>
      <c r="I102" s="22">
        <f>+[1]DEPURADO!M96+[1]DEPURADO!N96</f>
        <v>16910</v>
      </c>
      <c r="J102" s="22">
        <f>+[1]DEPURADO!R96</f>
        <v>0</v>
      </c>
      <c r="K102" s="23">
        <f>+[1]DEPURADO!P96+[1]DEPURADO!Q96</f>
        <v>0</v>
      </c>
      <c r="L102" s="22">
        <v>0</v>
      </c>
      <c r="M102" s="22">
        <v>0</v>
      </c>
      <c r="N102" s="22">
        <f t="shared" si="8"/>
        <v>0</v>
      </c>
      <c r="O102" s="22">
        <f t="shared" si="9"/>
        <v>0</v>
      </c>
      <c r="P102" s="18">
        <f>IF([1]DEPURADO!H96&gt;1,0,[1]DEPURADO!B96)</f>
        <v>28090</v>
      </c>
      <c r="Q102" s="24">
        <f t="shared" si="10"/>
        <v>16910</v>
      </c>
      <c r="R102" s="25">
        <f t="shared" si="11"/>
        <v>0</v>
      </c>
      <c r="S102" s="25">
        <f>+[1]DEPURADO!J96</f>
        <v>0</v>
      </c>
      <c r="T102" s="17" t="s">
        <v>45</v>
      </c>
      <c r="U102" s="25">
        <f>+[1]DEPURADO!I96</f>
        <v>0</v>
      </c>
      <c r="V102" s="24"/>
      <c r="W102" s="17" t="s">
        <v>45</v>
      </c>
      <c r="X102" s="25">
        <f>+[1]DEPURADO!K96+[1]DEPURADO!L96</f>
        <v>0</v>
      </c>
      <c r="Y102" s="17" t="s">
        <v>45</v>
      </c>
      <c r="Z102" s="25">
        <f t="shared" si="12"/>
        <v>0</v>
      </c>
      <c r="AA102" s="25"/>
      <c r="AB102" s="25">
        <v>0</v>
      </c>
      <c r="AC102" s="25">
        <v>0</v>
      </c>
      <c r="AD102" s="24"/>
      <c r="AE102" s="24">
        <f>+[1]DEPURADO!K96</f>
        <v>0</v>
      </c>
      <c r="AF102" s="24">
        <v>0</v>
      </c>
      <c r="AG102" s="24">
        <f t="shared" si="13"/>
        <v>0</v>
      </c>
      <c r="AH102" s="24">
        <v>0</v>
      </c>
      <c r="AI102" s="24" t="str">
        <f>+[1]DEPURADO!G96</f>
        <v>SALDO DE CONTRATO LIQUIDADO</v>
      </c>
      <c r="AJ102" s="26"/>
      <c r="AK102" s="27"/>
    </row>
    <row r="103" spans="1:37" s="28" customFormat="1">
      <c r="A103" s="17">
        <f t="shared" si="7"/>
        <v>95</v>
      </c>
      <c r="B103" s="18" t="s">
        <v>44</v>
      </c>
      <c r="C103" s="17">
        <f>+[1]DEPURADO!A97</f>
        <v>28117</v>
      </c>
      <c r="D103" s="17">
        <f>+[1]DEPURADO!B97</f>
        <v>28117</v>
      </c>
      <c r="E103" s="19">
        <f>+[1]DEPURADO!C97</f>
        <v>42277</v>
      </c>
      <c r="F103" s="20">
        <f>+IF([1]DEPURADO!D97&gt;1,[1]DEPURADO!D97," ")</f>
        <v>42293</v>
      </c>
      <c r="G103" s="21">
        <f>[1]DEPURADO!F97</f>
        <v>16910</v>
      </c>
      <c r="H103" s="22">
        <v>0</v>
      </c>
      <c r="I103" s="22">
        <f>+[1]DEPURADO!M97+[1]DEPURADO!N97</f>
        <v>16910</v>
      </c>
      <c r="J103" s="22">
        <f>+[1]DEPURADO!R97</f>
        <v>0</v>
      </c>
      <c r="K103" s="23">
        <f>+[1]DEPURADO!P97+[1]DEPURADO!Q97</f>
        <v>0</v>
      </c>
      <c r="L103" s="22">
        <v>0</v>
      </c>
      <c r="M103" s="22">
        <v>0</v>
      </c>
      <c r="N103" s="22">
        <f t="shared" si="8"/>
        <v>0</v>
      </c>
      <c r="O103" s="22">
        <f t="shared" si="9"/>
        <v>0</v>
      </c>
      <c r="P103" s="18">
        <f>IF([1]DEPURADO!H97&gt;1,0,[1]DEPURADO!B97)</f>
        <v>28117</v>
      </c>
      <c r="Q103" s="24">
        <f t="shared" si="10"/>
        <v>16910</v>
      </c>
      <c r="R103" s="25">
        <f t="shared" si="11"/>
        <v>0</v>
      </c>
      <c r="S103" s="25">
        <f>+[1]DEPURADO!J97</f>
        <v>0</v>
      </c>
      <c r="T103" s="17" t="s">
        <v>45</v>
      </c>
      <c r="U103" s="25">
        <f>+[1]DEPURADO!I97</f>
        <v>0</v>
      </c>
      <c r="V103" s="24"/>
      <c r="W103" s="17" t="s">
        <v>45</v>
      </c>
      <c r="X103" s="25">
        <f>+[1]DEPURADO!K97+[1]DEPURADO!L97</f>
        <v>0</v>
      </c>
      <c r="Y103" s="17" t="s">
        <v>45</v>
      </c>
      <c r="Z103" s="25">
        <f t="shared" si="12"/>
        <v>0</v>
      </c>
      <c r="AA103" s="25"/>
      <c r="AB103" s="25">
        <v>0</v>
      </c>
      <c r="AC103" s="25">
        <v>0</v>
      </c>
      <c r="AD103" s="24"/>
      <c r="AE103" s="24">
        <f>+[1]DEPURADO!K97</f>
        <v>0</v>
      </c>
      <c r="AF103" s="24">
        <v>0</v>
      </c>
      <c r="AG103" s="24">
        <f t="shared" si="13"/>
        <v>0</v>
      </c>
      <c r="AH103" s="24">
        <v>0</v>
      </c>
      <c r="AI103" s="24" t="str">
        <f>+[1]DEPURADO!G97</f>
        <v>SALDO DE CONTRATO LIQUIDADO</v>
      </c>
      <c r="AJ103" s="26"/>
      <c r="AK103" s="27"/>
    </row>
    <row r="104" spans="1:37" s="28" customFormat="1">
      <c r="A104" s="17">
        <f t="shared" si="7"/>
        <v>96</v>
      </c>
      <c r="B104" s="18" t="s">
        <v>44</v>
      </c>
      <c r="C104" s="17">
        <f>+[1]DEPURADO!A98</f>
        <v>28675</v>
      </c>
      <c r="D104" s="17">
        <f>+[1]DEPURADO!B98</f>
        <v>28675</v>
      </c>
      <c r="E104" s="19">
        <f>+[1]DEPURADO!C98</f>
        <v>42277</v>
      </c>
      <c r="F104" s="20">
        <f>+IF([1]DEPURADO!D98&gt;1,[1]DEPURADO!D98," ")</f>
        <v>42293</v>
      </c>
      <c r="G104" s="21">
        <f>[1]DEPURADO!F98</f>
        <v>16910</v>
      </c>
      <c r="H104" s="22">
        <v>0</v>
      </c>
      <c r="I104" s="22">
        <f>+[1]DEPURADO!M98+[1]DEPURADO!N98</f>
        <v>16910</v>
      </c>
      <c r="J104" s="22">
        <f>+[1]DEPURADO!R98</f>
        <v>0</v>
      </c>
      <c r="K104" s="23">
        <f>+[1]DEPURADO!P98+[1]DEPURADO!Q98</f>
        <v>0</v>
      </c>
      <c r="L104" s="22">
        <v>0</v>
      </c>
      <c r="M104" s="22">
        <v>0</v>
      </c>
      <c r="N104" s="22">
        <f t="shared" si="8"/>
        <v>0</v>
      </c>
      <c r="O104" s="22">
        <f t="shared" si="9"/>
        <v>0</v>
      </c>
      <c r="P104" s="18">
        <f>IF([1]DEPURADO!H98&gt;1,0,[1]DEPURADO!B98)</f>
        <v>28675</v>
      </c>
      <c r="Q104" s="24">
        <f t="shared" si="10"/>
        <v>16910</v>
      </c>
      <c r="R104" s="25">
        <f t="shared" si="11"/>
        <v>0</v>
      </c>
      <c r="S104" s="25">
        <f>+[1]DEPURADO!J98</f>
        <v>0</v>
      </c>
      <c r="T104" s="17" t="s">
        <v>45</v>
      </c>
      <c r="U104" s="25">
        <f>+[1]DEPURADO!I98</f>
        <v>0</v>
      </c>
      <c r="V104" s="24"/>
      <c r="W104" s="17" t="s">
        <v>45</v>
      </c>
      <c r="X104" s="25">
        <f>+[1]DEPURADO!K98+[1]DEPURADO!L98</f>
        <v>0</v>
      </c>
      <c r="Y104" s="17" t="s">
        <v>45</v>
      </c>
      <c r="Z104" s="25">
        <f t="shared" si="12"/>
        <v>0</v>
      </c>
      <c r="AA104" s="25"/>
      <c r="AB104" s="25">
        <v>0</v>
      </c>
      <c r="AC104" s="25">
        <v>0</v>
      </c>
      <c r="AD104" s="24"/>
      <c r="AE104" s="24">
        <f>+[1]DEPURADO!K98</f>
        <v>0</v>
      </c>
      <c r="AF104" s="24">
        <v>0</v>
      </c>
      <c r="AG104" s="24">
        <f t="shared" si="13"/>
        <v>0</v>
      </c>
      <c r="AH104" s="24">
        <v>0</v>
      </c>
      <c r="AI104" s="24" t="str">
        <f>+[1]DEPURADO!G98</f>
        <v>SALDO DE CONTRATO LIQUIDADO</v>
      </c>
      <c r="AJ104" s="26"/>
      <c r="AK104" s="27"/>
    </row>
    <row r="105" spans="1:37" s="28" customFormat="1">
      <c r="A105" s="17">
        <f t="shared" si="7"/>
        <v>97</v>
      </c>
      <c r="B105" s="18" t="s">
        <v>44</v>
      </c>
      <c r="C105" s="17">
        <f>+[1]DEPURADO!A99</f>
        <v>28118</v>
      </c>
      <c r="D105" s="17">
        <f>+[1]DEPURADO!B99</f>
        <v>28118</v>
      </c>
      <c r="E105" s="19">
        <f>+[1]DEPURADO!C99</f>
        <v>42277</v>
      </c>
      <c r="F105" s="20">
        <f>+IF([1]DEPURADO!D99&gt;1,[1]DEPURADO!D99," ")</f>
        <v>42293</v>
      </c>
      <c r="G105" s="21">
        <f>[1]DEPURADO!F99</f>
        <v>16910</v>
      </c>
      <c r="H105" s="22">
        <v>0</v>
      </c>
      <c r="I105" s="22">
        <f>+[1]DEPURADO!M99+[1]DEPURADO!N99</f>
        <v>16910</v>
      </c>
      <c r="J105" s="22">
        <f>+[1]DEPURADO!R99</f>
        <v>0</v>
      </c>
      <c r="K105" s="23">
        <f>+[1]DEPURADO!P99+[1]DEPURADO!Q99</f>
        <v>0</v>
      </c>
      <c r="L105" s="22">
        <v>0</v>
      </c>
      <c r="M105" s="22">
        <v>0</v>
      </c>
      <c r="N105" s="22">
        <f t="shared" si="8"/>
        <v>0</v>
      </c>
      <c r="O105" s="22">
        <f t="shared" si="9"/>
        <v>0</v>
      </c>
      <c r="P105" s="18">
        <f>IF([1]DEPURADO!H99&gt;1,0,[1]DEPURADO!B99)</f>
        <v>28118</v>
      </c>
      <c r="Q105" s="24">
        <f t="shared" si="10"/>
        <v>16910</v>
      </c>
      <c r="R105" s="25">
        <f t="shared" si="11"/>
        <v>0</v>
      </c>
      <c r="S105" s="25">
        <f>+[1]DEPURADO!J99</f>
        <v>0</v>
      </c>
      <c r="T105" s="17" t="s">
        <v>45</v>
      </c>
      <c r="U105" s="25">
        <f>+[1]DEPURADO!I99</f>
        <v>0</v>
      </c>
      <c r="V105" s="24"/>
      <c r="W105" s="17" t="s">
        <v>45</v>
      </c>
      <c r="X105" s="25">
        <f>+[1]DEPURADO!K99+[1]DEPURADO!L99</f>
        <v>0</v>
      </c>
      <c r="Y105" s="17" t="s">
        <v>45</v>
      </c>
      <c r="Z105" s="25">
        <f t="shared" si="12"/>
        <v>0</v>
      </c>
      <c r="AA105" s="25"/>
      <c r="AB105" s="25">
        <v>0</v>
      </c>
      <c r="AC105" s="25">
        <v>0</v>
      </c>
      <c r="AD105" s="24"/>
      <c r="AE105" s="24">
        <f>+[1]DEPURADO!K99</f>
        <v>0</v>
      </c>
      <c r="AF105" s="24">
        <v>0</v>
      </c>
      <c r="AG105" s="24">
        <f t="shared" si="13"/>
        <v>0</v>
      </c>
      <c r="AH105" s="24">
        <v>0</v>
      </c>
      <c r="AI105" s="24" t="str">
        <f>+[1]DEPURADO!G99</f>
        <v>SALDO DE CONTRATO LIQUIDADO</v>
      </c>
      <c r="AJ105" s="26"/>
      <c r="AK105" s="27"/>
    </row>
    <row r="106" spans="1:37" s="28" customFormat="1">
      <c r="A106" s="17">
        <f t="shared" si="7"/>
        <v>98</v>
      </c>
      <c r="B106" s="18" t="s">
        <v>44</v>
      </c>
      <c r="C106" s="17">
        <f>+[1]DEPURADO!A100</f>
        <v>28121</v>
      </c>
      <c r="D106" s="17">
        <f>+[1]DEPURADO!B100</f>
        <v>28121</v>
      </c>
      <c r="E106" s="19">
        <f>+[1]DEPURADO!C100</f>
        <v>42277</v>
      </c>
      <c r="F106" s="20">
        <f>+IF([1]DEPURADO!D100&gt;1,[1]DEPURADO!D100," ")</f>
        <v>42293</v>
      </c>
      <c r="G106" s="21">
        <f>[1]DEPURADO!F100</f>
        <v>16910</v>
      </c>
      <c r="H106" s="22">
        <v>0</v>
      </c>
      <c r="I106" s="22">
        <f>+[1]DEPURADO!M100+[1]DEPURADO!N100</f>
        <v>16910</v>
      </c>
      <c r="J106" s="22">
        <f>+[1]DEPURADO!R100</f>
        <v>0</v>
      </c>
      <c r="K106" s="23">
        <f>+[1]DEPURADO!P100+[1]DEPURADO!Q100</f>
        <v>0</v>
      </c>
      <c r="L106" s="22">
        <v>0</v>
      </c>
      <c r="M106" s="22">
        <v>0</v>
      </c>
      <c r="N106" s="22">
        <f t="shared" si="8"/>
        <v>0</v>
      </c>
      <c r="O106" s="22">
        <f t="shared" si="9"/>
        <v>0</v>
      </c>
      <c r="P106" s="18">
        <f>IF([1]DEPURADO!H100&gt;1,0,[1]DEPURADO!B100)</f>
        <v>28121</v>
      </c>
      <c r="Q106" s="24">
        <f t="shared" si="10"/>
        <v>16910</v>
      </c>
      <c r="R106" s="25">
        <f t="shared" si="11"/>
        <v>0</v>
      </c>
      <c r="S106" s="25">
        <f>+[1]DEPURADO!J100</f>
        <v>0</v>
      </c>
      <c r="T106" s="17" t="s">
        <v>45</v>
      </c>
      <c r="U106" s="25">
        <f>+[1]DEPURADO!I100</f>
        <v>0</v>
      </c>
      <c r="V106" s="24"/>
      <c r="W106" s="17" t="s">
        <v>45</v>
      </c>
      <c r="X106" s="25">
        <f>+[1]DEPURADO!K100+[1]DEPURADO!L100</f>
        <v>0</v>
      </c>
      <c r="Y106" s="17" t="s">
        <v>45</v>
      </c>
      <c r="Z106" s="25">
        <f t="shared" si="12"/>
        <v>0</v>
      </c>
      <c r="AA106" s="25"/>
      <c r="AB106" s="25">
        <v>0</v>
      </c>
      <c r="AC106" s="25">
        <v>0</v>
      </c>
      <c r="AD106" s="24"/>
      <c r="AE106" s="24">
        <f>+[1]DEPURADO!K100</f>
        <v>0</v>
      </c>
      <c r="AF106" s="24">
        <v>0</v>
      </c>
      <c r="AG106" s="24">
        <f t="shared" si="13"/>
        <v>0</v>
      </c>
      <c r="AH106" s="24">
        <v>0</v>
      </c>
      <c r="AI106" s="24" t="str">
        <f>+[1]DEPURADO!G100</f>
        <v>SALDO DE CONTRATO LIQUIDADO</v>
      </c>
      <c r="AJ106" s="26"/>
      <c r="AK106" s="27"/>
    </row>
    <row r="107" spans="1:37" s="28" customFormat="1">
      <c r="A107" s="17">
        <f t="shared" si="7"/>
        <v>99</v>
      </c>
      <c r="B107" s="18" t="s">
        <v>44</v>
      </c>
      <c r="C107" s="17">
        <f>+[1]DEPURADO!A101</f>
        <v>28122</v>
      </c>
      <c r="D107" s="17">
        <f>+[1]DEPURADO!B101</f>
        <v>28122</v>
      </c>
      <c r="E107" s="19">
        <f>+[1]DEPURADO!C101</f>
        <v>42277</v>
      </c>
      <c r="F107" s="20">
        <f>+IF([1]DEPURADO!D101&gt;1,[1]DEPURADO!D101," ")</f>
        <v>42293</v>
      </c>
      <c r="G107" s="21">
        <f>[1]DEPURADO!F101</f>
        <v>16910</v>
      </c>
      <c r="H107" s="22">
        <v>0</v>
      </c>
      <c r="I107" s="22">
        <f>+[1]DEPURADO!M101+[1]DEPURADO!N101</f>
        <v>16910</v>
      </c>
      <c r="J107" s="22">
        <f>+[1]DEPURADO!R101</f>
        <v>0</v>
      </c>
      <c r="K107" s="23">
        <f>+[1]DEPURADO!P101+[1]DEPURADO!Q101</f>
        <v>0</v>
      </c>
      <c r="L107" s="22">
        <v>0</v>
      </c>
      <c r="M107" s="22">
        <v>0</v>
      </c>
      <c r="N107" s="22">
        <f t="shared" si="8"/>
        <v>0</v>
      </c>
      <c r="O107" s="22">
        <f t="shared" si="9"/>
        <v>0</v>
      </c>
      <c r="P107" s="18">
        <f>IF([1]DEPURADO!H101&gt;1,0,[1]DEPURADO!B101)</f>
        <v>28122</v>
      </c>
      <c r="Q107" s="24">
        <f t="shared" si="10"/>
        <v>16910</v>
      </c>
      <c r="R107" s="25">
        <f t="shared" si="11"/>
        <v>0</v>
      </c>
      <c r="S107" s="25">
        <f>+[1]DEPURADO!J101</f>
        <v>0</v>
      </c>
      <c r="T107" s="17" t="s">
        <v>45</v>
      </c>
      <c r="U107" s="25">
        <f>+[1]DEPURADO!I101</f>
        <v>0</v>
      </c>
      <c r="V107" s="24"/>
      <c r="W107" s="17" t="s">
        <v>45</v>
      </c>
      <c r="X107" s="25">
        <f>+[1]DEPURADO!K101+[1]DEPURADO!L101</f>
        <v>0</v>
      </c>
      <c r="Y107" s="17" t="s">
        <v>45</v>
      </c>
      <c r="Z107" s="25">
        <f t="shared" si="12"/>
        <v>0</v>
      </c>
      <c r="AA107" s="25"/>
      <c r="AB107" s="25">
        <v>0</v>
      </c>
      <c r="AC107" s="25">
        <v>0</v>
      </c>
      <c r="AD107" s="24"/>
      <c r="AE107" s="24">
        <f>+[1]DEPURADO!K101</f>
        <v>0</v>
      </c>
      <c r="AF107" s="24">
        <v>0</v>
      </c>
      <c r="AG107" s="24">
        <f t="shared" si="13"/>
        <v>0</v>
      </c>
      <c r="AH107" s="24">
        <v>0</v>
      </c>
      <c r="AI107" s="24" t="str">
        <f>+[1]DEPURADO!G101</f>
        <v>SALDO DE CONTRATO LIQUIDADO</v>
      </c>
      <c r="AJ107" s="26"/>
      <c r="AK107" s="27"/>
    </row>
    <row r="108" spans="1:37" s="28" customFormat="1">
      <c r="A108" s="17">
        <f t="shared" si="7"/>
        <v>100</v>
      </c>
      <c r="B108" s="18" t="s">
        <v>44</v>
      </c>
      <c r="C108" s="17">
        <f>+[1]DEPURADO!A102</f>
        <v>28130</v>
      </c>
      <c r="D108" s="17">
        <f>+[1]DEPURADO!B102</f>
        <v>28130</v>
      </c>
      <c r="E108" s="19">
        <f>+[1]DEPURADO!C102</f>
        <v>42277</v>
      </c>
      <c r="F108" s="20">
        <f>+IF([1]DEPURADO!D102&gt;1,[1]DEPURADO!D102," ")</f>
        <v>42293</v>
      </c>
      <c r="G108" s="21">
        <f>[1]DEPURADO!F102</f>
        <v>16910</v>
      </c>
      <c r="H108" s="22">
        <v>0</v>
      </c>
      <c r="I108" s="22">
        <f>+[1]DEPURADO!M102+[1]DEPURADO!N102</f>
        <v>16910</v>
      </c>
      <c r="J108" s="22">
        <f>+[1]DEPURADO!R102</f>
        <v>0</v>
      </c>
      <c r="K108" s="23">
        <f>+[1]DEPURADO!P102+[1]DEPURADO!Q102</f>
        <v>0</v>
      </c>
      <c r="L108" s="22">
        <v>0</v>
      </c>
      <c r="M108" s="22">
        <v>0</v>
      </c>
      <c r="N108" s="22">
        <f t="shared" si="8"/>
        <v>0</v>
      </c>
      <c r="O108" s="22">
        <f t="shared" si="9"/>
        <v>0</v>
      </c>
      <c r="P108" s="18">
        <f>IF([1]DEPURADO!H102&gt;1,0,[1]DEPURADO!B102)</f>
        <v>28130</v>
      </c>
      <c r="Q108" s="24">
        <f t="shared" si="10"/>
        <v>16910</v>
      </c>
      <c r="R108" s="25">
        <f t="shared" si="11"/>
        <v>0</v>
      </c>
      <c r="S108" s="25">
        <f>+[1]DEPURADO!J102</f>
        <v>0</v>
      </c>
      <c r="T108" s="17" t="s">
        <v>45</v>
      </c>
      <c r="U108" s="25">
        <f>+[1]DEPURADO!I102</f>
        <v>0</v>
      </c>
      <c r="V108" s="24"/>
      <c r="W108" s="17" t="s">
        <v>45</v>
      </c>
      <c r="X108" s="25">
        <f>+[1]DEPURADO!K102+[1]DEPURADO!L102</f>
        <v>0</v>
      </c>
      <c r="Y108" s="17" t="s">
        <v>45</v>
      </c>
      <c r="Z108" s="25">
        <f t="shared" si="12"/>
        <v>0</v>
      </c>
      <c r="AA108" s="25"/>
      <c r="AB108" s="25">
        <v>0</v>
      </c>
      <c r="AC108" s="25">
        <v>0</v>
      </c>
      <c r="AD108" s="24"/>
      <c r="AE108" s="24">
        <f>+[1]DEPURADO!K102</f>
        <v>0</v>
      </c>
      <c r="AF108" s="24">
        <v>0</v>
      </c>
      <c r="AG108" s="24">
        <f t="shared" si="13"/>
        <v>0</v>
      </c>
      <c r="AH108" s="24">
        <v>0</v>
      </c>
      <c r="AI108" s="24" t="str">
        <f>+[1]DEPURADO!G102</f>
        <v>SALDO DE CONTRATO LIQUIDADO</v>
      </c>
      <c r="AJ108" s="26"/>
      <c r="AK108" s="27"/>
    </row>
    <row r="109" spans="1:37" s="28" customFormat="1">
      <c r="A109" s="17">
        <f t="shared" si="7"/>
        <v>101</v>
      </c>
      <c r="B109" s="18" t="s">
        <v>44</v>
      </c>
      <c r="C109" s="17">
        <f>+[1]DEPURADO!A103</f>
        <v>28131</v>
      </c>
      <c r="D109" s="17">
        <f>+[1]DEPURADO!B103</f>
        <v>28131</v>
      </c>
      <c r="E109" s="19">
        <f>+[1]DEPURADO!C103</f>
        <v>42277</v>
      </c>
      <c r="F109" s="20">
        <f>+IF([1]DEPURADO!D103&gt;1,[1]DEPURADO!D103," ")</f>
        <v>42293</v>
      </c>
      <c r="G109" s="21">
        <f>[1]DEPURADO!F103</f>
        <v>16910</v>
      </c>
      <c r="H109" s="22">
        <v>0</v>
      </c>
      <c r="I109" s="22">
        <f>+[1]DEPURADO!M103+[1]DEPURADO!N103</f>
        <v>16910</v>
      </c>
      <c r="J109" s="22">
        <f>+[1]DEPURADO!R103</f>
        <v>0</v>
      </c>
      <c r="K109" s="23">
        <f>+[1]DEPURADO!P103+[1]DEPURADO!Q103</f>
        <v>0</v>
      </c>
      <c r="L109" s="22">
        <v>0</v>
      </c>
      <c r="M109" s="22">
        <v>0</v>
      </c>
      <c r="N109" s="22">
        <f t="shared" si="8"/>
        <v>0</v>
      </c>
      <c r="O109" s="22">
        <f t="shared" si="9"/>
        <v>0</v>
      </c>
      <c r="P109" s="18">
        <f>IF([1]DEPURADO!H103&gt;1,0,[1]DEPURADO!B103)</f>
        <v>28131</v>
      </c>
      <c r="Q109" s="24">
        <f t="shared" si="10"/>
        <v>16910</v>
      </c>
      <c r="R109" s="25">
        <f t="shared" si="11"/>
        <v>0</v>
      </c>
      <c r="S109" s="25">
        <f>+[1]DEPURADO!J103</f>
        <v>0</v>
      </c>
      <c r="T109" s="17" t="s">
        <v>45</v>
      </c>
      <c r="U109" s="25">
        <f>+[1]DEPURADO!I103</f>
        <v>0</v>
      </c>
      <c r="V109" s="24"/>
      <c r="W109" s="17" t="s">
        <v>45</v>
      </c>
      <c r="X109" s="25">
        <f>+[1]DEPURADO!K103+[1]DEPURADO!L103</f>
        <v>0</v>
      </c>
      <c r="Y109" s="17" t="s">
        <v>45</v>
      </c>
      <c r="Z109" s="25">
        <f t="shared" si="12"/>
        <v>0</v>
      </c>
      <c r="AA109" s="25"/>
      <c r="AB109" s="25">
        <v>0</v>
      </c>
      <c r="AC109" s="25">
        <v>0</v>
      </c>
      <c r="AD109" s="24"/>
      <c r="AE109" s="24">
        <f>+[1]DEPURADO!K103</f>
        <v>0</v>
      </c>
      <c r="AF109" s="24">
        <v>0</v>
      </c>
      <c r="AG109" s="24">
        <f t="shared" si="13"/>
        <v>0</v>
      </c>
      <c r="AH109" s="24">
        <v>0</v>
      </c>
      <c r="AI109" s="24" t="str">
        <f>+[1]DEPURADO!G103</f>
        <v>SALDO DE CONTRATO LIQUIDADO</v>
      </c>
      <c r="AJ109" s="26"/>
      <c r="AK109" s="27"/>
    </row>
    <row r="110" spans="1:37" s="28" customFormat="1">
      <c r="A110" s="17">
        <f t="shared" si="7"/>
        <v>102</v>
      </c>
      <c r="B110" s="18" t="s">
        <v>44</v>
      </c>
      <c r="C110" s="17">
        <f>+[1]DEPURADO!A104</f>
        <v>28134</v>
      </c>
      <c r="D110" s="17">
        <f>+[1]DEPURADO!B104</f>
        <v>28134</v>
      </c>
      <c r="E110" s="19">
        <f>+[1]DEPURADO!C104</f>
        <v>42277</v>
      </c>
      <c r="F110" s="20">
        <f>+IF([1]DEPURADO!D104&gt;1,[1]DEPURADO!D104," ")</f>
        <v>42293</v>
      </c>
      <c r="G110" s="21">
        <f>[1]DEPURADO!F104</f>
        <v>16910</v>
      </c>
      <c r="H110" s="22">
        <v>0</v>
      </c>
      <c r="I110" s="22">
        <f>+[1]DEPURADO!M104+[1]DEPURADO!N104</f>
        <v>16910</v>
      </c>
      <c r="J110" s="22">
        <f>+[1]DEPURADO!R104</f>
        <v>0</v>
      </c>
      <c r="K110" s="23">
        <f>+[1]DEPURADO!P104+[1]DEPURADO!Q104</f>
        <v>0</v>
      </c>
      <c r="L110" s="22">
        <v>0</v>
      </c>
      <c r="M110" s="22">
        <v>0</v>
      </c>
      <c r="N110" s="22">
        <f t="shared" si="8"/>
        <v>0</v>
      </c>
      <c r="O110" s="22">
        <f t="shared" si="9"/>
        <v>0</v>
      </c>
      <c r="P110" s="18">
        <f>IF([1]DEPURADO!H104&gt;1,0,[1]DEPURADO!B104)</f>
        <v>28134</v>
      </c>
      <c r="Q110" s="24">
        <f t="shared" si="10"/>
        <v>16910</v>
      </c>
      <c r="R110" s="25">
        <f t="shared" si="11"/>
        <v>0</v>
      </c>
      <c r="S110" s="25">
        <f>+[1]DEPURADO!J104</f>
        <v>0</v>
      </c>
      <c r="T110" s="17" t="s">
        <v>45</v>
      </c>
      <c r="U110" s="25">
        <f>+[1]DEPURADO!I104</f>
        <v>0</v>
      </c>
      <c r="V110" s="24"/>
      <c r="W110" s="17" t="s">
        <v>45</v>
      </c>
      <c r="X110" s="25">
        <f>+[1]DEPURADO!K104+[1]DEPURADO!L104</f>
        <v>0</v>
      </c>
      <c r="Y110" s="17" t="s">
        <v>45</v>
      </c>
      <c r="Z110" s="25">
        <f t="shared" si="12"/>
        <v>0</v>
      </c>
      <c r="AA110" s="25"/>
      <c r="AB110" s="25">
        <v>0</v>
      </c>
      <c r="AC110" s="25">
        <v>0</v>
      </c>
      <c r="AD110" s="24"/>
      <c r="AE110" s="24">
        <f>+[1]DEPURADO!K104</f>
        <v>0</v>
      </c>
      <c r="AF110" s="24">
        <v>0</v>
      </c>
      <c r="AG110" s="24">
        <f t="shared" si="13"/>
        <v>0</v>
      </c>
      <c r="AH110" s="24">
        <v>0</v>
      </c>
      <c r="AI110" s="24" t="str">
        <f>+[1]DEPURADO!G104</f>
        <v>SALDO DE CONTRATO LIQUIDADO</v>
      </c>
      <c r="AJ110" s="26"/>
      <c r="AK110" s="27"/>
    </row>
    <row r="111" spans="1:37" s="28" customFormat="1">
      <c r="A111" s="17">
        <f t="shared" si="7"/>
        <v>103</v>
      </c>
      <c r="B111" s="18" t="s">
        <v>44</v>
      </c>
      <c r="C111" s="17">
        <f>+[1]DEPURADO!A105</f>
        <v>28135</v>
      </c>
      <c r="D111" s="17">
        <f>+[1]DEPURADO!B105</f>
        <v>28135</v>
      </c>
      <c r="E111" s="19">
        <f>+[1]DEPURADO!C105</f>
        <v>42277</v>
      </c>
      <c r="F111" s="20">
        <f>+IF([1]DEPURADO!D105&gt;1,[1]DEPURADO!D105," ")</f>
        <v>42293</v>
      </c>
      <c r="G111" s="21">
        <f>[1]DEPURADO!F105</f>
        <v>16910</v>
      </c>
      <c r="H111" s="22">
        <v>0</v>
      </c>
      <c r="I111" s="22">
        <f>+[1]DEPURADO!M105+[1]DEPURADO!N105</f>
        <v>16910</v>
      </c>
      <c r="J111" s="22">
        <f>+[1]DEPURADO!R105</f>
        <v>0</v>
      </c>
      <c r="K111" s="23">
        <f>+[1]DEPURADO!P105+[1]DEPURADO!Q105</f>
        <v>0</v>
      </c>
      <c r="L111" s="22">
        <v>0</v>
      </c>
      <c r="M111" s="22">
        <v>0</v>
      </c>
      <c r="N111" s="22">
        <f t="shared" si="8"/>
        <v>0</v>
      </c>
      <c r="O111" s="22">
        <f t="shared" si="9"/>
        <v>0</v>
      </c>
      <c r="P111" s="18">
        <f>IF([1]DEPURADO!H105&gt;1,0,[1]DEPURADO!B105)</f>
        <v>28135</v>
      </c>
      <c r="Q111" s="24">
        <f t="shared" si="10"/>
        <v>16910</v>
      </c>
      <c r="R111" s="25">
        <f t="shared" si="11"/>
        <v>0</v>
      </c>
      <c r="S111" s="25">
        <f>+[1]DEPURADO!J105</f>
        <v>0</v>
      </c>
      <c r="T111" s="17" t="s">
        <v>45</v>
      </c>
      <c r="U111" s="25">
        <f>+[1]DEPURADO!I105</f>
        <v>0</v>
      </c>
      <c r="V111" s="24"/>
      <c r="W111" s="17" t="s">
        <v>45</v>
      </c>
      <c r="X111" s="25">
        <f>+[1]DEPURADO!K105+[1]DEPURADO!L105</f>
        <v>0</v>
      </c>
      <c r="Y111" s="17" t="s">
        <v>45</v>
      </c>
      <c r="Z111" s="25">
        <f t="shared" si="12"/>
        <v>0</v>
      </c>
      <c r="AA111" s="25"/>
      <c r="AB111" s="25">
        <v>0</v>
      </c>
      <c r="AC111" s="25">
        <v>0</v>
      </c>
      <c r="AD111" s="24"/>
      <c r="AE111" s="24">
        <f>+[1]DEPURADO!K105</f>
        <v>0</v>
      </c>
      <c r="AF111" s="24">
        <v>0</v>
      </c>
      <c r="AG111" s="24">
        <f t="shared" si="13"/>
        <v>0</v>
      </c>
      <c r="AH111" s="24">
        <v>0</v>
      </c>
      <c r="AI111" s="24" t="str">
        <f>+[1]DEPURADO!G105</f>
        <v>SALDO DE CONTRATO LIQUIDADO</v>
      </c>
      <c r="AJ111" s="26"/>
      <c r="AK111" s="27"/>
    </row>
    <row r="112" spans="1:37" s="28" customFormat="1">
      <c r="A112" s="17">
        <f t="shared" si="7"/>
        <v>104</v>
      </c>
      <c r="B112" s="18" t="s">
        <v>44</v>
      </c>
      <c r="C112" s="17">
        <f>+[1]DEPURADO!A106</f>
        <v>28136</v>
      </c>
      <c r="D112" s="17">
        <f>+[1]DEPURADO!B106</f>
        <v>28136</v>
      </c>
      <c r="E112" s="19">
        <f>+[1]DEPURADO!C106</f>
        <v>42277</v>
      </c>
      <c r="F112" s="20">
        <f>+IF([1]DEPURADO!D106&gt;1,[1]DEPURADO!D106," ")</f>
        <v>42293</v>
      </c>
      <c r="G112" s="21">
        <f>[1]DEPURADO!F106</f>
        <v>16910</v>
      </c>
      <c r="H112" s="22">
        <v>0</v>
      </c>
      <c r="I112" s="22">
        <f>+[1]DEPURADO!M106+[1]DEPURADO!N106</f>
        <v>16910</v>
      </c>
      <c r="J112" s="22">
        <f>+[1]DEPURADO!R106</f>
        <v>0</v>
      </c>
      <c r="K112" s="23">
        <f>+[1]DEPURADO!P106+[1]DEPURADO!Q106</f>
        <v>0</v>
      </c>
      <c r="L112" s="22">
        <v>0</v>
      </c>
      <c r="M112" s="22">
        <v>0</v>
      </c>
      <c r="N112" s="22">
        <f t="shared" si="8"/>
        <v>0</v>
      </c>
      <c r="O112" s="22">
        <f t="shared" si="9"/>
        <v>0</v>
      </c>
      <c r="P112" s="18">
        <f>IF([1]DEPURADO!H106&gt;1,0,[1]DEPURADO!B106)</f>
        <v>28136</v>
      </c>
      <c r="Q112" s="24">
        <f t="shared" si="10"/>
        <v>16910</v>
      </c>
      <c r="R112" s="25">
        <f t="shared" si="11"/>
        <v>0</v>
      </c>
      <c r="S112" s="25">
        <f>+[1]DEPURADO!J106</f>
        <v>0</v>
      </c>
      <c r="T112" s="17" t="s">
        <v>45</v>
      </c>
      <c r="U112" s="25">
        <f>+[1]DEPURADO!I106</f>
        <v>0</v>
      </c>
      <c r="V112" s="24"/>
      <c r="W112" s="17" t="s">
        <v>45</v>
      </c>
      <c r="X112" s="25">
        <f>+[1]DEPURADO!K106+[1]DEPURADO!L106</f>
        <v>0</v>
      </c>
      <c r="Y112" s="17" t="s">
        <v>45</v>
      </c>
      <c r="Z112" s="25">
        <f t="shared" si="12"/>
        <v>0</v>
      </c>
      <c r="AA112" s="25"/>
      <c r="AB112" s="25">
        <v>0</v>
      </c>
      <c r="AC112" s="25">
        <v>0</v>
      </c>
      <c r="AD112" s="24"/>
      <c r="AE112" s="24">
        <f>+[1]DEPURADO!K106</f>
        <v>0</v>
      </c>
      <c r="AF112" s="24">
        <v>0</v>
      </c>
      <c r="AG112" s="24">
        <f t="shared" si="13"/>
        <v>0</v>
      </c>
      <c r="AH112" s="24">
        <v>0</v>
      </c>
      <c r="AI112" s="24" t="str">
        <f>+[1]DEPURADO!G106</f>
        <v>SALDO DE CONTRATO LIQUIDADO</v>
      </c>
      <c r="AJ112" s="26"/>
      <c r="AK112" s="27"/>
    </row>
    <row r="113" spans="1:37" s="28" customFormat="1">
      <c r="A113" s="17">
        <f t="shared" si="7"/>
        <v>105</v>
      </c>
      <c r="B113" s="18" t="s">
        <v>44</v>
      </c>
      <c r="C113" s="17">
        <f>+[1]DEPURADO!A107</f>
        <v>28140</v>
      </c>
      <c r="D113" s="17">
        <f>+[1]DEPURADO!B107</f>
        <v>28140</v>
      </c>
      <c r="E113" s="19">
        <f>+[1]DEPURADO!C107</f>
        <v>42277</v>
      </c>
      <c r="F113" s="20">
        <f>+IF([1]DEPURADO!D107&gt;1,[1]DEPURADO!D107," ")</f>
        <v>42293</v>
      </c>
      <c r="G113" s="21">
        <f>[1]DEPURADO!F107</f>
        <v>16910</v>
      </c>
      <c r="H113" s="22">
        <v>0</v>
      </c>
      <c r="I113" s="22">
        <f>+[1]DEPURADO!M107+[1]DEPURADO!N107</f>
        <v>16910</v>
      </c>
      <c r="J113" s="22">
        <f>+[1]DEPURADO!R107</f>
        <v>0</v>
      </c>
      <c r="K113" s="23">
        <f>+[1]DEPURADO!P107+[1]DEPURADO!Q107</f>
        <v>0</v>
      </c>
      <c r="L113" s="22">
        <v>0</v>
      </c>
      <c r="M113" s="22">
        <v>0</v>
      </c>
      <c r="N113" s="22">
        <f t="shared" si="8"/>
        <v>0</v>
      </c>
      <c r="O113" s="22">
        <f t="shared" si="9"/>
        <v>0</v>
      </c>
      <c r="P113" s="18">
        <f>IF([1]DEPURADO!H107&gt;1,0,[1]DEPURADO!B107)</f>
        <v>28140</v>
      </c>
      <c r="Q113" s="24">
        <f t="shared" si="10"/>
        <v>16910</v>
      </c>
      <c r="R113" s="25">
        <f t="shared" si="11"/>
        <v>0</v>
      </c>
      <c r="S113" s="25">
        <f>+[1]DEPURADO!J107</f>
        <v>0</v>
      </c>
      <c r="T113" s="17" t="s">
        <v>45</v>
      </c>
      <c r="U113" s="25">
        <f>+[1]DEPURADO!I107</f>
        <v>0</v>
      </c>
      <c r="V113" s="24"/>
      <c r="W113" s="17" t="s">
        <v>45</v>
      </c>
      <c r="X113" s="25">
        <f>+[1]DEPURADO!K107+[1]DEPURADO!L107</f>
        <v>0</v>
      </c>
      <c r="Y113" s="17" t="s">
        <v>45</v>
      </c>
      <c r="Z113" s="25">
        <f t="shared" si="12"/>
        <v>0</v>
      </c>
      <c r="AA113" s="25"/>
      <c r="AB113" s="25">
        <v>0</v>
      </c>
      <c r="AC113" s="25">
        <v>0</v>
      </c>
      <c r="AD113" s="24"/>
      <c r="AE113" s="24">
        <f>+[1]DEPURADO!K107</f>
        <v>0</v>
      </c>
      <c r="AF113" s="24">
        <v>0</v>
      </c>
      <c r="AG113" s="24">
        <f t="shared" si="13"/>
        <v>0</v>
      </c>
      <c r="AH113" s="24">
        <v>0</v>
      </c>
      <c r="AI113" s="24" t="str">
        <f>+[1]DEPURADO!G107</f>
        <v>SALDO DE CONTRATO LIQUIDADO</v>
      </c>
      <c r="AJ113" s="26"/>
      <c r="AK113" s="27"/>
    </row>
    <row r="114" spans="1:37" s="28" customFormat="1">
      <c r="A114" s="17">
        <f t="shared" si="7"/>
        <v>106</v>
      </c>
      <c r="B114" s="18" t="s">
        <v>44</v>
      </c>
      <c r="C114" s="17">
        <f>+[1]DEPURADO!A108</f>
        <v>28141</v>
      </c>
      <c r="D114" s="17">
        <f>+[1]DEPURADO!B108</f>
        <v>28141</v>
      </c>
      <c r="E114" s="19">
        <f>+[1]DEPURADO!C108</f>
        <v>42277</v>
      </c>
      <c r="F114" s="20">
        <f>+IF([1]DEPURADO!D108&gt;1,[1]DEPURADO!D108," ")</f>
        <v>42293</v>
      </c>
      <c r="G114" s="21">
        <f>[1]DEPURADO!F108</f>
        <v>16910</v>
      </c>
      <c r="H114" s="22">
        <v>0</v>
      </c>
      <c r="I114" s="22">
        <f>+[1]DEPURADO!M108+[1]DEPURADO!N108</f>
        <v>16910</v>
      </c>
      <c r="J114" s="22">
        <f>+[1]DEPURADO!R108</f>
        <v>0</v>
      </c>
      <c r="K114" s="23">
        <f>+[1]DEPURADO!P108+[1]DEPURADO!Q108</f>
        <v>0</v>
      </c>
      <c r="L114" s="22">
        <v>0</v>
      </c>
      <c r="M114" s="22">
        <v>0</v>
      </c>
      <c r="N114" s="22">
        <f t="shared" si="8"/>
        <v>0</v>
      </c>
      <c r="O114" s="22">
        <f t="shared" si="9"/>
        <v>0</v>
      </c>
      <c r="P114" s="18">
        <f>IF([1]DEPURADO!H108&gt;1,0,[1]DEPURADO!B108)</f>
        <v>28141</v>
      </c>
      <c r="Q114" s="24">
        <f t="shared" si="10"/>
        <v>16910</v>
      </c>
      <c r="R114" s="25">
        <f t="shared" si="11"/>
        <v>0</v>
      </c>
      <c r="S114" s="25">
        <f>+[1]DEPURADO!J108</f>
        <v>0</v>
      </c>
      <c r="T114" s="17" t="s">
        <v>45</v>
      </c>
      <c r="U114" s="25">
        <f>+[1]DEPURADO!I108</f>
        <v>0</v>
      </c>
      <c r="V114" s="24"/>
      <c r="W114" s="17" t="s">
        <v>45</v>
      </c>
      <c r="X114" s="25">
        <f>+[1]DEPURADO!K108+[1]DEPURADO!L108</f>
        <v>0</v>
      </c>
      <c r="Y114" s="17" t="s">
        <v>45</v>
      </c>
      <c r="Z114" s="25">
        <f t="shared" si="12"/>
        <v>0</v>
      </c>
      <c r="AA114" s="25"/>
      <c r="AB114" s="25">
        <v>0</v>
      </c>
      <c r="AC114" s="25">
        <v>0</v>
      </c>
      <c r="AD114" s="24"/>
      <c r="AE114" s="24">
        <f>+[1]DEPURADO!K108</f>
        <v>0</v>
      </c>
      <c r="AF114" s="24">
        <v>0</v>
      </c>
      <c r="AG114" s="24">
        <f t="shared" si="13"/>
        <v>0</v>
      </c>
      <c r="AH114" s="24">
        <v>0</v>
      </c>
      <c r="AI114" s="24" t="str">
        <f>+[1]DEPURADO!G108</f>
        <v>SALDO DE CONTRATO LIQUIDADO</v>
      </c>
      <c r="AJ114" s="26"/>
      <c r="AK114" s="27"/>
    </row>
    <row r="115" spans="1:37" s="28" customFormat="1">
      <c r="A115" s="17">
        <f t="shared" si="7"/>
        <v>107</v>
      </c>
      <c r="B115" s="18" t="s">
        <v>44</v>
      </c>
      <c r="C115" s="17">
        <f>+[1]DEPURADO!A109</f>
        <v>28142</v>
      </c>
      <c r="D115" s="17">
        <f>+[1]DEPURADO!B109</f>
        <v>28142</v>
      </c>
      <c r="E115" s="19">
        <f>+[1]DEPURADO!C109</f>
        <v>42277</v>
      </c>
      <c r="F115" s="20">
        <f>+IF([1]DEPURADO!D109&gt;1,[1]DEPURADO!D109," ")</f>
        <v>42293</v>
      </c>
      <c r="G115" s="21">
        <f>[1]DEPURADO!F109</f>
        <v>16910</v>
      </c>
      <c r="H115" s="22">
        <v>0</v>
      </c>
      <c r="I115" s="22">
        <f>+[1]DEPURADO!M109+[1]DEPURADO!N109</f>
        <v>16910</v>
      </c>
      <c r="J115" s="22">
        <f>+[1]DEPURADO!R109</f>
        <v>0</v>
      </c>
      <c r="K115" s="23">
        <f>+[1]DEPURADO!P109+[1]DEPURADO!Q109</f>
        <v>0</v>
      </c>
      <c r="L115" s="22">
        <v>0</v>
      </c>
      <c r="M115" s="22">
        <v>0</v>
      </c>
      <c r="N115" s="22">
        <f t="shared" si="8"/>
        <v>0</v>
      </c>
      <c r="O115" s="22">
        <f t="shared" si="9"/>
        <v>0</v>
      </c>
      <c r="P115" s="18">
        <f>IF([1]DEPURADO!H109&gt;1,0,[1]DEPURADO!B109)</f>
        <v>28142</v>
      </c>
      <c r="Q115" s="24">
        <f t="shared" si="10"/>
        <v>16910</v>
      </c>
      <c r="R115" s="25">
        <f t="shared" si="11"/>
        <v>0</v>
      </c>
      <c r="S115" s="25">
        <f>+[1]DEPURADO!J109</f>
        <v>0</v>
      </c>
      <c r="T115" s="17" t="s">
        <v>45</v>
      </c>
      <c r="U115" s="25">
        <f>+[1]DEPURADO!I109</f>
        <v>0</v>
      </c>
      <c r="V115" s="24"/>
      <c r="W115" s="17" t="s">
        <v>45</v>
      </c>
      <c r="X115" s="25">
        <f>+[1]DEPURADO!K109+[1]DEPURADO!L109</f>
        <v>0</v>
      </c>
      <c r="Y115" s="17" t="s">
        <v>45</v>
      </c>
      <c r="Z115" s="25">
        <f t="shared" si="12"/>
        <v>0</v>
      </c>
      <c r="AA115" s="25"/>
      <c r="AB115" s="25">
        <v>0</v>
      </c>
      <c r="AC115" s="25">
        <v>0</v>
      </c>
      <c r="AD115" s="24"/>
      <c r="AE115" s="24">
        <f>+[1]DEPURADO!K109</f>
        <v>0</v>
      </c>
      <c r="AF115" s="24">
        <v>0</v>
      </c>
      <c r="AG115" s="24">
        <f t="shared" si="13"/>
        <v>0</v>
      </c>
      <c r="AH115" s="24">
        <v>0</v>
      </c>
      <c r="AI115" s="24" t="str">
        <f>+[1]DEPURADO!G109</f>
        <v>SALDO DE CONTRATO LIQUIDADO</v>
      </c>
      <c r="AJ115" s="26"/>
      <c r="AK115" s="27"/>
    </row>
    <row r="116" spans="1:37" s="28" customFormat="1">
      <c r="A116" s="17">
        <f t="shared" si="7"/>
        <v>108</v>
      </c>
      <c r="B116" s="18" t="s">
        <v>44</v>
      </c>
      <c r="C116" s="17">
        <f>+[1]DEPURADO!A110</f>
        <v>28143</v>
      </c>
      <c r="D116" s="17">
        <f>+[1]DEPURADO!B110</f>
        <v>28143</v>
      </c>
      <c r="E116" s="19">
        <f>+[1]DEPURADO!C110</f>
        <v>42277</v>
      </c>
      <c r="F116" s="20">
        <f>+IF([1]DEPURADO!D110&gt;1,[1]DEPURADO!D110," ")</f>
        <v>42293</v>
      </c>
      <c r="G116" s="21">
        <f>[1]DEPURADO!F110</f>
        <v>16910</v>
      </c>
      <c r="H116" s="22">
        <v>0</v>
      </c>
      <c r="I116" s="22">
        <f>+[1]DEPURADO!M110+[1]DEPURADO!N110</f>
        <v>16910</v>
      </c>
      <c r="J116" s="22">
        <f>+[1]DEPURADO!R110</f>
        <v>0</v>
      </c>
      <c r="K116" s="23">
        <f>+[1]DEPURADO!P110+[1]DEPURADO!Q110</f>
        <v>0</v>
      </c>
      <c r="L116" s="22">
        <v>0</v>
      </c>
      <c r="M116" s="22">
        <v>0</v>
      </c>
      <c r="N116" s="22">
        <f t="shared" si="8"/>
        <v>0</v>
      </c>
      <c r="O116" s="22">
        <f t="shared" si="9"/>
        <v>0</v>
      </c>
      <c r="P116" s="18">
        <f>IF([1]DEPURADO!H110&gt;1,0,[1]DEPURADO!B110)</f>
        <v>28143</v>
      </c>
      <c r="Q116" s="24">
        <f t="shared" si="10"/>
        <v>16910</v>
      </c>
      <c r="R116" s="25">
        <f t="shared" si="11"/>
        <v>0</v>
      </c>
      <c r="S116" s="25">
        <f>+[1]DEPURADO!J110</f>
        <v>0</v>
      </c>
      <c r="T116" s="17" t="s">
        <v>45</v>
      </c>
      <c r="U116" s="25">
        <f>+[1]DEPURADO!I110</f>
        <v>0</v>
      </c>
      <c r="V116" s="24"/>
      <c r="W116" s="17" t="s">
        <v>45</v>
      </c>
      <c r="X116" s="25">
        <f>+[1]DEPURADO!K110+[1]DEPURADO!L110</f>
        <v>0</v>
      </c>
      <c r="Y116" s="17" t="s">
        <v>45</v>
      </c>
      <c r="Z116" s="25">
        <f t="shared" si="12"/>
        <v>0</v>
      </c>
      <c r="AA116" s="25"/>
      <c r="AB116" s="25">
        <v>0</v>
      </c>
      <c r="AC116" s="25">
        <v>0</v>
      </c>
      <c r="AD116" s="24"/>
      <c r="AE116" s="24">
        <f>+[1]DEPURADO!K110</f>
        <v>0</v>
      </c>
      <c r="AF116" s="24">
        <v>0</v>
      </c>
      <c r="AG116" s="24">
        <f t="shared" si="13"/>
        <v>0</v>
      </c>
      <c r="AH116" s="24">
        <v>0</v>
      </c>
      <c r="AI116" s="24" t="str">
        <f>+[1]DEPURADO!G110</f>
        <v>SALDO DE CONTRATO LIQUIDADO</v>
      </c>
      <c r="AJ116" s="26"/>
      <c r="AK116" s="27"/>
    </row>
    <row r="117" spans="1:37" s="28" customFormat="1">
      <c r="A117" s="17">
        <f t="shared" si="7"/>
        <v>109</v>
      </c>
      <c r="B117" s="18" t="s">
        <v>44</v>
      </c>
      <c r="C117" s="17">
        <f>+[1]DEPURADO!A111</f>
        <v>28148</v>
      </c>
      <c r="D117" s="17">
        <f>+[1]DEPURADO!B111</f>
        <v>28148</v>
      </c>
      <c r="E117" s="19">
        <f>+[1]DEPURADO!C111</f>
        <v>42277</v>
      </c>
      <c r="F117" s="20">
        <f>+IF([1]DEPURADO!D111&gt;1,[1]DEPURADO!D111," ")</f>
        <v>42293</v>
      </c>
      <c r="G117" s="21">
        <f>[1]DEPURADO!F111</f>
        <v>16910</v>
      </c>
      <c r="H117" s="22">
        <v>0</v>
      </c>
      <c r="I117" s="22">
        <f>+[1]DEPURADO!M111+[1]DEPURADO!N111</f>
        <v>16910</v>
      </c>
      <c r="J117" s="22">
        <f>+[1]DEPURADO!R111</f>
        <v>0</v>
      </c>
      <c r="K117" s="23">
        <f>+[1]DEPURADO!P111+[1]DEPURADO!Q111</f>
        <v>0</v>
      </c>
      <c r="L117" s="22">
        <v>0</v>
      </c>
      <c r="M117" s="22">
        <v>0</v>
      </c>
      <c r="N117" s="22">
        <f t="shared" si="8"/>
        <v>0</v>
      </c>
      <c r="O117" s="22">
        <f t="shared" si="9"/>
        <v>0</v>
      </c>
      <c r="P117" s="18">
        <f>IF([1]DEPURADO!H111&gt;1,0,[1]DEPURADO!B111)</f>
        <v>28148</v>
      </c>
      <c r="Q117" s="24">
        <f t="shared" si="10"/>
        <v>16910</v>
      </c>
      <c r="R117" s="25">
        <f t="shared" si="11"/>
        <v>0</v>
      </c>
      <c r="S117" s="25">
        <f>+[1]DEPURADO!J111</f>
        <v>0</v>
      </c>
      <c r="T117" s="17" t="s">
        <v>45</v>
      </c>
      <c r="U117" s="25">
        <f>+[1]DEPURADO!I111</f>
        <v>0</v>
      </c>
      <c r="V117" s="24"/>
      <c r="W117" s="17" t="s">
        <v>45</v>
      </c>
      <c r="X117" s="25">
        <f>+[1]DEPURADO!K111+[1]DEPURADO!L111</f>
        <v>0</v>
      </c>
      <c r="Y117" s="17" t="s">
        <v>45</v>
      </c>
      <c r="Z117" s="25">
        <f t="shared" si="12"/>
        <v>0</v>
      </c>
      <c r="AA117" s="25"/>
      <c r="AB117" s="25">
        <v>0</v>
      </c>
      <c r="AC117" s="25">
        <v>0</v>
      </c>
      <c r="AD117" s="24"/>
      <c r="AE117" s="24">
        <f>+[1]DEPURADO!K111</f>
        <v>0</v>
      </c>
      <c r="AF117" s="24">
        <v>0</v>
      </c>
      <c r="AG117" s="24">
        <f t="shared" si="13"/>
        <v>0</v>
      </c>
      <c r="AH117" s="24">
        <v>0</v>
      </c>
      <c r="AI117" s="24" t="str">
        <f>+[1]DEPURADO!G111</f>
        <v>SALDO DE CONTRATO LIQUIDADO</v>
      </c>
      <c r="AJ117" s="26"/>
      <c r="AK117" s="27"/>
    </row>
    <row r="118" spans="1:37" s="28" customFormat="1">
      <c r="A118" s="17">
        <f t="shared" si="7"/>
        <v>110</v>
      </c>
      <c r="B118" s="18" t="s">
        <v>44</v>
      </c>
      <c r="C118" s="17">
        <f>+[1]DEPURADO!A112</f>
        <v>28149</v>
      </c>
      <c r="D118" s="17">
        <f>+[1]DEPURADO!B112</f>
        <v>28149</v>
      </c>
      <c r="E118" s="19">
        <f>+[1]DEPURADO!C112</f>
        <v>42277</v>
      </c>
      <c r="F118" s="20">
        <f>+IF([1]DEPURADO!D112&gt;1,[1]DEPURADO!D112," ")</f>
        <v>42293</v>
      </c>
      <c r="G118" s="21">
        <f>[1]DEPURADO!F112</f>
        <v>16910</v>
      </c>
      <c r="H118" s="22">
        <v>0</v>
      </c>
      <c r="I118" s="22">
        <f>+[1]DEPURADO!M112+[1]DEPURADO!N112</f>
        <v>16910</v>
      </c>
      <c r="J118" s="22">
        <f>+[1]DEPURADO!R112</f>
        <v>0</v>
      </c>
      <c r="K118" s="23">
        <f>+[1]DEPURADO!P112+[1]DEPURADO!Q112</f>
        <v>0</v>
      </c>
      <c r="L118" s="22">
        <v>0</v>
      </c>
      <c r="M118" s="22">
        <v>0</v>
      </c>
      <c r="N118" s="22">
        <f t="shared" si="8"/>
        <v>0</v>
      </c>
      <c r="O118" s="22">
        <f t="shared" si="9"/>
        <v>0</v>
      </c>
      <c r="P118" s="18">
        <f>IF([1]DEPURADO!H112&gt;1,0,[1]DEPURADO!B112)</f>
        <v>28149</v>
      </c>
      <c r="Q118" s="24">
        <f t="shared" si="10"/>
        <v>16910</v>
      </c>
      <c r="R118" s="25">
        <f t="shared" si="11"/>
        <v>0</v>
      </c>
      <c r="S118" s="25">
        <f>+[1]DEPURADO!J112</f>
        <v>0</v>
      </c>
      <c r="T118" s="17" t="s">
        <v>45</v>
      </c>
      <c r="U118" s="25">
        <f>+[1]DEPURADO!I112</f>
        <v>0</v>
      </c>
      <c r="V118" s="24"/>
      <c r="W118" s="17" t="s">
        <v>45</v>
      </c>
      <c r="X118" s="25">
        <f>+[1]DEPURADO!K112+[1]DEPURADO!L112</f>
        <v>0</v>
      </c>
      <c r="Y118" s="17" t="s">
        <v>45</v>
      </c>
      <c r="Z118" s="25">
        <f t="shared" si="12"/>
        <v>0</v>
      </c>
      <c r="AA118" s="25"/>
      <c r="AB118" s="25">
        <v>0</v>
      </c>
      <c r="AC118" s="25">
        <v>0</v>
      </c>
      <c r="AD118" s="24"/>
      <c r="AE118" s="24">
        <f>+[1]DEPURADO!K112</f>
        <v>0</v>
      </c>
      <c r="AF118" s="24">
        <v>0</v>
      </c>
      <c r="AG118" s="24">
        <f t="shared" si="13"/>
        <v>0</v>
      </c>
      <c r="AH118" s="24">
        <v>0</v>
      </c>
      <c r="AI118" s="24" t="str">
        <f>+[1]DEPURADO!G112</f>
        <v>SALDO DE CONTRATO LIQUIDADO</v>
      </c>
      <c r="AJ118" s="26"/>
      <c r="AK118" s="27"/>
    </row>
    <row r="119" spans="1:37" s="28" customFormat="1">
      <c r="A119" s="17">
        <f t="shared" si="7"/>
        <v>111</v>
      </c>
      <c r="B119" s="18" t="s">
        <v>44</v>
      </c>
      <c r="C119" s="17">
        <f>+[1]DEPURADO!A113</f>
        <v>28165</v>
      </c>
      <c r="D119" s="17">
        <f>+[1]DEPURADO!B113</f>
        <v>28165</v>
      </c>
      <c r="E119" s="19">
        <f>+[1]DEPURADO!C113</f>
        <v>42277</v>
      </c>
      <c r="F119" s="20">
        <f>+IF([1]DEPURADO!D113&gt;1,[1]DEPURADO!D113," ")</f>
        <v>42293</v>
      </c>
      <c r="G119" s="21">
        <f>[1]DEPURADO!F113</f>
        <v>16910</v>
      </c>
      <c r="H119" s="22">
        <v>0</v>
      </c>
      <c r="I119" s="22">
        <f>+[1]DEPURADO!M113+[1]DEPURADO!N113</f>
        <v>16910</v>
      </c>
      <c r="J119" s="22">
        <f>+[1]DEPURADO!R113</f>
        <v>0</v>
      </c>
      <c r="K119" s="23">
        <f>+[1]DEPURADO!P113+[1]DEPURADO!Q113</f>
        <v>0</v>
      </c>
      <c r="L119" s="22">
        <v>0</v>
      </c>
      <c r="M119" s="22">
        <v>0</v>
      </c>
      <c r="N119" s="22">
        <f t="shared" si="8"/>
        <v>0</v>
      </c>
      <c r="O119" s="22">
        <f t="shared" si="9"/>
        <v>0</v>
      </c>
      <c r="P119" s="18">
        <f>IF([1]DEPURADO!H113&gt;1,0,[1]DEPURADO!B113)</f>
        <v>28165</v>
      </c>
      <c r="Q119" s="24">
        <f t="shared" si="10"/>
        <v>16910</v>
      </c>
      <c r="R119" s="25">
        <f t="shared" si="11"/>
        <v>0</v>
      </c>
      <c r="S119" s="25">
        <f>+[1]DEPURADO!J113</f>
        <v>0</v>
      </c>
      <c r="T119" s="17" t="s">
        <v>45</v>
      </c>
      <c r="U119" s="25">
        <f>+[1]DEPURADO!I113</f>
        <v>0</v>
      </c>
      <c r="V119" s="24"/>
      <c r="W119" s="17" t="s">
        <v>45</v>
      </c>
      <c r="X119" s="25">
        <f>+[1]DEPURADO!K113+[1]DEPURADO!L113</f>
        <v>0</v>
      </c>
      <c r="Y119" s="17" t="s">
        <v>45</v>
      </c>
      <c r="Z119" s="25">
        <f t="shared" si="12"/>
        <v>0</v>
      </c>
      <c r="AA119" s="25"/>
      <c r="AB119" s="25">
        <v>0</v>
      </c>
      <c r="AC119" s="25">
        <v>0</v>
      </c>
      <c r="AD119" s="24"/>
      <c r="AE119" s="24">
        <f>+[1]DEPURADO!K113</f>
        <v>0</v>
      </c>
      <c r="AF119" s="24">
        <v>0</v>
      </c>
      <c r="AG119" s="24">
        <f t="shared" si="13"/>
        <v>0</v>
      </c>
      <c r="AH119" s="24">
        <v>0</v>
      </c>
      <c r="AI119" s="24" t="str">
        <f>+[1]DEPURADO!G113</f>
        <v>SALDO DE CONTRATO LIQUIDADO</v>
      </c>
      <c r="AJ119" s="26"/>
      <c r="AK119" s="27"/>
    </row>
    <row r="120" spans="1:37" s="28" customFormat="1">
      <c r="A120" s="17">
        <f t="shared" si="7"/>
        <v>112</v>
      </c>
      <c r="B120" s="18" t="s">
        <v>44</v>
      </c>
      <c r="C120" s="17">
        <f>+[1]DEPURADO!A114</f>
        <v>28166</v>
      </c>
      <c r="D120" s="17">
        <f>+[1]DEPURADO!B114</f>
        <v>28166</v>
      </c>
      <c r="E120" s="19">
        <f>+[1]DEPURADO!C114</f>
        <v>42277</v>
      </c>
      <c r="F120" s="20">
        <f>+IF([1]DEPURADO!D114&gt;1,[1]DEPURADO!D114," ")</f>
        <v>42293</v>
      </c>
      <c r="G120" s="21">
        <f>[1]DEPURADO!F114</f>
        <v>16910</v>
      </c>
      <c r="H120" s="22">
        <v>0</v>
      </c>
      <c r="I120" s="22">
        <f>+[1]DEPURADO!M114+[1]DEPURADO!N114</f>
        <v>16910</v>
      </c>
      <c r="J120" s="22">
        <f>+[1]DEPURADO!R114</f>
        <v>0</v>
      </c>
      <c r="K120" s="23">
        <f>+[1]DEPURADO!P114+[1]DEPURADO!Q114</f>
        <v>0</v>
      </c>
      <c r="L120" s="22">
        <v>0</v>
      </c>
      <c r="M120" s="22">
        <v>0</v>
      </c>
      <c r="N120" s="22">
        <f t="shared" si="8"/>
        <v>0</v>
      </c>
      <c r="O120" s="22">
        <f t="shared" si="9"/>
        <v>0</v>
      </c>
      <c r="P120" s="18">
        <f>IF([1]DEPURADO!H114&gt;1,0,[1]DEPURADO!B114)</f>
        <v>28166</v>
      </c>
      <c r="Q120" s="24">
        <f t="shared" si="10"/>
        <v>16910</v>
      </c>
      <c r="R120" s="25">
        <f t="shared" si="11"/>
        <v>0</v>
      </c>
      <c r="S120" s="25">
        <f>+[1]DEPURADO!J114</f>
        <v>0</v>
      </c>
      <c r="T120" s="17" t="s">
        <v>45</v>
      </c>
      <c r="U120" s="25">
        <f>+[1]DEPURADO!I114</f>
        <v>0</v>
      </c>
      <c r="V120" s="24"/>
      <c r="W120" s="17" t="s">
        <v>45</v>
      </c>
      <c r="X120" s="25">
        <f>+[1]DEPURADO!K114+[1]DEPURADO!L114</f>
        <v>0</v>
      </c>
      <c r="Y120" s="17" t="s">
        <v>45</v>
      </c>
      <c r="Z120" s="25">
        <f t="shared" si="12"/>
        <v>0</v>
      </c>
      <c r="AA120" s="25"/>
      <c r="AB120" s="25">
        <v>0</v>
      </c>
      <c r="AC120" s="25">
        <v>0</v>
      </c>
      <c r="AD120" s="24"/>
      <c r="AE120" s="24">
        <f>+[1]DEPURADO!K114</f>
        <v>0</v>
      </c>
      <c r="AF120" s="24">
        <v>0</v>
      </c>
      <c r="AG120" s="24">
        <f t="shared" si="13"/>
        <v>0</v>
      </c>
      <c r="AH120" s="24">
        <v>0</v>
      </c>
      <c r="AI120" s="24" t="str">
        <f>+[1]DEPURADO!G114</f>
        <v>SALDO DE CONTRATO LIQUIDADO</v>
      </c>
      <c r="AJ120" s="26"/>
      <c r="AK120" s="27"/>
    </row>
    <row r="121" spans="1:37" s="28" customFormat="1">
      <c r="A121" s="17">
        <f t="shared" si="7"/>
        <v>113</v>
      </c>
      <c r="B121" s="18" t="s">
        <v>44</v>
      </c>
      <c r="C121" s="17">
        <f>+[1]DEPURADO!A115</f>
        <v>28168</v>
      </c>
      <c r="D121" s="17">
        <f>+[1]DEPURADO!B115</f>
        <v>28168</v>
      </c>
      <c r="E121" s="19">
        <f>+[1]DEPURADO!C115</f>
        <v>42277</v>
      </c>
      <c r="F121" s="20">
        <f>+IF([1]DEPURADO!D115&gt;1,[1]DEPURADO!D115," ")</f>
        <v>42293</v>
      </c>
      <c r="G121" s="21">
        <f>[1]DEPURADO!F115</f>
        <v>16910</v>
      </c>
      <c r="H121" s="22">
        <v>0</v>
      </c>
      <c r="I121" s="22">
        <f>+[1]DEPURADO!M115+[1]DEPURADO!N115</f>
        <v>16910</v>
      </c>
      <c r="J121" s="22">
        <f>+[1]DEPURADO!R115</f>
        <v>0</v>
      </c>
      <c r="K121" s="23">
        <f>+[1]DEPURADO!P115+[1]DEPURADO!Q115</f>
        <v>0</v>
      </c>
      <c r="L121" s="22">
        <v>0</v>
      </c>
      <c r="M121" s="22">
        <v>0</v>
      </c>
      <c r="N121" s="22">
        <f t="shared" si="8"/>
        <v>0</v>
      </c>
      <c r="O121" s="22">
        <f t="shared" si="9"/>
        <v>0</v>
      </c>
      <c r="P121" s="18">
        <f>IF([1]DEPURADO!H115&gt;1,0,[1]DEPURADO!B115)</f>
        <v>28168</v>
      </c>
      <c r="Q121" s="24">
        <f t="shared" si="10"/>
        <v>16910</v>
      </c>
      <c r="R121" s="25">
        <f t="shared" si="11"/>
        <v>0</v>
      </c>
      <c r="S121" s="25">
        <f>+[1]DEPURADO!J115</f>
        <v>0</v>
      </c>
      <c r="T121" s="17" t="s">
        <v>45</v>
      </c>
      <c r="U121" s="25">
        <f>+[1]DEPURADO!I115</f>
        <v>0</v>
      </c>
      <c r="V121" s="24"/>
      <c r="W121" s="17" t="s">
        <v>45</v>
      </c>
      <c r="X121" s="25">
        <f>+[1]DEPURADO!K115+[1]DEPURADO!L115</f>
        <v>0</v>
      </c>
      <c r="Y121" s="17" t="s">
        <v>45</v>
      </c>
      <c r="Z121" s="25">
        <f t="shared" si="12"/>
        <v>0</v>
      </c>
      <c r="AA121" s="25"/>
      <c r="AB121" s="25">
        <v>0</v>
      </c>
      <c r="AC121" s="25">
        <v>0</v>
      </c>
      <c r="AD121" s="24"/>
      <c r="AE121" s="24">
        <f>+[1]DEPURADO!K115</f>
        <v>0</v>
      </c>
      <c r="AF121" s="24">
        <v>0</v>
      </c>
      <c r="AG121" s="24">
        <f t="shared" si="13"/>
        <v>0</v>
      </c>
      <c r="AH121" s="24">
        <v>0</v>
      </c>
      <c r="AI121" s="24" t="str">
        <f>+[1]DEPURADO!G115</f>
        <v>SALDO DE CONTRATO LIQUIDADO</v>
      </c>
      <c r="AJ121" s="26"/>
      <c r="AK121" s="27"/>
    </row>
    <row r="122" spans="1:37" s="28" customFormat="1">
      <c r="A122" s="17">
        <f t="shared" si="7"/>
        <v>114</v>
      </c>
      <c r="B122" s="18" t="s">
        <v>44</v>
      </c>
      <c r="C122" s="17">
        <f>+[1]DEPURADO!A116</f>
        <v>28169</v>
      </c>
      <c r="D122" s="17">
        <f>+[1]DEPURADO!B116</f>
        <v>28169</v>
      </c>
      <c r="E122" s="19">
        <f>+[1]DEPURADO!C116</f>
        <v>42277</v>
      </c>
      <c r="F122" s="20">
        <f>+IF([1]DEPURADO!D116&gt;1,[1]DEPURADO!D116," ")</f>
        <v>42293</v>
      </c>
      <c r="G122" s="21">
        <f>[1]DEPURADO!F116</f>
        <v>16910</v>
      </c>
      <c r="H122" s="22">
        <v>0</v>
      </c>
      <c r="I122" s="22">
        <f>+[1]DEPURADO!M116+[1]DEPURADO!N116</f>
        <v>16910</v>
      </c>
      <c r="J122" s="22">
        <f>+[1]DEPURADO!R116</f>
        <v>0</v>
      </c>
      <c r="K122" s="23">
        <f>+[1]DEPURADO!P116+[1]DEPURADO!Q116</f>
        <v>0</v>
      </c>
      <c r="L122" s="22">
        <v>0</v>
      </c>
      <c r="M122" s="22">
        <v>0</v>
      </c>
      <c r="N122" s="22">
        <f t="shared" si="8"/>
        <v>0</v>
      </c>
      <c r="O122" s="22">
        <f t="shared" si="9"/>
        <v>0</v>
      </c>
      <c r="P122" s="18">
        <f>IF([1]DEPURADO!H116&gt;1,0,[1]DEPURADO!B116)</f>
        <v>28169</v>
      </c>
      <c r="Q122" s="24">
        <f t="shared" si="10"/>
        <v>16910</v>
      </c>
      <c r="R122" s="25">
        <f t="shared" si="11"/>
        <v>0</v>
      </c>
      <c r="S122" s="25">
        <f>+[1]DEPURADO!J116</f>
        <v>0</v>
      </c>
      <c r="T122" s="17" t="s">
        <v>45</v>
      </c>
      <c r="U122" s="25">
        <f>+[1]DEPURADO!I116</f>
        <v>0</v>
      </c>
      <c r="V122" s="24"/>
      <c r="W122" s="17" t="s">
        <v>45</v>
      </c>
      <c r="X122" s="25">
        <f>+[1]DEPURADO!K116+[1]DEPURADO!L116</f>
        <v>0</v>
      </c>
      <c r="Y122" s="17" t="s">
        <v>45</v>
      </c>
      <c r="Z122" s="25">
        <f t="shared" si="12"/>
        <v>0</v>
      </c>
      <c r="AA122" s="25"/>
      <c r="AB122" s="25">
        <v>0</v>
      </c>
      <c r="AC122" s="25">
        <v>0</v>
      </c>
      <c r="AD122" s="24"/>
      <c r="AE122" s="24">
        <f>+[1]DEPURADO!K116</f>
        <v>0</v>
      </c>
      <c r="AF122" s="24">
        <v>0</v>
      </c>
      <c r="AG122" s="24">
        <f t="shared" si="13"/>
        <v>0</v>
      </c>
      <c r="AH122" s="24">
        <v>0</v>
      </c>
      <c r="AI122" s="24" t="str">
        <f>+[1]DEPURADO!G116</f>
        <v>SALDO DE CONTRATO LIQUIDADO</v>
      </c>
      <c r="AJ122" s="26"/>
      <c r="AK122" s="27"/>
    </row>
    <row r="123" spans="1:37" s="28" customFormat="1">
      <c r="A123" s="17">
        <f t="shared" si="7"/>
        <v>115</v>
      </c>
      <c r="B123" s="18" t="s">
        <v>44</v>
      </c>
      <c r="C123" s="17">
        <f>+[1]DEPURADO!A117</f>
        <v>28180</v>
      </c>
      <c r="D123" s="17">
        <f>+[1]DEPURADO!B117</f>
        <v>28180</v>
      </c>
      <c r="E123" s="19">
        <f>+[1]DEPURADO!C117</f>
        <v>42277</v>
      </c>
      <c r="F123" s="20">
        <f>+IF([1]DEPURADO!D117&gt;1,[1]DEPURADO!D117," ")</f>
        <v>42293</v>
      </c>
      <c r="G123" s="21">
        <f>[1]DEPURADO!F117</f>
        <v>16910</v>
      </c>
      <c r="H123" s="22">
        <v>0</v>
      </c>
      <c r="I123" s="22">
        <f>+[1]DEPURADO!M117+[1]DEPURADO!N117</f>
        <v>16910</v>
      </c>
      <c r="J123" s="22">
        <f>+[1]DEPURADO!R117</f>
        <v>0</v>
      </c>
      <c r="K123" s="23">
        <f>+[1]DEPURADO!P117+[1]DEPURADO!Q117</f>
        <v>0</v>
      </c>
      <c r="L123" s="22">
        <v>0</v>
      </c>
      <c r="M123" s="22">
        <v>0</v>
      </c>
      <c r="N123" s="22">
        <f t="shared" si="8"/>
        <v>0</v>
      </c>
      <c r="O123" s="22">
        <f t="shared" si="9"/>
        <v>0</v>
      </c>
      <c r="P123" s="18">
        <f>IF([1]DEPURADO!H117&gt;1,0,[1]DEPURADO!B117)</f>
        <v>28180</v>
      </c>
      <c r="Q123" s="24">
        <f t="shared" si="10"/>
        <v>16910</v>
      </c>
      <c r="R123" s="25">
        <f t="shared" si="11"/>
        <v>0</v>
      </c>
      <c r="S123" s="25">
        <f>+[1]DEPURADO!J117</f>
        <v>0</v>
      </c>
      <c r="T123" s="17" t="s">
        <v>45</v>
      </c>
      <c r="U123" s="25">
        <f>+[1]DEPURADO!I117</f>
        <v>0</v>
      </c>
      <c r="V123" s="24"/>
      <c r="W123" s="17" t="s">
        <v>45</v>
      </c>
      <c r="X123" s="25">
        <f>+[1]DEPURADO!K117+[1]DEPURADO!L117</f>
        <v>0</v>
      </c>
      <c r="Y123" s="17" t="s">
        <v>45</v>
      </c>
      <c r="Z123" s="25">
        <f t="shared" si="12"/>
        <v>0</v>
      </c>
      <c r="AA123" s="25"/>
      <c r="AB123" s="25">
        <v>0</v>
      </c>
      <c r="AC123" s="25">
        <v>0</v>
      </c>
      <c r="AD123" s="24"/>
      <c r="AE123" s="24">
        <f>+[1]DEPURADO!K117</f>
        <v>0</v>
      </c>
      <c r="AF123" s="24">
        <v>0</v>
      </c>
      <c r="AG123" s="24">
        <f t="shared" si="13"/>
        <v>0</v>
      </c>
      <c r="AH123" s="24">
        <v>0</v>
      </c>
      <c r="AI123" s="24" t="str">
        <f>+[1]DEPURADO!G117</f>
        <v>SALDO DE CONTRATO LIQUIDADO</v>
      </c>
      <c r="AJ123" s="26"/>
      <c r="AK123" s="27"/>
    </row>
    <row r="124" spans="1:37" s="28" customFormat="1">
      <c r="A124" s="17">
        <f t="shared" si="7"/>
        <v>116</v>
      </c>
      <c r="B124" s="18" t="s">
        <v>44</v>
      </c>
      <c r="C124" s="17">
        <f>+[1]DEPURADO!A118</f>
        <v>28181</v>
      </c>
      <c r="D124" s="17">
        <f>+[1]DEPURADO!B118</f>
        <v>28181</v>
      </c>
      <c r="E124" s="19">
        <f>+[1]DEPURADO!C118</f>
        <v>42277</v>
      </c>
      <c r="F124" s="20">
        <f>+IF([1]DEPURADO!D118&gt;1,[1]DEPURADO!D118," ")</f>
        <v>42293</v>
      </c>
      <c r="G124" s="21">
        <f>[1]DEPURADO!F118</f>
        <v>16910</v>
      </c>
      <c r="H124" s="22">
        <v>0</v>
      </c>
      <c r="I124" s="22">
        <f>+[1]DEPURADO!M118+[1]DEPURADO!N118</f>
        <v>16910</v>
      </c>
      <c r="J124" s="22">
        <f>+[1]DEPURADO!R118</f>
        <v>0</v>
      </c>
      <c r="K124" s="23">
        <f>+[1]DEPURADO!P118+[1]DEPURADO!Q118</f>
        <v>0</v>
      </c>
      <c r="L124" s="22">
        <v>0</v>
      </c>
      <c r="M124" s="22">
        <v>0</v>
      </c>
      <c r="N124" s="22">
        <f t="shared" si="8"/>
        <v>0</v>
      </c>
      <c r="O124" s="22">
        <f t="shared" si="9"/>
        <v>0</v>
      </c>
      <c r="P124" s="18">
        <f>IF([1]DEPURADO!H118&gt;1,0,[1]DEPURADO!B118)</f>
        <v>28181</v>
      </c>
      <c r="Q124" s="24">
        <f t="shared" si="10"/>
        <v>16910</v>
      </c>
      <c r="R124" s="25">
        <f t="shared" si="11"/>
        <v>0</v>
      </c>
      <c r="S124" s="25">
        <f>+[1]DEPURADO!J118</f>
        <v>0</v>
      </c>
      <c r="T124" s="17" t="s">
        <v>45</v>
      </c>
      <c r="U124" s="25">
        <f>+[1]DEPURADO!I118</f>
        <v>0</v>
      </c>
      <c r="V124" s="24"/>
      <c r="W124" s="17" t="s">
        <v>45</v>
      </c>
      <c r="X124" s="25">
        <f>+[1]DEPURADO!K118+[1]DEPURADO!L118</f>
        <v>0</v>
      </c>
      <c r="Y124" s="17" t="s">
        <v>45</v>
      </c>
      <c r="Z124" s="25">
        <f t="shared" si="12"/>
        <v>0</v>
      </c>
      <c r="AA124" s="25"/>
      <c r="AB124" s="25">
        <v>0</v>
      </c>
      <c r="AC124" s="25">
        <v>0</v>
      </c>
      <c r="AD124" s="24"/>
      <c r="AE124" s="24">
        <f>+[1]DEPURADO!K118</f>
        <v>0</v>
      </c>
      <c r="AF124" s="24">
        <v>0</v>
      </c>
      <c r="AG124" s="24">
        <f t="shared" si="13"/>
        <v>0</v>
      </c>
      <c r="AH124" s="24">
        <v>0</v>
      </c>
      <c r="AI124" s="24" t="str">
        <f>+[1]DEPURADO!G118</f>
        <v>SALDO DE CONTRATO LIQUIDADO</v>
      </c>
      <c r="AJ124" s="26"/>
      <c r="AK124" s="27"/>
    </row>
    <row r="125" spans="1:37" s="28" customFormat="1">
      <c r="A125" s="17">
        <f t="shared" si="7"/>
        <v>117</v>
      </c>
      <c r="B125" s="18" t="s">
        <v>44</v>
      </c>
      <c r="C125" s="17">
        <f>+[1]DEPURADO!A119</f>
        <v>28184</v>
      </c>
      <c r="D125" s="17">
        <f>+[1]DEPURADO!B119</f>
        <v>28184</v>
      </c>
      <c r="E125" s="19">
        <f>+[1]DEPURADO!C119</f>
        <v>42277</v>
      </c>
      <c r="F125" s="20">
        <f>+IF([1]DEPURADO!D119&gt;1,[1]DEPURADO!D119," ")</f>
        <v>42293</v>
      </c>
      <c r="G125" s="21">
        <f>[1]DEPURADO!F119</f>
        <v>16910</v>
      </c>
      <c r="H125" s="22">
        <v>0</v>
      </c>
      <c r="I125" s="22">
        <f>+[1]DEPURADO!M119+[1]DEPURADO!N119</f>
        <v>16910</v>
      </c>
      <c r="J125" s="22">
        <f>+[1]DEPURADO!R119</f>
        <v>0</v>
      </c>
      <c r="K125" s="23">
        <f>+[1]DEPURADO!P119+[1]DEPURADO!Q119</f>
        <v>0</v>
      </c>
      <c r="L125" s="22">
        <v>0</v>
      </c>
      <c r="M125" s="22">
        <v>0</v>
      </c>
      <c r="N125" s="22">
        <f t="shared" si="8"/>
        <v>0</v>
      </c>
      <c r="O125" s="22">
        <f t="shared" si="9"/>
        <v>0</v>
      </c>
      <c r="P125" s="18">
        <f>IF([1]DEPURADO!H119&gt;1,0,[1]DEPURADO!B119)</f>
        <v>28184</v>
      </c>
      <c r="Q125" s="24">
        <f t="shared" si="10"/>
        <v>16910</v>
      </c>
      <c r="R125" s="25">
        <f t="shared" si="11"/>
        <v>0</v>
      </c>
      <c r="S125" s="25">
        <f>+[1]DEPURADO!J119</f>
        <v>0</v>
      </c>
      <c r="T125" s="17" t="s">
        <v>45</v>
      </c>
      <c r="U125" s="25">
        <f>+[1]DEPURADO!I119</f>
        <v>0</v>
      </c>
      <c r="V125" s="24"/>
      <c r="W125" s="17" t="s">
        <v>45</v>
      </c>
      <c r="X125" s="25">
        <f>+[1]DEPURADO!K119+[1]DEPURADO!L119</f>
        <v>0</v>
      </c>
      <c r="Y125" s="17" t="s">
        <v>45</v>
      </c>
      <c r="Z125" s="25">
        <f t="shared" si="12"/>
        <v>0</v>
      </c>
      <c r="AA125" s="25"/>
      <c r="AB125" s="25">
        <v>0</v>
      </c>
      <c r="AC125" s="25">
        <v>0</v>
      </c>
      <c r="AD125" s="24"/>
      <c r="AE125" s="24">
        <f>+[1]DEPURADO!K119</f>
        <v>0</v>
      </c>
      <c r="AF125" s="24">
        <v>0</v>
      </c>
      <c r="AG125" s="24">
        <f t="shared" si="13"/>
        <v>0</v>
      </c>
      <c r="AH125" s="24">
        <v>0</v>
      </c>
      <c r="AI125" s="24" t="str">
        <f>+[1]DEPURADO!G119</f>
        <v>SALDO DE CONTRATO LIQUIDADO</v>
      </c>
      <c r="AJ125" s="26"/>
      <c r="AK125" s="27"/>
    </row>
    <row r="126" spans="1:37" s="28" customFormat="1">
      <c r="A126" s="17">
        <f t="shared" si="7"/>
        <v>118</v>
      </c>
      <c r="B126" s="18" t="s">
        <v>44</v>
      </c>
      <c r="C126" s="17">
        <f>+[1]DEPURADO!A120</f>
        <v>28185</v>
      </c>
      <c r="D126" s="17">
        <f>+[1]DEPURADO!B120</f>
        <v>28185</v>
      </c>
      <c r="E126" s="19">
        <f>+[1]DEPURADO!C120</f>
        <v>42277</v>
      </c>
      <c r="F126" s="20">
        <f>+IF([1]DEPURADO!D120&gt;1,[1]DEPURADO!D120," ")</f>
        <v>42293</v>
      </c>
      <c r="G126" s="21">
        <f>[1]DEPURADO!F120</f>
        <v>16910</v>
      </c>
      <c r="H126" s="22">
        <v>0</v>
      </c>
      <c r="I126" s="22">
        <f>+[1]DEPURADO!M120+[1]DEPURADO!N120</f>
        <v>16910</v>
      </c>
      <c r="J126" s="22">
        <f>+[1]DEPURADO!R120</f>
        <v>0</v>
      </c>
      <c r="K126" s="23">
        <f>+[1]DEPURADO!P120+[1]DEPURADO!Q120</f>
        <v>0</v>
      </c>
      <c r="L126" s="22">
        <v>0</v>
      </c>
      <c r="M126" s="22">
        <v>0</v>
      </c>
      <c r="N126" s="22">
        <f t="shared" si="8"/>
        <v>0</v>
      </c>
      <c r="O126" s="22">
        <f t="shared" si="9"/>
        <v>0</v>
      </c>
      <c r="P126" s="18">
        <f>IF([1]DEPURADO!H120&gt;1,0,[1]DEPURADO!B120)</f>
        <v>28185</v>
      </c>
      <c r="Q126" s="24">
        <f t="shared" si="10"/>
        <v>16910</v>
      </c>
      <c r="R126" s="25">
        <f t="shared" si="11"/>
        <v>0</v>
      </c>
      <c r="S126" s="25">
        <f>+[1]DEPURADO!J120</f>
        <v>0</v>
      </c>
      <c r="T126" s="17" t="s">
        <v>45</v>
      </c>
      <c r="U126" s="25">
        <f>+[1]DEPURADO!I120</f>
        <v>0</v>
      </c>
      <c r="V126" s="24"/>
      <c r="W126" s="17" t="s">
        <v>45</v>
      </c>
      <c r="X126" s="25">
        <f>+[1]DEPURADO!K120+[1]DEPURADO!L120</f>
        <v>0</v>
      </c>
      <c r="Y126" s="17" t="s">
        <v>45</v>
      </c>
      <c r="Z126" s="25">
        <f t="shared" si="12"/>
        <v>0</v>
      </c>
      <c r="AA126" s="25"/>
      <c r="AB126" s="25">
        <v>0</v>
      </c>
      <c r="AC126" s="25">
        <v>0</v>
      </c>
      <c r="AD126" s="24"/>
      <c r="AE126" s="24">
        <f>+[1]DEPURADO!K120</f>
        <v>0</v>
      </c>
      <c r="AF126" s="24">
        <v>0</v>
      </c>
      <c r="AG126" s="24">
        <f t="shared" si="13"/>
        <v>0</v>
      </c>
      <c r="AH126" s="24">
        <v>0</v>
      </c>
      <c r="AI126" s="24" t="str">
        <f>+[1]DEPURADO!G120</f>
        <v>SALDO DE CONTRATO LIQUIDADO</v>
      </c>
      <c r="AJ126" s="26"/>
      <c r="AK126" s="27"/>
    </row>
    <row r="127" spans="1:37" s="28" customFormat="1">
      <c r="A127" s="17">
        <f t="shared" si="7"/>
        <v>119</v>
      </c>
      <c r="B127" s="18" t="s">
        <v>44</v>
      </c>
      <c r="C127" s="17">
        <f>+[1]DEPURADO!A121</f>
        <v>28186</v>
      </c>
      <c r="D127" s="17">
        <f>+[1]DEPURADO!B121</f>
        <v>28186</v>
      </c>
      <c r="E127" s="19">
        <f>+[1]DEPURADO!C121</f>
        <v>42277</v>
      </c>
      <c r="F127" s="20">
        <f>+IF([1]DEPURADO!D121&gt;1,[1]DEPURADO!D121," ")</f>
        <v>42293</v>
      </c>
      <c r="G127" s="21">
        <f>[1]DEPURADO!F121</f>
        <v>16910</v>
      </c>
      <c r="H127" s="22">
        <v>0</v>
      </c>
      <c r="I127" s="22">
        <f>+[1]DEPURADO!M121+[1]DEPURADO!N121</f>
        <v>16910</v>
      </c>
      <c r="J127" s="22">
        <f>+[1]DEPURADO!R121</f>
        <v>0</v>
      </c>
      <c r="K127" s="23">
        <f>+[1]DEPURADO!P121+[1]DEPURADO!Q121</f>
        <v>0</v>
      </c>
      <c r="L127" s="22">
        <v>0</v>
      </c>
      <c r="M127" s="22">
        <v>0</v>
      </c>
      <c r="N127" s="22">
        <f t="shared" si="8"/>
        <v>0</v>
      </c>
      <c r="O127" s="22">
        <f t="shared" si="9"/>
        <v>0</v>
      </c>
      <c r="P127" s="18">
        <f>IF([1]DEPURADO!H121&gt;1,0,[1]DEPURADO!B121)</f>
        <v>28186</v>
      </c>
      <c r="Q127" s="24">
        <f t="shared" si="10"/>
        <v>16910</v>
      </c>
      <c r="R127" s="25">
        <f t="shared" si="11"/>
        <v>0</v>
      </c>
      <c r="S127" s="25">
        <f>+[1]DEPURADO!J121</f>
        <v>0</v>
      </c>
      <c r="T127" s="17" t="s">
        <v>45</v>
      </c>
      <c r="U127" s="25">
        <f>+[1]DEPURADO!I121</f>
        <v>0</v>
      </c>
      <c r="V127" s="24"/>
      <c r="W127" s="17" t="s">
        <v>45</v>
      </c>
      <c r="X127" s="25">
        <f>+[1]DEPURADO!K121+[1]DEPURADO!L121</f>
        <v>0</v>
      </c>
      <c r="Y127" s="17" t="s">
        <v>45</v>
      </c>
      <c r="Z127" s="25">
        <f t="shared" si="12"/>
        <v>0</v>
      </c>
      <c r="AA127" s="25"/>
      <c r="AB127" s="25">
        <v>0</v>
      </c>
      <c r="AC127" s="25">
        <v>0</v>
      </c>
      <c r="AD127" s="24"/>
      <c r="AE127" s="24">
        <f>+[1]DEPURADO!K121</f>
        <v>0</v>
      </c>
      <c r="AF127" s="24">
        <v>0</v>
      </c>
      <c r="AG127" s="24">
        <f t="shared" si="13"/>
        <v>0</v>
      </c>
      <c r="AH127" s="24">
        <v>0</v>
      </c>
      <c r="AI127" s="24" t="str">
        <f>+[1]DEPURADO!G121</f>
        <v>SALDO DE CONTRATO LIQUIDADO</v>
      </c>
      <c r="AJ127" s="26"/>
      <c r="AK127" s="27"/>
    </row>
    <row r="128" spans="1:37" s="28" customFormat="1">
      <c r="A128" s="17">
        <f t="shared" si="7"/>
        <v>120</v>
      </c>
      <c r="B128" s="18" t="s">
        <v>44</v>
      </c>
      <c r="C128" s="17">
        <f>+[1]DEPURADO!A122</f>
        <v>28210</v>
      </c>
      <c r="D128" s="17">
        <f>+[1]DEPURADO!B122</f>
        <v>28210</v>
      </c>
      <c r="E128" s="19">
        <f>+[1]DEPURADO!C122</f>
        <v>42277</v>
      </c>
      <c r="F128" s="20">
        <f>+IF([1]DEPURADO!D122&gt;1,[1]DEPURADO!D122," ")</f>
        <v>42293</v>
      </c>
      <c r="G128" s="21">
        <f>[1]DEPURADO!F122</f>
        <v>16910</v>
      </c>
      <c r="H128" s="22">
        <v>0</v>
      </c>
      <c r="I128" s="22">
        <f>+[1]DEPURADO!M122+[1]DEPURADO!N122</f>
        <v>16910</v>
      </c>
      <c r="J128" s="22">
        <f>+[1]DEPURADO!R122</f>
        <v>0</v>
      </c>
      <c r="K128" s="23">
        <f>+[1]DEPURADO!P122+[1]DEPURADO!Q122</f>
        <v>0</v>
      </c>
      <c r="L128" s="22">
        <v>0</v>
      </c>
      <c r="M128" s="22">
        <v>0</v>
      </c>
      <c r="N128" s="22">
        <f t="shared" si="8"/>
        <v>0</v>
      </c>
      <c r="O128" s="22">
        <f t="shared" si="9"/>
        <v>0</v>
      </c>
      <c r="P128" s="18">
        <f>IF([1]DEPURADO!H122&gt;1,0,[1]DEPURADO!B122)</f>
        <v>28210</v>
      </c>
      <c r="Q128" s="24">
        <f t="shared" si="10"/>
        <v>16910</v>
      </c>
      <c r="R128" s="25">
        <f t="shared" si="11"/>
        <v>0</v>
      </c>
      <c r="S128" s="25">
        <f>+[1]DEPURADO!J122</f>
        <v>0</v>
      </c>
      <c r="T128" s="17" t="s">
        <v>45</v>
      </c>
      <c r="U128" s="25">
        <f>+[1]DEPURADO!I122</f>
        <v>0</v>
      </c>
      <c r="V128" s="24"/>
      <c r="W128" s="17" t="s">
        <v>45</v>
      </c>
      <c r="X128" s="25">
        <f>+[1]DEPURADO!K122+[1]DEPURADO!L122</f>
        <v>0</v>
      </c>
      <c r="Y128" s="17" t="s">
        <v>45</v>
      </c>
      <c r="Z128" s="25">
        <f t="shared" si="12"/>
        <v>0</v>
      </c>
      <c r="AA128" s="25"/>
      <c r="AB128" s="25">
        <v>0</v>
      </c>
      <c r="AC128" s="25">
        <v>0</v>
      </c>
      <c r="AD128" s="24"/>
      <c r="AE128" s="24">
        <f>+[1]DEPURADO!K122</f>
        <v>0</v>
      </c>
      <c r="AF128" s="24">
        <v>0</v>
      </c>
      <c r="AG128" s="24">
        <f t="shared" si="13"/>
        <v>0</v>
      </c>
      <c r="AH128" s="24">
        <v>0</v>
      </c>
      <c r="AI128" s="24" t="str">
        <f>+[1]DEPURADO!G122</f>
        <v>SALDO DE CONTRATO LIQUIDADO</v>
      </c>
      <c r="AJ128" s="26"/>
      <c r="AK128" s="27"/>
    </row>
    <row r="129" spans="1:37" s="28" customFormat="1">
      <c r="A129" s="17">
        <f t="shared" si="7"/>
        <v>121</v>
      </c>
      <c r="B129" s="18" t="s">
        <v>44</v>
      </c>
      <c r="C129" s="17">
        <f>+[1]DEPURADO!A123</f>
        <v>28216</v>
      </c>
      <c r="D129" s="17">
        <f>+[1]DEPURADO!B123</f>
        <v>28216</v>
      </c>
      <c r="E129" s="19">
        <f>+[1]DEPURADO!C123</f>
        <v>42277</v>
      </c>
      <c r="F129" s="20">
        <f>+IF([1]DEPURADO!D123&gt;1,[1]DEPURADO!D123," ")</f>
        <v>42293</v>
      </c>
      <c r="G129" s="21">
        <f>[1]DEPURADO!F123</f>
        <v>16910</v>
      </c>
      <c r="H129" s="22">
        <v>0</v>
      </c>
      <c r="I129" s="22">
        <f>+[1]DEPURADO!M123+[1]DEPURADO!N123</f>
        <v>16910</v>
      </c>
      <c r="J129" s="22">
        <f>+[1]DEPURADO!R123</f>
        <v>0</v>
      </c>
      <c r="K129" s="23">
        <f>+[1]DEPURADO!P123+[1]DEPURADO!Q123</f>
        <v>0</v>
      </c>
      <c r="L129" s="22">
        <v>0</v>
      </c>
      <c r="M129" s="22">
        <v>0</v>
      </c>
      <c r="N129" s="22">
        <f t="shared" si="8"/>
        <v>0</v>
      </c>
      <c r="O129" s="22">
        <f t="shared" si="9"/>
        <v>0</v>
      </c>
      <c r="P129" s="18">
        <f>IF([1]DEPURADO!H123&gt;1,0,[1]DEPURADO!B123)</f>
        <v>28216</v>
      </c>
      <c r="Q129" s="24">
        <f t="shared" si="10"/>
        <v>16910</v>
      </c>
      <c r="R129" s="25">
        <f t="shared" si="11"/>
        <v>0</v>
      </c>
      <c r="S129" s="25">
        <f>+[1]DEPURADO!J123</f>
        <v>0</v>
      </c>
      <c r="T129" s="17" t="s">
        <v>45</v>
      </c>
      <c r="U129" s="25">
        <f>+[1]DEPURADO!I123</f>
        <v>0</v>
      </c>
      <c r="V129" s="24"/>
      <c r="W129" s="17" t="s">
        <v>45</v>
      </c>
      <c r="X129" s="25">
        <f>+[1]DEPURADO!K123+[1]DEPURADO!L123</f>
        <v>0</v>
      </c>
      <c r="Y129" s="17" t="s">
        <v>45</v>
      </c>
      <c r="Z129" s="25">
        <f t="shared" si="12"/>
        <v>0</v>
      </c>
      <c r="AA129" s="25"/>
      <c r="AB129" s="25">
        <v>0</v>
      </c>
      <c r="AC129" s="25">
        <v>0</v>
      </c>
      <c r="AD129" s="24"/>
      <c r="AE129" s="24">
        <f>+[1]DEPURADO!K123</f>
        <v>0</v>
      </c>
      <c r="AF129" s="24">
        <v>0</v>
      </c>
      <c r="AG129" s="24">
        <f t="shared" si="13"/>
        <v>0</v>
      </c>
      <c r="AH129" s="24">
        <v>0</v>
      </c>
      <c r="AI129" s="24" t="str">
        <f>+[1]DEPURADO!G123</f>
        <v>SALDO DE CONTRATO LIQUIDADO</v>
      </c>
      <c r="AJ129" s="26"/>
      <c r="AK129" s="27"/>
    </row>
    <row r="130" spans="1:37" s="28" customFormat="1">
      <c r="A130" s="17">
        <f t="shared" si="7"/>
        <v>122</v>
      </c>
      <c r="B130" s="18" t="s">
        <v>44</v>
      </c>
      <c r="C130" s="17">
        <f>+[1]DEPURADO!A124</f>
        <v>28221</v>
      </c>
      <c r="D130" s="17">
        <f>+[1]DEPURADO!B124</f>
        <v>28221</v>
      </c>
      <c r="E130" s="19">
        <f>+[1]DEPURADO!C124</f>
        <v>42277</v>
      </c>
      <c r="F130" s="20">
        <f>+IF([1]DEPURADO!D124&gt;1,[1]DEPURADO!D124," ")</f>
        <v>42293</v>
      </c>
      <c r="G130" s="21">
        <f>[1]DEPURADO!F124</f>
        <v>16910</v>
      </c>
      <c r="H130" s="22">
        <v>0</v>
      </c>
      <c r="I130" s="22">
        <f>+[1]DEPURADO!M124+[1]DEPURADO!N124</f>
        <v>16910</v>
      </c>
      <c r="J130" s="22">
        <f>+[1]DEPURADO!R124</f>
        <v>0</v>
      </c>
      <c r="K130" s="23">
        <f>+[1]DEPURADO!P124+[1]DEPURADO!Q124</f>
        <v>0</v>
      </c>
      <c r="L130" s="22">
        <v>0</v>
      </c>
      <c r="M130" s="22">
        <v>0</v>
      </c>
      <c r="N130" s="22">
        <f t="shared" si="8"/>
        <v>0</v>
      </c>
      <c r="O130" s="22">
        <f t="shared" si="9"/>
        <v>0</v>
      </c>
      <c r="P130" s="18">
        <f>IF([1]DEPURADO!H124&gt;1,0,[1]DEPURADO!B124)</f>
        <v>28221</v>
      </c>
      <c r="Q130" s="24">
        <f t="shared" si="10"/>
        <v>16910</v>
      </c>
      <c r="R130" s="25">
        <f t="shared" si="11"/>
        <v>0</v>
      </c>
      <c r="S130" s="25">
        <f>+[1]DEPURADO!J124</f>
        <v>0</v>
      </c>
      <c r="T130" s="17" t="s">
        <v>45</v>
      </c>
      <c r="U130" s="25">
        <f>+[1]DEPURADO!I124</f>
        <v>0</v>
      </c>
      <c r="V130" s="24"/>
      <c r="W130" s="17" t="s">
        <v>45</v>
      </c>
      <c r="X130" s="25">
        <f>+[1]DEPURADO!K124+[1]DEPURADO!L124</f>
        <v>0</v>
      </c>
      <c r="Y130" s="17" t="s">
        <v>45</v>
      </c>
      <c r="Z130" s="25">
        <f t="shared" si="12"/>
        <v>0</v>
      </c>
      <c r="AA130" s="25"/>
      <c r="AB130" s="25">
        <v>0</v>
      </c>
      <c r="AC130" s="25">
        <v>0</v>
      </c>
      <c r="AD130" s="24"/>
      <c r="AE130" s="24">
        <f>+[1]DEPURADO!K124</f>
        <v>0</v>
      </c>
      <c r="AF130" s="24">
        <v>0</v>
      </c>
      <c r="AG130" s="24">
        <f t="shared" si="13"/>
        <v>0</v>
      </c>
      <c r="AH130" s="24">
        <v>0</v>
      </c>
      <c r="AI130" s="24" t="str">
        <f>+[1]DEPURADO!G124</f>
        <v>SALDO DE CONTRATO LIQUIDADO</v>
      </c>
      <c r="AJ130" s="26"/>
      <c r="AK130" s="27"/>
    </row>
    <row r="131" spans="1:37" s="28" customFormat="1">
      <c r="A131" s="17">
        <f t="shared" si="7"/>
        <v>123</v>
      </c>
      <c r="B131" s="18" t="s">
        <v>44</v>
      </c>
      <c r="C131" s="17">
        <f>+[1]DEPURADO!A125</f>
        <v>28226</v>
      </c>
      <c r="D131" s="17">
        <f>+[1]DEPURADO!B125</f>
        <v>28226</v>
      </c>
      <c r="E131" s="19">
        <f>+[1]DEPURADO!C125</f>
        <v>42277</v>
      </c>
      <c r="F131" s="20">
        <f>+IF([1]DEPURADO!D125&gt;1,[1]DEPURADO!D125," ")</f>
        <v>42293</v>
      </c>
      <c r="G131" s="21">
        <f>[1]DEPURADO!F125</f>
        <v>16910</v>
      </c>
      <c r="H131" s="22">
        <v>0</v>
      </c>
      <c r="I131" s="22">
        <f>+[1]DEPURADO!M125+[1]DEPURADO!N125</f>
        <v>16910</v>
      </c>
      <c r="J131" s="22">
        <f>+[1]DEPURADO!R125</f>
        <v>0</v>
      </c>
      <c r="K131" s="23">
        <f>+[1]DEPURADO!P125+[1]DEPURADO!Q125</f>
        <v>0</v>
      </c>
      <c r="L131" s="22">
        <v>0</v>
      </c>
      <c r="M131" s="22">
        <v>0</v>
      </c>
      <c r="N131" s="22">
        <f t="shared" si="8"/>
        <v>0</v>
      </c>
      <c r="O131" s="22">
        <f t="shared" si="9"/>
        <v>0</v>
      </c>
      <c r="P131" s="18">
        <f>IF([1]DEPURADO!H125&gt;1,0,[1]DEPURADO!B125)</f>
        <v>28226</v>
      </c>
      <c r="Q131" s="24">
        <f t="shared" si="10"/>
        <v>16910</v>
      </c>
      <c r="R131" s="25">
        <f t="shared" si="11"/>
        <v>0</v>
      </c>
      <c r="S131" s="25">
        <f>+[1]DEPURADO!J125</f>
        <v>0</v>
      </c>
      <c r="T131" s="17" t="s">
        <v>45</v>
      </c>
      <c r="U131" s="25">
        <f>+[1]DEPURADO!I125</f>
        <v>0</v>
      </c>
      <c r="V131" s="24"/>
      <c r="W131" s="17" t="s">
        <v>45</v>
      </c>
      <c r="X131" s="25">
        <f>+[1]DEPURADO!K125+[1]DEPURADO!L125</f>
        <v>0</v>
      </c>
      <c r="Y131" s="17" t="s">
        <v>45</v>
      </c>
      <c r="Z131" s="25">
        <f t="shared" si="12"/>
        <v>0</v>
      </c>
      <c r="AA131" s="25"/>
      <c r="AB131" s="25">
        <v>0</v>
      </c>
      <c r="AC131" s="25">
        <v>0</v>
      </c>
      <c r="AD131" s="24"/>
      <c r="AE131" s="24">
        <f>+[1]DEPURADO!K125</f>
        <v>0</v>
      </c>
      <c r="AF131" s="24">
        <v>0</v>
      </c>
      <c r="AG131" s="24">
        <f t="shared" si="13"/>
        <v>0</v>
      </c>
      <c r="AH131" s="24">
        <v>0</v>
      </c>
      <c r="AI131" s="24" t="str">
        <f>+[1]DEPURADO!G125</f>
        <v>SALDO DE CONTRATO LIQUIDADO</v>
      </c>
      <c r="AJ131" s="26"/>
      <c r="AK131" s="27"/>
    </row>
    <row r="132" spans="1:37" s="28" customFormat="1">
      <c r="A132" s="17">
        <f t="shared" si="7"/>
        <v>124</v>
      </c>
      <c r="B132" s="18" t="s">
        <v>44</v>
      </c>
      <c r="C132" s="17">
        <f>+[1]DEPURADO!A126</f>
        <v>28228</v>
      </c>
      <c r="D132" s="17">
        <f>+[1]DEPURADO!B126</f>
        <v>28228</v>
      </c>
      <c r="E132" s="19">
        <f>+[1]DEPURADO!C126</f>
        <v>42277</v>
      </c>
      <c r="F132" s="20">
        <f>+IF([1]DEPURADO!D126&gt;1,[1]DEPURADO!D126," ")</f>
        <v>42293</v>
      </c>
      <c r="G132" s="21">
        <f>[1]DEPURADO!F126</f>
        <v>16910</v>
      </c>
      <c r="H132" s="22">
        <v>0</v>
      </c>
      <c r="I132" s="22">
        <f>+[1]DEPURADO!M126+[1]DEPURADO!N126</f>
        <v>16910</v>
      </c>
      <c r="J132" s="22">
        <f>+[1]DEPURADO!R126</f>
        <v>0</v>
      </c>
      <c r="K132" s="23">
        <f>+[1]DEPURADO!P126+[1]DEPURADO!Q126</f>
        <v>0</v>
      </c>
      <c r="L132" s="22">
        <v>0</v>
      </c>
      <c r="M132" s="22">
        <v>0</v>
      </c>
      <c r="N132" s="22">
        <f t="shared" si="8"/>
        <v>0</v>
      </c>
      <c r="O132" s="22">
        <f t="shared" si="9"/>
        <v>0</v>
      </c>
      <c r="P132" s="18">
        <f>IF([1]DEPURADO!H126&gt;1,0,[1]DEPURADO!B126)</f>
        <v>28228</v>
      </c>
      <c r="Q132" s="24">
        <f t="shared" si="10"/>
        <v>16910</v>
      </c>
      <c r="R132" s="25">
        <f t="shared" si="11"/>
        <v>0</v>
      </c>
      <c r="S132" s="25">
        <f>+[1]DEPURADO!J126</f>
        <v>0</v>
      </c>
      <c r="T132" s="17" t="s">
        <v>45</v>
      </c>
      <c r="U132" s="25">
        <f>+[1]DEPURADO!I126</f>
        <v>0</v>
      </c>
      <c r="V132" s="24"/>
      <c r="W132" s="17" t="s">
        <v>45</v>
      </c>
      <c r="X132" s="25">
        <f>+[1]DEPURADO!K126+[1]DEPURADO!L126</f>
        <v>0</v>
      </c>
      <c r="Y132" s="17" t="s">
        <v>45</v>
      </c>
      <c r="Z132" s="25">
        <f t="shared" si="12"/>
        <v>0</v>
      </c>
      <c r="AA132" s="25"/>
      <c r="AB132" s="25">
        <v>0</v>
      </c>
      <c r="AC132" s="25">
        <v>0</v>
      </c>
      <c r="AD132" s="24"/>
      <c r="AE132" s="24">
        <f>+[1]DEPURADO!K126</f>
        <v>0</v>
      </c>
      <c r="AF132" s="24">
        <v>0</v>
      </c>
      <c r="AG132" s="24">
        <f t="shared" si="13"/>
        <v>0</v>
      </c>
      <c r="AH132" s="24">
        <v>0</v>
      </c>
      <c r="AI132" s="24" t="str">
        <f>+[1]DEPURADO!G126</f>
        <v>SALDO DE CONTRATO LIQUIDADO</v>
      </c>
      <c r="AJ132" s="26"/>
      <c r="AK132" s="27"/>
    </row>
    <row r="133" spans="1:37" s="28" customFormat="1">
      <c r="A133" s="17">
        <f t="shared" si="7"/>
        <v>125</v>
      </c>
      <c r="B133" s="18" t="s">
        <v>44</v>
      </c>
      <c r="C133" s="17">
        <f>+[1]DEPURADO!A127</f>
        <v>28241</v>
      </c>
      <c r="D133" s="17">
        <f>+[1]DEPURADO!B127</f>
        <v>28241</v>
      </c>
      <c r="E133" s="19">
        <f>+[1]DEPURADO!C127</f>
        <v>42277</v>
      </c>
      <c r="F133" s="20">
        <f>+IF([1]DEPURADO!D127&gt;1,[1]DEPURADO!D127," ")</f>
        <v>42293</v>
      </c>
      <c r="G133" s="21">
        <f>[1]DEPURADO!F127</f>
        <v>16910</v>
      </c>
      <c r="H133" s="22">
        <v>0</v>
      </c>
      <c r="I133" s="22">
        <f>+[1]DEPURADO!M127+[1]DEPURADO!N127</f>
        <v>16910</v>
      </c>
      <c r="J133" s="22">
        <f>+[1]DEPURADO!R127</f>
        <v>0</v>
      </c>
      <c r="K133" s="23">
        <f>+[1]DEPURADO!P127+[1]DEPURADO!Q127</f>
        <v>0</v>
      </c>
      <c r="L133" s="22">
        <v>0</v>
      </c>
      <c r="M133" s="22">
        <v>0</v>
      </c>
      <c r="N133" s="22">
        <f t="shared" si="8"/>
        <v>0</v>
      </c>
      <c r="O133" s="22">
        <f t="shared" si="9"/>
        <v>0</v>
      </c>
      <c r="P133" s="18">
        <f>IF([1]DEPURADO!H127&gt;1,0,[1]DEPURADO!B127)</f>
        <v>28241</v>
      </c>
      <c r="Q133" s="24">
        <f t="shared" si="10"/>
        <v>16910</v>
      </c>
      <c r="R133" s="25">
        <f t="shared" si="11"/>
        <v>0</v>
      </c>
      <c r="S133" s="25">
        <f>+[1]DEPURADO!J127</f>
        <v>0</v>
      </c>
      <c r="T133" s="17" t="s">
        <v>45</v>
      </c>
      <c r="U133" s="25">
        <f>+[1]DEPURADO!I127</f>
        <v>0</v>
      </c>
      <c r="V133" s="24"/>
      <c r="W133" s="17" t="s">
        <v>45</v>
      </c>
      <c r="X133" s="25">
        <f>+[1]DEPURADO!K127+[1]DEPURADO!L127</f>
        <v>0</v>
      </c>
      <c r="Y133" s="17" t="s">
        <v>45</v>
      </c>
      <c r="Z133" s="25">
        <f t="shared" si="12"/>
        <v>0</v>
      </c>
      <c r="AA133" s="25"/>
      <c r="AB133" s="25">
        <v>0</v>
      </c>
      <c r="AC133" s="25">
        <v>0</v>
      </c>
      <c r="AD133" s="24"/>
      <c r="AE133" s="24">
        <f>+[1]DEPURADO!K127</f>
        <v>0</v>
      </c>
      <c r="AF133" s="24">
        <v>0</v>
      </c>
      <c r="AG133" s="24">
        <f t="shared" si="13"/>
        <v>0</v>
      </c>
      <c r="AH133" s="24">
        <v>0</v>
      </c>
      <c r="AI133" s="24" t="str">
        <f>+[1]DEPURADO!G127</f>
        <v>SALDO DE CONTRATO LIQUIDADO</v>
      </c>
      <c r="AJ133" s="26"/>
      <c r="AK133" s="27"/>
    </row>
    <row r="134" spans="1:37" s="28" customFormat="1">
      <c r="A134" s="17">
        <f t="shared" si="7"/>
        <v>126</v>
      </c>
      <c r="B134" s="18" t="s">
        <v>44</v>
      </c>
      <c r="C134" s="17">
        <f>+[1]DEPURADO!A128</f>
        <v>28249</v>
      </c>
      <c r="D134" s="17">
        <f>+[1]DEPURADO!B128</f>
        <v>28249</v>
      </c>
      <c r="E134" s="19">
        <f>+[1]DEPURADO!C128</f>
        <v>42277</v>
      </c>
      <c r="F134" s="20">
        <f>+IF([1]DEPURADO!D128&gt;1,[1]DEPURADO!D128," ")</f>
        <v>42293</v>
      </c>
      <c r="G134" s="21">
        <f>[1]DEPURADO!F128</f>
        <v>16910</v>
      </c>
      <c r="H134" s="22">
        <v>0</v>
      </c>
      <c r="I134" s="22">
        <f>+[1]DEPURADO!M128+[1]DEPURADO!N128</f>
        <v>16910</v>
      </c>
      <c r="J134" s="22">
        <f>+[1]DEPURADO!R128</f>
        <v>0</v>
      </c>
      <c r="K134" s="23">
        <f>+[1]DEPURADO!P128+[1]DEPURADO!Q128</f>
        <v>0</v>
      </c>
      <c r="L134" s="22">
        <v>0</v>
      </c>
      <c r="M134" s="22">
        <v>0</v>
      </c>
      <c r="N134" s="22">
        <f t="shared" si="8"/>
        <v>0</v>
      </c>
      <c r="O134" s="22">
        <f t="shared" si="9"/>
        <v>0</v>
      </c>
      <c r="P134" s="18">
        <f>IF([1]DEPURADO!H128&gt;1,0,[1]DEPURADO!B128)</f>
        <v>28249</v>
      </c>
      <c r="Q134" s="24">
        <f t="shared" si="10"/>
        <v>16910</v>
      </c>
      <c r="R134" s="25">
        <f t="shared" si="11"/>
        <v>0</v>
      </c>
      <c r="S134" s="25">
        <f>+[1]DEPURADO!J128</f>
        <v>0</v>
      </c>
      <c r="T134" s="17" t="s">
        <v>45</v>
      </c>
      <c r="U134" s="25">
        <f>+[1]DEPURADO!I128</f>
        <v>0</v>
      </c>
      <c r="V134" s="24"/>
      <c r="W134" s="17" t="s">
        <v>45</v>
      </c>
      <c r="X134" s="25">
        <f>+[1]DEPURADO!K128+[1]DEPURADO!L128</f>
        <v>0</v>
      </c>
      <c r="Y134" s="17" t="s">
        <v>45</v>
      </c>
      <c r="Z134" s="25">
        <f t="shared" si="12"/>
        <v>0</v>
      </c>
      <c r="AA134" s="25"/>
      <c r="AB134" s="25">
        <v>0</v>
      </c>
      <c r="AC134" s="25">
        <v>0</v>
      </c>
      <c r="AD134" s="24"/>
      <c r="AE134" s="24">
        <f>+[1]DEPURADO!K128</f>
        <v>0</v>
      </c>
      <c r="AF134" s="24">
        <v>0</v>
      </c>
      <c r="AG134" s="24">
        <f t="shared" si="13"/>
        <v>0</v>
      </c>
      <c r="AH134" s="24">
        <v>0</v>
      </c>
      <c r="AI134" s="24" t="str">
        <f>+[1]DEPURADO!G128</f>
        <v>SALDO DE CONTRATO LIQUIDADO</v>
      </c>
      <c r="AJ134" s="26"/>
      <c r="AK134" s="27"/>
    </row>
    <row r="135" spans="1:37" s="28" customFormat="1">
      <c r="A135" s="17">
        <f t="shared" si="7"/>
        <v>127</v>
      </c>
      <c r="B135" s="18" t="s">
        <v>44</v>
      </c>
      <c r="C135" s="17">
        <f>+[1]DEPURADO!A129</f>
        <v>28250</v>
      </c>
      <c r="D135" s="17">
        <f>+[1]DEPURADO!B129</f>
        <v>28250</v>
      </c>
      <c r="E135" s="19">
        <f>+[1]DEPURADO!C129</f>
        <v>42277</v>
      </c>
      <c r="F135" s="20">
        <f>+IF([1]DEPURADO!D129&gt;1,[1]DEPURADO!D129," ")</f>
        <v>42293</v>
      </c>
      <c r="G135" s="21">
        <f>[1]DEPURADO!F129</f>
        <v>16910</v>
      </c>
      <c r="H135" s="22">
        <v>0</v>
      </c>
      <c r="I135" s="22">
        <f>+[1]DEPURADO!M129+[1]DEPURADO!N129</f>
        <v>16910</v>
      </c>
      <c r="J135" s="22">
        <f>+[1]DEPURADO!R129</f>
        <v>0</v>
      </c>
      <c r="K135" s="23">
        <f>+[1]DEPURADO!P129+[1]DEPURADO!Q129</f>
        <v>0</v>
      </c>
      <c r="L135" s="22">
        <v>0</v>
      </c>
      <c r="M135" s="22">
        <v>0</v>
      </c>
      <c r="N135" s="22">
        <f t="shared" si="8"/>
        <v>0</v>
      </c>
      <c r="O135" s="22">
        <f t="shared" si="9"/>
        <v>0</v>
      </c>
      <c r="P135" s="18">
        <f>IF([1]DEPURADO!H129&gt;1,0,[1]DEPURADO!B129)</f>
        <v>28250</v>
      </c>
      <c r="Q135" s="24">
        <f t="shared" si="10"/>
        <v>16910</v>
      </c>
      <c r="R135" s="25">
        <f t="shared" si="11"/>
        <v>0</v>
      </c>
      <c r="S135" s="25">
        <f>+[1]DEPURADO!J129</f>
        <v>0</v>
      </c>
      <c r="T135" s="17" t="s">
        <v>45</v>
      </c>
      <c r="U135" s="25">
        <f>+[1]DEPURADO!I129</f>
        <v>0</v>
      </c>
      <c r="V135" s="24"/>
      <c r="W135" s="17" t="s">
        <v>45</v>
      </c>
      <c r="X135" s="25">
        <f>+[1]DEPURADO!K129+[1]DEPURADO!L129</f>
        <v>0</v>
      </c>
      <c r="Y135" s="17" t="s">
        <v>45</v>
      </c>
      <c r="Z135" s="25">
        <f t="shared" si="12"/>
        <v>0</v>
      </c>
      <c r="AA135" s="25"/>
      <c r="AB135" s="25">
        <v>0</v>
      </c>
      <c r="AC135" s="25">
        <v>0</v>
      </c>
      <c r="AD135" s="24"/>
      <c r="AE135" s="24">
        <f>+[1]DEPURADO!K129</f>
        <v>0</v>
      </c>
      <c r="AF135" s="24">
        <v>0</v>
      </c>
      <c r="AG135" s="24">
        <f t="shared" si="13"/>
        <v>0</v>
      </c>
      <c r="AH135" s="24">
        <v>0</v>
      </c>
      <c r="AI135" s="24" t="str">
        <f>+[1]DEPURADO!G129</f>
        <v>SALDO DE CONTRATO LIQUIDADO</v>
      </c>
      <c r="AJ135" s="26"/>
      <c r="AK135" s="27"/>
    </row>
    <row r="136" spans="1:37" s="28" customFormat="1">
      <c r="A136" s="17">
        <f t="shared" si="7"/>
        <v>128</v>
      </c>
      <c r="B136" s="18" t="s">
        <v>44</v>
      </c>
      <c r="C136" s="17">
        <f>+[1]DEPURADO!A130</f>
        <v>28262</v>
      </c>
      <c r="D136" s="17">
        <f>+[1]DEPURADO!B130</f>
        <v>28262</v>
      </c>
      <c r="E136" s="19">
        <f>+[1]DEPURADO!C130</f>
        <v>42277</v>
      </c>
      <c r="F136" s="20">
        <f>+IF([1]DEPURADO!D130&gt;1,[1]DEPURADO!D130," ")</f>
        <v>42293</v>
      </c>
      <c r="G136" s="21">
        <f>[1]DEPURADO!F130</f>
        <v>16910</v>
      </c>
      <c r="H136" s="22">
        <v>0</v>
      </c>
      <c r="I136" s="22">
        <f>+[1]DEPURADO!M130+[1]DEPURADO!N130</f>
        <v>16910</v>
      </c>
      <c r="J136" s="22">
        <f>+[1]DEPURADO!R130</f>
        <v>0</v>
      </c>
      <c r="K136" s="23">
        <f>+[1]DEPURADO!P130+[1]DEPURADO!Q130</f>
        <v>0</v>
      </c>
      <c r="L136" s="22">
        <v>0</v>
      </c>
      <c r="M136" s="22">
        <v>0</v>
      </c>
      <c r="N136" s="22">
        <f t="shared" si="8"/>
        <v>0</v>
      </c>
      <c r="O136" s="22">
        <f t="shared" si="9"/>
        <v>0</v>
      </c>
      <c r="P136" s="18">
        <f>IF([1]DEPURADO!H130&gt;1,0,[1]DEPURADO!B130)</f>
        <v>28262</v>
      </c>
      <c r="Q136" s="24">
        <f t="shared" si="10"/>
        <v>16910</v>
      </c>
      <c r="R136" s="25">
        <f t="shared" si="11"/>
        <v>0</v>
      </c>
      <c r="S136" s="25">
        <f>+[1]DEPURADO!J130</f>
        <v>0</v>
      </c>
      <c r="T136" s="17" t="s">
        <v>45</v>
      </c>
      <c r="U136" s="25">
        <f>+[1]DEPURADO!I130</f>
        <v>0</v>
      </c>
      <c r="V136" s="24"/>
      <c r="W136" s="17" t="s">
        <v>45</v>
      </c>
      <c r="X136" s="25">
        <f>+[1]DEPURADO!K130+[1]DEPURADO!L130</f>
        <v>0</v>
      </c>
      <c r="Y136" s="17" t="s">
        <v>45</v>
      </c>
      <c r="Z136" s="25">
        <f t="shared" si="12"/>
        <v>0</v>
      </c>
      <c r="AA136" s="25"/>
      <c r="AB136" s="25">
        <v>0</v>
      </c>
      <c r="AC136" s="25">
        <v>0</v>
      </c>
      <c r="AD136" s="24"/>
      <c r="AE136" s="24">
        <f>+[1]DEPURADO!K130</f>
        <v>0</v>
      </c>
      <c r="AF136" s="24">
        <v>0</v>
      </c>
      <c r="AG136" s="24">
        <f t="shared" si="13"/>
        <v>0</v>
      </c>
      <c r="AH136" s="24">
        <v>0</v>
      </c>
      <c r="AI136" s="24" t="str">
        <f>+[1]DEPURADO!G130</f>
        <v>SALDO DE CONTRATO LIQUIDADO</v>
      </c>
      <c r="AJ136" s="26"/>
      <c r="AK136" s="27"/>
    </row>
    <row r="137" spans="1:37" s="28" customFormat="1">
      <c r="A137" s="17">
        <f t="shared" si="7"/>
        <v>129</v>
      </c>
      <c r="B137" s="18" t="s">
        <v>44</v>
      </c>
      <c r="C137" s="17">
        <f>+[1]DEPURADO!A131</f>
        <v>28264</v>
      </c>
      <c r="D137" s="17">
        <f>+[1]DEPURADO!B131</f>
        <v>28264</v>
      </c>
      <c r="E137" s="19">
        <f>+[1]DEPURADO!C131</f>
        <v>42277</v>
      </c>
      <c r="F137" s="20">
        <f>+IF([1]DEPURADO!D131&gt;1,[1]DEPURADO!D131," ")</f>
        <v>42293</v>
      </c>
      <c r="G137" s="21">
        <f>[1]DEPURADO!F131</f>
        <v>16910</v>
      </c>
      <c r="H137" s="22">
        <v>0</v>
      </c>
      <c r="I137" s="22">
        <f>+[1]DEPURADO!M131+[1]DEPURADO!N131</f>
        <v>16910</v>
      </c>
      <c r="J137" s="22">
        <f>+[1]DEPURADO!R131</f>
        <v>0</v>
      </c>
      <c r="K137" s="23">
        <f>+[1]DEPURADO!P131+[1]DEPURADO!Q131</f>
        <v>0</v>
      </c>
      <c r="L137" s="22">
        <v>0</v>
      </c>
      <c r="M137" s="22">
        <v>0</v>
      </c>
      <c r="N137" s="22">
        <f t="shared" si="8"/>
        <v>0</v>
      </c>
      <c r="O137" s="22">
        <f t="shared" si="9"/>
        <v>0</v>
      </c>
      <c r="P137" s="18">
        <f>IF([1]DEPURADO!H131&gt;1,0,[1]DEPURADO!B131)</f>
        <v>28264</v>
      </c>
      <c r="Q137" s="24">
        <f t="shared" si="10"/>
        <v>16910</v>
      </c>
      <c r="R137" s="25">
        <f t="shared" si="11"/>
        <v>0</v>
      </c>
      <c r="S137" s="25">
        <f>+[1]DEPURADO!J131</f>
        <v>0</v>
      </c>
      <c r="T137" s="17" t="s">
        <v>45</v>
      </c>
      <c r="U137" s="25">
        <f>+[1]DEPURADO!I131</f>
        <v>0</v>
      </c>
      <c r="V137" s="24"/>
      <c r="W137" s="17" t="s">
        <v>45</v>
      </c>
      <c r="X137" s="25">
        <f>+[1]DEPURADO!K131+[1]DEPURADO!L131</f>
        <v>0</v>
      </c>
      <c r="Y137" s="17" t="s">
        <v>45</v>
      </c>
      <c r="Z137" s="25">
        <f t="shared" si="12"/>
        <v>0</v>
      </c>
      <c r="AA137" s="25"/>
      <c r="AB137" s="25">
        <v>0</v>
      </c>
      <c r="AC137" s="25">
        <v>0</v>
      </c>
      <c r="AD137" s="24"/>
      <c r="AE137" s="24">
        <f>+[1]DEPURADO!K131</f>
        <v>0</v>
      </c>
      <c r="AF137" s="24">
        <v>0</v>
      </c>
      <c r="AG137" s="24">
        <f t="shared" si="13"/>
        <v>0</v>
      </c>
      <c r="AH137" s="24">
        <v>0</v>
      </c>
      <c r="AI137" s="24" t="str">
        <f>+[1]DEPURADO!G131</f>
        <v>SALDO DE CONTRATO LIQUIDADO</v>
      </c>
      <c r="AJ137" s="26"/>
      <c r="AK137" s="27"/>
    </row>
    <row r="138" spans="1:37" s="28" customFormat="1">
      <c r="A138" s="17">
        <f t="shared" si="7"/>
        <v>130</v>
      </c>
      <c r="B138" s="18" t="s">
        <v>44</v>
      </c>
      <c r="C138" s="17">
        <f>+[1]DEPURADO!A132</f>
        <v>28265</v>
      </c>
      <c r="D138" s="17">
        <f>+[1]DEPURADO!B132</f>
        <v>28265</v>
      </c>
      <c r="E138" s="19">
        <f>+[1]DEPURADO!C132</f>
        <v>42277</v>
      </c>
      <c r="F138" s="20">
        <f>+IF([1]DEPURADO!D132&gt;1,[1]DEPURADO!D132," ")</f>
        <v>42293</v>
      </c>
      <c r="G138" s="21">
        <f>[1]DEPURADO!F132</f>
        <v>16910</v>
      </c>
      <c r="H138" s="22">
        <v>0</v>
      </c>
      <c r="I138" s="22">
        <f>+[1]DEPURADO!M132+[1]DEPURADO!N132</f>
        <v>16910</v>
      </c>
      <c r="J138" s="22">
        <f>+[1]DEPURADO!R132</f>
        <v>0</v>
      </c>
      <c r="K138" s="23">
        <f>+[1]DEPURADO!P132+[1]DEPURADO!Q132</f>
        <v>0</v>
      </c>
      <c r="L138" s="22">
        <v>0</v>
      </c>
      <c r="M138" s="22">
        <v>0</v>
      </c>
      <c r="N138" s="22">
        <f t="shared" si="8"/>
        <v>0</v>
      </c>
      <c r="O138" s="22">
        <f t="shared" si="9"/>
        <v>0</v>
      </c>
      <c r="P138" s="18">
        <f>IF([1]DEPURADO!H132&gt;1,0,[1]DEPURADO!B132)</f>
        <v>28265</v>
      </c>
      <c r="Q138" s="24">
        <f t="shared" si="10"/>
        <v>16910</v>
      </c>
      <c r="R138" s="25">
        <f t="shared" si="11"/>
        <v>0</v>
      </c>
      <c r="S138" s="25">
        <f>+[1]DEPURADO!J132</f>
        <v>0</v>
      </c>
      <c r="T138" s="17" t="s">
        <v>45</v>
      </c>
      <c r="U138" s="25">
        <f>+[1]DEPURADO!I132</f>
        <v>0</v>
      </c>
      <c r="V138" s="24"/>
      <c r="W138" s="17" t="s">
        <v>45</v>
      </c>
      <c r="X138" s="25">
        <f>+[1]DEPURADO!K132+[1]DEPURADO!L132</f>
        <v>0</v>
      </c>
      <c r="Y138" s="17" t="s">
        <v>45</v>
      </c>
      <c r="Z138" s="25">
        <f t="shared" si="12"/>
        <v>0</v>
      </c>
      <c r="AA138" s="25"/>
      <c r="AB138" s="25">
        <v>0</v>
      </c>
      <c r="AC138" s="25">
        <v>0</v>
      </c>
      <c r="AD138" s="24"/>
      <c r="AE138" s="24">
        <f>+[1]DEPURADO!K132</f>
        <v>0</v>
      </c>
      <c r="AF138" s="24">
        <v>0</v>
      </c>
      <c r="AG138" s="24">
        <f t="shared" si="13"/>
        <v>0</v>
      </c>
      <c r="AH138" s="24">
        <v>0</v>
      </c>
      <c r="AI138" s="24" t="str">
        <f>+[1]DEPURADO!G132</f>
        <v>SALDO DE CONTRATO LIQUIDADO</v>
      </c>
      <c r="AJ138" s="26"/>
      <c r="AK138" s="27"/>
    </row>
    <row r="139" spans="1:37" s="28" customFormat="1">
      <c r="A139" s="17">
        <f t="shared" ref="A139:A202" si="14">+A138+1</f>
        <v>131</v>
      </c>
      <c r="B139" s="18" t="s">
        <v>44</v>
      </c>
      <c r="C139" s="17">
        <f>+[1]DEPURADO!A133</f>
        <v>28590</v>
      </c>
      <c r="D139" s="17">
        <f>+[1]DEPURADO!B133</f>
        <v>28590</v>
      </c>
      <c r="E139" s="19">
        <f>+[1]DEPURADO!C133</f>
        <v>42277</v>
      </c>
      <c r="F139" s="20">
        <f>+IF([1]DEPURADO!D133&gt;1,[1]DEPURADO!D133," ")</f>
        <v>42293</v>
      </c>
      <c r="G139" s="21">
        <f>[1]DEPURADO!F133</f>
        <v>16910</v>
      </c>
      <c r="H139" s="22">
        <v>0</v>
      </c>
      <c r="I139" s="22">
        <f>+[1]DEPURADO!M133+[1]DEPURADO!N133</f>
        <v>16910</v>
      </c>
      <c r="J139" s="22">
        <f>+[1]DEPURADO!R133</f>
        <v>0</v>
      </c>
      <c r="K139" s="23">
        <f>+[1]DEPURADO!P133+[1]DEPURADO!Q133</f>
        <v>0</v>
      </c>
      <c r="L139" s="22">
        <v>0</v>
      </c>
      <c r="M139" s="22">
        <v>0</v>
      </c>
      <c r="N139" s="22">
        <f t="shared" si="8"/>
        <v>0</v>
      </c>
      <c r="O139" s="22">
        <f t="shared" si="9"/>
        <v>0</v>
      </c>
      <c r="P139" s="18">
        <f>IF([1]DEPURADO!H133&gt;1,0,[1]DEPURADO!B133)</f>
        <v>28590</v>
      </c>
      <c r="Q139" s="24">
        <f t="shared" si="10"/>
        <v>16910</v>
      </c>
      <c r="R139" s="25">
        <f t="shared" si="11"/>
        <v>0</v>
      </c>
      <c r="S139" s="25">
        <f>+[1]DEPURADO!J133</f>
        <v>0</v>
      </c>
      <c r="T139" s="17" t="s">
        <v>45</v>
      </c>
      <c r="U139" s="25">
        <f>+[1]DEPURADO!I133</f>
        <v>0</v>
      </c>
      <c r="V139" s="24"/>
      <c r="W139" s="17" t="s">
        <v>45</v>
      </c>
      <c r="X139" s="25">
        <f>+[1]DEPURADO!K133+[1]DEPURADO!L133</f>
        <v>0</v>
      </c>
      <c r="Y139" s="17" t="s">
        <v>45</v>
      </c>
      <c r="Z139" s="25">
        <f t="shared" si="12"/>
        <v>0</v>
      </c>
      <c r="AA139" s="25"/>
      <c r="AB139" s="25">
        <v>0</v>
      </c>
      <c r="AC139" s="25">
        <v>0</v>
      </c>
      <c r="AD139" s="24"/>
      <c r="AE139" s="24">
        <f>+[1]DEPURADO!K133</f>
        <v>0</v>
      </c>
      <c r="AF139" s="24">
        <v>0</v>
      </c>
      <c r="AG139" s="24">
        <f t="shared" si="13"/>
        <v>0</v>
      </c>
      <c r="AH139" s="24">
        <v>0</v>
      </c>
      <c r="AI139" s="24" t="str">
        <f>+[1]DEPURADO!G133</f>
        <v>SALDO DE CONTRATO LIQUIDADO</v>
      </c>
      <c r="AJ139" s="26"/>
      <c r="AK139" s="27"/>
    </row>
    <row r="140" spans="1:37" s="28" customFormat="1">
      <c r="A140" s="17">
        <f t="shared" si="14"/>
        <v>132</v>
      </c>
      <c r="B140" s="18" t="s">
        <v>44</v>
      </c>
      <c r="C140" s="17">
        <f>+[1]DEPURADO!A134</f>
        <v>28594</v>
      </c>
      <c r="D140" s="17">
        <f>+[1]DEPURADO!B134</f>
        <v>28594</v>
      </c>
      <c r="E140" s="19">
        <f>+[1]DEPURADO!C134</f>
        <v>42277</v>
      </c>
      <c r="F140" s="20">
        <f>+IF([1]DEPURADO!D134&gt;1,[1]DEPURADO!D134," ")</f>
        <v>42293</v>
      </c>
      <c r="G140" s="21">
        <f>[1]DEPURADO!F134</f>
        <v>16910</v>
      </c>
      <c r="H140" s="22">
        <v>0</v>
      </c>
      <c r="I140" s="22">
        <f>+[1]DEPURADO!M134+[1]DEPURADO!N134</f>
        <v>16910</v>
      </c>
      <c r="J140" s="22">
        <f>+[1]DEPURADO!R134</f>
        <v>0</v>
      </c>
      <c r="K140" s="23">
        <f>+[1]DEPURADO!P134+[1]DEPURADO!Q134</f>
        <v>0</v>
      </c>
      <c r="L140" s="22">
        <v>0</v>
      </c>
      <c r="M140" s="22">
        <v>0</v>
      </c>
      <c r="N140" s="22">
        <f t="shared" si="8"/>
        <v>0</v>
      </c>
      <c r="O140" s="22">
        <f t="shared" si="9"/>
        <v>0</v>
      </c>
      <c r="P140" s="18">
        <f>IF([1]DEPURADO!H134&gt;1,0,[1]DEPURADO!B134)</f>
        <v>28594</v>
      </c>
      <c r="Q140" s="24">
        <f t="shared" si="10"/>
        <v>16910</v>
      </c>
      <c r="R140" s="25">
        <f t="shared" si="11"/>
        <v>0</v>
      </c>
      <c r="S140" s="25">
        <f>+[1]DEPURADO!J134</f>
        <v>0</v>
      </c>
      <c r="T140" s="17" t="s">
        <v>45</v>
      </c>
      <c r="U140" s="25">
        <f>+[1]DEPURADO!I134</f>
        <v>0</v>
      </c>
      <c r="V140" s="24"/>
      <c r="W140" s="17" t="s">
        <v>45</v>
      </c>
      <c r="X140" s="25">
        <f>+[1]DEPURADO!K134+[1]DEPURADO!L134</f>
        <v>0</v>
      </c>
      <c r="Y140" s="17" t="s">
        <v>45</v>
      </c>
      <c r="Z140" s="25">
        <f t="shared" si="12"/>
        <v>0</v>
      </c>
      <c r="AA140" s="25"/>
      <c r="AB140" s="25">
        <v>0</v>
      </c>
      <c r="AC140" s="25">
        <v>0</v>
      </c>
      <c r="AD140" s="24"/>
      <c r="AE140" s="24">
        <f>+[1]DEPURADO!K134</f>
        <v>0</v>
      </c>
      <c r="AF140" s="24">
        <v>0</v>
      </c>
      <c r="AG140" s="24">
        <f t="shared" si="13"/>
        <v>0</v>
      </c>
      <c r="AH140" s="24">
        <v>0</v>
      </c>
      <c r="AI140" s="24" t="str">
        <f>+[1]DEPURADO!G134</f>
        <v>SALDO DE CONTRATO LIQUIDADO</v>
      </c>
      <c r="AJ140" s="26"/>
      <c r="AK140" s="27"/>
    </row>
    <row r="141" spans="1:37" s="28" customFormat="1">
      <c r="A141" s="17">
        <f t="shared" si="14"/>
        <v>133</v>
      </c>
      <c r="B141" s="18" t="s">
        <v>44</v>
      </c>
      <c r="C141" s="17">
        <f>+[1]DEPURADO!A135</f>
        <v>28597</v>
      </c>
      <c r="D141" s="17">
        <f>+[1]DEPURADO!B135</f>
        <v>28597</v>
      </c>
      <c r="E141" s="19">
        <f>+[1]DEPURADO!C135</f>
        <v>42277</v>
      </c>
      <c r="F141" s="20">
        <f>+IF([1]DEPURADO!D135&gt;1,[1]DEPURADO!D135," ")</f>
        <v>42293</v>
      </c>
      <c r="G141" s="21">
        <f>[1]DEPURADO!F135</f>
        <v>16910</v>
      </c>
      <c r="H141" s="22">
        <v>0</v>
      </c>
      <c r="I141" s="22">
        <f>+[1]DEPURADO!M135+[1]DEPURADO!N135</f>
        <v>16910</v>
      </c>
      <c r="J141" s="22">
        <f>+[1]DEPURADO!R135</f>
        <v>0</v>
      </c>
      <c r="K141" s="23">
        <f>+[1]DEPURADO!P135+[1]DEPURADO!Q135</f>
        <v>0</v>
      </c>
      <c r="L141" s="22">
        <v>0</v>
      </c>
      <c r="M141" s="22">
        <v>0</v>
      </c>
      <c r="N141" s="22">
        <f t="shared" ref="N141:N204" si="15">+SUM(J141:M141)</f>
        <v>0</v>
      </c>
      <c r="O141" s="22">
        <f t="shared" ref="O141:O204" si="16">+G141-I141-N141</f>
        <v>0</v>
      </c>
      <c r="P141" s="18">
        <f>IF([1]DEPURADO!H135&gt;1,0,[1]DEPURADO!B135)</f>
        <v>28597</v>
      </c>
      <c r="Q141" s="24">
        <f t="shared" ref="Q141:Q204" si="17">+IF(P141&gt;0,G141,0)</f>
        <v>16910</v>
      </c>
      <c r="R141" s="25">
        <f t="shared" ref="R141:R204" si="18">IF(P141=0,G141,0)</f>
        <v>0</v>
      </c>
      <c r="S141" s="25">
        <f>+[1]DEPURADO!J135</f>
        <v>0</v>
      </c>
      <c r="T141" s="17" t="s">
        <v>45</v>
      </c>
      <c r="U141" s="25">
        <f>+[1]DEPURADO!I135</f>
        <v>0</v>
      </c>
      <c r="V141" s="24"/>
      <c r="W141" s="17" t="s">
        <v>45</v>
      </c>
      <c r="X141" s="25">
        <f>+[1]DEPURADO!K135+[1]DEPURADO!L135</f>
        <v>0</v>
      </c>
      <c r="Y141" s="17" t="s">
        <v>45</v>
      </c>
      <c r="Z141" s="25">
        <f t="shared" ref="Z141:Z204" si="19">+X141-AE141+IF(X141-AE141&lt;-1,-X141+AE141,0)</f>
        <v>0</v>
      </c>
      <c r="AA141" s="25"/>
      <c r="AB141" s="25">
        <v>0</v>
      </c>
      <c r="AC141" s="25">
        <v>0</v>
      </c>
      <c r="AD141" s="24"/>
      <c r="AE141" s="24">
        <f>+[1]DEPURADO!K135</f>
        <v>0</v>
      </c>
      <c r="AF141" s="24">
        <v>0</v>
      </c>
      <c r="AG141" s="24">
        <f t="shared" ref="AG141:AG204" si="20">+G141-I141-N141-R141-Z141-AC141-AE141-S141-U141</f>
        <v>0</v>
      </c>
      <c r="AH141" s="24">
        <v>0</v>
      </c>
      <c r="AI141" s="24" t="str">
        <f>+[1]DEPURADO!G135</f>
        <v>SALDO DE CONTRATO LIQUIDADO</v>
      </c>
      <c r="AJ141" s="26"/>
      <c r="AK141" s="27"/>
    </row>
    <row r="142" spans="1:37" s="28" customFormat="1">
      <c r="A142" s="17">
        <f t="shared" si="14"/>
        <v>134</v>
      </c>
      <c r="B142" s="18" t="s">
        <v>44</v>
      </c>
      <c r="C142" s="17">
        <f>+[1]DEPURADO!A136</f>
        <v>28599</v>
      </c>
      <c r="D142" s="17">
        <f>+[1]DEPURADO!B136</f>
        <v>28599</v>
      </c>
      <c r="E142" s="19">
        <f>+[1]DEPURADO!C136</f>
        <v>42277</v>
      </c>
      <c r="F142" s="20">
        <f>+IF([1]DEPURADO!D136&gt;1,[1]DEPURADO!D136," ")</f>
        <v>42293</v>
      </c>
      <c r="G142" s="21">
        <f>[1]DEPURADO!F136</f>
        <v>16910</v>
      </c>
      <c r="H142" s="22">
        <v>0</v>
      </c>
      <c r="I142" s="22">
        <f>+[1]DEPURADO!M136+[1]DEPURADO!N136</f>
        <v>16910</v>
      </c>
      <c r="J142" s="22">
        <f>+[1]DEPURADO!R136</f>
        <v>0</v>
      </c>
      <c r="K142" s="23">
        <f>+[1]DEPURADO!P136+[1]DEPURADO!Q136</f>
        <v>0</v>
      </c>
      <c r="L142" s="22">
        <v>0</v>
      </c>
      <c r="M142" s="22">
        <v>0</v>
      </c>
      <c r="N142" s="22">
        <f t="shared" si="15"/>
        <v>0</v>
      </c>
      <c r="O142" s="22">
        <f t="shared" si="16"/>
        <v>0</v>
      </c>
      <c r="P142" s="18">
        <f>IF([1]DEPURADO!H136&gt;1,0,[1]DEPURADO!B136)</f>
        <v>28599</v>
      </c>
      <c r="Q142" s="24">
        <f t="shared" si="17"/>
        <v>16910</v>
      </c>
      <c r="R142" s="25">
        <f t="shared" si="18"/>
        <v>0</v>
      </c>
      <c r="S142" s="25">
        <f>+[1]DEPURADO!J136</f>
        <v>0</v>
      </c>
      <c r="T142" s="17" t="s">
        <v>45</v>
      </c>
      <c r="U142" s="25">
        <f>+[1]DEPURADO!I136</f>
        <v>0</v>
      </c>
      <c r="V142" s="24"/>
      <c r="W142" s="17" t="s">
        <v>45</v>
      </c>
      <c r="X142" s="25">
        <f>+[1]DEPURADO!K136+[1]DEPURADO!L136</f>
        <v>0</v>
      </c>
      <c r="Y142" s="17" t="s">
        <v>45</v>
      </c>
      <c r="Z142" s="25">
        <f t="shared" si="19"/>
        <v>0</v>
      </c>
      <c r="AA142" s="25"/>
      <c r="AB142" s="25">
        <v>0</v>
      </c>
      <c r="AC142" s="25">
        <v>0</v>
      </c>
      <c r="AD142" s="24"/>
      <c r="AE142" s="24">
        <f>+[1]DEPURADO!K136</f>
        <v>0</v>
      </c>
      <c r="AF142" s="24">
        <v>0</v>
      </c>
      <c r="AG142" s="24">
        <f t="shared" si="20"/>
        <v>0</v>
      </c>
      <c r="AH142" s="24">
        <v>0</v>
      </c>
      <c r="AI142" s="24" t="str">
        <f>+[1]DEPURADO!G136</f>
        <v>SALDO DE CONTRATO LIQUIDADO</v>
      </c>
      <c r="AJ142" s="26"/>
      <c r="AK142" s="27"/>
    </row>
    <row r="143" spans="1:37" s="28" customFormat="1">
      <c r="A143" s="17">
        <f t="shared" si="14"/>
        <v>135</v>
      </c>
      <c r="B143" s="18" t="s">
        <v>44</v>
      </c>
      <c r="C143" s="17">
        <f>+[1]DEPURADO!A137</f>
        <v>28606</v>
      </c>
      <c r="D143" s="17">
        <f>+[1]DEPURADO!B137</f>
        <v>28606</v>
      </c>
      <c r="E143" s="19">
        <f>+[1]DEPURADO!C137</f>
        <v>42277</v>
      </c>
      <c r="F143" s="20">
        <f>+IF([1]DEPURADO!D137&gt;1,[1]DEPURADO!D137," ")</f>
        <v>42293</v>
      </c>
      <c r="G143" s="21">
        <f>[1]DEPURADO!F137</f>
        <v>16910</v>
      </c>
      <c r="H143" s="22">
        <v>0</v>
      </c>
      <c r="I143" s="22">
        <f>+[1]DEPURADO!M137+[1]DEPURADO!N137</f>
        <v>16910</v>
      </c>
      <c r="J143" s="22">
        <f>+[1]DEPURADO!R137</f>
        <v>0</v>
      </c>
      <c r="K143" s="23">
        <f>+[1]DEPURADO!P137+[1]DEPURADO!Q137</f>
        <v>0</v>
      </c>
      <c r="L143" s="22">
        <v>0</v>
      </c>
      <c r="M143" s="22">
        <v>0</v>
      </c>
      <c r="N143" s="22">
        <f t="shared" si="15"/>
        <v>0</v>
      </c>
      <c r="O143" s="22">
        <f t="shared" si="16"/>
        <v>0</v>
      </c>
      <c r="P143" s="18">
        <f>IF([1]DEPURADO!H137&gt;1,0,[1]DEPURADO!B137)</f>
        <v>28606</v>
      </c>
      <c r="Q143" s="24">
        <f t="shared" si="17"/>
        <v>16910</v>
      </c>
      <c r="R143" s="25">
        <f t="shared" si="18"/>
        <v>0</v>
      </c>
      <c r="S143" s="25">
        <f>+[1]DEPURADO!J137</f>
        <v>0</v>
      </c>
      <c r="T143" s="17" t="s">
        <v>45</v>
      </c>
      <c r="U143" s="25">
        <f>+[1]DEPURADO!I137</f>
        <v>0</v>
      </c>
      <c r="V143" s="24"/>
      <c r="W143" s="17" t="s">
        <v>45</v>
      </c>
      <c r="X143" s="25">
        <f>+[1]DEPURADO!K137+[1]DEPURADO!L137</f>
        <v>0</v>
      </c>
      <c r="Y143" s="17" t="s">
        <v>45</v>
      </c>
      <c r="Z143" s="25">
        <f t="shared" si="19"/>
        <v>0</v>
      </c>
      <c r="AA143" s="25"/>
      <c r="AB143" s="25">
        <v>0</v>
      </c>
      <c r="AC143" s="25">
        <v>0</v>
      </c>
      <c r="AD143" s="24"/>
      <c r="AE143" s="24">
        <f>+[1]DEPURADO!K137</f>
        <v>0</v>
      </c>
      <c r="AF143" s="24">
        <v>0</v>
      </c>
      <c r="AG143" s="24">
        <f t="shared" si="20"/>
        <v>0</v>
      </c>
      <c r="AH143" s="24">
        <v>0</v>
      </c>
      <c r="AI143" s="24" t="str">
        <f>+[1]DEPURADO!G137</f>
        <v>SALDO DE CONTRATO LIQUIDADO</v>
      </c>
      <c r="AJ143" s="26"/>
      <c r="AK143" s="27"/>
    </row>
    <row r="144" spans="1:37" s="28" customFormat="1">
      <c r="A144" s="17">
        <f t="shared" si="14"/>
        <v>136</v>
      </c>
      <c r="B144" s="18" t="s">
        <v>44</v>
      </c>
      <c r="C144" s="17">
        <f>+[1]DEPURADO!A138</f>
        <v>28610</v>
      </c>
      <c r="D144" s="17">
        <f>+[1]DEPURADO!B138</f>
        <v>28610</v>
      </c>
      <c r="E144" s="19">
        <f>+[1]DEPURADO!C138</f>
        <v>42277</v>
      </c>
      <c r="F144" s="20">
        <f>+IF([1]DEPURADO!D138&gt;1,[1]DEPURADO!D138," ")</f>
        <v>42293</v>
      </c>
      <c r="G144" s="21">
        <f>[1]DEPURADO!F138</f>
        <v>16910</v>
      </c>
      <c r="H144" s="22">
        <v>0</v>
      </c>
      <c r="I144" s="22">
        <f>+[1]DEPURADO!M138+[1]DEPURADO!N138</f>
        <v>16910</v>
      </c>
      <c r="J144" s="22">
        <f>+[1]DEPURADO!R138</f>
        <v>0</v>
      </c>
      <c r="K144" s="23">
        <f>+[1]DEPURADO!P138+[1]DEPURADO!Q138</f>
        <v>0</v>
      </c>
      <c r="L144" s="22">
        <v>0</v>
      </c>
      <c r="M144" s="22">
        <v>0</v>
      </c>
      <c r="N144" s="22">
        <f t="shared" si="15"/>
        <v>0</v>
      </c>
      <c r="O144" s="22">
        <f t="shared" si="16"/>
        <v>0</v>
      </c>
      <c r="P144" s="18">
        <f>IF([1]DEPURADO!H138&gt;1,0,[1]DEPURADO!B138)</f>
        <v>28610</v>
      </c>
      <c r="Q144" s="24">
        <f t="shared" si="17"/>
        <v>16910</v>
      </c>
      <c r="R144" s="25">
        <f t="shared" si="18"/>
        <v>0</v>
      </c>
      <c r="S144" s="25">
        <f>+[1]DEPURADO!J138</f>
        <v>0</v>
      </c>
      <c r="T144" s="17" t="s">
        <v>45</v>
      </c>
      <c r="U144" s="25">
        <f>+[1]DEPURADO!I138</f>
        <v>0</v>
      </c>
      <c r="V144" s="24"/>
      <c r="W144" s="17" t="s">
        <v>45</v>
      </c>
      <c r="X144" s="25">
        <f>+[1]DEPURADO!K138+[1]DEPURADO!L138</f>
        <v>0</v>
      </c>
      <c r="Y144" s="17" t="s">
        <v>45</v>
      </c>
      <c r="Z144" s="25">
        <f t="shared" si="19"/>
        <v>0</v>
      </c>
      <c r="AA144" s="25"/>
      <c r="AB144" s="25">
        <v>0</v>
      </c>
      <c r="AC144" s="25">
        <v>0</v>
      </c>
      <c r="AD144" s="24"/>
      <c r="AE144" s="24">
        <f>+[1]DEPURADO!K138</f>
        <v>0</v>
      </c>
      <c r="AF144" s="24">
        <v>0</v>
      </c>
      <c r="AG144" s="24">
        <f t="shared" si="20"/>
        <v>0</v>
      </c>
      <c r="AH144" s="24">
        <v>0</v>
      </c>
      <c r="AI144" s="24" t="str">
        <f>+[1]DEPURADO!G138</f>
        <v>SALDO DE CONTRATO LIQUIDADO</v>
      </c>
      <c r="AJ144" s="26"/>
      <c r="AK144" s="27"/>
    </row>
    <row r="145" spans="1:37" s="28" customFormat="1">
      <c r="A145" s="17">
        <f t="shared" si="14"/>
        <v>137</v>
      </c>
      <c r="B145" s="18" t="s">
        <v>44</v>
      </c>
      <c r="C145" s="17">
        <f>+[1]DEPURADO!A139</f>
        <v>28612</v>
      </c>
      <c r="D145" s="17">
        <f>+[1]DEPURADO!B139</f>
        <v>28612</v>
      </c>
      <c r="E145" s="19">
        <f>+[1]DEPURADO!C139</f>
        <v>42277</v>
      </c>
      <c r="F145" s="20">
        <f>+IF([1]DEPURADO!D139&gt;1,[1]DEPURADO!D139," ")</f>
        <v>42293</v>
      </c>
      <c r="G145" s="21">
        <f>[1]DEPURADO!F139</f>
        <v>16910</v>
      </c>
      <c r="H145" s="22">
        <v>0</v>
      </c>
      <c r="I145" s="22">
        <f>+[1]DEPURADO!M139+[1]DEPURADO!N139</f>
        <v>16910</v>
      </c>
      <c r="J145" s="22">
        <f>+[1]DEPURADO!R139</f>
        <v>0</v>
      </c>
      <c r="K145" s="23">
        <f>+[1]DEPURADO!P139+[1]DEPURADO!Q139</f>
        <v>0</v>
      </c>
      <c r="L145" s="22">
        <v>0</v>
      </c>
      <c r="M145" s="22">
        <v>0</v>
      </c>
      <c r="N145" s="22">
        <f t="shared" si="15"/>
        <v>0</v>
      </c>
      <c r="O145" s="22">
        <f t="shared" si="16"/>
        <v>0</v>
      </c>
      <c r="P145" s="18">
        <f>IF([1]DEPURADO!H139&gt;1,0,[1]DEPURADO!B139)</f>
        <v>28612</v>
      </c>
      <c r="Q145" s="24">
        <f t="shared" si="17"/>
        <v>16910</v>
      </c>
      <c r="R145" s="25">
        <f t="shared" si="18"/>
        <v>0</v>
      </c>
      <c r="S145" s="25">
        <f>+[1]DEPURADO!J139</f>
        <v>0</v>
      </c>
      <c r="T145" s="17" t="s">
        <v>45</v>
      </c>
      <c r="U145" s="25">
        <f>+[1]DEPURADO!I139</f>
        <v>0</v>
      </c>
      <c r="V145" s="24"/>
      <c r="W145" s="17" t="s">
        <v>45</v>
      </c>
      <c r="X145" s="25">
        <f>+[1]DEPURADO!K139+[1]DEPURADO!L139</f>
        <v>0</v>
      </c>
      <c r="Y145" s="17" t="s">
        <v>45</v>
      </c>
      <c r="Z145" s="25">
        <f t="shared" si="19"/>
        <v>0</v>
      </c>
      <c r="AA145" s="25"/>
      <c r="AB145" s="25">
        <v>0</v>
      </c>
      <c r="AC145" s="25">
        <v>0</v>
      </c>
      <c r="AD145" s="24"/>
      <c r="AE145" s="24">
        <f>+[1]DEPURADO!K139</f>
        <v>0</v>
      </c>
      <c r="AF145" s="24">
        <v>0</v>
      </c>
      <c r="AG145" s="24">
        <f t="shared" si="20"/>
        <v>0</v>
      </c>
      <c r="AH145" s="24">
        <v>0</v>
      </c>
      <c r="AI145" s="24" t="str">
        <f>+[1]DEPURADO!G139</f>
        <v>SALDO DE CONTRATO LIQUIDADO</v>
      </c>
      <c r="AJ145" s="26"/>
      <c r="AK145" s="27"/>
    </row>
    <row r="146" spans="1:37" s="28" customFormat="1">
      <c r="A146" s="17">
        <f t="shared" si="14"/>
        <v>138</v>
      </c>
      <c r="B146" s="18" t="s">
        <v>44</v>
      </c>
      <c r="C146" s="17">
        <f>+[1]DEPURADO!A140</f>
        <v>28614</v>
      </c>
      <c r="D146" s="17">
        <f>+[1]DEPURADO!B140</f>
        <v>28614</v>
      </c>
      <c r="E146" s="19">
        <f>+[1]DEPURADO!C140</f>
        <v>42277</v>
      </c>
      <c r="F146" s="20">
        <f>+IF([1]DEPURADO!D140&gt;1,[1]DEPURADO!D140," ")</f>
        <v>42293</v>
      </c>
      <c r="G146" s="21">
        <f>[1]DEPURADO!F140</f>
        <v>16910</v>
      </c>
      <c r="H146" s="22">
        <v>0</v>
      </c>
      <c r="I146" s="22">
        <f>+[1]DEPURADO!M140+[1]DEPURADO!N140</f>
        <v>16910</v>
      </c>
      <c r="J146" s="22">
        <f>+[1]DEPURADO!R140</f>
        <v>0</v>
      </c>
      <c r="K146" s="23">
        <f>+[1]DEPURADO!P140+[1]DEPURADO!Q140</f>
        <v>0</v>
      </c>
      <c r="L146" s="22">
        <v>0</v>
      </c>
      <c r="M146" s="22">
        <v>0</v>
      </c>
      <c r="N146" s="22">
        <f t="shared" si="15"/>
        <v>0</v>
      </c>
      <c r="O146" s="22">
        <f t="shared" si="16"/>
        <v>0</v>
      </c>
      <c r="P146" s="18">
        <f>IF([1]DEPURADO!H140&gt;1,0,[1]DEPURADO!B140)</f>
        <v>28614</v>
      </c>
      <c r="Q146" s="24">
        <f t="shared" si="17"/>
        <v>16910</v>
      </c>
      <c r="R146" s="25">
        <f t="shared" si="18"/>
        <v>0</v>
      </c>
      <c r="S146" s="25">
        <f>+[1]DEPURADO!J140</f>
        <v>0</v>
      </c>
      <c r="T146" s="17" t="s">
        <v>45</v>
      </c>
      <c r="U146" s="25">
        <f>+[1]DEPURADO!I140</f>
        <v>0</v>
      </c>
      <c r="V146" s="24"/>
      <c r="W146" s="17" t="s">
        <v>45</v>
      </c>
      <c r="X146" s="25">
        <f>+[1]DEPURADO!K140+[1]DEPURADO!L140</f>
        <v>0</v>
      </c>
      <c r="Y146" s="17" t="s">
        <v>45</v>
      </c>
      <c r="Z146" s="25">
        <f t="shared" si="19"/>
        <v>0</v>
      </c>
      <c r="AA146" s="25"/>
      <c r="AB146" s="25">
        <v>0</v>
      </c>
      <c r="AC146" s="25">
        <v>0</v>
      </c>
      <c r="AD146" s="24"/>
      <c r="AE146" s="24">
        <f>+[1]DEPURADO!K140</f>
        <v>0</v>
      </c>
      <c r="AF146" s="24">
        <v>0</v>
      </c>
      <c r="AG146" s="24">
        <f t="shared" si="20"/>
        <v>0</v>
      </c>
      <c r="AH146" s="24">
        <v>0</v>
      </c>
      <c r="AI146" s="24" t="str">
        <f>+[1]DEPURADO!G140</f>
        <v>SALDO DE CONTRATO LIQUIDADO</v>
      </c>
      <c r="AJ146" s="26"/>
      <c r="AK146" s="27"/>
    </row>
    <row r="147" spans="1:37" s="28" customFormat="1">
      <c r="A147" s="17">
        <f t="shared" si="14"/>
        <v>139</v>
      </c>
      <c r="B147" s="18" t="s">
        <v>44</v>
      </c>
      <c r="C147" s="17">
        <f>+[1]DEPURADO!A141</f>
        <v>28617</v>
      </c>
      <c r="D147" s="17">
        <f>+[1]DEPURADO!B141</f>
        <v>28617</v>
      </c>
      <c r="E147" s="19">
        <f>+[1]DEPURADO!C141</f>
        <v>42277</v>
      </c>
      <c r="F147" s="20">
        <f>+IF([1]DEPURADO!D141&gt;1,[1]DEPURADO!D141," ")</f>
        <v>42293</v>
      </c>
      <c r="G147" s="21">
        <f>[1]DEPURADO!F141</f>
        <v>16910</v>
      </c>
      <c r="H147" s="22">
        <v>0</v>
      </c>
      <c r="I147" s="22">
        <f>+[1]DEPURADO!M141+[1]DEPURADO!N141</f>
        <v>16910</v>
      </c>
      <c r="J147" s="22">
        <f>+[1]DEPURADO!R141</f>
        <v>0</v>
      </c>
      <c r="K147" s="23">
        <f>+[1]DEPURADO!P141+[1]DEPURADO!Q141</f>
        <v>0</v>
      </c>
      <c r="L147" s="22">
        <v>0</v>
      </c>
      <c r="M147" s="22">
        <v>0</v>
      </c>
      <c r="N147" s="22">
        <f t="shared" si="15"/>
        <v>0</v>
      </c>
      <c r="O147" s="22">
        <f t="shared" si="16"/>
        <v>0</v>
      </c>
      <c r="P147" s="18">
        <f>IF([1]DEPURADO!H141&gt;1,0,[1]DEPURADO!B141)</f>
        <v>28617</v>
      </c>
      <c r="Q147" s="24">
        <f t="shared" si="17"/>
        <v>16910</v>
      </c>
      <c r="R147" s="25">
        <f t="shared" si="18"/>
        <v>0</v>
      </c>
      <c r="S147" s="25">
        <f>+[1]DEPURADO!J141</f>
        <v>0</v>
      </c>
      <c r="T147" s="17" t="s">
        <v>45</v>
      </c>
      <c r="U147" s="25">
        <f>+[1]DEPURADO!I141</f>
        <v>0</v>
      </c>
      <c r="V147" s="24"/>
      <c r="W147" s="17" t="s">
        <v>45</v>
      </c>
      <c r="X147" s="25">
        <f>+[1]DEPURADO!K141+[1]DEPURADO!L141</f>
        <v>0</v>
      </c>
      <c r="Y147" s="17" t="s">
        <v>45</v>
      </c>
      <c r="Z147" s="25">
        <f t="shared" si="19"/>
        <v>0</v>
      </c>
      <c r="AA147" s="25"/>
      <c r="AB147" s="25">
        <v>0</v>
      </c>
      <c r="AC147" s="25">
        <v>0</v>
      </c>
      <c r="AD147" s="24"/>
      <c r="AE147" s="24">
        <f>+[1]DEPURADO!K141</f>
        <v>0</v>
      </c>
      <c r="AF147" s="24">
        <v>0</v>
      </c>
      <c r="AG147" s="24">
        <f t="shared" si="20"/>
        <v>0</v>
      </c>
      <c r="AH147" s="24">
        <v>0</v>
      </c>
      <c r="AI147" s="24" t="str">
        <f>+[1]DEPURADO!G141</f>
        <v>SALDO DE CONTRATO LIQUIDADO</v>
      </c>
      <c r="AJ147" s="26"/>
      <c r="AK147" s="27"/>
    </row>
    <row r="148" spans="1:37" s="28" customFormat="1">
      <c r="A148" s="17">
        <f t="shared" si="14"/>
        <v>140</v>
      </c>
      <c r="B148" s="18" t="s">
        <v>44</v>
      </c>
      <c r="C148" s="17">
        <f>+[1]DEPURADO!A142</f>
        <v>28618</v>
      </c>
      <c r="D148" s="17">
        <f>+[1]DEPURADO!B142</f>
        <v>28618</v>
      </c>
      <c r="E148" s="19">
        <f>+[1]DEPURADO!C142</f>
        <v>42277</v>
      </c>
      <c r="F148" s="20">
        <f>+IF([1]DEPURADO!D142&gt;1,[1]DEPURADO!D142," ")</f>
        <v>42293</v>
      </c>
      <c r="G148" s="21">
        <f>[1]DEPURADO!F142</f>
        <v>16910</v>
      </c>
      <c r="H148" s="22">
        <v>0</v>
      </c>
      <c r="I148" s="22">
        <f>+[1]DEPURADO!M142+[1]DEPURADO!N142</f>
        <v>16910</v>
      </c>
      <c r="J148" s="22">
        <f>+[1]DEPURADO!R142</f>
        <v>0</v>
      </c>
      <c r="K148" s="23">
        <f>+[1]DEPURADO!P142+[1]DEPURADO!Q142</f>
        <v>0</v>
      </c>
      <c r="L148" s="22">
        <v>0</v>
      </c>
      <c r="M148" s="22">
        <v>0</v>
      </c>
      <c r="N148" s="22">
        <f t="shared" si="15"/>
        <v>0</v>
      </c>
      <c r="O148" s="22">
        <f t="shared" si="16"/>
        <v>0</v>
      </c>
      <c r="P148" s="18">
        <f>IF([1]DEPURADO!H142&gt;1,0,[1]DEPURADO!B142)</f>
        <v>28618</v>
      </c>
      <c r="Q148" s="24">
        <f t="shared" si="17"/>
        <v>16910</v>
      </c>
      <c r="R148" s="25">
        <f t="shared" si="18"/>
        <v>0</v>
      </c>
      <c r="S148" s="25">
        <f>+[1]DEPURADO!J142</f>
        <v>0</v>
      </c>
      <c r="T148" s="17" t="s">
        <v>45</v>
      </c>
      <c r="U148" s="25">
        <f>+[1]DEPURADO!I142</f>
        <v>0</v>
      </c>
      <c r="V148" s="24"/>
      <c r="W148" s="17" t="s">
        <v>45</v>
      </c>
      <c r="X148" s="25">
        <f>+[1]DEPURADO!K142+[1]DEPURADO!L142</f>
        <v>0</v>
      </c>
      <c r="Y148" s="17" t="s">
        <v>45</v>
      </c>
      <c r="Z148" s="25">
        <f t="shared" si="19"/>
        <v>0</v>
      </c>
      <c r="AA148" s="25"/>
      <c r="AB148" s="25">
        <v>0</v>
      </c>
      <c r="AC148" s="25">
        <v>0</v>
      </c>
      <c r="AD148" s="24"/>
      <c r="AE148" s="24">
        <f>+[1]DEPURADO!K142</f>
        <v>0</v>
      </c>
      <c r="AF148" s="24">
        <v>0</v>
      </c>
      <c r="AG148" s="24">
        <f t="shared" si="20"/>
        <v>0</v>
      </c>
      <c r="AH148" s="24">
        <v>0</v>
      </c>
      <c r="AI148" s="24" t="str">
        <f>+[1]DEPURADO!G142</f>
        <v>SALDO DE CONTRATO LIQUIDADO</v>
      </c>
      <c r="AJ148" s="26"/>
      <c r="AK148" s="27"/>
    </row>
    <row r="149" spans="1:37" s="28" customFormat="1">
      <c r="A149" s="17">
        <f t="shared" si="14"/>
        <v>141</v>
      </c>
      <c r="B149" s="18" t="s">
        <v>44</v>
      </c>
      <c r="C149" s="17">
        <f>+[1]DEPURADO!A143</f>
        <v>28619</v>
      </c>
      <c r="D149" s="17">
        <f>+[1]DEPURADO!B143</f>
        <v>28619</v>
      </c>
      <c r="E149" s="19">
        <f>+[1]DEPURADO!C143</f>
        <v>42277</v>
      </c>
      <c r="F149" s="20">
        <f>+IF([1]DEPURADO!D143&gt;1,[1]DEPURADO!D143," ")</f>
        <v>42293</v>
      </c>
      <c r="G149" s="21">
        <f>[1]DEPURADO!F143</f>
        <v>16910</v>
      </c>
      <c r="H149" s="22">
        <v>0</v>
      </c>
      <c r="I149" s="22">
        <f>+[1]DEPURADO!M143+[1]DEPURADO!N143</f>
        <v>16910</v>
      </c>
      <c r="J149" s="22">
        <f>+[1]DEPURADO!R143</f>
        <v>0</v>
      </c>
      <c r="K149" s="23">
        <f>+[1]DEPURADO!P143+[1]DEPURADO!Q143</f>
        <v>0</v>
      </c>
      <c r="L149" s="22">
        <v>0</v>
      </c>
      <c r="M149" s="22">
        <v>0</v>
      </c>
      <c r="N149" s="22">
        <f t="shared" si="15"/>
        <v>0</v>
      </c>
      <c r="O149" s="22">
        <f t="shared" si="16"/>
        <v>0</v>
      </c>
      <c r="P149" s="18">
        <f>IF([1]DEPURADO!H143&gt;1,0,[1]DEPURADO!B143)</f>
        <v>28619</v>
      </c>
      <c r="Q149" s="24">
        <f t="shared" si="17"/>
        <v>16910</v>
      </c>
      <c r="R149" s="25">
        <f t="shared" si="18"/>
        <v>0</v>
      </c>
      <c r="S149" s="25">
        <f>+[1]DEPURADO!J143</f>
        <v>0</v>
      </c>
      <c r="T149" s="17" t="s">
        <v>45</v>
      </c>
      <c r="U149" s="25">
        <f>+[1]DEPURADO!I143</f>
        <v>0</v>
      </c>
      <c r="V149" s="24"/>
      <c r="W149" s="17" t="s">
        <v>45</v>
      </c>
      <c r="X149" s="25">
        <f>+[1]DEPURADO!K143+[1]DEPURADO!L143</f>
        <v>0</v>
      </c>
      <c r="Y149" s="17" t="s">
        <v>45</v>
      </c>
      <c r="Z149" s="25">
        <f t="shared" si="19"/>
        <v>0</v>
      </c>
      <c r="AA149" s="25"/>
      <c r="AB149" s="25">
        <v>0</v>
      </c>
      <c r="AC149" s="25">
        <v>0</v>
      </c>
      <c r="AD149" s="24"/>
      <c r="AE149" s="24">
        <f>+[1]DEPURADO!K143</f>
        <v>0</v>
      </c>
      <c r="AF149" s="24">
        <v>0</v>
      </c>
      <c r="AG149" s="24">
        <f t="shared" si="20"/>
        <v>0</v>
      </c>
      <c r="AH149" s="24">
        <v>0</v>
      </c>
      <c r="AI149" s="24" t="str">
        <f>+[1]DEPURADO!G143</f>
        <v>SALDO DE CONTRATO LIQUIDADO</v>
      </c>
      <c r="AJ149" s="26"/>
      <c r="AK149" s="27"/>
    </row>
    <row r="150" spans="1:37" s="28" customFormat="1">
      <c r="A150" s="17">
        <f t="shared" si="14"/>
        <v>142</v>
      </c>
      <c r="B150" s="18" t="s">
        <v>44</v>
      </c>
      <c r="C150" s="17">
        <f>+[1]DEPURADO!A144</f>
        <v>28627</v>
      </c>
      <c r="D150" s="17">
        <f>+[1]DEPURADO!B144</f>
        <v>28627</v>
      </c>
      <c r="E150" s="19">
        <f>+[1]DEPURADO!C144</f>
        <v>42277</v>
      </c>
      <c r="F150" s="20">
        <f>+IF([1]DEPURADO!D144&gt;1,[1]DEPURADO!D144," ")</f>
        <v>42293</v>
      </c>
      <c r="G150" s="21">
        <f>[1]DEPURADO!F144</f>
        <v>16910</v>
      </c>
      <c r="H150" s="22">
        <v>0</v>
      </c>
      <c r="I150" s="22">
        <f>+[1]DEPURADO!M144+[1]DEPURADO!N144</f>
        <v>16910</v>
      </c>
      <c r="J150" s="22">
        <f>+[1]DEPURADO!R144</f>
        <v>0</v>
      </c>
      <c r="K150" s="23">
        <f>+[1]DEPURADO!P144+[1]DEPURADO!Q144</f>
        <v>0</v>
      </c>
      <c r="L150" s="22">
        <v>0</v>
      </c>
      <c r="M150" s="22">
        <v>0</v>
      </c>
      <c r="N150" s="22">
        <f t="shared" si="15"/>
        <v>0</v>
      </c>
      <c r="O150" s="22">
        <f t="shared" si="16"/>
        <v>0</v>
      </c>
      <c r="P150" s="18">
        <f>IF([1]DEPURADO!H144&gt;1,0,[1]DEPURADO!B144)</f>
        <v>28627</v>
      </c>
      <c r="Q150" s="24">
        <f t="shared" si="17"/>
        <v>16910</v>
      </c>
      <c r="R150" s="25">
        <f t="shared" si="18"/>
        <v>0</v>
      </c>
      <c r="S150" s="25">
        <f>+[1]DEPURADO!J144</f>
        <v>0</v>
      </c>
      <c r="T150" s="17" t="s">
        <v>45</v>
      </c>
      <c r="U150" s="25">
        <f>+[1]DEPURADO!I144</f>
        <v>0</v>
      </c>
      <c r="V150" s="24"/>
      <c r="W150" s="17" t="s">
        <v>45</v>
      </c>
      <c r="X150" s="25">
        <f>+[1]DEPURADO!K144+[1]DEPURADO!L144</f>
        <v>0</v>
      </c>
      <c r="Y150" s="17" t="s">
        <v>45</v>
      </c>
      <c r="Z150" s="25">
        <f t="shared" si="19"/>
        <v>0</v>
      </c>
      <c r="AA150" s="25"/>
      <c r="AB150" s="25">
        <v>0</v>
      </c>
      <c r="AC150" s="25">
        <v>0</v>
      </c>
      <c r="AD150" s="24"/>
      <c r="AE150" s="24">
        <f>+[1]DEPURADO!K144</f>
        <v>0</v>
      </c>
      <c r="AF150" s="24">
        <v>0</v>
      </c>
      <c r="AG150" s="24">
        <f t="shared" si="20"/>
        <v>0</v>
      </c>
      <c r="AH150" s="24">
        <v>0</v>
      </c>
      <c r="AI150" s="24" t="str">
        <f>+[1]DEPURADO!G144</f>
        <v>SALDO DE CONTRATO LIQUIDADO</v>
      </c>
      <c r="AJ150" s="26"/>
      <c r="AK150" s="27"/>
    </row>
    <row r="151" spans="1:37" s="28" customFormat="1">
      <c r="A151" s="17">
        <f t="shared" si="14"/>
        <v>143</v>
      </c>
      <c r="B151" s="18" t="s">
        <v>44</v>
      </c>
      <c r="C151" s="17">
        <f>+[1]DEPURADO!A145</f>
        <v>28628</v>
      </c>
      <c r="D151" s="17">
        <f>+[1]DEPURADO!B145</f>
        <v>28628</v>
      </c>
      <c r="E151" s="19">
        <f>+[1]DEPURADO!C145</f>
        <v>42277</v>
      </c>
      <c r="F151" s="20">
        <f>+IF([1]DEPURADO!D145&gt;1,[1]DEPURADO!D145," ")</f>
        <v>42293</v>
      </c>
      <c r="G151" s="21">
        <f>[1]DEPURADO!F145</f>
        <v>16910</v>
      </c>
      <c r="H151" s="22">
        <v>0</v>
      </c>
      <c r="I151" s="22">
        <f>+[1]DEPURADO!M145+[1]DEPURADO!N145</f>
        <v>16910</v>
      </c>
      <c r="J151" s="22">
        <f>+[1]DEPURADO!R145</f>
        <v>0</v>
      </c>
      <c r="K151" s="23">
        <f>+[1]DEPURADO!P145+[1]DEPURADO!Q145</f>
        <v>0</v>
      </c>
      <c r="L151" s="22">
        <v>0</v>
      </c>
      <c r="M151" s="22">
        <v>0</v>
      </c>
      <c r="N151" s="22">
        <f t="shared" si="15"/>
        <v>0</v>
      </c>
      <c r="O151" s="22">
        <f t="shared" si="16"/>
        <v>0</v>
      </c>
      <c r="P151" s="18">
        <f>IF([1]DEPURADO!H145&gt;1,0,[1]DEPURADO!B145)</f>
        <v>28628</v>
      </c>
      <c r="Q151" s="24">
        <f t="shared" si="17"/>
        <v>16910</v>
      </c>
      <c r="R151" s="25">
        <f t="shared" si="18"/>
        <v>0</v>
      </c>
      <c r="S151" s="25">
        <f>+[1]DEPURADO!J145</f>
        <v>0</v>
      </c>
      <c r="T151" s="17" t="s">
        <v>45</v>
      </c>
      <c r="U151" s="25">
        <f>+[1]DEPURADO!I145</f>
        <v>0</v>
      </c>
      <c r="V151" s="24"/>
      <c r="W151" s="17" t="s">
        <v>45</v>
      </c>
      <c r="X151" s="25">
        <f>+[1]DEPURADO!K145+[1]DEPURADO!L145</f>
        <v>0</v>
      </c>
      <c r="Y151" s="17" t="s">
        <v>45</v>
      </c>
      <c r="Z151" s="25">
        <f t="shared" si="19"/>
        <v>0</v>
      </c>
      <c r="AA151" s="25"/>
      <c r="AB151" s="25">
        <v>0</v>
      </c>
      <c r="AC151" s="25">
        <v>0</v>
      </c>
      <c r="AD151" s="24"/>
      <c r="AE151" s="24">
        <f>+[1]DEPURADO!K145</f>
        <v>0</v>
      </c>
      <c r="AF151" s="24">
        <v>0</v>
      </c>
      <c r="AG151" s="24">
        <f t="shared" si="20"/>
        <v>0</v>
      </c>
      <c r="AH151" s="24">
        <v>0</v>
      </c>
      <c r="AI151" s="24" t="str">
        <f>+[1]DEPURADO!G145</f>
        <v>SALDO DE CONTRATO LIQUIDADO</v>
      </c>
      <c r="AJ151" s="26"/>
      <c r="AK151" s="27"/>
    </row>
    <row r="152" spans="1:37" s="28" customFormat="1">
      <c r="A152" s="17">
        <f t="shared" si="14"/>
        <v>144</v>
      </c>
      <c r="B152" s="18" t="s">
        <v>44</v>
      </c>
      <c r="C152" s="17">
        <f>+[1]DEPURADO!A146</f>
        <v>28636</v>
      </c>
      <c r="D152" s="17">
        <f>+[1]DEPURADO!B146</f>
        <v>28636</v>
      </c>
      <c r="E152" s="19">
        <f>+[1]DEPURADO!C146</f>
        <v>42277</v>
      </c>
      <c r="F152" s="20">
        <f>+IF([1]DEPURADO!D146&gt;1,[1]DEPURADO!D146," ")</f>
        <v>42293</v>
      </c>
      <c r="G152" s="21">
        <f>[1]DEPURADO!F146</f>
        <v>16910</v>
      </c>
      <c r="H152" s="22">
        <v>0</v>
      </c>
      <c r="I152" s="22">
        <f>+[1]DEPURADO!M146+[1]DEPURADO!N146</f>
        <v>16910</v>
      </c>
      <c r="J152" s="22">
        <f>+[1]DEPURADO!R146</f>
        <v>0</v>
      </c>
      <c r="K152" s="23">
        <f>+[1]DEPURADO!P146+[1]DEPURADO!Q146</f>
        <v>0</v>
      </c>
      <c r="L152" s="22">
        <v>0</v>
      </c>
      <c r="M152" s="22">
        <v>0</v>
      </c>
      <c r="N152" s="22">
        <f t="shared" si="15"/>
        <v>0</v>
      </c>
      <c r="O152" s="22">
        <f t="shared" si="16"/>
        <v>0</v>
      </c>
      <c r="P152" s="18">
        <f>IF([1]DEPURADO!H146&gt;1,0,[1]DEPURADO!B146)</f>
        <v>28636</v>
      </c>
      <c r="Q152" s="24">
        <f t="shared" si="17"/>
        <v>16910</v>
      </c>
      <c r="R152" s="25">
        <f t="shared" si="18"/>
        <v>0</v>
      </c>
      <c r="S152" s="25">
        <f>+[1]DEPURADO!J146</f>
        <v>0</v>
      </c>
      <c r="T152" s="17" t="s">
        <v>45</v>
      </c>
      <c r="U152" s="25">
        <f>+[1]DEPURADO!I146</f>
        <v>0</v>
      </c>
      <c r="V152" s="24"/>
      <c r="W152" s="17" t="s">
        <v>45</v>
      </c>
      <c r="X152" s="25">
        <f>+[1]DEPURADO!K146+[1]DEPURADO!L146</f>
        <v>0</v>
      </c>
      <c r="Y152" s="17" t="s">
        <v>45</v>
      </c>
      <c r="Z152" s="25">
        <f t="shared" si="19"/>
        <v>0</v>
      </c>
      <c r="AA152" s="25"/>
      <c r="AB152" s="25">
        <v>0</v>
      </c>
      <c r="AC152" s="25">
        <v>0</v>
      </c>
      <c r="AD152" s="24"/>
      <c r="AE152" s="24">
        <f>+[1]DEPURADO!K146</f>
        <v>0</v>
      </c>
      <c r="AF152" s="24">
        <v>0</v>
      </c>
      <c r="AG152" s="24">
        <f t="shared" si="20"/>
        <v>0</v>
      </c>
      <c r="AH152" s="24">
        <v>0</v>
      </c>
      <c r="AI152" s="24" t="str">
        <f>+[1]DEPURADO!G146</f>
        <v>SALDO DE CONTRATO LIQUIDADO</v>
      </c>
      <c r="AJ152" s="26"/>
      <c r="AK152" s="27"/>
    </row>
    <row r="153" spans="1:37" s="28" customFormat="1">
      <c r="A153" s="17">
        <f t="shared" si="14"/>
        <v>145</v>
      </c>
      <c r="B153" s="18" t="s">
        <v>44</v>
      </c>
      <c r="C153" s="17">
        <f>+[1]DEPURADO!A147</f>
        <v>28637</v>
      </c>
      <c r="D153" s="17">
        <f>+[1]DEPURADO!B147</f>
        <v>28637</v>
      </c>
      <c r="E153" s="19">
        <f>+[1]DEPURADO!C147</f>
        <v>42277</v>
      </c>
      <c r="F153" s="20">
        <f>+IF([1]DEPURADO!D147&gt;1,[1]DEPURADO!D147," ")</f>
        <v>42293</v>
      </c>
      <c r="G153" s="21">
        <f>[1]DEPURADO!F147</f>
        <v>16910</v>
      </c>
      <c r="H153" s="22">
        <v>0</v>
      </c>
      <c r="I153" s="22">
        <f>+[1]DEPURADO!M147+[1]DEPURADO!N147</f>
        <v>16910</v>
      </c>
      <c r="J153" s="22">
        <f>+[1]DEPURADO!R147</f>
        <v>0</v>
      </c>
      <c r="K153" s="23">
        <f>+[1]DEPURADO!P147+[1]DEPURADO!Q147</f>
        <v>0</v>
      </c>
      <c r="L153" s="22">
        <v>0</v>
      </c>
      <c r="M153" s="22">
        <v>0</v>
      </c>
      <c r="N153" s="22">
        <f t="shared" si="15"/>
        <v>0</v>
      </c>
      <c r="O153" s="22">
        <f t="shared" si="16"/>
        <v>0</v>
      </c>
      <c r="P153" s="18">
        <f>IF([1]DEPURADO!H147&gt;1,0,[1]DEPURADO!B147)</f>
        <v>28637</v>
      </c>
      <c r="Q153" s="24">
        <f t="shared" si="17"/>
        <v>16910</v>
      </c>
      <c r="R153" s="25">
        <f t="shared" si="18"/>
        <v>0</v>
      </c>
      <c r="S153" s="25">
        <f>+[1]DEPURADO!J147</f>
        <v>0</v>
      </c>
      <c r="T153" s="17" t="s">
        <v>45</v>
      </c>
      <c r="U153" s="25">
        <f>+[1]DEPURADO!I147</f>
        <v>0</v>
      </c>
      <c r="V153" s="24"/>
      <c r="W153" s="17" t="s">
        <v>45</v>
      </c>
      <c r="X153" s="25">
        <f>+[1]DEPURADO!K147+[1]DEPURADO!L147</f>
        <v>0</v>
      </c>
      <c r="Y153" s="17" t="s">
        <v>45</v>
      </c>
      <c r="Z153" s="25">
        <f t="shared" si="19"/>
        <v>0</v>
      </c>
      <c r="AA153" s="25"/>
      <c r="AB153" s="25">
        <v>0</v>
      </c>
      <c r="AC153" s="25">
        <v>0</v>
      </c>
      <c r="AD153" s="24"/>
      <c r="AE153" s="24">
        <f>+[1]DEPURADO!K147</f>
        <v>0</v>
      </c>
      <c r="AF153" s="24">
        <v>0</v>
      </c>
      <c r="AG153" s="24">
        <f t="shared" si="20"/>
        <v>0</v>
      </c>
      <c r="AH153" s="24">
        <v>0</v>
      </c>
      <c r="AI153" s="24" t="str">
        <f>+[1]DEPURADO!G147</f>
        <v>SALDO DE CONTRATO LIQUIDADO</v>
      </c>
      <c r="AJ153" s="26"/>
      <c r="AK153" s="27"/>
    </row>
    <row r="154" spans="1:37" s="28" customFormat="1">
      <c r="A154" s="17">
        <f t="shared" si="14"/>
        <v>146</v>
      </c>
      <c r="B154" s="18" t="s">
        <v>44</v>
      </c>
      <c r="C154" s="17">
        <f>+[1]DEPURADO!A148</f>
        <v>28646</v>
      </c>
      <c r="D154" s="17">
        <f>+[1]DEPURADO!B148</f>
        <v>28646</v>
      </c>
      <c r="E154" s="19">
        <f>+[1]DEPURADO!C148</f>
        <v>42277</v>
      </c>
      <c r="F154" s="20">
        <f>+IF([1]DEPURADO!D148&gt;1,[1]DEPURADO!D148," ")</f>
        <v>42293</v>
      </c>
      <c r="G154" s="21">
        <f>[1]DEPURADO!F148</f>
        <v>16910</v>
      </c>
      <c r="H154" s="22">
        <v>0</v>
      </c>
      <c r="I154" s="22">
        <f>+[1]DEPURADO!M148+[1]DEPURADO!N148</f>
        <v>16910</v>
      </c>
      <c r="J154" s="22">
        <f>+[1]DEPURADO!R148</f>
        <v>0</v>
      </c>
      <c r="K154" s="23">
        <f>+[1]DEPURADO!P148+[1]DEPURADO!Q148</f>
        <v>0</v>
      </c>
      <c r="L154" s="22">
        <v>0</v>
      </c>
      <c r="M154" s="22">
        <v>0</v>
      </c>
      <c r="N154" s="22">
        <f t="shared" si="15"/>
        <v>0</v>
      </c>
      <c r="O154" s="22">
        <f t="shared" si="16"/>
        <v>0</v>
      </c>
      <c r="P154" s="18">
        <f>IF([1]DEPURADO!H148&gt;1,0,[1]DEPURADO!B148)</f>
        <v>28646</v>
      </c>
      <c r="Q154" s="24">
        <f t="shared" si="17"/>
        <v>16910</v>
      </c>
      <c r="R154" s="25">
        <f t="shared" si="18"/>
        <v>0</v>
      </c>
      <c r="S154" s="25">
        <f>+[1]DEPURADO!J148</f>
        <v>0</v>
      </c>
      <c r="T154" s="17" t="s">
        <v>45</v>
      </c>
      <c r="U154" s="25">
        <f>+[1]DEPURADO!I148</f>
        <v>0</v>
      </c>
      <c r="V154" s="24"/>
      <c r="W154" s="17" t="s">
        <v>45</v>
      </c>
      <c r="X154" s="25">
        <f>+[1]DEPURADO!K148+[1]DEPURADO!L148</f>
        <v>0</v>
      </c>
      <c r="Y154" s="17" t="s">
        <v>45</v>
      </c>
      <c r="Z154" s="25">
        <f t="shared" si="19"/>
        <v>0</v>
      </c>
      <c r="AA154" s="25"/>
      <c r="AB154" s="25">
        <v>0</v>
      </c>
      <c r="AC154" s="25">
        <v>0</v>
      </c>
      <c r="AD154" s="24"/>
      <c r="AE154" s="24">
        <f>+[1]DEPURADO!K148</f>
        <v>0</v>
      </c>
      <c r="AF154" s="24">
        <v>0</v>
      </c>
      <c r="AG154" s="24">
        <f t="shared" si="20"/>
        <v>0</v>
      </c>
      <c r="AH154" s="24">
        <v>0</v>
      </c>
      <c r="AI154" s="24" t="str">
        <f>+[1]DEPURADO!G148</f>
        <v>SALDO DE CONTRATO LIQUIDADO</v>
      </c>
      <c r="AJ154" s="26"/>
      <c r="AK154" s="27"/>
    </row>
    <row r="155" spans="1:37" s="28" customFormat="1">
      <c r="A155" s="17">
        <f t="shared" si="14"/>
        <v>147</v>
      </c>
      <c r="B155" s="18" t="s">
        <v>44</v>
      </c>
      <c r="C155" s="17">
        <f>+[1]DEPURADO!A149</f>
        <v>28098</v>
      </c>
      <c r="D155" s="17">
        <f>+[1]DEPURADO!B149</f>
        <v>28098</v>
      </c>
      <c r="E155" s="19">
        <f>+[1]DEPURADO!C149</f>
        <v>42277</v>
      </c>
      <c r="F155" s="20">
        <f>+IF([1]DEPURADO!D149&gt;1,[1]DEPURADO!D149," ")</f>
        <v>42293</v>
      </c>
      <c r="G155" s="21">
        <f>[1]DEPURADO!F149</f>
        <v>16910</v>
      </c>
      <c r="H155" s="22">
        <v>0</v>
      </c>
      <c r="I155" s="22">
        <f>+[1]DEPURADO!M149+[1]DEPURADO!N149</f>
        <v>16910</v>
      </c>
      <c r="J155" s="22">
        <f>+[1]DEPURADO!R149</f>
        <v>0</v>
      </c>
      <c r="K155" s="23">
        <f>+[1]DEPURADO!P149+[1]DEPURADO!Q149</f>
        <v>0</v>
      </c>
      <c r="L155" s="22">
        <v>0</v>
      </c>
      <c r="M155" s="22">
        <v>0</v>
      </c>
      <c r="N155" s="22">
        <f t="shared" si="15"/>
        <v>0</v>
      </c>
      <c r="O155" s="22">
        <f t="shared" si="16"/>
        <v>0</v>
      </c>
      <c r="P155" s="18">
        <f>IF([1]DEPURADO!H149&gt;1,0,[1]DEPURADO!B149)</f>
        <v>28098</v>
      </c>
      <c r="Q155" s="24">
        <f t="shared" si="17"/>
        <v>16910</v>
      </c>
      <c r="R155" s="25">
        <f t="shared" si="18"/>
        <v>0</v>
      </c>
      <c r="S155" s="25">
        <f>+[1]DEPURADO!J149</f>
        <v>0</v>
      </c>
      <c r="T155" s="17" t="s">
        <v>45</v>
      </c>
      <c r="U155" s="25">
        <f>+[1]DEPURADO!I149</f>
        <v>0</v>
      </c>
      <c r="V155" s="24"/>
      <c r="W155" s="17" t="s">
        <v>45</v>
      </c>
      <c r="X155" s="25">
        <f>+[1]DEPURADO!K149+[1]DEPURADO!L149</f>
        <v>0</v>
      </c>
      <c r="Y155" s="17" t="s">
        <v>45</v>
      </c>
      <c r="Z155" s="25">
        <f t="shared" si="19"/>
        <v>0</v>
      </c>
      <c r="AA155" s="25"/>
      <c r="AB155" s="25">
        <v>0</v>
      </c>
      <c r="AC155" s="25">
        <v>0</v>
      </c>
      <c r="AD155" s="24"/>
      <c r="AE155" s="24">
        <f>+[1]DEPURADO!K149</f>
        <v>0</v>
      </c>
      <c r="AF155" s="24">
        <v>0</v>
      </c>
      <c r="AG155" s="24">
        <f t="shared" si="20"/>
        <v>0</v>
      </c>
      <c r="AH155" s="24">
        <v>0</v>
      </c>
      <c r="AI155" s="24" t="str">
        <f>+[1]DEPURADO!G149</f>
        <v>SALDO DE CONTRATO LIQUIDADO</v>
      </c>
      <c r="AJ155" s="26"/>
      <c r="AK155" s="27"/>
    </row>
    <row r="156" spans="1:37" s="28" customFormat="1">
      <c r="A156" s="17">
        <f t="shared" si="14"/>
        <v>148</v>
      </c>
      <c r="B156" s="18" t="s">
        <v>44</v>
      </c>
      <c r="C156" s="17">
        <f>+[1]DEPURADO!A150</f>
        <v>28099</v>
      </c>
      <c r="D156" s="17">
        <f>+[1]DEPURADO!B150</f>
        <v>28099</v>
      </c>
      <c r="E156" s="19">
        <f>+[1]DEPURADO!C150</f>
        <v>42277</v>
      </c>
      <c r="F156" s="20">
        <f>+IF([1]DEPURADO!D150&gt;1,[1]DEPURADO!D150," ")</f>
        <v>42293</v>
      </c>
      <c r="G156" s="21">
        <f>[1]DEPURADO!F150</f>
        <v>16910</v>
      </c>
      <c r="H156" s="22">
        <v>0</v>
      </c>
      <c r="I156" s="22">
        <f>+[1]DEPURADO!M150+[1]DEPURADO!N150</f>
        <v>16910</v>
      </c>
      <c r="J156" s="22">
        <f>+[1]DEPURADO!R150</f>
        <v>0</v>
      </c>
      <c r="K156" s="23">
        <f>+[1]DEPURADO!P150+[1]DEPURADO!Q150</f>
        <v>0</v>
      </c>
      <c r="L156" s="22">
        <v>0</v>
      </c>
      <c r="M156" s="22">
        <v>0</v>
      </c>
      <c r="N156" s="22">
        <f t="shared" si="15"/>
        <v>0</v>
      </c>
      <c r="O156" s="22">
        <f t="shared" si="16"/>
        <v>0</v>
      </c>
      <c r="P156" s="18">
        <f>IF([1]DEPURADO!H150&gt;1,0,[1]DEPURADO!B150)</f>
        <v>28099</v>
      </c>
      <c r="Q156" s="24">
        <f t="shared" si="17"/>
        <v>16910</v>
      </c>
      <c r="R156" s="25">
        <f t="shared" si="18"/>
        <v>0</v>
      </c>
      <c r="S156" s="25">
        <f>+[1]DEPURADO!J150</f>
        <v>0</v>
      </c>
      <c r="T156" s="17" t="s">
        <v>45</v>
      </c>
      <c r="U156" s="25">
        <f>+[1]DEPURADO!I150</f>
        <v>0</v>
      </c>
      <c r="V156" s="24"/>
      <c r="W156" s="17" t="s">
        <v>45</v>
      </c>
      <c r="X156" s="25">
        <f>+[1]DEPURADO!K150+[1]DEPURADO!L150</f>
        <v>0</v>
      </c>
      <c r="Y156" s="17" t="s">
        <v>45</v>
      </c>
      <c r="Z156" s="25">
        <f t="shared" si="19"/>
        <v>0</v>
      </c>
      <c r="AA156" s="25"/>
      <c r="AB156" s="25">
        <v>0</v>
      </c>
      <c r="AC156" s="25">
        <v>0</v>
      </c>
      <c r="AD156" s="24"/>
      <c r="AE156" s="24">
        <f>+[1]DEPURADO!K150</f>
        <v>0</v>
      </c>
      <c r="AF156" s="24">
        <v>0</v>
      </c>
      <c r="AG156" s="24">
        <f t="shared" si="20"/>
        <v>0</v>
      </c>
      <c r="AH156" s="24">
        <v>0</v>
      </c>
      <c r="AI156" s="24" t="str">
        <f>+[1]DEPURADO!G150</f>
        <v>SALDO DE CONTRATO LIQUIDADO</v>
      </c>
      <c r="AJ156" s="26"/>
      <c r="AK156" s="27"/>
    </row>
    <row r="157" spans="1:37" s="28" customFormat="1">
      <c r="A157" s="17">
        <f t="shared" si="14"/>
        <v>149</v>
      </c>
      <c r="B157" s="18" t="s">
        <v>44</v>
      </c>
      <c r="C157" s="17">
        <f>+[1]DEPURADO!A151</f>
        <v>28107</v>
      </c>
      <c r="D157" s="17">
        <f>+[1]DEPURADO!B151</f>
        <v>28107</v>
      </c>
      <c r="E157" s="19">
        <f>+[1]DEPURADO!C151</f>
        <v>42277</v>
      </c>
      <c r="F157" s="20">
        <f>+IF([1]DEPURADO!D151&gt;1,[1]DEPURADO!D151," ")</f>
        <v>42293</v>
      </c>
      <c r="G157" s="21">
        <f>[1]DEPURADO!F151</f>
        <v>16910</v>
      </c>
      <c r="H157" s="22">
        <v>0</v>
      </c>
      <c r="I157" s="22">
        <f>+[1]DEPURADO!M151+[1]DEPURADO!N151</f>
        <v>16910</v>
      </c>
      <c r="J157" s="22">
        <f>+[1]DEPURADO!R151</f>
        <v>0</v>
      </c>
      <c r="K157" s="23">
        <f>+[1]DEPURADO!P151+[1]DEPURADO!Q151</f>
        <v>0</v>
      </c>
      <c r="L157" s="22">
        <v>0</v>
      </c>
      <c r="M157" s="22">
        <v>0</v>
      </c>
      <c r="N157" s="22">
        <f t="shared" si="15"/>
        <v>0</v>
      </c>
      <c r="O157" s="22">
        <f t="shared" si="16"/>
        <v>0</v>
      </c>
      <c r="P157" s="18">
        <f>IF([1]DEPURADO!H151&gt;1,0,[1]DEPURADO!B151)</f>
        <v>28107</v>
      </c>
      <c r="Q157" s="24">
        <f t="shared" si="17"/>
        <v>16910</v>
      </c>
      <c r="R157" s="25">
        <f t="shared" si="18"/>
        <v>0</v>
      </c>
      <c r="S157" s="25">
        <f>+[1]DEPURADO!J151</f>
        <v>0</v>
      </c>
      <c r="T157" s="17" t="s">
        <v>45</v>
      </c>
      <c r="U157" s="25">
        <f>+[1]DEPURADO!I151</f>
        <v>0</v>
      </c>
      <c r="V157" s="24"/>
      <c r="W157" s="17" t="s">
        <v>45</v>
      </c>
      <c r="X157" s="25">
        <f>+[1]DEPURADO!K151+[1]DEPURADO!L151</f>
        <v>0</v>
      </c>
      <c r="Y157" s="17" t="s">
        <v>45</v>
      </c>
      <c r="Z157" s="25">
        <f t="shared" si="19"/>
        <v>0</v>
      </c>
      <c r="AA157" s="25"/>
      <c r="AB157" s="25">
        <v>0</v>
      </c>
      <c r="AC157" s="25">
        <v>0</v>
      </c>
      <c r="AD157" s="24"/>
      <c r="AE157" s="24">
        <f>+[1]DEPURADO!K151</f>
        <v>0</v>
      </c>
      <c r="AF157" s="24">
        <v>0</v>
      </c>
      <c r="AG157" s="24">
        <f t="shared" si="20"/>
        <v>0</v>
      </c>
      <c r="AH157" s="24">
        <v>0</v>
      </c>
      <c r="AI157" s="24" t="str">
        <f>+[1]DEPURADO!G151</f>
        <v>SALDO DE CONTRATO LIQUIDADO</v>
      </c>
      <c r="AJ157" s="26"/>
      <c r="AK157" s="27"/>
    </row>
    <row r="158" spans="1:37" s="28" customFormat="1">
      <c r="A158" s="17">
        <f t="shared" si="14"/>
        <v>150</v>
      </c>
      <c r="B158" s="18" t="s">
        <v>44</v>
      </c>
      <c r="C158" s="17">
        <f>+[1]DEPURADO!A152</f>
        <v>28111</v>
      </c>
      <c r="D158" s="17">
        <f>+[1]DEPURADO!B152</f>
        <v>28111</v>
      </c>
      <c r="E158" s="19">
        <f>+[1]DEPURADO!C152</f>
        <v>42277</v>
      </c>
      <c r="F158" s="20">
        <f>+IF([1]DEPURADO!D152&gt;1,[1]DEPURADO!D152," ")</f>
        <v>42293</v>
      </c>
      <c r="G158" s="21">
        <f>[1]DEPURADO!F152</f>
        <v>16910</v>
      </c>
      <c r="H158" s="22">
        <v>0</v>
      </c>
      <c r="I158" s="22">
        <f>+[1]DEPURADO!M152+[1]DEPURADO!N152</f>
        <v>16910</v>
      </c>
      <c r="J158" s="22">
        <f>+[1]DEPURADO!R152</f>
        <v>0</v>
      </c>
      <c r="K158" s="23">
        <f>+[1]DEPURADO!P152+[1]DEPURADO!Q152</f>
        <v>0</v>
      </c>
      <c r="L158" s="22">
        <v>0</v>
      </c>
      <c r="M158" s="22">
        <v>0</v>
      </c>
      <c r="N158" s="22">
        <f t="shared" si="15"/>
        <v>0</v>
      </c>
      <c r="O158" s="22">
        <f t="shared" si="16"/>
        <v>0</v>
      </c>
      <c r="P158" s="18">
        <f>IF([1]DEPURADO!H152&gt;1,0,[1]DEPURADO!B152)</f>
        <v>28111</v>
      </c>
      <c r="Q158" s="24">
        <f t="shared" si="17"/>
        <v>16910</v>
      </c>
      <c r="R158" s="25">
        <f t="shared" si="18"/>
        <v>0</v>
      </c>
      <c r="S158" s="25">
        <f>+[1]DEPURADO!J152</f>
        <v>0</v>
      </c>
      <c r="T158" s="17" t="s">
        <v>45</v>
      </c>
      <c r="U158" s="25">
        <f>+[1]DEPURADO!I152</f>
        <v>0</v>
      </c>
      <c r="V158" s="24"/>
      <c r="W158" s="17" t="s">
        <v>45</v>
      </c>
      <c r="X158" s="25">
        <f>+[1]DEPURADO!K152+[1]DEPURADO!L152</f>
        <v>0</v>
      </c>
      <c r="Y158" s="17" t="s">
        <v>45</v>
      </c>
      <c r="Z158" s="25">
        <f t="shared" si="19"/>
        <v>0</v>
      </c>
      <c r="AA158" s="25"/>
      <c r="AB158" s="25">
        <v>0</v>
      </c>
      <c r="AC158" s="25">
        <v>0</v>
      </c>
      <c r="AD158" s="24"/>
      <c r="AE158" s="24">
        <f>+[1]DEPURADO!K152</f>
        <v>0</v>
      </c>
      <c r="AF158" s="24">
        <v>0</v>
      </c>
      <c r="AG158" s="24">
        <f t="shared" si="20"/>
        <v>0</v>
      </c>
      <c r="AH158" s="24">
        <v>0</v>
      </c>
      <c r="AI158" s="24" t="str">
        <f>+[1]DEPURADO!G152</f>
        <v>SALDO DE CONTRATO LIQUIDADO</v>
      </c>
      <c r="AJ158" s="26"/>
      <c r="AK158" s="27"/>
    </row>
    <row r="159" spans="1:37" s="28" customFormat="1">
      <c r="A159" s="17">
        <f t="shared" si="14"/>
        <v>151</v>
      </c>
      <c r="B159" s="18" t="s">
        <v>44</v>
      </c>
      <c r="C159" s="17">
        <f>+[1]DEPURADO!A153</f>
        <v>28188</v>
      </c>
      <c r="D159" s="17">
        <f>+[1]DEPURADO!B153</f>
        <v>28188</v>
      </c>
      <c r="E159" s="19">
        <f>+[1]DEPURADO!C153</f>
        <v>42277</v>
      </c>
      <c r="F159" s="20">
        <f>+IF([1]DEPURADO!D153&gt;1,[1]DEPURADO!D153," ")</f>
        <v>42293</v>
      </c>
      <c r="G159" s="21">
        <f>[1]DEPURADO!F153</f>
        <v>16910</v>
      </c>
      <c r="H159" s="22">
        <v>0</v>
      </c>
      <c r="I159" s="22">
        <f>+[1]DEPURADO!M153+[1]DEPURADO!N153</f>
        <v>16910</v>
      </c>
      <c r="J159" s="22">
        <f>+[1]DEPURADO!R153</f>
        <v>0</v>
      </c>
      <c r="K159" s="23">
        <f>+[1]DEPURADO!P153+[1]DEPURADO!Q153</f>
        <v>0</v>
      </c>
      <c r="L159" s="22">
        <v>0</v>
      </c>
      <c r="M159" s="22">
        <v>0</v>
      </c>
      <c r="N159" s="22">
        <f t="shared" si="15"/>
        <v>0</v>
      </c>
      <c r="O159" s="22">
        <f t="shared" si="16"/>
        <v>0</v>
      </c>
      <c r="P159" s="18">
        <f>IF([1]DEPURADO!H153&gt;1,0,[1]DEPURADO!B153)</f>
        <v>28188</v>
      </c>
      <c r="Q159" s="24">
        <f t="shared" si="17"/>
        <v>16910</v>
      </c>
      <c r="R159" s="25">
        <f t="shared" si="18"/>
        <v>0</v>
      </c>
      <c r="S159" s="25">
        <f>+[1]DEPURADO!J153</f>
        <v>0</v>
      </c>
      <c r="T159" s="17" t="s">
        <v>45</v>
      </c>
      <c r="U159" s="25">
        <f>+[1]DEPURADO!I153</f>
        <v>0</v>
      </c>
      <c r="V159" s="24"/>
      <c r="W159" s="17" t="s">
        <v>45</v>
      </c>
      <c r="X159" s="25">
        <f>+[1]DEPURADO!K153+[1]DEPURADO!L153</f>
        <v>0</v>
      </c>
      <c r="Y159" s="17" t="s">
        <v>45</v>
      </c>
      <c r="Z159" s="25">
        <f t="shared" si="19"/>
        <v>0</v>
      </c>
      <c r="AA159" s="25"/>
      <c r="AB159" s="25">
        <v>0</v>
      </c>
      <c r="AC159" s="25">
        <v>0</v>
      </c>
      <c r="AD159" s="24"/>
      <c r="AE159" s="24">
        <f>+[1]DEPURADO!K153</f>
        <v>0</v>
      </c>
      <c r="AF159" s="24">
        <v>0</v>
      </c>
      <c r="AG159" s="24">
        <f t="shared" si="20"/>
        <v>0</v>
      </c>
      <c r="AH159" s="24">
        <v>0</v>
      </c>
      <c r="AI159" s="24" t="str">
        <f>+[1]DEPURADO!G153</f>
        <v>SALDO DE CONTRATO LIQUIDADO</v>
      </c>
      <c r="AJ159" s="26"/>
      <c r="AK159" s="27"/>
    </row>
    <row r="160" spans="1:37" s="28" customFormat="1">
      <c r="A160" s="17">
        <f t="shared" si="14"/>
        <v>152</v>
      </c>
      <c r="B160" s="18" t="s">
        <v>44</v>
      </c>
      <c r="C160" s="17">
        <f>+[1]DEPURADO!A154</f>
        <v>28656</v>
      </c>
      <c r="D160" s="17">
        <f>+[1]DEPURADO!B154</f>
        <v>28656</v>
      </c>
      <c r="E160" s="19">
        <f>+[1]DEPURADO!C154</f>
        <v>42277</v>
      </c>
      <c r="F160" s="20">
        <f>+IF([1]DEPURADO!D154&gt;1,[1]DEPURADO!D154," ")</f>
        <v>42293</v>
      </c>
      <c r="G160" s="21">
        <f>[1]DEPURADO!F154</f>
        <v>16910</v>
      </c>
      <c r="H160" s="22">
        <v>0</v>
      </c>
      <c r="I160" s="22">
        <f>+[1]DEPURADO!M154+[1]DEPURADO!N154</f>
        <v>16910</v>
      </c>
      <c r="J160" s="22">
        <f>+[1]DEPURADO!R154</f>
        <v>0</v>
      </c>
      <c r="K160" s="23">
        <f>+[1]DEPURADO!P154+[1]DEPURADO!Q154</f>
        <v>0</v>
      </c>
      <c r="L160" s="22">
        <v>0</v>
      </c>
      <c r="M160" s="22">
        <v>0</v>
      </c>
      <c r="N160" s="22">
        <f t="shared" si="15"/>
        <v>0</v>
      </c>
      <c r="O160" s="22">
        <f t="shared" si="16"/>
        <v>0</v>
      </c>
      <c r="P160" s="18">
        <f>IF([1]DEPURADO!H154&gt;1,0,[1]DEPURADO!B154)</f>
        <v>28656</v>
      </c>
      <c r="Q160" s="24">
        <f t="shared" si="17"/>
        <v>16910</v>
      </c>
      <c r="R160" s="25">
        <f t="shared" si="18"/>
        <v>0</v>
      </c>
      <c r="S160" s="25">
        <f>+[1]DEPURADO!J154</f>
        <v>0</v>
      </c>
      <c r="T160" s="17" t="s">
        <v>45</v>
      </c>
      <c r="U160" s="25">
        <f>+[1]DEPURADO!I154</f>
        <v>0</v>
      </c>
      <c r="V160" s="24"/>
      <c r="W160" s="17" t="s">
        <v>45</v>
      </c>
      <c r="X160" s="25">
        <f>+[1]DEPURADO!K154+[1]DEPURADO!L154</f>
        <v>0</v>
      </c>
      <c r="Y160" s="17" t="s">
        <v>45</v>
      </c>
      <c r="Z160" s="25">
        <f t="shared" si="19"/>
        <v>0</v>
      </c>
      <c r="AA160" s="25"/>
      <c r="AB160" s="25">
        <v>0</v>
      </c>
      <c r="AC160" s="25">
        <v>0</v>
      </c>
      <c r="AD160" s="24"/>
      <c r="AE160" s="24">
        <f>+[1]DEPURADO!K154</f>
        <v>0</v>
      </c>
      <c r="AF160" s="24">
        <v>0</v>
      </c>
      <c r="AG160" s="24">
        <f t="shared" si="20"/>
        <v>0</v>
      </c>
      <c r="AH160" s="24">
        <v>0</v>
      </c>
      <c r="AI160" s="24" t="str">
        <f>+[1]DEPURADO!G154</f>
        <v>SALDO DE CONTRATO LIQUIDADO</v>
      </c>
      <c r="AJ160" s="26"/>
      <c r="AK160" s="27"/>
    </row>
    <row r="161" spans="1:37" s="28" customFormat="1">
      <c r="A161" s="17">
        <f t="shared" si="14"/>
        <v>153</v>
      </c>
      <c r="B161" s="18" t="s">
        <v>44</v>
      </c>
      <c r="C161" s="17">
        <f>+[1]DEPURADO!A155</f>
        <v>28139</v>
      </c>
      <c r="D161" s="17">
        <f>+[1]DEPURADO!B155</f>
        <v>28139</v>
      </c>
      <c r="E161" s="19">
        <f>+[1]DEPURADO!C155</f>
        <v>42277</v>
      </c>
      <c r="F161" s="20">
        <f>+IF([1]DEPURADO!D155&gt;1,[1]DEPURADO!D155," ")</f>
        <v>42293</v>
      </c>
      <c r="G161" s="21">
        <f>[1]DEPURADO!F155</f>
        <v>16910</v>
      </c>
      <c r="H161" s="22">
        <v>0</v>
      </c>
      <c r="I161" s="22">
        <f>+[1]DEPURADO!M155+[1]DEPURADO!N155</f>
        <v>16910</v>
      </c>
      <c r="J161" s="22">
        <f>+[1]DEPURADO!R155</f>
        <v>0</v>
      </c>
      <c r="K161" s="23">
        <f>+[1]DEPURADO!P155+[1]DEPURADO!Q155</f>
        <v>0</v>
      </c>
      <c r="L161" s="22">
        <v>0</v>
      </c>
      <c r="M161" s="22">
        <v>0</v>
      </c>
      <c r="N161" s="22">
        <f t="shared" si="15"/>
        <v>0</v>
      </c>
      <c r="O161" s="22">
        <f t="shared" si="16"/>
        <v>0</v>
      </c>
      <c r="P161" s="18">
        <f>IF([1]DEPURADO!H155&gt;1,0,[1]DEPURADO!B155)</f>
        <v>28139</v>
      </c>
      <c r="Q161" s="24">
        <f t="shared" si="17"/>
        <v>16910</v>
      </c>
      <c r="R161" s="25">
        <f t="shared" si="18"/>
        <v>0</v>
      </c>
      <c r="S161" s="25">
        <f>+[1]DEPURADO!J155</f>
        <v>0</v>
      </c>
      <c r="T161" s="17" t="s">
        <v>45</v>
      </c>
      <c r="U161" s="25">
        <f>+[1]DEPURADO!I155</f>
        <v>0</v>
      </c>
      <c r="V161" s="24"/>
      <c r="W161" s="17" t="s">
        <v>45</v>
      </c>
      <c r="X161" s="25">
        <f>+[1]DEPURADO!K155+[1]DEPURADO!L155</f>
        <v>0</v>
      </c>
      <c r="Y161" s="17" t="s">
        <v>45</v>
      </c>
      <c r="Z161" s="25">
        <f t="shared" si="19"/>
        <v>0</v>
      </c>
      <c r="AA161" s="25"/>
      <c r="AB161" s="25">
        <v>0</v>
      </c>
      <c r="AC161" s="25">
        <v>0</v>
      </c>
      <c r="AD161" s="24"/>
      <c r="AE161" s="24">
        <f>+[1]DEPURADO!K155</f>
        <v>0</v>
      </c>
      <c r="AF161" s="24">
        <v>0</v>
      </c>
      <c r="AG161" s="24">
        <f t="shared" si="20"/>
        <v>0</v>
      </c>
      <c r="AH161" s="24">
        <v>0</v>
      </c>
      <c r="AI161" s="24" t="str">
        <f>+[1]DEPURADO!G155</f>
        <v>SALDO DE CONTRATO LIQUIDADO</v>
      </c>
      <c r="AJ161" s="26"/>
      <c r="AK161" s="27"/>
    </row>
    <row r="162" spans="1:37" s="28" customFormat="1">
      <c r="A162" s="17">
        <f t="shared" si="14"/>
        <v>154</v>
      </c>
      <c r="B162" s="18" t="s">
        <v>44</v>
      </c>
      <c r="C162" s="17">
        <f>+[1]DEPURADO!A156</f>
        <v>28664</v>
      </c>
      <c r="D162" s="17">
        <f>+[1]DEPURADO!B156</f>
        <v>28664</v>
      </c>
      <c r="E162" s="19">
        <f>+[1]DEPURADO!C156</f>
        <v>42277</v>
      </c>
      <c r="F162" s="20">
        <f>+IF([1]DEPURADO!D156&gt;1,[1]DEPURADO!D156," ")</f>
        <v>42293</v>
      </c>
      <c r="G162" s="21">
        <f>[1]DEPURADO!F156</f>
        <v>16910</v>
      </c>
      <c r="H162" s="22">
        <v>0</v>
      </c>
      <c r="I162" s="22">
        <f>+[1]DEPURADO!M156+[1]DEPURADO!N156</f>
        <v>16910</v>
      </c>
      <c r="J162" s="22">
        <f>+[1]DEPURADO!R156</f>
        <v>0</v>
      </c>
      <c r="K162" s="23">
        <f>+[1]DEPURADO!P156+[1]DEPURADO!Q156</f>
        <v>0</v>
      </c>
      <c r="L162" s="22">
        <v>0</v>
      </c>
      <c r="M162" s="22">
        <v>0</v>
      </c>
      <c r="N162" s="22">
        <f t="shared" si="15"/>
        <v>0</v>
      </c>
      <c r="O162" s="22">
        <f t="shared" si="16"/>
        <v>0</v>
      </c>
      <c r="P162" s="18">
        <f>IF([1]DEPURADO!H156&gt;1,0,[1]DEPURADO!B156)</f>
        <v>28664</v>
      </c>
      <c r="Q162" s="24">
        <f t="shared" si="17"/>
        <v>16910</v>
      </c>
      <c r="R162" s="25">
        <f t="shared" si="18"/>
        <v>0</v>
      </c>
      <c r="S162" s="25">
        <f>+[1]DEPURADO!J156</f>
        <v>0</v>
      </c>
      <c r="T162" s="17" t="s">
        <v>45</v>
      </c>
      <c r="U162" s="25">
        <f>+[1]DEPURADO!I156</f>
        <v>0</v>
      </c>
      <c r="V162" s="24"/>
      <c r="W162" s="17" t="s">
        <v>45</v>
      </c>
      <c r="X162" s="25">
        <f>+[1]DEPURADO!K156+[1]DEPURADO!L156</f>
        <v>0</v>
      </c>
      <c r="Y162" s="17" t="s">
        <v>45</v>
      </c>
      <c r="Z162" s="25">
        <f t="shared" si="19"/>
        <v>0</v>
      </c>
      <c r="AA162" s="25"/>
      <c r="AB162" s="25">
        <v>0</v>
      </c>
      <c r="AC162" s="25">
        <v>0</v>
      </c>
      <c r="AD162" s="24"/>
      <c r="AE162" s="24">
        <f>+[1]DEPURADO!K156</f>
        <v>0</v>
      </c>
      <c r="AF162" s="24">
        <v>0</v>
      </c>
      <c r="AG162" s="24">
        <f t="shared" si="20"/>
        <v>0</v>
      </c>
      <c r="AH162" s="24">
        <v>0</v>
      </c>
      <c r="AI162" s="24" t="str">
        <f>+[1]DEPURADO!G156</f>
        <v>SALDO DE CONTRATO LIQUIDADO</v>
      </c>
      <c r="AJ162" s="26"/>
      <c r="AK162" s="27"/>
    </row>
    <row r="163" spans="1:37" s="28" customFormat="1">
      <c r="A163" s="17">
        <f t="shared" si="14"/>
        <v>155</v>
      </c>
      <c r="B163" s="18" t="s">
        <v>44</v>
      </c>
      <c r="C163" s="17">
        <f>+[1]DEPURADO!A157</f>
        <v>27998</v>
      </c>
      <c r="D163" s="17">
        <f>+[1]DEPURADO!B157</f>
        <v>27998</v>
      </c>
      <c r="E163" s="19">
        <f>+[1]DEPURADO!C157</f>
        <v>42277</v>
      </c>
      <c r="F163" s="20">
        <f>+IF([1]DEPURADO!D157&gt;1,[1]DEPURADO!D157," ")</f>
        <v>42293</v>
      </c>
      <c r="G163" s="21">
        <f>[1]DEPURADO!F157</f>
        <v>17900</v>
      </c>
      <c r="H163" s="22">
        <v>0</v>
      </c>
      <c r="I163" s="22">
        <f>+[1]DEPURADO!M157+[1]DEPURADO!N157</f>
        <v>17900</v>
      </c>
      <c r="J163" s="22">
        <f>+[1]DEPURADO!R157</f>
        <v>0</v>
      </c>
      <c r="K163" s="23">
        <f>+[1]DEPURADO!P157+[1]DEPURADO!Q157</f>
        <v>0</v>
      </c>
      <c r="L163" s="22">
        <v>0</v>
      </c>
      <c r="M163" s="22">
        <v>0</v>
      </c>
      <c r="N163" s="22">
        <f t="shared" si="15"/>
        <v>0</v>
      </c>
      <c r="O163" s="22">
        <f t="shared" si="16"/>
        <v>0</v>
      </c>
      <c r="P163" s="18">
        <f>IF([1]DEPURADO!H157&gt;1,0,[1]DEPURADO!B157)</f>
        <v>27998</v>
      </c>
      <c r="Q163" s="24">
        <f t="shared" si="17"/>
        <v>17900</v>
      </c>
      <c r="R163" s="25">
        <f t="shared" si="18"/>
        <v>0</v>
      </c>
      <c r="S163" s="25">
        <f>+[1]DEPURADO!J157</f>
        <v>0</v>
      </c>
      <c r="T163" s="17" t="s">
        <v>45</v>
      </c>
      <c r="U163" s="25">
        <f>+[1]DEPURADO!I157</f>
        <v>0</v>
      </c>
      <c r="V163" s="24"/>
      <c r="W163" s="17" t="s">
        <v>45</v>
      </c>
      <c r="X163" s="25">
        <f>+[1]DEPURADO!K157+[1]DEPURADO!L157</f>
        <v>0</v>
      </c>
      <c r="Y163" s="17" t="s">
        <v>45</v>
      </c>
      <c r="Z163" s="25">
        <f t="shared" si="19"/>
        <v>0</v>
      </c>
      <c r="AA163" s="25"/>
      <c r="AB163" s="25">
        <v>0</v>
      </c>
      <c r="AC163" s="25">
        <v>0</v>
      </c>
      <c r="AD163" s="24"/>
      <c r="AE163" s="24">
        <f>+[1]DEPURADO!K157</f>
        <v>0</v>
      </c>
      <c r="AF163" s="24">
        <v>0</v>
      </c>
      <c r="AG163" s="24">
        <f t="shared" si="20"/>
        <v>0</v>
      </c>
      <c r="AH163" s="24">
        <v>0</v>
      </c>
      <c r="AI163" s="24" t="str">
        <f>+[1]DEPURADO!G157</f>
        <v>SALDO DE CONTRATO LIQUIDADO</v>
      </c>
      <c r="AJ163" s="26"/>
      <c r="AK163" s="27"/>
    </row>
    <row r="164" spans="1:37" s="28" customFormat="1">
      <c r="A164" s="17">
        <f t="shared" si="14"/>
        <v>156</v>
      </c>
      <c r="B164" s="18" t="s">
        <v>44</v>
      </c>
      <c r="C164" s="17">
        <f>+[1]DEPURADO!A158</f>
        <v>28091</v>
      </c>
      <c r="D164" s="17">
        <f>+[1]DEPURADO!B158</f>
        <v>28091</v>
      </c>
      <c r="E164" s="19">
        <f>+[1]DEPURADO!C158</f>
        <v>42277</v>
      </c>
      <c r="F164" s="20">
        <f>+IF([1]DEPURADO!D158&gt;1,[1]DEPURADO!D158," ")</f>
        <v>42293</v>
      </c>
      <c r="G164" s="21">
        <f>[1]DEPURADO!F158</f>
        <v>17910</v>
      </c>
      <c r="H164" s="22">
        <v>0</v>
      </c>
      <c r="I164" s="22">
        <f>+[1]DEPURADO!M158+[1]DEPURADO!N158</f>
        <v>17910</v>
      </c>
      <c r="J164" s="22">
        <f>+[1]DEPURADO!R158</f>
        <v>0</v>
      </c>
      <c r="K164" s="23">
        <f>+[1]DEPURADO!P158+[1]DEPURADO!Q158</f>
        <v>0</v>
      </c>
      <c r="L164" s="22">
        <v>0</v>
      </c>
      <c r="M164" s="22">
        <v>0</v>
      </c>
      <c r="N164" s="22">
        <f t="shared" si="15"/>
        <v>0</v>
      </c>
      <c r="O164" s="22">
        <f t="shared" si="16"/>
        <v>0</v>
      </c>
      <c r="P164" s="18">
        <f>IF([1]DEPURADO!H158&gt;1,0,[1]DEPURADO!B158)</f>
        <v>28091</v>
      </c>
      <c r="Q164" s="24">
        <f t="shared" si="17"/>
        <v>17910</v>
      </c>
      <c r="R164" s="25">
        <f t="shared" si="18"/>
        <v>0</v>
      </c>
      <c r="S164" s="25">
        <f>+[1]DEPURADO!J158</f>
        <v>0</v>
      </c>
      <c r="T164" s="17" t="s">
        <v>45</v>
      </c>
      <c r="U164" s="25">
        <f>+[1]DEPURADO!I158</f>
        <v>0</v>
      </c>
      <c r="V164" s="24"/>
      <c r="W164" s="17" t="s">
        <v>45</v>
      </c>
      <c r="X164" s="25">
        <f>+[1]DEPURADO!K158+[1]DEPURADO!L158</f>
        <v>0</v>
      </c>
      <c r="Y164" s="17" t="s">
        <v>45</v>
      </c>
      <c r="Z164" s="25">
        <f t="shared" si="19"/>
        <v>0</v>
      </c>
      <c r="AA164" s="25"/>
      <c r="AB164" s="25">
        <v>0</v>
      </c>
      <c r="AC164" s="25">
        <v>0</v>
      </c>
      <c r="AD164" s="24"/>
      <c r="AE164" s="24">
        <f>+[1]DEPURADO!K158</f>
        <v>0</v>
      </c>
      <c r="AF164" s="24">
        <v>0</v>
      </c>
      <c r="AG164" s="24">
        <f t="shared" si="20"/>
        <v>0</v>
      </c>
      <c r="AH164" s="24">
        <v>0</v>
      </c>
      <c r="AI164" s="24" t="str">
        <f>+[1]DEPURADO!G158</f>
        <v>SALDO DE CONTRATO LIQUIDADO</v>
      </c>
      <c r="AJ164" s="26"/>
      <c r="AK164" s="27"/>
    </row>
    <row r="165" spans="1:37" s="28" customFormat="1">
      <c r="A165" s="17">
        <f t="shared" si="14"/>
        <v>157</v>
      </c>
      <c r="B165" s="18" t="s">
        <v>44</v>
      </c>
      <c r="C165" s="17">
        <f>+[1]DEPURADO!A159</f>
        <v>28225</v>
      </c>
      <c r="D165" s="17">
        <f>+[1]DEPURADO!B159</f>
        <v>28225</v>
      </c>
      <c r="E165" s="19">
        <f>+[1]DEPURADO!C159</f>
        <v>42277</v>
      </c>
      <c r="F165" s="20">
        <f>+IF([1]DEPURADO!D159&gt;1,[1]DEPURADO!D159," ")</f>
        <v>42293</v>
      </c>
      <c r="G165" s="21">
        <f>[1]DEPURADO!F159</f>
        <v>180900</v>
      </c>
      <c r="H165" s="22">
        <v>0</v>
      </c>
      <c r="I165" s="22">
        <f>+[1]DEPURADO!M159+[1]DEPURADO!N159</f>
        <v>180900</v>
      </c>
      <c r="J165" s="22">
        <f>+[1]DEPURADO!R159</f>
        <v>0</v>
      </c>
      <c r="K165" s="23">
        <f>+[1]DEPURADO!P159+[1]DEPURADO!Q159</f>
        <v>0</v>
      </c>
      <c r="L165" s="22">
        <v>0</v>
      </c>
      <c r="M165" s="22">
        <v>0</v>
      </c>
      <c r="N165" s="22">
        <f t="shared" si="15"/>
        <v>0</v>
      </c>
      <c r="O165" s="22">
        <f t="shared" si="16"/>
        <v>0</v>
      </c>
      <c r="P165" s="18">
        <f>IF([1]DEPURADO!H159&gt;1,0,[1]DEPURADO!B159)</f>
        <v>28225</v>
      </c>
      <c r="Q165" s="24">
        <f t="shared" si="17"/>
        <v>180900</v>
      </c>
      <c r="R165" s="25">
        <f t="shared" si="18"/>
        <v>0</v>
      </c>
      <c r="S165" s="25">
        <f>+[1]DEPURADO!J159</f>
        <v>0</v>
      </c>
      <c r="T165" s="17" t="s">
        <v>45</v>
      </c>
      <c r="U165" s="25">
        <f>+[1]DEPURADO!I159</f>
        <v>0</v>
      </c>
      <c r="V165" s="24"/>
      <c r="W165" s="17" t="s">
        <v>45</v>
      </c>
      <c r="X165" s="25">
        <f>+[1]DEPURADO!K159+[1]DEPURADO!L159</f>
        <v>0</v>
      </c>
      <c r="Y165" s="17" t="s">
        <v>45</v>
      </c>
      <c r="Z165" s="25">
        <f t="shared" si="19"/>
        <v>0</v>
      </c>
      <c r="AA165" s="25"/>
      <c r="AB165" s="25">
        <v>0</v>
      </c>
      <c r="AC165" s="25">
        <v>0</v>
      </c>
      <c r="AD165" s="24"/>
      <c r="AE165" s="24">
        <f>+[1]DEPURADO!K159</f>
        <v>0</v>
      </c>
      <c r="AF165" s="24">
        <v>0</v>
      </c>
      <c r="AG165" s="24">
        <f t="shared" si="20"/>
        <v>0</v>
      </c>
      <c r="AH165" s="24">
        <v>0</v>
      </c>
      <c r="AI165" s="24" t="str">
        <f>+[1]DEPURADO!G159</f>
        <v>SALDO DE CONTRATO LIQUIDADO</v>
      </c>
      <c r="AJ165" s="26"/>
      <c r="AK165" s="27"/>
    </row>
    <row r="166" spans="1:37" s="28" customFormat="1">
      <c r="A166" s="17">
        <f t="shared" si="14"/>
        <v>158</v>
      </c>
      <c r="B166" s="18" t="s">
        <v>44</v>
      </c>
      <c r="C166" s="17">
        <f>+[1]DEPURADO!A160</f>
        <v>28073</v>
      </c>
      <c r="D166" s="17">
        <f>+[1]DEPURADO!B160</f>
        <v>28073</v>
      </c>
      <c r="E166" s="19">
        <f>+[1]DEPURADO!C160</f>
        <v>42277</v>
      </c>
      <c r="F166" s="20">
        <f>+IF([1]DEPURADO!D160&gt;1,[1]DEPURADO!D160," ")</f>
        <v>42293</v>
      </c>
      <c r="G166" s="21">
        <f>[1]DEPURADO!F160</f>
        <v>19050</v>
      </c>
      <c r="H166" s="22">
        <v>0</v>
      </c>
      <c r="I166" s="22">
        <f>+[1]DEPURADO!M160+[1]DEPURADO!N160</f>
        <v>19050</v>
      </c>
      <c r="J166" s="22">
        <f>+[1]DEPURADO!R160</f>
        <v>0</v>
      </c>
      <c r="K166" s="23">
        <f>+[1]DEPURADO!P160+[1]DEPURADO!Q160</f>
        <v>0</v>
      </c>
      <c r="L166" s="22">
        <v>0</v>
      </c>
      <c r="M166" s="22">
        <v>0</v>
      </c>
      <c r="N166" s="22">
        <f t="shared" si="15"/>
        <v>0</v>
      </c>
      <c r="O166" s="22">
        <f t="shared" si="16"/>
        <v>0</v>
      </c>
      <c r="P166" s="18">
        <f>IF([1]DEPURADO!H160&gt;1,0,[1]DEPURADO!B160)</f>
        <v>28073</v>
      </c>
      <c r="Q166" s="24">
        <f t="shared" si="17"/>
        <v>19050</v>
      </c>
      <c r="R166" s="25">
        <f t="shared" si="18"/>
        <v>0</v>
      </c>
      <c r="S166" s="25">
        <f>+[1]DEPURADO!J160</f>
        <v>0</v>
      </c>
      <c r="T166" s="17" t="s">
        <v>45</v>
      </c>
      <c r="U166" s="25">
        <f>+[1]DEPURADO!I160</f>
        <v>0</v>
      </c>
      <c r="V166" s="24"/>
      <c r="W166" s="17" t="s">
        <v>45</v>
      </c>
      <c r="X166" s="25">
        <f>+[1]DEPURADO!K160+[1]DEPURADO!L160</f>
        <v>0</v>
      </c>
      <c r="Y166" s="17" t="s">
        <v>45</v>
      </c>
      <c r="Z166" s="25">
        <f t="shared" si="19"/>
        <v>0</v>
      </c>
      <c r="AA166" s="25"/>
      <c r="AB166" s="25">
        <v>0</v>
      </c>
      <c r="AC166" s="25">
        <v>0</v>
      </c>
      <c r="AD166" s="24"/>
      <c r="AE166" s="24">
        <f>+[1]DEPURADO!K160</f>
        <v>0</v>
      </c>
      <c r="AF166" s="24">
        <v>0</v>
      </c>
      <c r="AG166" s="24">
        <f t="shared" si="20"/>
        <v>0</v>
      </c>
      <c r="AH166" s="24">
        <v>0</v>
      </c>
      <c r="AI166" s="24" t="str">
        <f>+[1]DEPURADO!G160</f>
        <v>SALDO DE CONTRATO LIQUIDADO</v>
      </c>
      <c r="AJ166" s="26"/>
      <c r="AK166" s="27"/>
    </row>
    <row r="167" spans="1:37" s="28" customFormat="1">
      <c r="A167" s="17">
        <f t="shared" si="14"/>
        <v>159</v>
      </c>
      <c r="B167" s="18" t="s">
        <v>44</v>
      </c>
      <c r="C167" s="17">
        <f>+[1]DEPURADO!A161</f>
        <v>28208</v>
      </c>
      <c r="D167" s="17">
        <f>+[1]DEPURADO!B161</f>
        <v>28208</v>
      </c>
      <c r="E167" s="19">
        <f>+[1]DEPURADO!C161</f>
        <v>42277</v>
      </c>
      <c r="F167" s="20">
        <f>+IF([1]DEPURADO!D161&gt;1,[1]DEPURADO!D161," ")</f>
        <v>42293</v>
      </c>
      <c r="G167" s="21">
        <f>[1]DEPURADO!F161</f>
        <v>19050</v>
      </c>
      <c r="H167" s="22">
        <v>0</v>
      </c>
      <c r="I167" s="22">
        <f>+[1]DEPURADO!M161+[1]DEPURADO!N161</f>
        <v>19050</v>
      </c>
      <c r="J167" s="22">
        <f>+[1]DEPURADO!R161</f>
        <v>0</v>
      </c>
      <c r="K167" s="23">
        <f>+[1]DEPURADO!P161+[1]DEPURADO!Q161</f>
        <v>0</v>
      </c>
      <c r="L167" s="22">
        <v>0</v>
      </c>
      <c r="M167" s="22">
        <v>0</v>
      </c>
      <c r="N167" s="22">
        <f t="shared" si="15"/>
        <v>0</v>
      </c>
      <c r="O167" s="22">
        <f t="shared" si="16"/>
        <v>0</v>
      </c>
      <c r="P167" s="18">
        <f>IF([1]DEPURADO!H161&gt;1,0,[1]DEPURADO!B161)</f>
        <v>28208</v>
      </c>
      <c r="Q167" s="24">
        <f t="shared" si="17"/>
        <v>19050</v>
      </c>
      <c r="R167" s="25">
        <f t="shared" si="18"/>
        <v>0</v>
      </c>
      <c r="S167" s="25">
        <f>+[1]DEPURADO!J161</f>
        <v>0</v>
      </c>
      <c r="T167" s="17" t="s">
        <v>45</v>
      </c>
      <c r="U167" s="25">
        <f>+[1]DEPURADO!I161</f>
        <v>0</v>
      </c>
      <c r="V167" s="24"/>
      <c r="W167" s="17" t="s">
        <v>45</v>
      </c>
      <c r="X167" s="25">
        <f>+[1]DEPURADO!K161+[1]DEPURADO!L161</f>
        <v>0</v>
      </c>
      <c r="Y167" s="17" t="s">
        <v>45</v>
      </c>
      <c r="Z167" s="25">
        <f t="shared" si="19"/>
        <v>0</v>
      </c>
      <c r="AA167" s="25"/>
      <c r="AB167" s="25">
        <v>0</v>
      </c>
      <c r="AC167" s="25">
        <v>0</v>
      </c>
      <c r="AD167" s="24"/>
      <c r="AE167" s="24">
        <f>+[1]DEPURADO!K161</f>
        <v>0</v>
      </c>
      <c r="AF167" s="24">
        <v>0</v>
      </c>
      <c r="AG167" s="24">
        <f t="shared" si="20"/>
        <v>0</v>
      </c>
      <c r="AH167" s="24">
        <v>0</v>
      </c>
      <c r="AI167" s="24" t="str">
        <f>+[1]DEPURADO!G161</f>
        <v>SALDO DE CONTRATO LIQUIDADO</v>
      </c>
      <c r="AJ167" s="26"/>
      <c r="AK167" s="27"/>
    </row>
    <row r="168" spans="1:37" s="28" customFormat="1">
      <c r="A168" s="17">
        <f t="shared" si="14"/>
        <v>160</v>
      </c>
      <c r="B168" s="18" t="s">
        <v>44</v>
      </c>
      <c r="C168" s="17">
        <f>+[1]DEPURADO!A162</f>
        <v>28051</v>
      </c>
      <c r="D168" s="17">
        <f>+[1]DEPURADO!B162</f>
        <v>28051</v>
      </c>
      <c r="E168" s="19">
        <f>+[1]DEPURADO!C162</f>
        <v>42277</v>
      </c>
      <c r="F168" s="20">
        <f>+IF([1]DEPURADO!D162&gt;1,[1]DEPURADO!D162," ")</f>
        <v>42293</v>
      </c>
      <c r="G168" s="21">
        <f>[1]DEPURADO!F162</f>
        <v>19050</v>
      </c>
      <c r="H168" s="22">
        <v>0</v>
      </c>
      <c r="I168" s="22">
        <f>+[1]DEPURADO!M162+[1]DEPURADO!N162</f>
        <v>19050</v>
      </c>
      <c r="J168" s="22">
        <f>+[1]DEPURADO!R162</f>
        <v>0</v>
      </c>
      <c r="K168" s="23">
        <f>+[1]DEPURADO!P162+[1]DEPURADO!Q162</f>
        <v>0</v>
      </c>
      <c r="L168" s="22">
        <v>0</v>
      </c>
      <c r="M168" s="22">
        <v>0</v>
      </c>
      <c r="N168" s="22">
        <f t="shared" si="15"/>
        <v>0</v>
      </c>
      <c r="O168" s="22">
        <f t="shared" si="16"/>
        <v>0</v>
      </c>
      <c r="P168" s="18">
        <f>IF([1]DEPURADO!H162&gt;1,0,[1]DEPURADO!B162)</f>
        <v>28051</v>
      </c>
      <c r="Q168" s="24">
        <f t="shared" si="17"/>
        <v>19050</v>
      </c>
      <c r="R168" s="25">
        <f t="shared" si="18"/>
        <v>0</v>
      </c>
      <c r="S168" s="25">
        <f>+[1]DEPURADO!J162</f>
        <v>0</v>
      </c>
      <c r="T168" s="17" t="s">
        <v>45</v>
      </c>
      <c r="U168" s="25">
        <f>+[1]DEPURADO!I162</f>
        <v>0</v>
      </c>
      <c r="V168" s="24"/>
      <c r="W168" s="17" t="s">
        <v>45</v>
      </c>
      <c r="X168" s="25">
        <f>+[1]DEPURADO!K162+[1]DEPURADO!L162</f>
        <v>0</v>
      </c>
      <c r="Y168" s="17" t="s">
        <v>45</v>
      </c>
      <c r="Z168" s="25">
        <f t="shared" si="19"/>
        <v>0</v>
      </c>
      <c r="AA168" s="25"/>
      <c r="AB168" s="25">
        <v>0</v>
      </c>
      <c r="AC168" s="25">
        <v>0</v>
      </c>
      <c r="AD168" s="24"/>
      <c r="AE168" s="24">
        <f>+[1]DEPURADO!K162</f>
        <v>0</v>
      </c>
      <c r="AF168" s="24">
        <v>0</v>
      </c>
      <c r="AG168" s="24">
        <f t="shared" si="20"/>
        <v>0</v>
      </c>
      <c r="AH168" s="24">
        <v>0</v>
      </c>
      <c r="AI168" s="24" t="str">
        <f>+[1]DEPURADO!G162</f>
        <v>SALDO DE CONTRATO LIQUIDADO</v>
      </c>
      <c r="AJ168" s="26"/>
      <c r="AK168" s="27"/>
    </row>
    <row r="169" spans="1:37" s="28" customFormat="1">
      <c r="A169" s="17">
        <f t="shared" si="14"/>
        <v>161</v>
      </c>
      <c r="B169" s="18" t="s">
        <v>44</v>
      </c>
      <c r="C169" s="17">
        <f>+[1]DEPURADO!A163</f>
        <v>28028</v>
      </c>
      <c r="D169" s="17">
        <f>+[1]DEPURADO!B163</f>
        <v>28028</v>
      </c>
      <c r="E169" s="19">
        <f>+[1]DEPURADO!C163</f>
        <v>42277</v>
      </c>
      <c r="F169" s="20">
        <f>+IF([1]DEPURADO!D163&gt;1,[1]DEPURADO!D163," ")</f>
        <v>42293</v>
      </c>
      <c r="G169" s="21">
        <f>[1]DEPURADO!F163</f>
        <v>19050</v>
      </c>
      <c r="H169" s="22">
        <v>0</v>
      </c>
      <c r="I169" s="22">
        <f>+[1]DEPURADO!M163+[1]DEPURADO!N163</f>
        <v>19050</v>
      </c>
      <c r="J169" s="22">
        <f>+[1]DEPURADO!R163</f>
        <v>0</v>
      </c>
      <c r="K169" s="23">
        <f>+[1]DEPURADO!P163+[1]DEPURADO!Q163</f>
        <v>0</v>
      </c>
      <c r="L169" s="22">
        <v>0</v>
      </c>
      <c r="M169" s="22">
        <v>0</v>
      </c>
      <c r="N169" s="22">
        <f t="shared" si="15"/>
        <v>0</v>
      </c>
      <c r="O169" s="22">
        <f t="shared" si="16"/>
        <v>0</v>
      </c>
      <c r="P169" s="18">
        <f>IF([1]DEPURADO!H163&gt;1,0,[1]DEPURADO!B163)</f>
        <v>28028</v>
      </c>
      <c r="Q169" s="24">
        <f t="shared" si="17"/>
        <v>19050</v>
      </c>
      <c r="R169" s="25">
        <f t="shared" si="18"/>
        <v>0</v>
      </c>
      <c r="S169" s="25">
        <f>+[1]DEPURADO!J163</f>
        <v>0</v>
      </c>
      <c r="T169" s="17" t="s">
        <v>45</v>
      </c>
      <c r="U169" s="25">
        <f>+[1]DEPURADO!I163</f>
        <v>0</v>
      </c>
      <c r="V169" s="24"/>
      <c r="W169" s="17" t="s">
        <v>45</v>
      </c>
      <c r="X169" s="25">
        <f>+[1]DEPURADO!K163+[1]DEPURADO!L163</f>
        <v>0</v>
      </c>
      <c r="Y169" s="17" t="s">
        <v>45</v>
      </c>
      <c r="Z169" s="25">
        <f t="shared" si="19"/>
        <v>0</v>
      </c>
      <c r="AA169" s="25"/>
      <c r="AB169" s="25">
        <v>0</v>
      </c>
      <c r="AC169" s="25">
        <v>0</v>
      </c>
      <c r="AD169" s="24"/>
      <c r="AE169" s="24">
        <f>+[1]DEPURADO!K163</f>
        <v>0</v>
      </c>
      <c r="AF169" s="24">
        <v>0</v>
      </c>
      <c r="AG169" s="24">
        <f t="shared" si="20"/>
        <v>0</v>
      </c>
      <c r="AH169" s="24">
        <v>0</v>
      </c>
      <c r="AI169" s="24" t="str">
        <f>+[1]DEPURADO!G163</f>
        <v>SALDO DE CONTRATO LIQUIDADO</v>
      </c>
      <c r="AJ169" s="26"/>
      <c r="AK169" s="27"/>
    </row>
    <row r="170" spans="1:37" s="28" customFormat="1">
      <c r="A170" s="17">
        <f t="shared" si="14"/>
        <v>162</v>
      </c>
      <c r="B170" s="18" t="s">
        <v>44</v>
      </c>
      <c r="C170" s="17">
        <f>+[1]DEPURADO!A164</f>
        <v>28661</v>
      </c>
      <c r="D170" s="17">
        <f>+[1]DEPURADO!B164</f>
        <v>28661</v>
      </c>
      <c r="E170" s="19">
        <f>+[1]DEPURADO!C164</f>
        <v>42277</v>
      </c>
      <c r="F170" s="20">
        <f>+IF([1]DEPURADO!D164&gt;1,[1]DEPURADO!D164," ")</f>
        <v>42293</v>
      </c>
      <c r="G170" s="21">
        <f>[1]DEPURADO!F164</f>
        <v>19550</v>
      </c>
      <c r="H170" s="22">
        <v>0</v>
      </c>
      <c r="I170" s="22">
        <f>+[1]DEPURADO!M164+[1]DEPURADO!N164</f>
        <v>19550</v>
      </c>
      <c r="J170" s="22">
        <f>+[1]DEPURADO!R164</f>
        <v>0</v>
      </c>
      <c r="K170" s="23">
        <f>+[1]DEPURADO!P164+[1]DEPURADO!Q164</f>
        <v>0</v>
      </c>
      <c r="L170" s="22">
        <v>0</v>
      </c>
      <c r="M170" s="22">
        <v>0</v>
      </c>
      <c r="N170" s="22">
        <f t="shared" si="15"/>
        <v>0</v>
      </c>
      <c r="O170" s="22">
        <f t="shared" si="16"/>
        <v>0</v>
      </c>
      <c r="P170" s="18">
        <f>IF([1]DEPURADO!H164&gt;1,0,[1]DEPURADO!B164)</f>
        <v>28661</v>
      </c>
      <c r="Q170" s="24">
        <f t="shared" si="17"/>
        <v>19550</v>
      </c>
      <c r="R170" s="25">
        <f t="shared" si="18"/>
        <v>0</v>
      </c>
      <c r="S170" s="25">
        <f>+[1]DEPURADO!J164</f>
        <v>0</v>
      </c>
      <c r="T170" s="17" t="s">
        <v>45</v>
      </c>
      <c r="U170" s="25">
        <f>+[1]DEPURADO!I164</f>
        <v>0</v>
      </c>
      <c r="V170" s="24"/>
      <c r="W170" s="17" t="s">
        <v>45</v>
      </c>
      <c r="X170" s="25">
        <f>+[1]DEPURADO!K164+[1]DEPURADO!L164</f>
        <v>0</v>
      </c>
      <c r="Y170" s="17" t="s">
        <v>45</v>
      </c>
      <c r="Z170" s="25">
        <f t="shared" si="19"/>
        <v>0</v>
      </c>
      <c r="AA170" s="25"/>
      <c r="AB170" s="25">
        <v>0</v>
      </c>
      <c r="AC170" s="25">
        <v>0</v>
      </c>
      <c r="AD170" s="24"/>
      <c r="AE170" s="24">
        <f>+[1]DEPURADO!K164</f>
        <v>0</v>
      </c>
      <c r="AF170" s="24">
        <v>0</v>
      </c>
      <c r="AG170" s="24">
        <f t="shared" si="20"/>
        <v>0</v>
      </c>
      <c r="AH170" s="24">
        <v>0</v>
      </c>
      <c r="AI170" s="24" t="str">
        <f>+[1]DEPURADO!G164</f>
        <v>SALDO DE CONTRATO LIQUIDADO</v>
      </c>
      <c r="AJ170" s="26"/>
      <c r="AK170" s="27"/>
    </row>
    <row r="171" spans="1:37" s="28" customFormat="1">
      <c r="A171" s="17">
        <f t="shared" si="14"/>
        <v>163</v>
      </c>
      <c r="B171" s="18" t="s">
        <v>44</v>
      </c>
      <c r="C171" s="17">
        <f>+[1]DEPURADO!A165</f>
        <v>28145</v>
      </c>
      <c r="D171" s="17">
        <f>+[1]DEPURADO!B165</f>
        <v>28145</v>
      </c>
      <c r="E171" s="19">
        <f>+[1]DEPURADO!C165</f>
        <v>42277</v>
      </c>
      <c r="F171" s="20">
        <f>+IF([1]DEPURADO!D165&gt;1,[1]DEPURADO!D165," ")</f>
        <v>42293</v>
      </c>
      <c r="G171" s="21">
        <f>[1]DEPURADO!F165</f>
        <v>19550</v>
      </c>
      <c r="H171" s="22">
        <v>0</v>
      </c>
      <c r="I171" s="22">
        <f>+[1]DEPURADO!M165+[1]DEPURADO!N165</f>
        <v>19550</v>
      </c>
      <c r="J171" s="22">
        <f>+[1]DEPURADO!R165</f>
        <v>0</v>
      </c>
      <c r="K171" s="23">
        <f>+[1]DEPURADO!P165+[1]DEPURADO!Q165</f>
        <v>0</v>
      </c>
      <c r="L171" s="22">
        <v>0</v>
      </c>
      <c r="M171" s="22">
        <v>0</v>
      </c>
      <c r="N171" s="22">
        <f t="shared" si="15"/>
        <v>0</v>
      </c>
      <c r="O171" s="22">
        <f t="shared" si="16"/>
        <v>0</v>
      </c>
      <c r="P171" s="18">
        <f>IF([1]DEPURADO!H165&gt;1,0,[1]DEPURADO!B165)</f>
        <v>28145</v>
      </c>
      <c r="Q171" s="24">
        <f t="shared" si="17"/>
        <v>19550</v>
      </c>
      <c r="R171" s="25">
        <f t="shared" si="18"/>
        <v>0</v>
      </c>
      <c r="S171" s="25">
        <f>+[1]DEPURADO!J165</f>
        <v>0</v>
      </c>
      <c r="T171" s="17" t="s">
        <v>45</v>
      </c>
      <c r="U171" s="25">
        <f>+[1]DEPURADO!I165</f>
        <v>0</v>
      </c>
      <c r="V171" s="24"/>
      <c r="W171" s="17" t="s">
        <v>45</v>
      </c>
      <c r="X171" s="25">
        <f>+[1]DEPURADO!K165+[1]DEPURADO!L165</f>
        <v>0</v>
      </c>
      <c r="Y171" s="17" t="s">
        <v>45</v>
      </c>
      <c r="Z171" s="25">
        <f t="shared" si="19"/>
        <v>0</v>
      </c>
      <c r="AA171" s="25"/>
      <c r="AB171" s="25">
        <v>0</v>
      </c>
      <c r="AC171" s="25">
        <v>0</v>
      </c>
      <c r="AD171" s="24"/>
      <c r="AE171" s="24">
        <f>+[1]DEPURADO!K165</f>
        <v>0</v>
      </c>
      <c r="AF171" s="24">
        <v>0</v>
      </c>
      <c r="AG171" s="24">
        <f t="shared" si="20"/>
        <v>0</v>
      </c>
      <c r="AH171" s="24">
        <v>0</v>
      </c>
      <c r="AI171" s="24" t="str">
        <f>+[1]DEPURADO!G165</f>
        <v>SALDO DE CONTRATO LIQUIDADO</v>
      </c>
      <c r="AJ171" s="26"/>
      <c r="AK171" s="27"/>
    </row>
    <row r="172" spans="1:37" s="28" customFormat="1">
      <c r="A172" s="17">
        <f t="shared" si="14"/>
        <v>164</v>
      </c>
      <c r="B172" s="18" t="s">
        <v>44</v>
      </c>
      <c r="C172" s="17">
        <f>+[1]DEPURADO!A166</f>
        <v>28677</v>
      </c>
      <c r="D172" s="17">
        <f>+[1]DEPURADO!B166</f>
        <v>28677</v>
      </c>
      <c r="E172" s="19">
        <f>+[1]DEPURADO!C166</f>
        <v>42277</v>
      </c>
      <c r="F172" s="20">
        <f>+IF([1]DEPURADO!D166&gt;1,[1]DEPURADO!D166," ")</f>
        <v>42293</v>
      </c>
      <c r="G172" s="21">
        <f>[1]DEPURADO!F166</f>
        <v>20240</v>
      </c>
      <c r="H172" s="22">
        <v>0</v>
      </c>
      <c r="I172" s="22">
        <f>+[1]DEPURADO!M166+[1]DEPURADO!N166</f>
        <v>20240</v>
      </c>
      <c r="J172" s="22">
        <f>+[1]DEPURADO!R166</f>
        <v>0</v>
      </c>
      <c r="K172" s="23">
        <f>+[1]DEPURADO!P166+[1]DEPURADO!Q166</f>
        <v>0</v>
      </c>
      <c r="L172" s="22">
        <v>0</v>
      </c>
      <c r="M172" s="22">
        <v>0</v>
      </c>
      <c r="N172" s="22">
        <f t="shared" si="15"/>
        <v>0</v>
      </c>
      <c r="O172" s="22">
        <f t="shared" si="16"/>
        <v>0</v>
      </c>
      <c r="P172" s="18">
        <f>IF([1]DEPURADO!H166&gt;1,0,[1]DEPURADO!B166)</f>
        <v>28677</v>
      </c>
      <c r="Q172" s="24">
        <f t="shared" si="17"/>
        <v>20240</v>
      </c>
      <c r="R172" s="25">
        <f t="shared" si="18"/>
        <v>0</v>
      </c>
      <c r="S172" s="25">
        <f>+[1]DEPURADO!J166</f>
        <v>0</v>
      </c>
      <c r="T172" s="17" t="s">
        <v>45</v>
      </c>
      <c r="U172" s="25">
        <f>+[1]DEPURADO!I166</f>
        <v>0</v>
      </c>
      <c r="V172" s="24"/>
      <c r="W172" s="17" t="s">
        <v>45</v>
      </c>
      <c r="X172" s="25">
        <f>+[1]DEPURADO!K166+[1]DEPURADO!L166</f>
        <v>0</v>
      </c>
      <c r="Y172" s="17" t="s">
        <v>45</v>
      </c>
      <c r="Z172" s="25">
        <f t="shared" si="19"/>
        <v>0</v>
      </c>
      <c r="AA172" s="25"/>
      <c r="AB172" s="25">
        <v>0</v>
      </c>
      <c r="AC172" s="25">
        <v>0</v>
      </c>
      <c r="AD172" s="24"/>
      <c r="AE172" s="24">
        <f>+[1]DEPURADO!K166</f>
        <v>0</v>
      </c>
      <c r="AF172" s="24">
        <v>0</v>
      </c>
      <c r="AG172" s="24">
        <f t="shared" si="20"/>
        <v>0</v>
      </c>
      <c r="AH172" s="24">
        <v>0</v>
      </c>
      <c r="AI172" s="24" t="str">
        <f>+[1]DEPURADO!G166</f>
        <v>SALDO DE CONTRATO LIQUIDADO</v>
      </c>
      <c r="AJ172" s="26"/>
      <c r="AK172" s="27"/>
    </row>
    <row r="173" spans="1:37" s="28" customFormat="1">
      <c r="A173" s="17">
        <f t="shared" si="14"/>
        <v>165</v>
      </c>
      <c r="B173" s="18" t="s">
        <v>44</v>
      </c>
      <c r="C173" s="17">
        <f>+[1]DEPURADO!A167</f>
        <v>28015</v>
      </c>
      <c r="D173" s="17">
        <f>+[1]DEPURADO!B167</f>
        <v>28015</v>
      </c>
      <c r="E173" s="19">
        <f>+[1]DEPURADO!C167</f>
        <v>42277</v>
      </c>
      <c r="F173" s="20">
        <f>+IF([1]DEPURADO!D167&gt;1,[1]DEPURADO!D167," ")</f>
        <v>42293</v>
      </c>
      <c r="G173" s="21">
        <f>[1]DEPURADO!F167</f>
        <v>20330</v>
      </c>
      <c r="H173" s="22">
        <v>0</v>
      </c>
      <c r="I173" s="22">
        <f>+[1]DEPURADO!M167+[1]DEPURADO!N167</f>
        <v>20330</v>
      </c>
      <c r="J173" s="22">
        <f>+[1]DEPURADO!R167</f>
        <v>0</v>
      </c>
      <c r="K173" s="23">
        <f>+[1]DEPURADO!P167+[1]DEPURADO!Q167</f>
        <v>0</v>
      </c>
      <c r="L173" s="22">
        <v>0</v>
      </c>
      <c r="M173" s="22">
        <v>0</v>
      </c>
      <c r="N173" s="22">
        <f t="shared" si="15"/>
        <v>0</v>
      </c>
      <c r="O173" s="22">
        <f t="shared" si="16"/>
        <v>0</v>
      </c>
      <c r="P173" s="18">
        <f>IF([1]DEPURADO!H167&gt;1,0,[1]DEPURADO!B167)</f>
        <v>28015</v>
      </c>
      <c r="Q173" s="24">
        <f t="shared" si="17"/>
        <v>20330</v>
      </c>
      <c r="R173" s="25">
        <f t="shared" si="18"/>
        <v>0</v>
      </c>
      <c r="S173" s="25">
        <f>+[1]DEPURADO!J167</f>
        <v>0</v>
      </c>
      <c r="T173" s="17" t="s">
        <v>45</v>
      </c>
      <c r="U173" s="25">
        <f>+[1]DEPURADO!I167</f>
        <v>0</v>
      </c>
      <c r="V173" s="24"/>
      <c r="W173" s="17" t="s">
        <v>45</v>
      </c>
      <c r="X173" s="25">
        <f>+[1]DEPURADO!K167+[1]DEPURADO!L167</f>
        <v>0</v>
      </c>
      <c r="Y173" s="17" t="s">
        <v>45</v>
      </c>
      <c r="Z173" s="25">
        <f t="shared" si="19"/>
        <v>0</v>
      </c>
      <c r="AA173" s="25"/>
      <c r="AB173" s="25">
        <v>0</v>
      </c>
      <c r="AC173" s="25">
        <v>0</v>
      </c>
      <c r="AD173" s="24"/>
      <c r="AE173" s="24">
        <f>+[1]DEPURADO!K167</f>
        <v>0</v>
      </c>
      <c r="AF173" s="24">
        <v>0</v>
      </c>
      <c r="AG173" s="24">
        <f t="shared" si="20"/>
        <v>0</v>
      </c>
      <c r="AH173" s="24">
        <v>0</v>
      </c>
      <c r="AI173" s="24" t="str">
        <f>+[1]DEPURADO!G167</f>
        <v>SALDO DE CONTRATO LIQUIDADO</v>
      </c>
      <c r="AJ173" s="26"/>
      <c r="AK173" s="27"/>
    </row>
    <row r="174" spans="1:37" s="28" customFormat="1">
      <c r="A174" s="17">
        <f t="shared" si="14"/>
        <v>166</v>
      </c>
      <c r="B174" s="18" t="s">
        <v>44</v>
      </c>
      <c r="C174" s="17">
        <f>+[1]DEPURADO!A168</f>
        <v>28049</v>
      </c>
      <c r="D174" s="17">
        <f>+[1]DEPURADO!B168</f>
        <v>28049</v>
      </c>
      <c r="E174" s="19">
        <f>+[1]DEPURADO!C168</f>
        <v>42277</v>
      </c>
      <c r="F174" s="20">
        <f>+IF([1]DEPURADO!D168&gt;1,[1]DEPURADO!D168," ")</f>
        <v>42293</v>
      </c>
      <c r="G174" s="21">
        <f>[1]DEPURADO!F168</f>
        <v>204700</v>
      </c>
      <c r="H174" s="22">
        <v>0</v>
      </c>
      <c r="I174" s="22">
        <f>+[1]DEPURADO!M168+[1]DEPURADO!N168</f>
        <v>204700</v>
      </c>
      <c r="J174" s="22">
        <f>+[1]DEPURADO!R168</f>
        <v>0</v>
      </c>
      <c r="K174" s="23">
        <f>+[1]DEPURADO!P168+[1]DEPURADO!Q168</f>
        <v>0</v>
      </c>
      <c r="L174" s="22">
        <v>0</v>
      </c>
      <c r="M174" s="22">
        <v>0</v>
      </c>
      <c r="N174" s="22">
        <f t="shared" si="15"/>
        <v>0</v>
      </c>
      <c r="O174" s="22">
        <f t="shared" si="16"/>
        <v>0</v>
      </c>
      <c r="P174" s="18">
        <f>IF([1]DEPURADO!H168&gt;1,0,[1]DEPURADO!B168)</f>
        <v>28049</v>
      </c>
      <c r="Q174" s="24">
        <f t="shared" si="17"/>
        <v>204700</v>
      </c>
      <c r="R174" s="25">
        <f t="shared" si="18"/>
        <v>0</v>
      </c>
      <c r="S174" s="25">
        <f>+[1]DEPURADO!J168</f>
        <v>0</v>
      </c>
      <c r="T174" s="17" t="s">
        <v>45</v>
      </c>
      <c r="U174" s="25">
        <f>+[1]DEPURADO!I168</f>
        <v>0</v>
      </c>
      <c r="V174" s="24"/>
      <c r="W174" s="17" t="s">
        <v>45</v>
      </c>
      <c r="X174" s="25">
        <f>+[1]DEPURADO!K168+[1]DEPURADO!L168</f>
        <v>0</v>
      </c>
      <c r="Y174" s="17" t="s">
        <v>45</v>
      </c>
      <c r="Z174" s="25">
        <f t="shared" si="19"/>
        <v>0</v>
      </c>
      <c r="AA174" s="25"/>
      <c r="AB174" s="25">
        <v>0</v>
      </c>
      <c r="AC174" s="25">
        <v>0</v>
      </c>
      <c r="AD174" s="24"/>
      <c r="AE174" s="24">
        <f>+[1]DEPURADO!K168</f>
        <v>0</v>
      </c>
      <c r="AF174" s="24">
        <v>0</v>
      </c>
      <c r="AG174" s="24">
        <f t="shared" si="20"/>
        <v>0</v>
      </c>
      <c r="AH174" s="24">
        <v>0</v>
      </c>
      <c r="AI174" s="24" t="str">
        <f>+[1]DEPURADO!G168</f>
        <v>SALDO DE CONTRATO LIQUIDADO</v>
      </c>
      <c r="AJ174" s="26"/>
      <c r="AK174" s="27"/>
    </row>
    <row r="175" spans="1:37" s="28" customFormat="1">
      <c r="A175" s="17">
        <f t="shared" si="14"/>
        <v>167</v>
      </c>
      <c r="B175" s="18" t="s">
        <v>44</v>
      </c>
      <c r="C175" s="17">
        <f>+[1]DEPURADO!A169</f>
        <v>28035</v>
      </c>
      <c r="D175" s="17">
        <f>+[1]DEPURADO!B169</f>
        <v>28035</v>
      </c>
      <c r="E175" s="19">
        <f>+[1]DEPURADO!C169</f>
        <v>42277</v>
      </c>
      <c r="F175" s="20">
        <f>+IF([1]DEPURADO!D169&gt;1,[1]DEPURADO!D169," ")</f>
        <v>42293</v>
      </c>
      <c r="G175" s="21">
        <f>[1]DEPURADO!F169</f>
        <v>20840</v>
      </c>
      <c r="H175" s="22">
        <v>0</v>
      </c>
      <c r="I175" s="22">
        <f>+[1]DEPURADO!M169+[1]DEPURADO!N169</f>
        <v>20840</v>
      </c>
      <c r="J175" s="22">
        <f>+[1]DEPURADO!R169</f>
        <v>0</v>
      </c>
      <c r="K175" s="23">
        <f>+[1]DEPURADO!P169+[1]DEPURADO!Q169</f>
        <v>0</v>
      </c>
      <c r="L175" s="22">
        <v>0</v>
      </c>
      <c r="M175" s="22">
        <v>0</v>
      </c>
      <c r="N175" s="22">
        <f t="shared" si="15"/>
        <v>0</v>
      </c>
      <c r="O175" s="22">
        <f t="shared" si="16"/>
        <v>0</v>
      </c>
      <c r="P175" s="18">
        <f>IF([1]DEPURADO!H169&gt;1,0,[1]DEPURADO!B169)</f>
        <v>28035</v>
      </c>
      <c r="Q175" s="24">
        <f t="shared" si="17"/>
        <v>20840</v>
      </c>
      <c r="R175" s="25">
        <f t="shared" si="18"/>
        <v>0</v>
      </c>
      <c r="S175" s="25">
        <f>+[1]DEPURADO!J169</f>
        <v>0</v>
      </c>
      <c r="T175" s="17" t="s">
        <v>45</v>
      </c>
      <c r="U175" s="25">
        <f>+[1]DEPURADO!I169</f>
        <v>0</v>
      </c>
      <c r="V175" s="24"/>
      <c r="W175" s="17" t="s">
        <v>45</v>
      </c>
      <c r="X175" s="25">
        <f>+[1]DEPURADO!K169+[1]DEPURADO!L169</f>
        <v>0</v>
      </c>
      <c r="Y175" s="17" t="s">
        <v>45</v>
      </c>
      <c r="Z175" s="25">
        <f t="shared" si="19"/>
        <v>0</v>
      </c>
      <c r="AA175" s="25"/>
      <c r="AB175" s="25">
        <v>0</v>
      </c>
      <c r="AC175" s="25">
        <v>0</v>
      </c>
      <c r="AD175" s="24"/>
      <c r="AE175" s="24">
        <f>+[1]DEPURADO!K169</f>
        <v>0</v>
      </c>
      <c r="AF175" s="24">
        <v>0</v>
      </c>
      <c r="AG175" s="24">
        <f t="shared" si="20"/>
        <v>0</v>
      </c>
      <c r="AH175" s="24">
        <v>0</v>
      </c>
      <c r="AI175" s="24" t="str">
        <f>+[1]DEPURADO!G169</f>
        <v>SALDO DE CONTRATO LIQUIDADO</v>
      </c>
      <c r="AJ175" s="26"/>
      <c r="AK175" s="27"/>
    </row>
    <row r="176" spans="1:37" s="28" customFormat="1">
      <c r="A176" s="17">
        <f t="shared" si="14"/>
        <v>168</v>
      </c>
      <c r="B176" s="18" t="s">
        <v>44</v>
      </c>
      <c r="C176" s="17">
        <f>+[1]DEPURADO!A170</f>
        <v>28116</v>
      </c>
      <c r="D176" s="17">
        <f>+[1]DEPURADO!B170</f>
        <v>28116</v>
      </c>
      <c r="E176" s="19">
        <f>+[1]DEPURADO!C170</f>
        <v>42277</v>
      </c>
      <c r="F176" s="20">
        <f>+IF([1]DEPURADO!D170&gt;1,[1]DEPURADO!D170," ")</f>
        <v>42293</v>
      </c>
      <c r="G176" s="21">
        <f>[1]DEPURADO!F170</f>
        <v>21660</v>
      </c>
      <c r="H176" s="22">
        <v>0</v>
      </c>
      <c r="I176" s="22">
        <f>+[1]DEPURADO!M170+[1]DEPURADO!N170</f>
        <v>21660</v>
      </c>
      <c r="J176" s="22">
        <f>+[1]DEPURADO!R170</f>
        <v>0</v>
      </c>
      <c r="K176" s="23">
        <f>+[1]DEPURADO!P170+[1]DEPURADO!Q170</f>
        <v>0</v>
      </c>
      <c r="L176" s="22">
        <v>0</v>
      </c>
      <c r="M176" s="22">
        <v>0</v>
      </c>
      <c r="N176" s="22">
        <f t="shared" si="15"/>
        <v>0</v>
      </c>
      <c r="O176" s="22">
        <f t="shared" si="16"/>
        <v>0</v>
      </c>
      <c r="P176" s="18">
        <f>IF([1]DEPURADO!H170&gt;1,0,[1]DEPURADO!B170)</f>
        <v>28116</v>
      </c>
      <c r="Q176" s="24">
        <f t="shared" si="17"/>
        <v>21660</v>
      </c>
      <c r="R176" s="25">
        <f t="shared" si="18"/>
        <v>0</v>
      </c>
      <c r="S176" s="25">
        <f>+[1]DEPURADO!J170</f>
        <v>0</v>
      </c>
      <c r="T176" s="17" t="s">
        <v>45</v>
      </c>
      <c r="U176" s="25">
        <f>+[1]DEPURADO!I170</f>
        <v>0</v>
      </c>
      <c r="V176" s="24"/>
      <c r="W176" s="17" t="s">
        <v>45</v>
      </c>
      <c r="X176" s="25">
        <f>+[1]DEPURADO!K170+[1]DEPURADO!L170</f>
        <v>0</v>
      </c>
      <c r="Y176" s="17" t="s">
        <v>45</v>
      </c>
      <c r="Z176" s="25">
        <f t="shared" si="19"/>
        <v>0</v>
      </c>
      <c r="AA176" s="25"/>
      <c r="AB176" s="25">
        <v>0</v>
      </c>
      <c r="AC176" s="25">
        <v>0</v>
      </c>
      <c r="AD176" s="24"/>
      <c r="AE176" s="24">
        <f>+[1]DEPURADO!K170</f>
        <v>0</v>
      </c>
      <c r="AF176" s="24">
        <v>0</v>
      </c>
      <c r="AG176" s="24">
        <f t="shared" si="20"/>
        <v>0</v>
      </c>
      <c r="AH176" s="24">
        <v>0</v>
      </c>
      <c r="AI176" s="24" t="str">
        <f>+[1]DEPURADO!G170</f>
        <v>SALDO DE CONTRATO LIQUIDADO</v>
      </c>
      <c r="AJ176" s="26"/>
      <c r="AK176" s="27"/>
    </row>
    <row r="177" spans="1:37" s="28" customFormat="1">
      <c r="A177" s="17">
        <f t="shared" si="14"/>
        <v>169</v>
      </c>
      <c r="B177" s="18" t="s">
        <v>44</v>
      </c>
      <c r="C177" s="17">
        <f>+[1]DEPURADO!A171</f>
        <v>28585</v>
      </c>
      <c r="D177" s="17">
        <f>+[1]DEPURADO!B171</f>
        <v>28585</v>
      </c>
      <c r="E177" s="19">
        <f>+[1]DEPURADO!C171</f>
        <v>42277</v>
      </c>
      <c r="F177" s="20">
        <f>+IF([1]DEPURADO!D171&gt;1,[1]DEPURADO!D171," ")</f>
        <v>42293</v>
      </c>
      <c r="G177" s="21">
        <f>[1]DEPURADO!F171</f>
        <v>21760</v>
      </c>
      <c r="H177" s="22">
        <v>0</v>
      </c>
      <c r="I177" s="22">
        <f>+[1]DEPURADO!M171+[1]DEPURADO!N171</f>
        <v>21760</v>
      </c>
      <c r="J177" s="22">
        <f>+[1]DEPURADO!R171</f>
        <v>0</v>
      </c>
      <c r="K177" s="23">
        <f>+[1]DEPURADO!P171+[1]DEPURADO!Q171</f>
        <v>0</v>
      </c>
      <c r="L177" s="22">
        <v>0</v>
      </c>
      <c r="M177" s="22">
        <v>0</v>
      </c>
      <c r="N177" s="22">
        <f t="shared" si="15"/>
        <v>0</v>
      </c>
      <c r="O177" s="22">
        <f t="shared" si="16"/>
        <v>0</v>
      </c>
      <c r="P177" s="18">
        <f>IF([1]DEPURADO!H171&gt;1,0,[1]DEPURADO!B171)</f>
        <v>28585</v>
      </c>
      <c r="Q177" s="24">
        <f t="shared" si="17"/>
        <v>21760</v>
      </c>
      <c r="R177" s="25">
        <f t="shared" si="18"/>
        <v>0</v>
      </c>
      <c r="S177" s="25">
        <f>+[1]DEPURADO!J171</f>
        <v>0</v>
      </c>
      <c r="T177" s="17" t="s">
        <v>45</v>
      </c>
      <c r="U177" s="25">
        <f>+[1]DEPURADO!I171</f>
        <v>0</v>
      </c>
      <c r="V177" s="24"/>
      <c r="W177" s="17" t="s">
        <v>45</v>
      </c>
      <c r="X177" s="25">
        <f>+[1]DEPURADO!K171+[1]DEPURADO!L171</f>
        <v>0</v>
      </c>
      <c r="Y177" s="17" t="s">
        <v>45</v>
      </c>
      <c r="Z177" s="25">
        <f t="shared" si="19"/>
        <v>0</v>
      </c>
      <c r="AA177" s="25"/>
      <c r="AB177" s="25">
        <v>0</v>
      </c>
      <c r="AC177" s="25">
        <v>0</v>
      </c>
      <c r="AD177" s="24"/>
      <c r="AE177" s="24">
        <f>+[1]DEPURADO!K171</f>
        <v>0</v>
      </c>
      <c r="AF177" s="24">
        <v>0</v>
      </c>
      <c r="AG177" s="24">
        <f t="shared" si="20"/>
        <v>0</v>
      </c>
      <c r="AH177" s="24">
        <v>0</v>
      </c>
      <c r="AI177" s="24" t="str">
        <f>+[1]DEPURADO!G171</f>
        <v>SALDO DE CONTRATO LIQUIDADO</v>
      </c>
      <c r="AJ177" s="26"/>
      <c r="AK177" s="27"/>
    </row>
    <row r="178" spans="1:37" s="28" customFormat="1">
      <c r="A178" s="17">
        <f t="shared" si="14"/>
        <v>170</v>
      </c>
      <c r="B178" s="18" t="s">
        <v>44</v>
      </c>
      <c r="C178" s="17">
        <f>+[1]DEPURADO!A172</f>
        <v>28068</v>
      </c>
      <c r="D178" s="17">
        <f>+[1]DEPURADO!B172</f>
        <v>28068</v>
      </c>
      <c r="E178" s="19">
        <f>+[1]DEPURADO!C172</f>
        <v>42277</v>
      </c>
      <c r="F178" s="20">
        <f>+IF([1]DEPURADO!D172&gt;1,[1]DEPURADO!D172," ")</f>
        <v>42293</v>
      </c>
      <c r="G178" s="21">
        <f>[1]DEPURADO!F172</f>
        <v>21760</v>
      </c>
      <c r="H178" s="22">
        <v>0</v>
      </c>
      <c r="I178" s="22">
        <f>+[1]DEPURADO!M172+[1]DEPURADO!N172</f>
        <v>21760</v>
      </c>
      <c r="J178" s="22">
        <f>+[1]DEPURADO!R172</f>
        <v>0</v>
      </c>
      <c r="K178" s="23">
        <f>+[1]DEPURADO!P172+[1]DEPURADO!Q172</f>
        <v>0</v>
      </c>
      <c r="L178" s="22">
        <v>0</v>
      </c>
      <c r="M178" s="22">
        <v>0</v>
      </c>
      <c r="N178" s="22">
        <f t="shared" si="15"/>
        <v>0</v>
      </c>
      <c r="O178" s="22">
        <f t="shared" si="16"/>
        <v>0</v>
      </c>
      <c r="P178" s="18">
        <f>IF([1]DEPURADO!H172&gt;1,0,[1]DEPURADO!B172)</f>
        <v>28068</v>
      </c>
      <c r="Q178" s="24">
        <f t="shared" si="17"/>
        <v>21760</v>
      </c>
      <c r="R178" s="25">
        <f t="shared" si="18"/>
        <v>0</v>
      </c>
      <c r="S178" s="25">
        <f>+[1]DEPURADO!J172</f>
        <v>0</v>
      </c>
      <c r="T178" s="17" t="s">
        <v>45</v>
      </c>
      <c r="U178" s="25">
        <f>+[1]DEPURADO!I172</f>
        <v>0</v>
      </c>
      <c r="V178" s="24"/>
      <c r="W178" s="17" t="s">
        <v>45</v>
      </c>
      <c r="X178" s="25">
        <f>+[1]DEPURADO!K172+[1]DEPURADO!L172</f>
        <v>0</v>
      </c>
      <c r="Y178" s="17" t="s">
        <v>45</v>
      </c>
      <c r="Z178" s="25">
        <f t="shared" si="19"/>
        <v>0</v>
      </c>
      <c r="AA178" s="25"/>
      <c r="AB178" s="25">
        <v>0</v>
      </c>
      <c r="AC178" s="25">
        <v>0</v>
      </c>
      <c r="AD178" s="24"/>
      <c r="AE178" s="24">
        <f>+[1]DEPURADO!K172</f>
        <v>0</v>
      </c>
      <c r="AF178" s="24">
        <v>0</v>
      </c>
      <c r="AG178" s="24">
        <f t="shared" si="20"/>
        <v>0</v>
      </c>
      <c r="AH178" s="24">
        <v>0</v>
      </c>
      <c r="AI178" s="24" t="str">
        <f>+[1]DEPURADO!G172</f>
        <v>SALDO DE CONTRATO LIQUIDADO</v>
      </c>
      <c r="AJ178" s="26"/>
      <c r="AK178" s="27"/>
    </row>
    <row r="179" spans="1:37" s="28" customFormat="1">
      <c r="A179" s="17">
        <f t="shared" si="14"/>
        <v>171</v>
      </c>
      <c r="B179" s="18" t="s">
        <v>44</v>
      </c>
      <c r="C179" s="17">
        <f>+[1]DEPURADO!A173</f>
        <v>28025</v>
      </c>
      <c r="D179" s="17">
        <f>+[1]DEPURADO!B173</f>
        <v>28025</v>
      </c>
      <c r="E179" s="19">
        <f>+[1]DEPURADO!C173</f>
        <v>42277</v>
      </c>
      <c r="F179" s="20">
        <f>+IF([1]DEPURADO!D173&gt;1,[1]DEPURADO!D173," ")</f>
        <v>42293</v>
      </c>
      <c r="G179" s="21">
        <f>[1]DEPURADO!F173</f>
        <v>21900</v>
      </c>
      <c r="H179" s="22">
        <v>0</v>
      </c>
      <c r="I179" s="22">
        <f>+[1]DEPURADO!M173+[1]DEPURADO!N173</f>
        <v>21900</v>
      </c>
      <c r="J179" s="22">
        <f>+[1]DEPURADO!R173</f>
        <v>0</v>
      </c>
      <c r="K179" s="23">
        <f>+[1]DEPURADO!P173+[1]DEPURADO!Q173</f>
        <v>0</v>
      </c>
      <c r="L179" s="22">
        <v>0</v>
      </c>
      <c r="M179" s="22">
        <v>0</v>
      </c>
      <c r="N179" s="22">
        <f t="shared" si="15"/>
        <v>0</v>
      </c>
      <c r="O179" s="22">
        <f t="shared" si="16"/>
        <v>0</v>
      </c>
      <c r="P179" s="18">
        <f>IF([1]DEPURADO!H173&gt;1,0,[1]DEPURADO!B173)</f>
        <v>28025</v>
      </c>
      <c r="Q179" s="24">
        <f t="shared" si="17"/>
        <v>21900</v>
      </c>
      <c r="R179" s="25">
        <f t="shared" si="18"/>
        <v>0</v>
      </c>
      <c r="S179" s="25">
        <f>+[1]DEPURADO!J173</f>
        <v>0</v>
      </c>
      <c r="T179" s="17" t="s">
        <v>45</v>
      </c>
      <c r="U179" s="25">
        <f>+[1]DEPURADO!I173</f>
        <v>0</v>
      </c>
      <c r="V179" s="24"/>
      <c r="W179" s="17" t="s">
        <v>45</v>
      </c>
      <c r="X179" s="25">
        <f>+[1]DEPURADO!K173+[1]DEPURADO!L173</f>
        <v>0</v>
      </c>
      <c r="Y179" s="17" t="s">
        <v>45</v>
      </c>
      <c r="Z179" s="25">
        <f t="shared" si="19"/>
        <v>0</v>
      </c>
      <c r="AA179" s="25"/>
      <c r="AB179" s="25">
        <v>0</v>
      </c>
      <c r="AC179" s="25">
        <v>0</v>
      </c>
      <c r="AD179" s="24"/>
      <c r="AE179" s="24">
        <f>+[1]DEPURADO!K173</f>
        <v>0</v>
      </c>
      <c r="AF179" s="24">
        <v>0</v>
      </c>
      <c r="AG179" s="24">
        <f t="shared" si="20"/>
        <v>0</v>
      </c>
      <c r="AH179" s="24">
        <v>0</v>
      </c>
      <c r="AI179" s="24" t="str">
        <f>+[1]DEPURADO!G173</f>
        <v>SALDO DE CONTRATO LIQUIDADO</v>
      </c>
      <c r="AJ179" s="26"/>
      <c r="AK179" s="27"/>
    </row>
    <row r="180" spans="1:37" s="28" customFormat="1">
      <c r="A180" s="17">
        <f t="shared" si="14"/>
        <v>172</v>
      </c>
      <c r="B180" s="18" t="s">
        <v>44</v>
      </c>
      <c r="C180" s="17">
        <f>+[1]DEPURADO!A174</f>
        <v>28067</v>
      </c>
      <c r="D180" s="17">
        <f>+[1]DEPURADO!B174</f>
        <v>28067</v>
      </c>
      <c r="E180" s="19">
        <f>+[1]DEPURADO!C174</f>
        <v>42277</v>
      </c>
      <c r="F180" s="20">
        <f>+IF([1]DEPURADO!D174&gt;1,[1]DEPURADO!D174," ")</f>
        <v>42293</v>
      </c>
      <c r="G180" s="21">
        <f>[1]DEPURADO!F174</f>
        <v>21960</v>
      </c>
      <c r="H180" s="22">
        <v>0</v>
      </c>
      <c r="I180" s="22">
        <f>+[1]DEPURADO!M174+[1]DEPURADO!N174</f>
        <v>21960</v>
      </c>
      <c r="J180" s="22">
        <f>+[1]DEPURADO!R174</f>
        <v>0</v>
      </c>
      <c r="K180" s="23">
        <f>+[1]DEPURADO!P174+[1]DEPURADO!Q174</f>
        <v>0</v>
      </c>
      <c r="L180" s="22">
        <v>0</v>
      </c>
      <c r="M180" s="22">
        <v>0</v>
      </c>
      <c r="N180" s="22">
        <f t="shared" si="15"/>
        <v>0</v>
      </c>
      <c r="O180" s="22">
        <f t="shared" si="16"/>
        <v>0</v>
      </c>
      <c r="P180" s="18">
        <f>IF([1]DEPURADO!H174&gt;1,0,[1]DEPURADO!B174)</f>
        <v>28067</v>
      </c>
      <c r="Q180" s="24">
        <f t="shared" si="17"/>
        <v>21960</v>
      </c>
      <c r="R180" s="25">
        <f t="shared" si="18"/>
        <v>0</v>
      </c>
      <c r="S180" s="25">
        <f>+[1]DEPURADO!J174</f>
        <v>0</v>
      </c>
      <c r="T180" s="17" t="s">
        <v>45</v>
      </c>
      <c r="U180" s="25">
        <f>+[1]DEPURADO!I174</f>
        <v>0</v>
      </c>
      <c r="V180" s="24"/>
      <c r="W180" s="17" t="s">
        <v>45</v>
      </c>
      <c r="X180" s="25">
        <f>+[1]DEPURADO!K174+[1]DEPURADO!L174</f>
        <v>0</v>
      </c>
      <c r="Y180" s="17" t="s">
        <v>45</v>
      </c>
      <c r="Z180" s="25">
        <f t="shared" si="19"/>
        <v>0</v>
      </c>
      <c r="AA180" s="25"/>
      <c r="AB180" s="25">
        <v>0</v>
      </c>
      <c r="AC180" s="25">
        <v>0</v>
      </c>
      <c r="AD180" s="24"/>
      <c r="AE180" s="24">
        <f>+[1]DEPURADO!K174</f>
        <v>0</v>
      </c>
      <c r="AF180" s="24">
        <v>0</v>
      </c>
      <c r="AG180" s="24">
        <f t="shared" si="20"/>
        <v>0</v>
      </c>
      <c r="AH180" s="24">
        <v>0</v>
      </c>
      <c r="AI180" s="24" t="str">
        <f>+[1]DEPURADO!G174</f>
        <v>SALDO DE CONTRATO LIQUIDADO</v>
      </c>
      <c r="AJ180" s="26"/>
      <c r="AK180" s="27"/>
    </row>
    <row r="181" spans="1:37" s="28" customFormat="1">
      <c r="A181" s="17">
        <f t="shared" si="14"/>
        <v>173</v>
      </c>
      <c r="B181" s="18" t="s">
        <v>44</v>
      </c>
      <c r="C181" s="17">
        <f>+[1]DEPURADO!A175</f>
        <v>28174</v>
      </c>
      <c r="D181" s="17">
        <f>+[1]DEPURADO!B175</f>
        <v>28174</v>
      </c>
      <c r="E181" s="19">
        <f>+[1]DEPURADO!C175</f>
        <v>42277</v>
      </c>
      <c r="F181" s="20">
        <f>+IF([1]DEPURADO!D175&gt;1,[1]DEPURADO!D175," ")</f>
        <v>42293</v>
      </c>
      <c r="G181" s="21">
        <f>[1]DEPURADO!F175</f>
        <v>22110</v>
      </c>
      <c r="H181" s="22">
        <v>0</v>
      </c>
      <c r="I181" s="22">
        <f>+[1]DEPURADO!M175+[1]DEPURADO!N175</f>
        <v>22110</v>
      </c>
      <c r="J181" s="22">
        <f>+[1]DEPURADO!R175</f>
        <v>0</v>
      </c>
      <c r="K181" s="23">
        <f>+[1]DEPURADO!P175+[1]DEPURADO!Q175</f>
        <v>0</v>
      </c>
      <c r="L181" s="22">
        <v>0</v>
      </c>
      <c r="M181" s="22">
        <v>0</v>
      </c>
      <c r="N181" s="22">
        <f t="shared" si="15"/>
        <v>0</v>
      </c>
      <c r="O181" s="22">
        <f t="shared" si="16"/>
        <v>0</v>
      </c>
      <c r="P181" s="18">
        <f>IF([1]DEPURADO!H175&gt;1,0,[1]DEPURADO!B175)</f>
        <v>28174</v>
      </c>
      <c r="Q181" s="24">
        <f t="shared" si="17"/>
        <v>22110</v>
      </c>
      <c r="R181" s="25">
        <f t="shared" si="18"/>
        <v>0</v>
      </c>
      <c r="S181" s="25">
        <f>+[1]DEPURADO!J175</f>
        <v>0</v>
      </c>
      <c r="T181" s="17" t="s">
        <v>45</v>
      </c>
      <c r="U181" s="25">
        <f>+[1]DEPURADO!I175</f>
        <v>0</v>
      </c>
      <c r="V181" s="24"/>
      <c r="W181" s="17" t="s">
        <v>45</v>
      </c>
      <c r="X181" s="25">
        <f>+[1]DEPURADO!K175+[1]DEPURADO!L175</f>
        <v>0</v>
      </c>
      <c r="Y181" s="17" t="s">
        <v>45</v>
      </c>
      <c r="Z181" s="25">
        <f t="shared" si="19"/>
        <v>0</v>
      </c>
      <c r="AA181" s="25"/>
      <c r="AB181" s="25">
        <v>0</v>
      </c>
      <c r="AC181" s="25">
        <v>0</v>
      </c>
      <c r="AD181" s="24"/>
      <c r="AE181" s="24">
        <f>+[1]DEPURADO!K175</f>
        <v>0</v>
      </c>
      <c r="AF181" s="24">
        <v>0</v>
      </c>
      <c r="AG181" s="24">
        <f t="shared" si="20"/>
        <v>0</v>
      </c>
      <c r="AH181" s="24">
        <v>0</v>
      </c>
      <c r="AI181" s="24" t="str">
        <f>+[1]DEPURADO!G175</f>
        <v>SALDO DE CONTRATO LIQUIDADO</v>
      </c>
      <c r="AJ181" s="26"/>
      <c r="AK181" s="27"/>
    </row>
    <row r="182" spans="1:37" s="28" customFormat="1">
      <c r="A182" s="17">
        <f t="shared" si="14"/>
        <v>174</v>
      </c>
      <c r="B182" s="18" t="s">
        <v>44</v>
      </c>
      <c r="C182" s="17">
        <f>+[1]DEPURADO!A176</f>
        <v>28668</v>
      </c>
      <c r="D182" s="17">
        <f>+[1]DEPURADO!B176</f>
        <v>28668</v>
      </c>
      <c r="E182" s="19">
        <f>+[1]DEPURADO!C176</f>
        <v>42277</v>
      </c>
      <c r="F182" s="20">
        <f>+IF([1]DEPURADO!D176&gt;1,[1]DEPURADO!D176," ")</f>
        <v>42293</v>
      </c>
      <c r="G182" s="21">
        <f>[1]DEPURADO!F176</f>
        <v>22475</v>
      </c>
      <c r="H182" s="22">
        <v>0</v>
      </c>
      <c r="I182" s="22">
        <f>+[1]DEPURADO!M176+[1]DEPURADO!N176</f>
        <v>22475</v>
      </c>
      <c r="J182" s="22">
        <f>+[1]DEPURADO!R176</f>
        <v>0</v>
      </c>
      <c r="K182" s="23">
        <f>+[1]DEPURADO!P176+[1]DEPURADO!Q176</f>
        <v>0</v>
      </c>
      <c r="L182" s="22">
        <v>0</v>
      </c>
      <c r="M182" s="22">
        <v>0</v>
      </c>
      <c r="N182" s="22">
        <f t="shared" si="15"/>
        <v>0</v>
      </c>
      <c r="O182" s="22">
        <f t="shared" si="16"/>
        <v>0</v>
      </c>
      <c r="P182" s="18">
        <f>IF([1]DEPURADO!H176&gt;1,0,[1]DEPURADO!B176)</f>
        <v>28668</v>
      </c>
      <c r="Q182" s="24">
        <f t="shared" si="17"/>
        <v>22475</v>
      </c>
      <c r="R182" s="25">
        <f t="shared" si="18"/>
        <v>0</v>
      </c>
      <c r="S182" s="25">
        <f>+[1]DEPURADO!J176</f>
        <v>0</v>
      </c>
      <c r="T182" s="17" t="s">
        <v>45</v>
      </c>
      <c r="U182" s="25">
        <f>+[1]DEPURADO!I176</f>
        <v>0</v>
      </c>
      <c r="V182" s="24"/>
      <c r="W182" s="17" t="s">
        <v>45</v>
      </c>
      <c r="X182" s="25">
        <f>+[1]DEPURADO!K176+[1]DEPURADO!L176</f>
        <v>0</v>
      </c>
      <c r="Y182" s="17" t="s">
        <v>45</v>
      </c>
      <c r="Z182" s="25">
        <f t="shared" si="19"/>
        <v>0</v>
      </c>
      <c r="AA182" s="25"/>
      <c r="AB182" s="25">
        <v>0</v>
      </c>
      <c r="AC182" s="25">
        <v>0</v>
      </c>
      <c r="AD182" s="24"/>
      <c r="AE182" s="24">
        <f>+[1]DEPURADO!K176</f>
        <v>0</v>
      </c>
      <c r="AF182" s="24">
        <v>0</v>
      </c>
      <c r="AG182" s="24">
        <f t="shared" si="20"/>
        <v>0</v>
      </c>
      <c r="AH182" s="24">
        <v>0</v>
      </c>
      <c r="AI182" s="24" t="str">
        <f>+[1]DEPURADO!G176</f>
        <v>SALDO DE CONTRATO LIQUIDADO</v>
      </c>
      <c r="AJ182" s="26"/>
      <c r="AK182" s="27"/>
    </row>
    <row r="183" spans="1:37" s="28" customFormat="1">
      <c r="A183" s="17">
        <f t="shared" si="14"/>
        <v>175</v>
      </c>
      <c r="B183" s="18" t="s">
        <v>44</v>
      </c>
      <c r="C183" s="17">
        <f>+[1]DEPURADO!A177</f>
        <v>28669</v>
      </c>
      <c r="D183" s="17">
        <f>+[1]DEPURADO!B177</f>
        <v>28669</v>
      </c>
      <c r="E183" s="19">
        <f>+[1]DEPURADO!C177</f>
        <v>42277</v>
      </c>
      <c r="F183" s="20">
        <f>+IF([1]DEPURADO!D177&gt;1,[1]DEPURADO!D177," ")</f>
        <v>42293</v>
      </c>
      <c r="G183" s="21">
        <f>[1]DEPURADO!F177</f>
        <v>22475</v>
      </c>
      <c r="H183" s="22">
        <v>0</v>
      </c>
      <c r="I183" s="22">
        <f>+[1]DEPURADO!M177+[1]DEPURADO!N177</f>
        <v>22475</v>
      </c>
      <c r="J183" s="22">
        <f>+[1]DEPURADO!R177</f>
        <v>0</v>
      </c>
      <c r="K183" s="23">
        <f>+[1]DEPURADO!P177+[1]DEPURADO!Q177</f>
        <v>0</v>
      </c>
      <c r="L183" s="22">
        <v>0</v>
      </c>
      <c r="M183" s="22">
        <v>0</v>
      </c>
      <c r="N183" s="22">
        <f t="shared" si="15"/>
        <v>0</v>
      </c>
      <c r="O183" s="22">
        <f t="shared" si="16"/>
        <v>0</v>
      </c>
      <c r="P183" s="18">
        <f>IF([1]DEPURADO!H177&gt;1,0,[1]DEPURADO!B177)</f>
        <v>28669</v>
      </c>
      <c r="Q183" s="24">
        <f t="shared" si="17"/>
        <v>22475</v>
      </c>
      <c r="R183" s="25">
        <f t="shared" si="18"/>
        <v>0</v>
      </c>
      <c r="S183" s="25">
        <f>+[1]DEPURADO!J177</f>
        <v>0</v>
      </c>
      <c r="T183" s="17" t="s">
        <v>45</v>
      </c>
      <c r="U183" s="25">
        <f>+[1]DEPURADO!I177</f>
        <v>0</v>
      </c>
      <c r="V183" s="24"/>
      <c r="W183" s="17" t="s">
        <v>45</v>
      </c>
      <c r="X183" s="25">
        <f>+[1]DEPURADO!K177+[1]DEPURADO!L177</f>
        <v>0</v>
      </c>
      <c r="Y183" s="17" t="s">
        <v>45</v>
      </c>
      <c r="Z183" s="25">
        <f t="shared" si="19"/>
        <v>0</v>
      </c>
      <c r="AA183" s="25"/>
      <c r="AB183" s="25">
        <v>0</v>
      </c>
      <c r="AC183" s="25">
        <v>0</v>
      </c>
      <c r="AD183" s="24"/>
      <c r="AE183" s="24">
        <f>+[1]DEPURADO!K177</f>
        <v>0</v>
      </c>
      <c r="AF183" s="24">
        <v>0</v>
      </c>
      <c r="AG183" s="24">
        <f t="shared" si="20"/>
        <v>0</v>
      </c>
      <c r="AH183" s="24">
        <v>0</v>
      </c>
      <c r="AI183" s="24" t="str">
        <f>+[1]DEPURADO!G177</f>
        <v>SALDO DE CONTRATO LIQUIDADO</v>
      </c>
      <c r="AJ183" s="26"/>
      <c r="AK183" s="27"/>
    </row>
    <row r="184" spans="1:37" s="28" customFormat="1">
      <c r="A184" s="17">
        <f t="shared" si="14"/>
        <v>176</v>
      </c>
      <c r="B184" s="18" t="s">
        <v>44</v>
      </c>
      <c r="C184" s="17">
        <f>+[1]DEPURADO!A178</f>
        <v>27984</v>
      </c>
      <c r="D184" s="17">
        <f>+[1]DEPURADO!B178</f>
        <v>27984</v>
      </c>
      <c r="E184" s="19">
        <f>+[1]DEPURADO!C178</f>
        <v>42277</v>
      </c>
      <c r="F184" s="20">
        <f>+IF([1]DEPURADO!D178&gt;1,[1]DEPURADO!D178," ")</f>
        <v>42293</v>
      </c>
      <c r="G184" s="21">
        <f>[1]DEPURADO!F178</f>
        <v>22530</v>
      </c>
      <c r="H184" s="22">
        <v>0</v>
      </c>
      <c r="I184" s="22">
        <f>+[1]DEPURADO!M178+[1]DEPURADO!N178</f>
        <v>22530</v>
      </c>
      <c r="J184" s="22">
        <f>+[1]DEPURADO!R178</f>
        <v>0</v>
      </c>
      <c r="K184" s="23">
        <f>+[1]DEPURADO!P178+[1]DEPURADO!Q178</f>
        <v>0</v>
      </c>
      <c r="L184" s="22">
        <v>0</v>
      </c>
      <c r="M184" s="22">
        <v>0</v>
      </c>
      <c r="N184" s="22">
        <f t="shared" si="15"/>
        <v>0</v>
      </c>
      <c r="O184" s="22">
        <f t="shared" si="16"/>
        <v>0</v>
      </c>
      <c r="P184" s="18">
        <f>IF([1]DEPURADO!H178&gt;1,0,[1]DEPURADO!B178)</f>
        <v>27984</v>
      </c>
      <c r="Q184" s="24">
        <f t="shared" si="17"/>
        <v>22530</v>
      </c>
      <c r="R184" s="25">
        <f t="shared" si="18"/>
        <v>0</v>
      </c>
      <c r="S184" s="25">
        <f>+[1]DEPURADO!J178</f>
        <v>0</v>
      </c>
      <c r="T184" s="17" t="s">
        <v>45</v>
      </c>
      <c r="U184" s="25">
        <f>+[1]DEPURADO!I178</f>
        <v>0</v>
      </c>
      <c r="V184" s="24"/>
      <c r="W184" s="17" t="s">
        <v>45</v>
      </c>
      <c r="X184" s="25">
        <f>+[1]DEPURADO!K178+[1]DEPURADO!L178</f>
        <v>0</v>
      </c>
      <c r="Y184" s="17" t="s">
        <v>45</v>
      </c>
      <c r="Z184" s="25">
        <f t="shared" si="19"/>
        <v>0</v>
      </c>
      <c r="AA184" s="25"/>
      <c r="AB184" s="25">
        <v>0</v>
      </c>
      <c r="AC184" s="25">
        <v>0</v>
      </c>
      <c r="AD184" s="24"/>
      <c r="AE184" s="24">
        <f>+[1]DEPURADO!K178</f>
        <v>0</v>
      </c>
      <c r="AF184" s="24">
        <v>0</v>
      </c>
      <c r="AG184" s="24">
        <f t="shared" si="20"/>
        <v>0</v>
      </c>
      <c r="AH184" s="24">
        <v>0</v>
      </c>
      <c r="AI184" s="24" t="str">
        <f>+[1]DEPURADO!G178</f>
        <v>SALDO DE CONTRATO LIQUIDADO</v>
      </c>
      <c r="AJ184" s="26"/>
      <c r="AK184" s="27"/>
    </row>
    <row r="185" spans="1:37" s="28" customFormat="1">
      <c r="A185" s="17">
        <f t="shared" si="14"/>
        <v>177</v>
      </c>
      <c r="B185" s="18" t="s">
        <v>44</v>
      </c>
      <c r="C185" s="17">
        <f>+[1]DEPURADO!A179</f>
        <v>28207</v>
      </c>
      <c r="D185" s="17">
        <f>+[1]DEPURADO!B179</f>
        <v>28207</v>
      </c>
      <c r="E185" s="19">
        <f>+[1]DEPURADO!C179</f>
        <v>42277</v>
      </c>
      <c r="F185" s="20">
        <f>+IF([1]DEPURADO!D179&gt;1,[1]DEPURADO!D179," ")</f>
        <v>42293</v>
      </c>
      <c r="G185" s="21">
        <f>[1]DEPURADO!F179</f>
        <v>22710</v>
      </c>
      <c r="H185" s="22">
        <v>0</v>
      </c>
      <c r="I185" s="22">
        <f>+[1]DEPURADO!M179+[1]DEPURADO!N179</f>
        <v>22710</v>
      </c>
      <c r="J185" s="22">
        <f>+[1]DEPURADO!R179</f>
        <v>0</v>
      </c>
      <c r="K185" s="23">
        <f>+[1]DEPURADO!P179+[1]DEPURADO!Q179</f>
        <v>0</v>
      </c>
      <c r="L185" s="22">
        <v>0</v>
      </c>
      <c r="M185" s="22">
        <v>0</v>
      </c>
      <c r="N185" s="22">
        <f t="shared" si="15"/>
        <v>0</v>
      </c>
      <c r="O185" s="22">
        <f t="shared" si="16"/>
        <v>0</v>
      </c>
      <c r="P185" s="18">
        <f>IF([1]DEPURADO!H179&gt;1,0,[1]DEPURADO!B179)</f>
        <v>28207</v>
      </c>
      <c r="Q185" s="24">
        <f t="shared" si="17"/>
        <v>22710</v>
      </c>
      <c r="R185" s="25">
        <f t="shared" si="18"/>
        <v>0</v>
      </c>
      <c r="S185" s="25">
        <f>+[1]DEPURADO!J179</f>
        <v>0</v>
      </c>
      <c r="T185" s="17" t="s">
        <v>45</v>
      </c>
      <c r="U185" s="25">
        <f>+[1]DEPURADO!I179</f>
        <v>0</v>
      </c>
      <c r="V185" s="24"/>
      <c r="W185" s="17" t="s">
        <v>45</v>
      </c>
      <c r="X185" s="25">
        <f>+[1]DEPURADO!K179+[1]DEPURADO!L179</f>
        <v>0</v>
      </c>
      <c r="Y185" s="17" t="s">
        <v>45</v>
      </c>
      <c r="Z185" s="25">
        <f t="shared" si="19"/>
        <v>0</v>
      </c>
      <c r="AA185" s="25"/>
      <c r="AB185" s="25">
        <v>0</v>
      </c>
      <c r="AC185" s="25">
        <v>0</v>
      </c>
      <c r="AD185" s="24"/>
      <c r="AE185" s="24">
        <f>+[1]DEPURADO!K179</f>
        <v>0</v>
      </c>
      <c r="AF185" s="24">
        <v>0</v>
      </c>
      <c r="AG185" s="24">
        <f t="shared" si="20"/>
        <v>0</v>
      </c>
      <c r="AH185" s="24">
        <v>0</v>
      </c>
      <c r="AI185" s="24" t="str">
        <f>+[1]DEPURADO!G179</f>
        <v>SALDO DE CONTRATO LIQUIDADO</v>
      </c>
      <c r="AJ185" s="26"/>
      <c r="AK185" s="27"/>
    </row>
    <row r="186" spans="1:37" s="28" customFormat="1">
      <c r="A186" s="17">
        <f t="shared" si="14"/>
        <v>178</v>
      </c>
      <c r="B186" s="18" t="s">
        <v>44</v>
      </c>
      <c r="C186" s="17">
        <f>+[1]DEPURADO!A180</f>
        <v>28125</v>
      </c>
      <c r="D186" s="17">
        <f>+[1]DEPURADO!B180</f>
        <v>28125</v>
      </c>
      <c r="E186" s="19">
        <f>+[1]DEPURADO!C180</f>
        <v>42277</v>
      </c>
      <c r="F186" s="20">
        <f>+IF([1]DEPURADO!D180&gt;1,[1]DEPURADO!D180," ")</f>
        <v>42293</v>
      </c>
      <c r="G186" s="21">
        <f>[1]DEPURADO!F180</f>
        <v>22710</v>
      </c>
      <c r="H186" s="22">
        <v>0</v>
      </c>
      <c r="I186" s="22">
        <f>+[1]DEPURADO!M180+[1]DEPURADO!N180</f>
        <v>22710</v>
      </c>
      <c r="J186" s="22">
        <f>+[1]DEPURADO!R180</f>
        <v>0</v>
      </c>
      <c r="K186" s="23">
        <f>+[1]DEPURADO!P180+[1]DEPURADO!Q180</f>
        <v>0</v>
      </c>
      <c r="L186" s="22">
        <v>0</v>
      </c>
      <c r="M186" s="22">
        <v>0</v>
      </c>
      <c r="N186" s="22">
        <f t="shared" si="15"/>
        <v>0</v>
      </c>
      <c r="O186" s="22">
        <f t="shared" si="16"/>
        <v>0</v>
      </c>
      <c r="P186" s="18">
        <f>IF([1]DEPURADO!H180&gt;1,0,[1]DEPURADO!B180)</f>
        <v>28125</v>
      </c>
      <c r="Q186" s="24">
        <f t="shared" si="17"/>
        <v>22710</v>
      </c>
      <c r="R186" s="25">
        <f t="shared" si="18"/>
        <v>0</v>
      </c>
      <c r="S186" s="25">
        <f>+[1]DEPURADO!J180</f>
        <v>0</v>
      </c>
      <c r="T186" s="17" t="s">
        <v>45</v>
      </c>
      <c r="U186" s="25">
        <f>+[1]DEPURADO!I180</f>
        <v>0</v>
      </c>
      <c r="V186" s="24"/>
      <c r="W186" s="17" t="s">
        <v>45</v>
      </c>
      <c r="X186" s="25">
        <f>+[1]DEPURADO!K180+[1]DEPURADO!L180</f>
        <v>0</v>
      </c>
      <c r="Y186" s="17" t="s">
        <v>45</v>
      </c>
      <c r="Z186" s="25">
        <f t="shared" si="19"/>
        <v>0</v>
      </c>
      <c r="AA186" s="25"/>
      <c r="AB186" s="25">
        <v>0</v>
      </c>
      <c r="AC186" s="25">
        <v>0</v>
      </c>
      <c r="AD186" s="24"/>
      <c r="AE186" s="24">
        <f>+[1]DEPURADO!K180</f>
        <v>0</v>
      </c>
      <c r="AF186" s="24">
        <v>0</v>
      </c>
      <c r="AG186" s="24">
        <f t="shared" si="20"/>
        <v>0</v>
      </c>
      <c r="AH186" s="24">
        <v>0</v>
      </c>
      <c r="AI186" s="24" t="str">
        <f>+[1]DEPURADO!G180</f>
        <v>SALDO DE CONTRATO LIQUIDADO</v>
      </c>
      <c r="AJ186" s="26"/>
      <c r="AK186" s="27"/>
    </row>
    <row r="187" spans="1:37" s="28" customFormat="1">
      <c r="A187" s="17">
        <f t="shared" si="14"/>
        <v>179</v>
      </c>
      <c r="B187" s="18" t="s">
        <v>44</v>
      </c>
      <c r="C187" s="17">
        <f>+[1]DEPURADO!A181</f>
        <v>28260</v>
      </c>
      <c r="D187" s="17">
        <f>+[1]DEPURADO!B181</f>
        <v>28260</v>
      </c>
      <c r="E187" s="19">
        <f>+[1]DEPURADO!C181</f>
        <v>42277</v>
      </c>
      <c r="F187" s="20">
        <f>+IF([1]DEPURADO!D181&gt;1,[1]DEPURADO!D181," ")</f>
        <v>42293</v>
      </c>
      <c r="G187" s="21">
        <f>[1]DEPURADO!F181</f>
        <v>22710</v>
      </c>
      <c r="H187" s="22">
        <v>0</v>
      </c>
      <c r="I187" s="22">
        <f>+[1]DEPURADO!M181+[1]DEPURADO!N181</f>
        <v>22710</v>
      </c>
      <c r="J187" s="22">
        <f>+[1]DEPURADO!R181</f>
        <v>0</v>
      </c>
      <c r="K187" s="23">
        <f>+[1]DEPURADO!P181+[1]DEPURADO!Q181</f>
        <v>0</v>
      </c>
      <c r="L187" s="22">
        <v>0</v>
      </c>
      <c r="M187" s="22">
        <v>0</v>
      </c>
      <c r="N187" s="22">
        <f t="shared" si="15"/>
        <v>0</v>
      </c>
      <c r="O187" s="22">
        <f t="shared" si="16"/>
        <v>0</v>
      </c>
      <c r="P187" s="18">
        <f>IF([1]DEPURADO!H181&gt;1,0,[1]DEPURADO!B181)</f>
        <v>28260</v>
      </c>
      <c r="Q187" s="24">
        <f t="shared" si="17"/>
        <v>22710</v>
      </c>
      <c r="R187" s="25">
        <f t="shared" si="18"/>
        <v>0</v>
      </c>
      <c r="S187" s="25">
        <f>+[1]DEPURADO!J181</f>
        <v>0</v>
      </c>
      <c r="T187" s="17" t="s">
        <v>45</v>
      </c>
      <c r="U187" s="25">
        <f>+[1]DEPURADO!I181</f>
        <v>0</v>
      </c>
      <c r="V187" s="24"/>
      <c r="W187" s="17" t="s">
        <v>45</v>
      </c>
      <c r="X187" s="25">
        <f>+[1]DEPURADO!K181+[1]DEPURADO!L181</f>
        <v>0</v>
      </c>
      <c r="Y187" s="17" t="s">
        <v>45</v>
      </c>
      <c r="Z187" s="25">
        <f t="shared" si="19"/>
        <v>0</v>
      </c>
      <c r="AA187" s="25"/>
      <c r="AB187" s="25">
        <v>0</v>
      </c>
      <c r="AC187" s="25">
        <v>0</v>
      </c>
      <c r="AD187" s="24"/>
      <c r="AE187" s="24">
        <f>+[1]DEPURADO!K181</f>
        <v>0</v>
      </c>
      <c r="AF187" s="24">
        <v>0</v>
      </c>
      <c r="AG187" s="24">
        <f t="shared" si="20"/>
        <v>0</v>
      </c>
      <c r="AH187" s="24">
        <v>0</v>
      </c>
      <c r="AI187" s="24" t="str">
        <f>+[1]DEPURADO!G181</f>
        <v>SALDO DE CONTRATO LIQUIDADO</v>
      </c>
      <c r="AJ187" s="26"/>
      <c r="AK187" s="27"/>
    </row>
    <row r="188" spans="1:37" s="28" customFormat="1">
      <c r="A188" s="17">
        <f t="shared" si="14"/>
        <v>180</v>
      </c>
      <c r="B188" s="18" t="s">
        <v>44</v>
      </c>
      <c r="C188" s="17">
        <f>+[1]DEPURADO!A182</f>
        <v>28601</v>
      </c>
      <c r="D188" s="17">
        <f>+[1]DEPURADO!B182</f>
        <v>28601</v>
      </c>
      <c r="E188" s="19">
        <f>+[1]DEPURADO!C182</f>
        <v>42277</v>
      </c>
      <c r="F188" s="20">
        <f>+IF([1]DEPURADO!D182&gt;1,[1]DEPURADO!D182," ")</f>
        <v>42293</v>
      </c>
      <c r="G188" s="21">
        <f>[1]DEPURADO!F182</f>
        <v>22710</v>
      </c>
      <c r="H188" s="22">
        <v>0</v>
      </c>
      <c r="I188" s="22">
        <f>+[1]DEPURADO!M182+[1]DEPURADO!N182</f>
        <v>22710</v>
      </c>
      <c r="J188" s="22">
        <f>+[1]DEPURADO!R182</f>
        <v>0</v>
      </c>
      <c r="K188" s="23">
        <f>+[1]DEPURADO!P182+[1]DEPURADO!Q182</f>
        <v>0</v>
      </c>
      <c r="L188" s="22">
        <v>0</v>
      </c>
      <c r="M188" s="22">
        <v>0</v>
      </c>
      <c r="N188" s="22">
        <f t="shared" si="15"/>
        <v>0</v>
      </c>
      <c r="O188" s="22">
        <f t="shared" si="16"/>
        <v>0</v>
      </c>
      <c r="P188" s="18">
        <f>IF([1]DEPURADO!H182&gt;1,0,[1]DEPURADO!B182)</f>
        <v>28601</v>
      </c>
      <c r="Q188" s="24">
        <f t="shared" si="17"/>
        <v>22710</v>
      </c>
      <c r="R188" s="25">
        <f t="shared" si="18"/>
        <v>0</v>
      </c>
      <c r="S188" s="25">
        <f>+[1]DEPURADO!J182</f>
        <v>0</v>
      </c>
      <c r="T188" s="17" t="s">
        <v>45</v>
      </c>
      <c r="U188" s="25">
        <f>+[1]DEPURADO!I182</f>
        <v>0</v>
      </c>
      <c r="V188" s="24"/>
      <c r="W188" s="17" t="s">
        <v>45</v>
      </c>
      <c r="X188" s="25">
        <f>+[1]DEPURADO!K182+[1]DEPURADO!L182</f>
        <v>0</v>
      </c>
      <c r="Y188" s="17" t="s">
        <v>45</v>
      </c>
      <c r="Z188" s="25">
        <f t="shared" si="19"/>
        <v>0</v>
      </c>
      <c r="AA188" s="25"/>
      <c r="AB188" s="25">
        <v>0</v>
      </c>
      <c r="AC188" s="25">
        <v>0</v>
      </c>
      <c r="AD188" s="24"/>
      <c r="AE188" s="24">
        <f>+[1]DEPURADO!K182</f>
        <v>0</v>
      </c>
      <c r="AF188" s="24">
        <v>0</v>
      </c>
      <c r="AG188" s="24">
        <f t="shared" si="20"/>
        <v>0</v>
      </c>
      <c r="AH188" s="24">
        <v>0</v>
      </c>
      <c r="AI188" s="24" t="str">
        <f>+[1]DEPURADO!G182</f>
        <v>SALDO DE CONTRATO LIQUIDADO</v>
      </c>
      <c r="AJ188" s="26"/>
      <c r="AK188" s="27"/>
    </row>
    <row r="189" spans="1:37" s="28" customFormat="1">
      <c r="A189" s="17">
        <f t="shared" si="14"/>
        <v>181</v>
      </c>
      <c r="B189" s="18" t="s">
        <v>44</v>
      </c>
      <c r="C189" s="17">
        <f>+[1]DEPURADO!A183</f>
        <v>28097</v>
      </c>
      <c r="D189" s="17">
        <f>+[1]DEPURADO!B183</f>
        <v>28097</v>
      </c>
      <c r="E189" s="19">
        <f>+[1]DEPURADO!C183</f>
        <v>42277</v>
      </c>
      <c r="F189" s="20">
        <f>+IF([1]DEPURADO!D183&gt;1,[1]DEPURADO!D183," ")</f>
        <v>42293</v>
      </c>
      <c r="G189" s="21">
        <f>[1]DEPURADO!F183</f>
        <v>22710</v>
      </c>
      <c r="H189" s="22">
        <v>0</v>
      </c>
      <c r="I189" s="22">
        <f>+[1]DEPURADO!M183+[1]DEPURADO!N183</f>
        <v>22710</v>
      </c>
      <c r="J189" s="22">
        <f>+[1]DEPURADO!R183</f>
        <v>0</v>
      </c>
      <c r="K189" s="23">
        <f>+[1]DEPURADO!P183+[1]DEPURADO!Q183</f>
        <v>0</v>
      </c>
      <c r="L189" s="22">
        <v>0</v>
      </c>
      <c r="M189" s="22">
        <v>0</v>
      </c>
      <c r="N189" s="22">
        <f t="shared" si="15"/>
        <v>0</v>
      </c>
      <c r="O189" s="22">
        <f t="shared" si="16"/>
        <v>0</v>
      </c>
      <c r="P189" s="18">
        <f>IF([1]DEPURADO!H183&gt;1,0,[1]DEPURADO!B183)</f>
        <v>28097</v>
      </c>
      <c r="Q189" s="24">
        <f t="shared" si="17"/>
        <v>22710</v>
      </c>
      <c r="R189" s="25">
        <f t="shared" si="18"/>
        <v>0</v>
      </c>
      <c r="S189" s="25">
        <f>+[1]DEPURADO!J183</f>
        <v>0</v>
      </c>
      <c r="T189" s="17" t="s">
        <v>45</v>
      </c>
      <c r="U189" s="25">
        <f>+[1]DEPURADO!I183</f>
        <v>0</v>
      </c>
      <c r="V189" s="24"/>
      <c r="W189" s="17" t="s">
        <v>45</v>
      </c>
      <c r="X189" s="25">
        <f>+[1]DEPURADO!K183+[1]DEPURADO!L183</f>
        <v>0</v>
      </c>
      <c r="Y189" s="17" t="s">
        <v>45</v>
      </c>
      <c r="Z189" s="25">
        <f t="shared" si="19"/>
        <v>0</v>
      </c>
      <c r="AA189" s="25"/>
      <c r="AB189" s="25">
        <v>0</v>
      </c>
      <c r="AC189" s="25">
        <v>0</v>
      </c>
      <c r="AD189" s="24"/>
      <c r="AE189" s="24">
        <f>+[1]DEPURADO!K183</f>
        <v>0</v>
      </c>
      <c r="AF189" s="24">
        <v>0</v>
      </c>
      <c r="AG189" s="24">
        <f t="shared" si="20"/>
        <v>0</v>
      </c>
      <c r="AH189" s="24">
        <v>0</v>
      </c>
      <c r="AI189" s="24" t="str">
        <f>+[1]DEPURADO!G183</f>
        <v>SALDO DE CONTRATO LIQUIDADO</v>
      </c>
      <c r="AJ189" s="26"/>
      <c r="AK189" s="27"/>
    </row>
    <row r="190" spans="1:37" s="28" customFormat="1">
      <c r="A190" s="17">
        <f t="shared" si="14"/>
        <v>182</v>
      </c>
      <c r="B190" s="18" t="s">
        <v>44</v>
      </c>
      <c r="C190" s="17">
        <f>+[1]DEPURADO!A184</f>
        <v>28108</v>
      </c>
      <c r="D190" s="17">
        <f>+[1]DEPURADO!B184</f>
        <v>28108</v>
      </c>
      <c r="E190" s="19">
        <f>+[1]DEPURADO!C184</f>
        <v>42277</v>
      </c>
      <c r="F190" s="20">
        <f>+IF([1]DEPURADO!D184&gt;1,[1]DEPURADO!D184," ")</f>
        <v>42293</v>
      </c>
      <c r="G190" s="21">
        <f>[1]DEPURADO!F184</f>
        <v>22710</v>
      </c>
      <c r="H190" s="22">
        <v>0</v>
      </c>
      <c r="I190" s="22">
        <f>+[1]DEPURADO!M184+[1]DEPURADO!N184</f>
        <v>22710</v>
      </c>
      <c r="J190" s="22">
        <f>+[1]DEPURADO!R184</f>
        <v>0</v>
      </c>
      <c r="K190" s="23">
        <f>+[1]DEPURADO!P184+[1]DEPURADO!Q184</f>
        <v>0</v>
      </c>
      <c r="L190" s="22">
        <v>0</v>
      </c>
      <c r="M190" s="22">
        <v>0</v>
      </c>
      <c r="N190" s="22">
        <f t="shared" si="15"/>
        <v>0</v>
      </c>
      <c r="O190" s="22">
        <f t="shared" si="16"/>
        <v>0</v>
      </c>
      <c r="P190" s="18">
        <f>IF([1]DEPURADO!H184&gt;1,0,[1]DEPURADO!B184)</f>
        <v>28108</v>
      </c>
      <c r="Q190" s="24">
        <f t="shared" si="17"/>
        <v>22710</v>
      </c>
      <c r="R190" s="25">
        <f t="shared" si="18"/>
        <v>0</v>
      </c>
      <c r="S190" s="25">
        <f>+[1]DEPURADO!J184</f>
        <v>0</v>
      </c>
      <c r="T190" s="17" t="s">
        <v>45</v>
      </c>
      <c r="U190" s="25">
        <f>+[1]DEPURADO!I184</f>
        <v>0</v>
      </c>
      <c r="V190" s="24"/>
      <c r="W190" s="17" t="s">
        <v>45</v>
      </c>
      <c r="X190" s="25">
        <f>+[1]DEPURADO!K184+[1]DEPURADO!L184</f>
        <v>0</v>
      </c>
      <c r="Y190" s="17" t="s">
        <v>45</v>
      </c>
      <c r="Z190" s="25">
        <f t="shared" si="19"/>
        <v>0</v>
      </c>
      <c r="AA190" s="25"/>
      <c r="AB190" s="25">
        <v>0</v>
      </c>
      <c r="AC190" s="25">
        <v>0</v>
      </c>
      <c r="AD190" s="24"/>
      <c r="AE190" s="24">
        <f>+[1]DEPURADO!K184</f>
        <v>0</v>
      </c>
      <c r="AF190" s="24">
        <v>0</v>
      </c>
      <c r="AG190" s="24">
        <f t="shared" si="20"/>
        <v>0</v>
      </c>
      <c r="AH190" s="24">
        <v>0</v>
      </c>
      <c r="AI190" s="24" t="str">
        <f>+[1]DEPURADO!G184</f>
        <v>SALDO DE CONTRATO LIQUIDADO</v>
      </c>
      <c r="AJ190" s="26"/>
      <c r="AK190" s="27"/>
    </row>
    <row r="191" spans="1:37" s="28" customFormat="1">
      <c r="A191" s="17">
        <f t="shared" si="14"/>
        <v>183</v>
      </c>
      <c r="B191" s="18" t="s">
        <v>44</v>
      </c>
      <c r="C191" s="17">
        <f>+[1]DEPURADO!A185</f>
        <v>28680</v>
      </c>
      <c r="D191" s="17">
        <f>+[1]DEPURADO!B185</f>
        <v>28680</v>
      </c>
      <c r="E191" s="19">
        <f>+[1]DEPURADO!C185</f>
        <v>42277</v>
      </c>
      <c r="F191" s="20">
        <f>+IF([1]DEPURADO!D185&gt;1,[1]DEPURADO!D185," ")</f>
        <v>42293</v>
      </c>
      <c r="G191" s="21">
        <f>[1]DEPURADO!F185</f>
        <v>22765</v>
      </c>
      <c r="H191" s="22">
        <v>0</v>
      </c>
      <c r="I191" s="22">
        <f>+[1]DEPURADO!M185+[1]DEPURADO!N185</f>
        <v>22765</v>
      </c>
      <c r="J191" s="22">
        <f>+[1]DEPURADO!R185</f>
        <v>0</v>
      </c>
      <c r="K191" s="23">
        <f>+[1]DEPURADO!P185+[1]DEPURADO!Q185</f>
        <v>0</v>
      </c>
      <c r="L191" s="22">
        <v>0</v>
      </c>
      <c r="M191" s="22">
        <v>0</v>
      </c>
      <c r="N191" s="22">
        <f t="shared" si="15"/>
        <v>0</v>
      </c>
      <c r="O191" s="22">
        <f t="shared" si="16"/>
        <v>0</v>
      </c>
      <c r="P191" s="18">
        <f>IF([1]DEPURADO!H185&gt;1,0,[1]DEPURADO!B185)</f>
        <v>28680</v>
      </c>
      <c r="Q191" s="24">
        <f t="shared" si="17"/>
        <v>22765</v>
      </c>
      <c r="R191" s="25">
        <f t="shared" si="18"/>
        <v>0</v>
      </c>
      <c r="S191" s="25">
        <f>+[1]DEPURADO!J185</f>
        <v>0</v>
      </c>
      <c r="T191" s="17" t="s">
        <v>45</v>
      </c>
      <c r="U191" s="25">
        <f>+[1]DEPURADO!I185</f>
        <v>0</v>
      </c>
      <c r="V191" s="24"/>
      <c r="W191" s="17" t="s">
        <v>45</v>
      </c>
      <c r="X191" s="25">
        <f>+[1]DEPURADO!K185+[1]DEPURADO!L185</f>
        <v>0</v>
      </c>
      <c r="Y191" s="17" t="s">
        <v>45</v>
      </c>
      <c r="Z191" s="25">
        <f t="shared" si="19"/>
        <v>0</v>
      </c>
      <c r="AA191" s="25"/>
      <c r="AB191" s="25">
        <v>0</v>
      </c>
      <c r="AC191" s="25">
        <v>0</v>
      </c>
      <c r="AD191" s="24"/>
      <c r="AE191" s="24">
        <f>+[1]DEPURADO!K185</f>
        <v>0</v>
      </c>
      <c r="AF191" s="24">
        <v>0</v>
      </c>
      <c r="AG191" s="24">
        <f t="shared" si="20"/>
        <v>0</v>
      </c>
      <c r="AH191" s="24">
        <v>0</v>
      </c>
      <c r="AI191" s="24" t="str">
        <f>+[1]DEPURADO!G185</f>
        <v>SALDO DE CONTRATO LIQUIDADO</v>
      </c>
      <c r="AJ191" s="26"/>
      <c r="AK191" s="27"/>
    </row>
    <row r="192" spans="1:37" s="28" customFormat="1">
      <c r="A192" s="17">
        <f t="shared" si="14"/>
        <v>184</v>
      </c>
      <c r="B192" s="18" t="s">
        <v>44</v>
      </c>
      <c r="C192" s="17">
        <f>+[1]DEPURADO!A186</f>
        <v>28662</v>
      </c>
      <c r="D192" s="17">
        <f>+[1]DEPURADO!B186</f>
        <v>28662</v>
      </c>
      <c r="E192" s="19">
        <f>+[1]DEPURADO!C186</f>
        <v>42277</v>
      </c>
      <c r="F192" s="20">
        <f>+IF([1]DEPURADO!D186&gt;1,[1]DEPURADO!D186," ")</f>
        <v>42293</v>
      </c>
      <c r="G192" s="21">
        <f>[1]DEPURADO!F186</f>
        <v>23670</v>
      </c>
      <c r="H192" s="22">
        <v>0</v>
      </c>
      <c r="I192" s="22">
        <f>+[1]DEPURADO!M186+[1]DEPURADO!N186</f>
        <v>23670</v>
      </c>
      <c r="J192" s="22">
        <f>+[1]DEPURADO!R186</f>
        <v>0</v>
      </c>
      <c r="K192" s="23">
        <f>+[1]DEPURADO!P186+[1]DEPURADO!Q186</f>
        <v>0</v>
      </c>
      <c r="L192" s="22">
        <v>0</v>
      </c>
      <c r="M192" s="22">
        <v>0</v>
      </c>
      <c r="N192" s="22">
        <f t="shared" si="15"/>
        <v>0</v>
      </c>
      <c r="O192" s="22">
        <f t="shared" si="16"/>
        <v>0</v>
      </c>
      <c r="P192" s="18">
        <f>IF([1]DEPURADO!H186&gt;1,0,[1]DEPURADO!B186)</f>
        <v>28662</v>
      </c>
      <c r="Q192" s="24">
        <f t="shared" si="17"/>
        <v>23670</v>
      </c>
      <c r="R192" s="25">
        <f t="shared" si="18"/>
        <v>0</v>
      </c>
      <c r="S192" s="25">
        <f>+[1]DEPURADO!J186</f>
        <v>0</v>
      </c>
      <c r="T192" s="17" t="s">
        <v>45</v>
      </c>
      <c r="U192" s="25">
        <f>+[1]DEPURADO!I186</f>
        <v>0</v>
      </c>
      <c r="V192" s="24"/>
      <c r="W192" s="17" t="s">
        <v>45</v>
      </c>
      <c r="X192" s="25">
        <f>+[1]DEPURADO!K186+[1]DEPURADO!L186</f>
        <v>0</v>
      </c>
      <c r="Y192" s="17" t="s">
        <v>45</v>
      </c>
      <c r="Z192" s="25">
        <f t="shared" si="19"/>
        <v>0</v>
      </c>
      <c r="AA192" s="25"/>
      <c r="AB192" s="25">
        <v>0</v>
      </c>
      <c r="AC192" s="25">
        <v>0</v>
      </c>
      <c r="AD192" s="24"/>
      <c r="AE192" s="24">
        <f>+[1]DEPURADO!K186</f>
        <v>0</v>
      </c>
      <c r="AF192" s="24">
        <v>0</v>
      </c>
      <c r="AG192" s="24">
        <f t="shared" si="20"/>
        <v>0</v>
      </c>
      <c r="AH192" s="24">
        <v>0</v>
      </c>
      <c r="AI192" s="24" t="str">
        <f>+[1]DEPURADO!G186</f>
        <v>SALDO DE CONTRATO LIQUIDADO</v>
      </c>
      <c r="AJ192" s="26"/>
      <c r="AK192" s="27"/>
    </row>
    <row r="193" spans="1:37" s="28" customFormat="1">
      <c r="A193" s="17">
        <f t="shared" si="14"/>
        <v>185</v>
      </c>
      <c r="B193" s="18" t="s">
        <v>44</v>
      </c>
      <c r="C193" s="17">
        <f>+[1]DEPURADO!A187</f>
        <v>27974</v>
      </c>
      <c r="D193" s="17">
        <f>+[1]DEPURADO!B187</f>
        <v>27974</v>
      </c>
      <c r="E193" s="19">
        <f>+[1]DEPURADO!C187</f>
        <v>42277</v>
      </c>
      <c r="F193" s="20">
        <f>+IF([1]DEPURADO!D187&gt;1,[1]DEPURADO!D187," ")</f>
        <v>42293</v>
      </c>
      <c r="G193" s="21">
        <f>[1]DEPURADO!F187</f>
        <v>23990</v>
      </c>
      <c r="H193" s="22">
        <v>0</v>
      </c>
      <c r="I193" s="22">
        <f>+[1]DEPURADO!M187+[1]DEPURADO!N187</f>
        <v>23990</v>
      </c>
      <c r="J193" s="22">
        <f>+[1]DEPURADO!R187</f>
        <v>0</v>
      </c>
      <c r="K193" s="23">
        <f>+[1]DEPURADO!P187+[1]DEPURADO!Q187</f>
        <v>0</v>
      </c>
      <c r="L193" s="22">
        <v>0</v>
      </c>
      <c r="M193" s="22">
        <v>0</v>
      </c>
      <c r="N193" s="22">
        <f t="shared" si="15"/>
        <v>0</v>
      </c>
      <c r="O193" s="22">
        <f t="shared" si="16"/>
        <v>0</v>
      </c>
      <c r="P193" s="18">
        <f>IF([1]DEPURADO!H187&gt;1,0,[1]DEPURADO!B187)</f>
        <v>27974</v>
      </c>
      <c r="Q193" s="24">
        <f t="shared" si="17"/>
        <v>23990</v>
      </c>
      <c r="R193" s="25">
        <f t="shared" si="18"/>
        <v>0</v>
      </c>
      <c r="S193" s="25">
        <f>+[1]DEPURADO!J187</f>
        <v>0</v>
      </c>
      <c r="T193" s="17" t="s">
        <v>45</v>
      </c>
      <c r="U193" s="25">
        <f>+[1]DEPURADO!I187</f>
        <v>0</v>
      </c>
      <c r="V193" s="24"/>
      <c r="W193" s="17" t="s">
        <v>45</v>
      </c>
      <c r="X193" s="25">
        <f>+[1]DEPURADO!K187+[1]DEPURADO!L187</f>
        <v>0</v>
      </c>
      <c r="Y193" s="17" t="s">
        <v>45</v>
      </c>
      <c r="Z193" s="25">
        <f t="shared" si="19"/>
        <v>0</v>
      </c>
      <c r="AA193" s="25"/>
      <c r="AB193" s="25">
        <v>0</v>
      </c>
      <c r="AC193" s="25">
        <v>0</v>
      </c>
      <c r="AD193" s="24"/>
      <c r="AE193" s="24">
        <f>+[1]DEPURADO!K187</f>
        <v>0</v>
      </c>
      <c r="AF193" s="24">
        <v>0</v>
      </c>
      <c r="AG193" s="24">
        <f t="shared" si="20"/>
        <v>0</v>
      </c>
      <c r="AH193" s="24">
        <v>0</v>
      </c>
      <c r="AI193" s="24" t="str">
        <f>+[1]DEPURADO!G187</f>
        <v>SALDO DE CONTRATO LIQUIDADO</v>
      </c>
      <c r="AJ193" s="26"/>
      <c r="AK193" s="27"/>
    </row>
    <row r="194" spans="1:37" s="28" customFormat="1">
      <c r="A194" s="17">
        <f t="shared" si="14"/>
        <v>186</v>
      </c>
      <c r="B194" s="18" t="s">
        <v>44</v>
      </c>
      <c r="C194" s="17">
        <f>+[1]DEPURADO!A188</f>
        <v>27975</v>
      </c>
      <c r="D194" s="17">
        <f>+[1]DEPURADO!B188</f>
        <v>27975</v>
      </c>
      <c r="E194" s="19">
        <f>+[1]DEPURADO!C188</f>
        <v>42277</v>
      </c>
      <c r="F194" s="20">
        <f>+IF([1]DEPURADO!D188&gt;1,[1]DEPURADO!D188," ")</f>
        <v>42293</v>
      </c>
      <c r="G194" s="21">
        <f>[1]DEPURADO!F188</f>
        <v>23990</v>
      </c>
      <c r="H194" s="22">
        <v>0</v>
      </c>
      <c r="I194" s="22">
        <f>+[1]DEPURADO!M188+[1]DEPURADO!N188</f>
        <v>23990</v>
      </c>
      <c r="J194" s="22">
        <f>+[1]DEPURADO!R188</f>
        <v>0</v>
      </c>
      <c r="K194" s="23">
        <f>+[1]DEPURADO!P188+[1]DEPURADO!Q188</f>
        <v>0</v>
      </c>
      <c r="L194" s="22">
        <v>0</v>
      </c>
      <c r="M194" s="22">
        <v>0</v>
      </c>
      <c r="N194" s="22">
        <f t="shared" si="15"/>
        <v>0</v>
      </c>
      <c r="O194" s="22">
        <f t="shared" si="16"/>
        <v>0</v>
      </c>
      <c r="P194" s="18">
        <f>IF([1]DEPURADO!H188&gt;1,0,[1]DEPURADO!B188)</f>
        <v>27975</v>
      </c>
      <c r="Q194" s="24">
        <f t="shared" si="17"/>
        <v>23990</v>
      </c>
      <c r="R194" s="25">
        <f t="shared" si="18"/>
        <v>0</v>
      </c>
      <c r="S194" s="25">
        <f>+[1]DEPURADO!J188</f>
        <v>0</v>
      </c>
      <c r="T194" s="17" t="s">
        <v>45</v>
      </c>
      <c r="U194" s="25">
        <f>+[1]DEPURADO!I188</f>
        <v>0</v>
      </c>
      <c r="V194" s="24"/>
      <c r="W194" s="17" t="s">
        <v>45</v>
      </c>
      <c r="X194" s="25">
        <f>+[1]DEPURADO!K188+[1]DEPURADO!L188</f>
        <v>0</v>
      </c>
      <c r="Y194" s="17" t="s">
        <v>45</v>
      </c>
      <c r="Z194" s="25">
        <f t="shared" si="19"/>
        <v>0</v>
      </c>
      <c r="AA194" s="25"/>
      <c r="AB194" s="25">
        <v>0</v>
      </c>
      <c r="AC194" s="25">
        <v>0</v>
      </c>
      <c r="AD194" s="24"/>
      <c r="AE194" s="24">
        <f>+[1]DEPURADO!K188</f>
        <v>0</v>
      </c>
      <c r="AF194" s="24">
        <v>0</v>
      </c>
      <c r="AG194" s="24">
        <f t="shared" si="20"/>
        <v>0</v>
      </c>
      <c r="AH194" s="24">
        <v>0</v>
      </c>
      <c r="AI194" s="24" t="str">
        <f>+[1]DEPURADO!G188</f>
        <v>SALDO DE CONTRATO LIQUIDADO</v>
      </c>
      <c r="AJ194" s="26"/>
      <c r="AK194" s="27"/>
    </row>
    <row r="195" spans="1:37" s="28" customFormat="1">
      <c r="A195" s="17">
        <f t="shared" si="14"/>
        <v>187</v>
      </c>
      <c r="B195" s="18" t="s">
        <v>44</v>
      </c>
      <c r="C195" s="17">
        <f>+[1]DEPURADO!A189</f>
        <v>27979</v>
      </c>
      <c r="D195" s="17">
        <f>+[1]DEPURADO!B189</f>
        <v>27979</v>
      </c>
      <c r="E195" s="19">
        <f>+[1]DEPURADO!C189</f>
        <v>42277</v>
      </c>
      <c r="F195" s="20">
        <f>+IF([1]DEPURADO!D189&gt;1,[1]DEPURADO!D189," ")</f>
        <v>42293</v>
      </c>
      <c r="G195" s="21">
        <f>[1]DEPURADO!F189</f>
        <v>23990</v>
      </c>
      <c r="H195" s="22">
        <v>0</v>
      </c>
      <c r="I195" s="22">
        <f>+[1]DEPURADO!M189+[1]DEPURADO!N189</f>
        <v>23990</v>
      </c>
      <c r="J195" s="22">
        <f>+[1]DEPURADO!R189</f>
        <v>0</v>
      </c>
      <c r="K195" s="23">
        <f>+[1]DEPURADO!P189+[1]DEPURADO!Q189</f>
        <v>0</v>
      </c>
      <c r="L195" s="22">
        <v>0</v>
      </c>
      <c r="M195" s="22">
        <v>0</v>
      </c>
      <c r="N195" s="22">
        <f t="shared" si="15"/>
        <v>0</v>
      </c>
      <c r="O195" s="22">
        <f t="shared" si="16"/>
        <v>0</v>
      </c>
      <c r="P195" s="18">
        <f>IF([1]DEPURADO!H189&gt;1,0,[1]DEPURADO!B189)</f>
        <v>27979</v>
      </c>
      <c r="Q195" s="24">
        <f t="shared" si="17"/>
        <v>23990</v>
      </c>
      <c r="R195" s="25">
        <f t="shared" si="18"/>
        <v>0</v>
      </c>
      <c r="S195" s="25">
        <f>+[1]DEPURADO!J189</f>
        <v>0</v>
      </c>
      <c r="T195" s="17" t="s">
        <v>45</v>
      </c>
      <c r="U195" s="25">
        <f>+[1]DEPURADO!I189</f>
        <v>0</v>
      </c>
      <c r="V195" s="24"/>
      <c r="W195" s="17" t="s">
        <v>45</v>
      </c>
      <c r="X195" s="25">
        <f>+[1]DEPURADO!K189+[1]DEPURADO!L189</f>
        <v>0</v>
      </c>
      <c r="Y195" s="17" t="s">
        <v>45</v>
      </c>
      <c r="Z195" s="25">
        <f t="shared" si="19"/>
        <v>0</v>
      </c>
      <c r="AA195" s="25"/>
      <c r="AB195" s="25">
        <v>0</v>
      </c>
      <c r="AC195" s="25">
        <v>0</v>
      </c>
      <c r="AD195" s="24"/>
      <c r="AE195" s="24">
        <f>+[1]DEPURADO!K189</f>
        <v>0</v>
      </c>
      <c r="AF195" s="24">
        <v>0</v>
      </c>
      <c r="AG195" s="24">
        <f t="shared" si="20"/>
        <v>0</v>
      </c>
      <c r="AH195" s="24">
        <v>0</v>
      </c>
      <c r="AI195" s="24" t="str">
        <f>+[1]DEPURADO!G189</f>
        <v>SALDO DE CONTRATO LIQUIDADO</v>
      </c>
      <c r="AJ195" s="26"/>
      <c r="AK195" s="27"/>
    </row>
    <row r="196" spans="1:37" s="28" customFormat="1">
      <c r="A196" s="17">
        <f t="shared" si="14"/>
        <v>188</v>
      </c>
      <c r="B196" s="18" t="s">
        <v>44</v>
      </c>
      <c r="C196" s="17">
        <f>+[1]DEPURADO!A190</f>
        <v>28026</v>
      </c>
      <c r="D196" s="17">
        <f>+[1]DEPURADO!B190</f>
        <v>28026</v>
      </c>
      <c r="E196" s="19">
        <f>+[1]DEPURADO!C190</f>
        <v>42277</v>
      </c>
      <c r="F196" s="20">
        <f>+IF([1]DEPURADO!D190&gt;1,[1]DEPURADO!D190," ")</f>
        <v>42293</v>
      </c>
      <c r="G196" s="21">
        <f>[1]DEPURADO!F190</f>
        <v>23990</v>
      </c>
      <c r="H196" s="22">
        <v>0</v>
      </c>
      <c r="I196" s="22">
        <f>+[1]DEPURADO!M190+[1]DEPURADO!N190</f>
        <v>23990</v>
      </c>
      <c r="J196" s="22">
        <f>+[1]DEPURADO!R190</f>
        <v>0</v>
      </c>
      <c r="K196" s="23">
        <f>+[1]DEPURADO!P190+[1]DEPURADO!Q190</f>
        <v>0</v>
      </c>
      <c r="L196" s="22">
        <v>0</v>
      </c>
      <c r="M196" s="22">
        <v>0</v>
      </c>
      <c r="N196" s="22">
        <f t="shared" si="15"/>
        <v>0</v>
      </c>
      <c r="O196" s="22">
        <f t="shared" si="16"/>
        <v>0</v>
      </c>
      <c r="P196" s="18">
        <f>IF([1]DEPURADO!H190&gt;1,0,[1]DEPURADO!B190)</f>
        <v>28026</v>
      </c>
      <c r="Q196" s="24">
        <f t="shared" si="17"/>
        <v>23990</v>
      </c>
      <c r="R196" s="25">
        <f t="shared" si="18"/>
        <v>0</v>
      </c>
      <c r="S196" s="25">
        <f>+[1]DEPURADO!J190</f>
        <v>0</v>
      </c>
      <c r="T196" s="17" t="s">
        <v>45</v>
      </c>
      <c r="U196" s="25">
        <f>+[1]DEPURADO!I190</f>
        <v>0</v>
      </c>
      <c r="V196" s="24"/>
      <c r="W196" s="17" t="s">
        <v>45</v>
      </c>
      <c r="X196" s="25">
        <f>+[1]DEPURADO!K190+[1]DEPURADO!L190</f>
        <v>0</v>
      </c>
      <c r="Y196" s="17" t="s">
        <v>45</v>
      </c>
      <c r="Z196" s="25">
        <f t="shared" si="19"/>
        <v>0</v>
      </c>
      <c r="AA196" s="25"/>
      <c r="AB196" s="25">
        <v>0</v>
      </c>
      <c r="AC196" s="25">
        <v>0</v>
      </c>
      <c r="AD196" s="24"/>
      <c r="AE196" s="24">
        <f>+[1]DEPURADO!K190</f>
        <v>0</v>
      </c>
      <c r="AF196" s="24">
        <v>0</v>
      </c>
      <c r="AG196" s="24">
        <f t="shared" si="20"/>
        <v>0</v>
      </c>
      <c r="AH196" s="24">
        <v>0</v>
      </c>
      <c r="AI196" s="24" t="str">
        <f>+[1]DEPURADO!G190</f>
        <v>SALDO DE CONTRATO LIQUIDADO</v>
      </c>
      <c r="AJ196" s="26"/>
      <c r="AK196" s="27"/>
    </row>
    <row r="197" spans="1:37" s="28" customFormat="1">
      <c r="A197" s="17">
        <f t="shared" si="14"/>
        <v>189</v>
      </c>
      <c r="B197" s="18" t="s">
        <v>44</v>
      </c>
      <c r="C197" s="17">
        <f>+[1]DEPURADO!A191</f>
        <v>28244</v>
      </c>
      <c r="D197" s="17">
        <f>+[1]DEPURADO!B191</f>
        <v>28244</v>
      </c>
      <c r="E197" s="19">
        <f>+[1]DEPURADO!C191</f>
        <v>42277</v>
      </c>
      <c r="F197" s="20">
        <f>+IF([1]DEPURADO!D191&gt;1,[1]DEPURADO!D191," ")</f>
        <v>42293</v>
      </c>
      <c r="G197" s="21">
        <f>[1]DEPURADO!F191</f>
        <v>23990</v>
      </c>
      <c r="H197" s="22">
        <v>0</v>
      </c>
      <c r="I197" s="22">
        <f>+[1]DEPURADO!M191+[1]DEPURADO!N191</f>
        <v>23990</v>
      </c>
      <c r="J197" s="22">
        <f>+[1]DEPURADO!R191</f>
        <v>0</v>
      </c>
      <c r="K197" s="23">
        <f>+[1]DEPURADO!P191+[1]DEPURADO!Q191</f>
        <v>0</v>
      </c>
      <c r="L197" s="22">
        <v>0</v>
      </c>
      <c r="M197" s="22">
        <v>0</v>
      </c>
      <c r="N197" s="22">
        <f t="shared" si="15"/>
        <v>0</v>
      </c>
      <c r="O197" s="22">
        <f t="shared" si="16"/>
        <v>0</v>
      </c>
      <c r="P197" s="18">
        <f>IF([1]DEPURADO!H191&gt;1,0,[1]DEPURADO!B191)</f>
        <v>28244</v>
      </c>
      <c r="Q197" s="24">
        <f t="shared" si="17"/>
        <v>23990</v>
      </c>
      <c r="R197" s="25">
        <f t="shared" si="18"/>
        <v>0</v>
      </c>
      <c r="S197" s="25">
        <f>+[1]DEPURADO!J191</f>
        <v>0</v>
      </c>
      <c r="T197" s="17" t="s">
        <v>45</v>
      </c>
      <c r="U197" s="25">
        <f>+[1]DEPURADO!I191</f>
        <v>0</v>
      </c>
      <c r="V197" s="24"/>
      <c r="W197" s="17" t="s">
        <v>45</v>
      </c>
      <c r="X197" s="25">
        <f>+[1]DEPURADO!K191+[1]DEPURADO!L191</f>
        <v>0</v>
      </c>
      <c r="Y197" s="17" t="s">
        <v>45</v>
      </c>
      <c r="Z197" s="25">
        <f t="shared" si="19"/>
        <v>0</v>
      </c>
      <c r="AA197" s="25"/>
      <c r="AB197" s="25">
        <v>0</v>
      </c>
      <c r="AC197" s="25">
        <v>0</v>
      </c>
      <c r="AD197" s="24"/>
      <c r="AE197" s="24">
        <f>+[1]DEPURADO!K191</f>
        <v>0</v>
      </c>
      <c r="AF197" s="24">
        <v>0</v>
      </c>
      <c r="AG197" s="24">
        <f t="shared" si="20"/>
        <v>0</v>
      </c>
      <c r="AH197" s="24">
        <v>0</v>
      </c>
      <c r="AI197" s="24" t="str">
        <f>+[1]DEPURADO!G191</f>
        <v>SALDO DE CONTRATO LIQUIDADO</v>
      </c>
      <c r="AJ197" s="26"/>
      <c r="AK197" s="27"/>
    </row>
    <row r="198" spans="1:37" s="28" customFormat="1">
      <c r="A198" s="17">
        <f t="shared" si="14"/>
        <v>190</v>
      </c>
      <c r="B198" s="18" t="s">
        <v>44</v>
      </c>
      <c r="C198" s="17">
        <f>+[1]DEPURADO!A192</f>
        <v>28084</v>
      </c>
      <c r="D198" s="17">
        <f>+[1]DEPURADO!B192</f>
        <v>28084</v>
      </c>
      <c r="E198" s="19">
        <f>+[1]DEPURADO!C192</f>
        <v>42277</v>
      </c>
      <c r="F198" s="20">
        <f>+IF([1]DEPURADO!D192&gt;1,[1]DEPURADO!D192," ")</f>
        <v>42293</v>
      </c>
      <c r="G198" s="21">
        <f>[1]DEPURADO!F192</f>
        <v>23990</v>
      </c>
      <c r="H198" s="22">
        <v>0</v>
      </c>
      <c r="I198" s="22">
        <f>+[1]DEPURADO!M192+[1]DEPURADO!N192</f>
        <v>23990</v>
      </c>
      <c r="J198" s="22">
        <f>+[1]DEPURADO!R192</f>
        <v>0</v>
      </c>
      <c r="K198" s="23">
        <f>+[1]DEPURADO!P192+[1]DEPURADO!Q192</f>
        <v>0</v>
      </c>
      <c r="L198" s="22">
        <v>0</v>
      </c>
      <c r="M198" s="22">
        <v>0</v>
      </c>
      <c r="N198" s="22">
        <f t="shared" si="15"/>
        <v>0</v>
      </c>
      <c r="O198" s="22">
        <f t="shared" si="16"/>
        <v>0</v>
      </c>
      <c r="P198" s="18">
        <f>IF([1]DEPURADO!H192&gt;1,0,[1]DEPURADO!B192)</f>
        <v>28084</v>
      </c>
      <c r="Q198" s="24">
        <f t="shared" si="17"/>
        <v>23990</v>
      </c>
      <c r="R198" s="25">
        <f t="shared" si="18"/>
        <v>0</v>
      </c>
      <c r="S198" s="25">
        <f>+[1]DEPURADO!J192</f>
        <v>0</v>
      </c>
      <c r="T198" s="17" t="s">
        <v>45</v>
      </c>
      <c r="U198" s="25">
        <f>+[1]DEPURADO!I192</f>
        <v>0</v>
      </c>
      <c r="V198" s="24"/>
      <c r="W198" s="17" t="s">
        <v>45</v>
      </c>
      <c r="X198" s="25">
        <f>+[1]DEPURADO!K192+[1]DEPURADO!L192</f>
        <v>0</v>
      </c>
      <c r="Y198" s="17" t="s">
        <v>45</v>
      </c>
      <c r="Z198" s="25">
        <f t="shared" si="19"/>
        <v>0</v>
      </c>
      <c r="AA198" s="25"/>
      <c r="AB198" s="25">
        <v>0</v>
      </c>
      <c r="AC198" s="25">
        <v>0</v>
      </c>
      <c r="AD198" s="24"/>
      <c r="AE198" s="24">
        <f>+[1]DEPURADO!K192</f>
        <v>0</v>
      </c>
      <c r="AF198" s="24">
        <v>0</v>
      </c>
      <c r="AG198" s="24">
        <f t="shared" si="20"/>
        <v>0</v>
      </c>
      <c r="AH198" s="24">
        <v>0</v>
      </c>
      <c r="AI198" s="24" t="str">
        <f>+[1]DEPURADO!G192</f>
        <v>SALDO DE CONTRATO LIQUIDADO</v>
      </c>
      <c r="AJ198" s="26"/>
      <c r="AK198" s="27"/>
    </row>
    <row r="199" spans="1:37" s="28" customFormat="1">
      <c r="A199" s="17">
        <f t="shared" si="14"/>
        <v>191</v>
      </c>
      <c r="B199" s="18" t="s">
        <v>44</v>
      </c>
      <c r="C199" s="17">
        <f>+[1]DEPURADO!A193</f>
        <v>28128</v>
      </c>
      <c r="D199" s="17">
        <f>+[1]DEPURADO!B193</f>
        <v>28128</v>
      </c>
      <c r="E199" s="19">
        <f>+[1]DEPURADO!C193</f>
        <v>42277</v>
      </c>
      <c r="F199" s="20">
        <f>+IF([1]DEPURADO!D193&gt;1,[1]DEPURADO!D193," ")</f>
        <v>42293</v>
      </c>
      <c r="G199" s="21">
        <f>[1]DEPURADO!F193</f>
        <v>23990</v>
      </c>
      <c r="H199" s="22">
        <v>0</v>
      </c>
      <c r="I199" s="22">
        <f>+[1]DEPURADO!M193+[1]DEPURADO!N193</f>
        <v>23990</v>
      </c>
      <c r="J199" s="22">
        <f>+[1]DEPURADO!R193</f>
        <v>0</v>
      </c>
      <c r="K199" s="23">
        <f>+[1]DEPURADO!P193+[1]DEPURADO!Q193</f>
        <v>0</v>
      </c>
      <c r="L199" s="22">
        <v>0</v>
      </c>
      <c r="M199" s="22">
        <v>0</v>
      </c>
      <c r="N199" s="22">
        <f t="shared" si="15"/>
        <v>0</v>
      </c>
      <c r="O199" s="22">
        <f t="shared" si="16"/>
        <v>0</v>
      </c>
      <c r="P199" s="18">
        <f>IF([1]DEPURADO!H193&gt;1,0,[1]DEPURADO!B193)</f>
        <v>28128</v>
      </c>
      <c r="Q199" s="24">
        <f t="shared" si="17"/>
        <v>23990</v>
      </c>
      <c r="R199" s="25">
        <f t="shared" si="18"/>
        <v>0</v>
      </c>
      <c r="S199" s="25">
        <f>+[1]DEPURADO!J193</f>
        <v>0</v>
      </c>
      <c r="T199" s="17" t="s">
        <v>45</v>
      </c>
      <c r="U199" s="25">
        <f>+[1]DEPURADO!I193</f>
        <v>0</v>
      </c>
      <c r="V199" s="24"/>
      <c r="W199" s="17" t="s">
        <v>45</v>
      </c>
      <c r="X199" s="25">
        <f>+[1]DEPURADO!K193+[1]DEPURADO!L193</f>
        <v>0</v>
      </c>
      <c r="Y199" s="17" t="s">
        <v>45</v>
      </c>
      <c r="Z199" s="25">
        <f t="shared" si="19"/>
        <v>0</v>
      </c>
      <c r="AA199" s="25"/>
      <c r="AB199" s="25">
        <v>0</v>
      </c>
      <c r="AC199" s="25">
        <v>0</v>
      </c>
      <c r="AD199" s="24"/>
      <c r="AE199" s="24">
        <f>+[1]DEPURADO!K193</f>
        <v>0</v>
      </c>
      <c r="AF199" s="24">
        <v>0</v>
      </c>
      <c r="AG199" s="24">
        <f t="shared" si="20"/>
        <v>0</v>
      </c>
      <c r="AH199" s="24">
        <v>0</v>
      </c>
      <c r="AI199" s="24" t="str">
        <f>+[1]DEPURADO!G193</f>
        <v>SALDO DE CONTRATO LIQUIDADO</v>
      </c>
      <c r="AJ199" s="26"/>
      <c r="AK199" s="27"/>
    </row>
    <row r="200" spans="1:37" s="28" customFormat="1" ht="16.149999999999999" customHeight="1">
      <c r="A200" s="17">
        <f t="shared" si="14"/>
        <v>192</v>
      </c>
      <c r="B200" s="18" t="s">
        <v>44</v>
      </c>
      <c r="C200" s="17">
        <f>+[1]DEPURADO!A194</f>
        <v>28154</v>
      </c>
      <c r="D200" s="17">
        <f>+[1]DEPURADO!B194</f>
        <v>28154</v>
      </c>
      <c r="E200" s="19">
        <f>+[1]DEPURADO!C194</f>
        <v>42277</v>
      </c>
      <c r="F200" s="20">
        <f>+IF([1]DEPURADO!D194&gt;1,[1]DEPURADO!D194," ")</f>
        <v>42293</v>
      </c>
      <c r="G200" s="21">
        <f>[1]DEPURADO!F194</f>
        <v>23990</v>
      </c>
      <c r="H200" s="22">
        <v>0</v>
      </c>
      <c r="I200" s="22">
        <f>+[1]DEPURADO!M194+[1]DEPURADO!N194</f>
        <v>23990</v>
      </c>
      <c r="J200" s="22">
        <f>+[1]DEPURADO!R194</f>
        <v>0</v>
      </c>
      <c r="K200" s="23">
        <f>+[1]DEPURADO!P194+[1]DEPURADO!Q194</f>
        <v>0</v>
      </c>
      <c r="L200" s="22">
        <v>0</v>
      </c>
      <c r="M200" s="22">
        <v>0</v>
      </c>
      <c r="N200" s="22">
        <f t="shared" si="15"/>
        <v>0</v>
      </c>
      <c r="O200" s="22">
        <f t="shared" si="16"/>
        <v>0</v>
      </c>
      <c r="P200" s="18">
        <f>IF([1]DEPURADO!H194&gt;1,0,[1]DEPURADO!B194)</f>
        <v>28154</v>
      </c>
      <c r="Q200" s="24">
        <f t="shared" si="17"/>
        <v>23990</v>
      </c>
      <c r="R200" s="25">
        <f t="shared" si="18"/>
        <v>0</v>
      </c>
      <c r="S200" s="25">
        <f>+[1]DEPURADO!J194</f>
        <v>0</v>
      </c>
      <c r="T200" s="17" t="s">
        <v>45</v>
      </c>
      <c r="U200" s="25">
        <f>+[1]DEPURADO!I194</f>
        <v>0</v>
      </c>
      <c r="V200" s="24"/>
      <c r="W200" s="17" t="s">
        <v>45</v>
      </c>
      <c r="X200" s="25">
        <f>+[1]DEPURADO!K194+[1]DEPURADO!L194</f>
        <v>0</v>
      </c>
      <c r="Y200" s="17" t="s">
        <v>45</v>
      </c>
      <c r="Z200" s="25">
        <f t="shared" si="19"/>
        <v>0</v>
      </c>
      <c r="AA200" s="25"/>
      <c r="AB200" s="25">
        <v>0</v>
      </c>
      <c r="AC200" s="25">
        <v>0</v>
      </c>
      <c r="AD200" s="24"/>
      <c r="AE200" s="24">
        <f>+[1]DEPURADO!K194</f>
        <v>0</v>
      </c>
      <c r="AF200" s="24">
        <v>0</v>
      </c>
      <c r="AG200" s="24">
        <f t="shared" si="20"/>
        <v>0</v>
      </c>
      <c r="AH200" s="24">
        <v>0</v>
      </c>
      <c r="AI200" s="24" t="str">
        <f>+[1]DEPURADO!G194</f>
        <v>SALDO DE CONTRATO LIQUIDADO</v>
      </c>
      <c r="AJ200" s="26"/>
      <c r="AK200" s="27"/>
    </row>
    <row r="201" spans="1:37" s="28" customFormat="1" ht="16.149999999999999" customHeight="1">
      <c r="A201" s="17">
        <f t="shared" si="14"/>
        <v>193</v>
      </c>
      <c r="B201" s="18" t="s">
        <v>44</v>
      </c>
      <c r="C201" s="17">
        <f>+[1]DEPURADO!A195</f>
        <v>28163</v>
      </c>
      <c r="D201" s="17">
        <f>+[1]DEPURADO!B195</f>
        <v>28163</v>
      </c>
      <c r="E201" s="19">
        <f>+[1]DEPURADO!C195</f>
        <v>42277</v>
      </c>
      <c r="F201" s="20">
        <f>+IF([1]DEPURADO!D195&gt;1,[1]DEPURADO!D195," ")</f>
        <v>42293</v>
      </c>
      <c r="G201" s="21">
        <f>[1]DEPURADO!F195</f>
        <v>23990</v>
      </c>
      <c r="H201" s="22">
        <v>0</v>
      </c>
      <c r="I201" s="22">
        <f>+[1]DEPURADO!M195+[1]DEPURADO!N195</f>
        <v>23990</v>
      </c>
      <c r="J201" s="22">
        <f>+[1]DEPURADO!R195</f>
        <v>0</v>
      </c>
      <c r="K201" s="23">
        <f>+[1]DEPURADO!P195+[1]DEPURADO!Q195</f>
        <v>0</v>
      </c>
      <c r="L201" s="22">
        <v>0</v>
      </c>
      <c r="M201" s="22">
        <v>0</v>
      </c>
      <c r="N201" s="22">
        <f t="shared" si="15"/>
        <v>0</v>
      </c>
      <c r="O201" s="22">
        <f t="shared" si="16"/>
        <v>0</v>
      </c>
      <c r="P201" s="18">
        <f>IF([1]DEPURADO!H195&gt;1,0,[1]DEPURADO!B195)</f>
        <v>28163</v>
      </c>
      <c r="Q201" s="24">
        <f t="shared" si="17"/>
        <v>23990</v>
      </c>
      <c r="R201" s="25">
        <f t="shared" si="18"/>
        <v>0</v>
      </c>
      <c r="S201" s="25">
        <f>+[1]DEPURADO!J195</f>
        <v>0</v>
      </c>
      <c r="T201" s="17" t="s">
        <v>45</v>
      </c>
      <c r="U201" s="25">
        <f>+[1]DEPURADO!I195</f>
        <v>0</v>
      </c>
      <c r="V201" s="24"/>
      <c r="W201" s="17" t="s">
        <v>45</v>
      </c>
      <c r="X201" s="25">
        <f>+[1]DEPURADO!K195+[1]DEPURADO!L195</f>
        <v>0</v>
      </c>
      <c r="Y201" s="17" t="s">
        <v>45</v>
      </c>
      <c r="Z201" s="25">
        <f t="shared" si="19"/>
        <v>0</v>
      </c>
      <c r="AA201" s="25"/>
      <c r="AB201" s="25">
        <v>0</v>
      </c>
      <c r="AC201" s="25">
        <v>0</v>
      </c>
      <c r="AD201" s="24"/>
      <c r="AE201" s="24">
        <f>+[1]DEPURADO!K195</f>
        <v>0</v>
      </c>
      <c r="AF201" s="24">
        <v>0</v>
      </c>
      <c r="AG201" s="24">
        <f t="shared" si="20"/>
        <v>0</v>
      </c>
      <c r="AH201" s="24">
        <v>0</v>
      </c>
      <c r="AI201" s="24" t="str">
        <f>+[1]DEPURADO!G195</f>
        <v>SALDO DE CONTRATO LIQUIDADO</v>
      </c>
      <c r="AJ201" s="26"/>
      <c r="AK201" s="27"/>
    </row>
    <row r="202" spans="1:37" s="28" customFormat="1" ht="16.149999999999999" customHeight="1">
      <c r="A202" s="17">
        <f t="shared" si="14"/>
        <v>194</v>
      </c>
      <c r="B202" s="18" t="s">
        <v>44</v>
      </c>
      <c r="C202" s="17">
        <f>+[1]DEPURADO!A196</f>
        <v>28102</v>
      </c>
      <c r="D202" s="17">
        <f>+[1]DEPURADO!B196</f>
        <v>28102</v>
      </c>
      <c r="E202" s="19">
        <f>+[1]DEPURADO!C196</f>
        <v>42277</v>
      </c>
      <c r="F202" s="20">
        <f>+IF([1]DEPURADO!D196&gt;1,[1]DEPURADO!D196," ")</f>
        <v>42293</v>
      </c>
      <c r="G202" s="21">
        <f>[1]DEPURADO!F196</f>
        <v>23990</v>
      </c>
      <c r="H202" s="22">
        <v>0</v>
      </c>
      <c r="I202" s="22">
        <f>+[1]DEPURADO!M196+[1]DEPURADO!N196</f>
        <v>23990</v>
      </c>
      <c r="J202" s="22">
        <f>+[1]DEPURADO!R196</f>
        <v>0</v>
      </c>
      <c r="K202" s="23">
        <f>+[1]DEPURADO!P196+[1]DEPURADO!Q196</f>
        <v>0</v>
      </c>
      <c r="L202" s="22">
        <v>0</v>
      </c>
      <c r="M202" s="22">
        <v>0</v>
      </c>
      <c r="N202" s="22">
        <f t="shared" si="15"/>
        <v>0</v>
      </c>
      <c r="O202" s="22">
        <f t="shared" si="16"/>
        <v>0</v>
      </c>
      <c r="P202" s="18">
        <f>IF([1]DEPURADO!H196&gt;1,0,[1]DEPURADO!B196)</f>
        <v>28102</v>
      </c>
      <c r="Q202" s="24">
        <f t="shared" si="17"/>
        <v>23990</v>
      </c>
      <c r="R202" s="25">
        <f t="shared" si="18"/>
        <v>0</v>
      </c>
      <c r="S202" s="25">
        <f>+[1]DEPURADO!J196</f>
        <v>0</v>
      </c>
      <c r="T202" s="17" t="s">
        <v>45</v>
      </c>
      <c r="U202" s="25">
        <f>+[1]DEPURADO!I196</f>
        <v>0</v>
      </c>
      <c r="V202" s="24"/>
      <c r="W202" s="17" t="s">
        <v>45</v>
      </c>
      <c r="X202" s="25">
        <f>+[1]DEPURADO!K196+[1]DEPURADO!L196</f>
        <v>0</v>
      </c>
      <c r="Y202" s="17" t="s">
        <v>45</v>
      </c>
      <c r="Z202" s="25">
        <f t="shared" si="19"/>
        <v>0</v>
      </c>
      <c r="AA202" s="25"/>
      <c r="AB202" s="25">
        <v>0</v>
      </c>
      <c r="AC202" s="25">
        <v>0</v>
      </c>
      <c r="AD202" s="24"/>
      <c r="AE202" s="24">
        <f>+[1]DEPURADO!K196</f>
        <v>0</v>
      </c>
      <c r="AF202" s="24">
        <v>0</v>
      </c>
      <c r="AG202" s="24">
        <f t="shared" si="20"/>
        <v>0</v>
      </c>
      <c r="AH202" s="24">
        <v>0</v>
      </c>
      <c r="AI202" s="24" t="str">
        <f>+[1]DEPURADO!G196</f>
        <v>SALDO DE CONTRATO LIQUIDADO</v>
      </c>
      <c r="AJ202" s="26"/>
      <c r="AK202" s="27"/>
    </row>
    <row r="203" spans="1:37" s="28" customFormat="1" ht="16.149999999999999" customHeight="1">
      <c r="A203" s="17">
        <f t="shared" ref="A203:A266" si="21">+A202+1</f>
        <v>195</v>
      </c>
      <c r="B203" s="18" t="s">
        <v>44</v>
      </c>
      <c r="C203" s="17">
        <f>+[1]DEPURADO!A197</f>
        <v>28106</v>
      </c>
      <c r="D203" s="17">
        <f>+[1]DEPURADO!B197</f>
        <v>28106</v>
      </c>
      <c r="E203" s="19">
        <f>+[1]DEPURADO!C197</f>
        <v>42277</v>
      </c>
      <c r="F203" s="20">
        <f>+IF([1]DEPURADO!D197&gt;1,[1]DEPURADO!D197," ")</f>
        <v>42293</v>
      </c>
      <c r="G203" s="21">
        <f>[1]DEPURADO!F197</f>
        <v>23990</v>
      </c>
      <c r="H203" s="22">
        <v>0</v>
      </c>
      <c r="I203" s="22">
        <f>+[1]DEPURADO!M197+[1]DEPURADO!N197</f>
        <v>23990</v>
      </c>
      <c r="J203" s="22">
        <f>+[1]DEPURADO!R197</f>
        <v>0</v>
      </c>
      <c r="K203" s="23">
        <f>+[1]DEPURADO!P197+[1]DEPURADO!Q197</f>
        <v>0</v>
      </c>
      <c r="L203" s="22">
        <v>0</v>
      </c>
      <c r="M203" s="22">
        <v>0</v>
      </c>
      <c r="N203" s="22">
        <f t="shared" si="15"/>
        <v>0</v>
      </c>
      <c r="O203" s="22">
        <f t="shared" si="16"/>
        <v>0</v>
      </c>
      <c r="P203" s="18">
        <f>IF([1]DEPURADO!H197&gt;1,0,[1]DEPURADO!B197)</f>
        <v>28106</v>
      </c>
      <c r="Q203" s="24">
        <f t="shared" si="17"/>
        <v>23990</v>
      </c>
      <c r="R203" s="25">
        <f t="shared" si="18"/>
        <v>0</v>
      </c>
      <c r="S203" s="25">
        <f>+[1]DEPURADO!J197</f>
        <v>0</v>
      </c>
      <c r="T203" s="17" t="s">
        <v>45</v>
      </c>
      <c r="U203" s="25">
        <f>+[1]DEPURADO!I197</f>
        <v>0</v>
      </c>
      <c r="V203" s="24"/>
      <c r="W203" s="17" t="s">
        <v>45</v>
      </c>
      <c r="X203" s="25">
        <f>+[1]DEPURADO!K197+[1]DEPURADO!L197</f>
        <v>0</v>
      </c>
      <c r="Y203" s="17" t="s">
        <v>45</v>
      </c>
      <c r="Z203" s="25">
        <f t="shared" si="19"/>
        <v>0</v>
      </c>
      <c r="AA203" s="25"/>
      <c r="AB203" s="25">
        <v>0</v>
      </c>
      <c r="AC203" s="25">
        <v>0</v>
      </c>
      <c r="AD203" s="24"/>
      <c r="AE203" s="24">
        <f>+[1]DEPURADO!K197</f>
        <v>0</v>
      </c>
      <c r="AF203" s="24">
        <v>0</v>
      </c>
      <c r="AG203" s="24">
        <f t="shared" si="20"/>
        <v>0</v>
      </c>
      <c r="AH203" s="24">
        <v>0</v>
      </c>
      <c r="AI203" s="24" t="str">
        <f>+[1]DEPURADO!G197</f>
        <v>SALDO DE CONTRATO LIQUIDADO</v>
      </c>
      <c r="AJ203" s="26"/>
      <c r="AK203" s="27"/>
    </row>
    <row r="204" spans="1:37" s="28" customFormat="1" ht="16.149999999999999" customHeight="1">
      <c r="A204" s="17">
        <f t="shared" si="21"/>
        <v>196</v>
      </c>
      <c r="B204" s="18" t="s">
        <v>44</v>
      </c>
      <c r="C204" s="17">
        <f>+[1]DEPURADO!A198</f>
        <v>28114</v>
      </c>
      <c r="D204" s="17">
        <f>+[1]DEPURADO!B198</f>
        <v>28114</v>
      </c>
      <c r="E204" s="19">
        <f>+[1]DEPURADO!C198</f>
        <v>42277</v>
      </c>
      <c r="F204" s="20">
        <f>+IF([1]DEPURADO!D198&gt;1,[1]DEPURADO!D198," ")</f>
        <v>42293</v>
      </c>
      <c r="G204" s="21">
        <f>[1]DEPURADO!F198</f>
        <v>23990</v>
      </c>
      <c r="H204" s="22">
        <v>0</v>
      </c>
      <c r="I204" s="22">
        <f>+[1]DEPURADO!M198+[1]DEPURADO!N198</f>
        <v>23990</v>
      </c>
      <c r="J204" s="22">
        <f>+[1]DEPURADO!R198</f>
        <v>0</v>
      </c>
      <c r="K204" s="23">
        <f>+[1]DEPURADO!P198+[1]DEPURADO!Q198</f>
        <v>0</v>
      </c>
      <c r="L204" s="22">
        <v>0</v>
      </c>
      <c r="M204" s="22">
        <v>0</v>
      </c>
      <c r="N204" s="22">
        <f t="shared" si="15"/>
        <v>0</v>
      </c>
      <c r="O204" s="22">
        <f t="shared" si="16"/>
        <v>0</v>
      </c>
      <c r="P204" s="18">
        <f>IF([1]DEPURADO!H198&gt;1,0,[1]DEPURADO!B198)</f>
        <v>28114</v>
      </c>
      <c r="Q204" s="24">
        <f t="shared" si="17"/>
        <v>23990</v>
      </c>
      <c r="R204" s="25">
        <f t="shared" si="18"/>
        <v>0</v>
      </c>
      <c r="S204" s="25">
        <f>+[1]DEPURADO!J198</f>
        <v>0</v>
      </c>
      <c r="T204" s="17" t="s">
        <v>45</v>
      </c>
      <c r="U204" s="25">
        <f>+[1]DEPURADO!I198</f>
        <v>0</v>
      </c>
      <c r="V204" s="24"/>
      <c r="W204" s="17" t="s">
        <v>45</v>
      </c>
      <c r="X204" s="25">
        <f>+[1]DEPURADO!K198+[1]DEPURADO!L198</f>
        <v>0</v>
      </c>
      <c r="Y204" s="17" t="s">
        <v>45</v>
      </c>
      <c r="Z204" s="25">
        <f t="shared" si="19"/>
        <v>0</v>
      </c>
      <c r="AA204" s="25"/>
      <c r="AB204" s="25">
        <v>0</v>
      </c>
      <c r="AC204" s="25">
        <v>0</v>
      </c>
      <c r="AD204" s="24"/>
      <c r="AE204" s="24">
        <f>+[1]DEPURADO!K198</f>
        <v>0</v>
      </c>
      <c r="AF204" s="24">
        <v>0</v>
      </c>
      <c r="AG204" s="24">
        <f t="shared" si="20"/>
        <v>0</v>
      </c>
      <c r="AH204" s="24">
        <v>0</v>
      </c>
      <c r="AI204" s="24" t="str">
        <f>+[1]DEPURADO!G198</f>
        <v>SALDO DE CONTRATO LIQUIDADO</v>
      </c>
      <c r="AJ204" s="26"/>
      <c r="AK204" s="27"/>
    </row>
    <row r="205" spans="1:37" s="28" customFormat="1" ht="16.149999999999999" customHeight="1">
      <c r="A205" s="17">
        <f t="shared" si="21"/>
        <v>197</v>
      </c>
      <c r="B205" s="18" t="s">
        <v>44</v>
      </c>
      <c r="C205" s="17">
        <f>+[1]DEPURADO!A199</f>
        <v>28589</v>
      </c>
      <c r="D205" s="17">
        <f>+[1]DEPURADO!B199</f>
        <v>28589</v>
      </c>
      <c r="E205" s="19">
        <f>+[1]DEPURADO!C199</f>
        <v>42277</v>
      </c>
      <c r="F205" s="20">
        <f>+IF([1]DEPURADO!D199&gt;1,[1]DEPURADO!D199," ")</f>
        <v>42293</v>
      </c>
      <c r="G205" s="21">
        <f>[1]DEPURADO!F199</f>
        <v>23990</v>
      </c>
      <c r="H205" s="22">
        <v>0</v>
      </c>
      <c r="I205" s="22">
        <f>+[1]DEPURADO!M199+[1]DEPURADO!N199</f>
        <v>23990</v>
      </c>
      <c r="J205" s="22">
        <f>+[1]DEPURADO!R199</f>
        <v>0</v>
      </c>
      <c r="K205" s="23">
        <f>+[1]DEPURADO!P199+[1]DEPURADO!Q199</f>
        <v>0</v>
      </c>
      <c r="L205" s="22">
        <v>0</v>
      </c>
      <c r="M205" s="22">
        <v>0</v>
      </c>
      <c r="N205" s="22">
        <f t="shared" ref="N205:N268" si="22">+SUM(J205:M205)</f>
        <v>0</v>
      </c>
      <c r="O205" s="22">
        <f t="shared" ref="O205:O268" si="23">+G205-I205-N205</f>
        <v>0</v>
      </c>
      <c r="P205" s="18">
        <f>IF([1]DEPURADO!H199&gt;1,0,[1]DEPURADO!B199)</f>
        <v>28589</v>
      </c>
      <c r="Q205" s="24">
        <f t="shared" ref="Q205:Q268" si="24">+IF(P205&gt;0,G205,0)</f>
        <v>23990</v>
      </c>
      <c r="R205" s="25">
        <f t="shared" ref="R205:R268" si="25">IF(P205=0,G205,0)</f>
        <v>0</v>
      </c>
      <c r="S205" s="25">
        <f>+[1]DEPURADO!J199</f>
        <v>0</v>
      </c>
      <c r="T205" s="17" t="s">
        <v>45</v>
      </c>
      <c r="U205" s="25">
        <f>+[1]DEPURADO!I199</f>
        <v>0</v>
      </c>
      <c r="V205" s="24"/>
      <c r="W205" s="17" t="s">
        <v>45</v>
      </c>
      <c r="X205" s="25">
        <f>+[1]DEPURADO!K199+[1]DEPURADO!L199</f>
        <v>0</v>
      </c>
      <c r="Y205" s="17" t="s">
        <v>45</v>
      </c>
      <c r="Z205" s="25">
        <f t="shared" ref="Z205:Z268" si="26">+X205-AE205+IF(X205-AE205&lt;-1,-X205+AE205,0)</f>
        <v>0</v>
      </c>
      <c r="AA205" s="25"/>
      <c r="AB205" s="25">
        <v>0</v>
      </c>
      <c r="AC205" s="25">
        <v>0</v>
      </c>
      <c r="AD205" s="24"/>
      <c r="AE205" s="24">
        <f>+[1]DEPURADO!K199</f>
        <v>0</v>
      </c>
      <c r="AF205" s="24">
        <v>0</v>
      </c>
      <c r="AG205" s="24">
        <f t="shared" ref="AG205:AG268" si="27">+G205-I205-N205-R205-Z205-AC205-AE205-S205-U205</f>
        <v>0</v>
      </c>
      <c r="AH205" s="24">
        <v>0</v>
      </c>
      <c r="AI205" s="24" t="str">
        <f>+[1]DEPURADO!G199</f>
        <v>SALDO DE CONTRATO LIQUIDADO</v>
      </c>
      <c r="AJ205" s="26"/>
      <c r="AK205" s="27"/>
    </row>
    <row r="206" spans="1:37" s="28" customFormat="1" ht="16.149999999999999" customHeight="1">
      <c r="A206" s="17">
        <f t="shared" si="21"/>
        <v>198</v>
      </c>
      <c r="B206" s="18" t="s">
        <v>44</v>
      </c>
      <c r="C206" s="17">
        <f>+[1]DEPURADO!A200</f>
        <v>27972</v>
      </c>
      <c r="D206" s="17">
        <f>+[1]DEPURADO!B200</f>
        <v>27972</v>
      </c>
      <c r="E206" s="19">
        <f>+[1]DEPURADO!C200</f>
        <v>42277</v>
      </c>
      <c r="F206" s="20">
        <f>+IF([1]DEPURADO!D200&gt;1,[1]DEPURADO!D200," ")</f>
        <v>42293</v>
      </c>
      <c r="G206" s="21">
        <f>[1]DEPURADO!F200</f>
        <v>24310</v>
      </c>
      <c r="H206" s="22">
        <v>0</v>
      </c>
      <c r="I206" s="22">
        <f>+[1]DEPURADO!M200+[1]DEPURADO!N200</f>
        <v>24310</v>
      </c>
      <c r="J206" s="22">
        <f>+[1]DEPURADO!R200</f>
        <v>0</v>
      </c>
      <c r="K206" s="23">
        <f>+[1]DEPURADO!P200+[1]DEPURADO!Q200</f>
        <v>0</v>
      </c>
      <c r="L206" s="22">
        <v>0</v>
      </c>
      <c r="M206" s="22">
        <v>0</v>
      </c>
      <c r="N206" s="22">
        <f t="shared" si="22"/>
        <v>0</v>
      </c>
      <c r="O206" s="22">
        <f t="shared" si="23"/>
        <v>0</v>
      </c>
      <c r="P206" s="18">
        <f>IF([1]DEPURADO!H200&gt;1,0,[1]DEPURADO!B200)</f>
        <v>27972</v>
      </c>
      <c r="Q206" s="24">
        <f t="shared" si="24"/>
        <v>24310</v>
      </c>
      <c r="R206" s="25">
        <f t="shared" si="25"/>
        <v>0</v>
      </c>
      <c r="S206" s="25">
        <f>+[1]DEPURADO!J200</f>
        <v>0</v>
      </c>
      <c r="T206" s="17" t="s">
        <v>45</v>
      </c>
      <c r="U206" s="25">
        <f>+[1]DEPURADO!I200</f>
        <v>0</v>
      </c>
      <c r="V206" s="24"/>
      <c r="W206" s="17" t="s">
        <v>45</v>
      </c>
      <c r="X206" s="25">
        <f>+[1]DEPURADO!K200+[1]DEPURADO!L200</f>
        <v>0</v>
      </c>
      <c r="Y206" s="17" t="s">
        <v>45</v>
      </c>
      <c r="Z206" s="25">
        <f t="shared" si="26"/>
        <v>0</v>
      </c>
      <c r="AA206" s="25"/>
      <c r="AB206" s="25">
        <v>0</v>
      </c>
      <c r="AC206" s="25">
        <v>0</v>
      </c>
      <c r="AD206" s="24"/>
      <c r="AE206" s="24">
        <f>+[1]DEPURADO!K200</f>
        <v>0</v>
      </c>
      <c r="AF206" s="24">
        <v>0</v>
      </c>
      <c r="AG206" s="24">
        <f t="shared" si="27"/>
        <v>0</v>
      </c>
      <c r="AH206" s="24">
        <v>0</v>
      </c>
      <c r="AI206" s="24" t="str">
        <f>+[1]DEPURADO!G200</f>
        <v>SALDO DE CONTRATO LIQUIDADO</v>
      </c>
      <c r="AJ206" s="26"/>
      <c r="AK206" s="27"/>
    </row>
    <row r="207" spans="1:37" s="28" customFormat="1" ht="16.149999999999999" customHeight="1">
      <c r="A207" s="17">
        <f t="shared" si="21"/>
        <v>199</v>
      </c>
      <c r="B207" s="18" t="s">
        <v>44</v>
      </c>
      <c r="C207" s="17">
        <f>+[1]DEPURADO!A201</f>
        <v>27988</v>
      </c>
      <c r="D207" s="17">
        <f>+[1]DEPURADO!B201</f>
        <v>27988</v>
      </c>
      <c r="E207" s="19">
        <f>+[1]DEPURADO!C201</f>
        <v>42277</v>
      </c>
      <c r="F207" s="20">
        <f>+IF([1]DEPURADO!D201&gt;1,[1]DEPURADO!D201," ")</f>
        <v>42293</v>
      </c>
      <c r="G207" s="21">
        <f>[1]DEPURADO!F201</f>
        <v>24310</v>
      </c>
      <c r="H207" s="22">
        <v>0</v>
      </c>
      <c r="I207" s="22">
        <f>+[1]DEPURADO!M201+[1]DEPURADO!N201</f>
        <v>24310</v>
      </c>
      <c r="J207" s="22">
        <f>+[1]DEPURADO!R201</f>
        <v>0</v>
      </c>
      <c r="K207" s="23">
        <f>+[1]DEPURADO!P201+[1]DEPURADO!Q201</f>
        <v>0</v>
      </c>
      <c r="L207" s="22">
        <v>0</v>
      </c>
      <c r="M207" s="22">
        <v>0</v>
      </c>
      <c r="N207" s="22">
        <f t="shared" si="22"/>
        <v>0</v>
      </c>
      <c r="O207" s="22">
        <f t="shared" si="23"/>
        <v>0</v>
      </c>
      <c r="P207" s="18">
        <f>IF([1]DEPURADO!H201&gt;1,0,[1]DEPURADO!B201)</f>
        <v>27988</v>
      </c>
      <c r="Q207" s="24">
        <f t="shared" si="24"/>
        <v>24310</v>
      </c>
      <c r="R207" s="25">
        <f t="shared" si="25"/>
        <v>0</v>
      </c>
      <c r="S207" s="25">
        <f>+[1]DEPURADO!J201</f>
        <v>0</v>
      </c>
      <c r="T207" s="17" t="s">
        <v>45</v>
      </c>
      <c r="U207" s="25">
        <f>+[1]DEPURADO!I201</f>
        <v>0</v>
      </c>
      <c r="V207" s="24"/>
      <c r="W207" s="17" t="s">
        <v>45</v>
      </c>
      <c r="X207" s="25">
        <f>+[1]DEPURADO!K201+[1]DEPURADO!L201</f>
        <v>0</v>
      </c>
      <c r="Y207" s="17" t="s">
        <v>45</v>
      </c>
      <c r="Z207" s="25">
        <f t="shared" si="26"/>
        <v>0</v>
      </c>
      <c r="AA207" s="25"/>
      <c r="AB207" s="25">
        <v>0</v>
      </c>
      <c r="AC207" s="25">
        <v>0</v>
      </c>
      <c r="AD207" s="24"/>
      <c r="AE207" s="24">
        <f>+[1]DEPURADO!K201</f>
        <v>0</v>
      </c>
      <c r="AF207" s="24">
        <v>0</v>
      </c>
      <c r="AG207" s="24">
        <f t="shared" si="27"/>
        <v>0</v>
      </c>
      <c r="AH207" s="24">
        <v>0</v>
      </c>
      <c r="AI207" s="24" t="str">
        <f>+[1]DEPURADO!G201</f>
        <v>SALDO DE CONTRATO LIQUIDADO</v>
      </c>
      <c r="AJ207" s="26"/>
      <c r="AK207" s="27"/>
    </row>
    <row r="208" spans="1:37" s="28" customFormat="1" ht="16.149999999999999" customHeight="1">
      <c r="A208" s="17">
        <f t="shared" si="21"/>
        <v>200</v>
      </c>
      <c r="B208" s="18" t="s">
        <v>44</v>
      </c>
      <c r="C208" s="17">
        <f>+[1]DEPURADO!A202</f>
        <v>28201</v>
      </c>
      <c r="D208" s="17">
        <f>+[1]DEPURADO!B202</f>
        <v>28201</v>
      </c>
      <c r="E208" s="19">
        <f>+[1]DEPURADO!C202</f>
        <v>42277</v>
      </c>
      <c r="F208" s="20">
        <f>+IF([1]DEPURADO!D202&gt;1,[1]DEPURADO!D202," ")</f>
        <v>42293</v>
      </c>
      <c r="G208" s="21">
        <f>[1]DEPURADO!F202</f>
        <v>24310</v>
      </c>
      <c r="H208" s="22">
        <v>0</v>
      </c>
      <c r="I208" s="22">
        <f>+[1]DEPURADO!M202+[1]DEPURADO!N202</f>
        <v>24310</v>
      </c>
      <c r="J208" s="22">
        <f>+[1]DEPURADO!R202</f>
        <v>0</v>
      </c>
      <c r="K208" s="23">
        <f>+[1]DEPURADO!P202+[1]DEPURADO!Q202</f>
        <v>0</v>
      </c>
      <c r="L208" s="22">
        <v>0</v>
      </c>
      <c r="M208" s="22">
        <v>0</v>
      </c>
      <c r="N208" s="22">
        <f t="shared" si="22"/>
        <v>0</v>
      </c>
      <c r="O208" s="22">
        <f t="shared" si="23"/>
        <v>0</v>
      </c>
      <c r="P208" s="18">
        <f>IF([1]DEPURADO!H202&gt;1,0,[1]DEPURADO!B202)</f>
        <v>28201</v>
      </c>
      <c r="Q208" s="24">
        <f t="shared" si="24"/>
        <v>24310</v>
      </c>
      <c r="R208" s="25">
        <f t="shared" si="25"/>
        <v>0</v>
      </c>
      <c r="S208" s="25">
        <f>+[1]DEPURADO!J202</f>
        <v>0</v>
      </c>
      <c r="T208" s="17" t="s">
        <v>45</v>
      </c>
      <c r="U208" s="25">
        <f>+[1]DEPURADO!I202</f>
        <v>0</v>
      </c>
      <c r="V208" s="24"/>
      <c r="W208" s="17" t="s">
        <v>45</v>
      </c>
      <c r="X208" s="25">
        <f>+[1]DEPURADO!K202+[1]DEPURADO!L202</f>
        <v>0</v>
      </c>
      <c r="Y208" s="17" t="s">
        <v>45</v>
      </c>
      <c r="Z208" s="25">
        <f t="shared" si="26"/>
        <v>0</v>
      </c>
      <c r="AA208" s="25"/>
      <c r="AB208" s="25">
        <v>0</v>
      </c>
      <c r="AC208" s="25">
        <v>0</v>
      </c>
      <c r="AD208" s="24"/>
      <c r="AE208" s="24">
        <f>+[1]DEPURADO!K202</f>
        <v>0</v>
      </c>
      <c r="AF208" s="24">
        <v>0</v>
      </c>
      <c r="AG208" s="24">
        <f t="shared" si="27"/>
        <v>0</v>
      </c>
      <c r="AH208" s="24">
        <v>0</v>
      </c>
      <c r="AI208" s="24" t="str">
        <f>+[1]DEPURADO!G202</f>
        <v>SALDO DE CONTRATO LIQUIDADO</v>
      </c>
      <c r="AJ208" s="26"/>
      <c r="AK208" s="27"/>
    </row>
    <row r="209" spans="1:37" s="28" customFormat="1" ht="16.149999999999999" customHeight="1">
      <c r="A209" s="17">
        <f t="shared" si="21"/>
        <v>201</v>
      </c>
      <c r="B209" s="18" t="s">
        <v>44</v>
      </c>
      <c r="C209" s="17">
        <f>+[1]DEPURADO!A203</f>
        <v>28202</v>
      </c>
      <c r="D209" s="17">
        <f>+[1]DEPURADO!B203</f>
        <v>28202</v>
      </c>
      <c r="E209" s="19">
        <f>+[1]DEPURADO!C203</f>
        <v>42277</v>
      </c>
      <c r="F209" s="20">
        <f>+IF([1]DEPURADO!D203&gt;1,[1]DEPURADO!D203," ")</f>
        <v>42293</v>
      </c>
      <c r="G209" s="21">
        <f>[1]DEPURADO!F203</f>
        <v>24310</v>
      </c>
      <c r="H209" s="22">
        <v>0</v>
      </c>
      <c r="I209" s="22">
        <f>+[1]DEPURADO!M203+[1]DEPURADO!N203</f>
        <v>24310</v>
      </c>
      <c r="J209" s="22">
        <f>+[1]DEPURADO!R203</f>
        <v>0</v>
      </c>
      <c r="K209" s="23">
        <f>+[1]DEPURADO!P203+[1]DEPURADO!Q203</f>
        <v>0</v>
      </c>
      <c r="L209" s="22">
        <v>0</v>
      </c>
      <c r="M209" s="22">
        <v>0</v>
      </c>
      <c r="N209" s="22">
        <f t="shared" si="22"/>
        <v>0</v>
      </c>
      <c r="O209" s="22">
        <f t="shared" si="23"/>
        <v>0</v>
      </c>
      <c r="P209" s="18">
        <f>IF([1]DEPURADO!H203&gt;1,0,[1]DEPURADO!B203)</f>
        <v>28202</v>
      </c>
      <c r="Q209" s="24">
        <f t="shared" si="24"/>
        <v>24310</v>
      </c>
      <c r="R209" s="25">
        <f t="shared" si="25"/>
        <v>0</v>
      </c>
      <c r="S209" s="25">
        <f>+[1]DEPURADO!J203</f>
        <v>0</v>
      </c>
      <c r="T209" s="17" t="s">
        <v>45</v>
      </c>
      <c r="U209" s="25">
        <f>+[1]DEPURADO!I203</f>
        <v>0</v>
      </c>
      <c r="V209" s="24"/>
      <c r="W209" s="17" t="s">
        <v>45</v>
      </c>
      <c r="X209" s="25">
        <f>+[1]DEPURADO!K203+[1]DEPURADO!L203</f>
        <v>0</v>
      </c>
      <c r="Y209" s="17" t="s">
        <v>45</v>
      </c>
      <c r="Z209" s="25">
        <f t="shared" si="26"/>
        <v>0</v>
      </c>
      <c r="AA209" s="25"/>
      <c r="AB209" s="25">
        <v>0</v>
      </c>
      <c r="AC209" s="25">
        <v>0</v>
      </c>
      <c r="AD209" s="24"/>
      <c r="AE209" s="24">
        <f>+[1]DEPURADO!K203</f>
        <v>0</v>
      </c>
      <c r="AF209" s="24">
        <v>0</v>
      </c>
      <c r="AG209" s="24">
        <f t="shared" si="27"/>
        <v>0</v>
      </c>
      <c r="AH209" s="24">
        <v>0</v>
      </c>
      <c r="AI209" s="24" t="str">
        <f>+[1]DEPURADO!G203</f>
        <v>SALDO DE CONTRATO LIQUIDADO</v>
      </c>
      <c r="AJ209" s="26"/>
      <c r="AK209" s="27"/>
    </row>
    <row r="210" spans="1:37" s="28" customFormat="1" ht="16.149999999999999" customHeight="1">
      <c r="A210" s="17">
        <f t="shared" si="21"/>
        <v>202</v>
      </c>
      <c r="B210" s="18" t="s">
        <v>44</v>
      </c>
      <c r="C210" s="17">
        <f>+[1]DEPURADO!A204</f>
        <v>28203</v>
      </c>
      <c r="D210" s="17">
        <f>+[1]DEPURADO!B204</f>
        <v>28203</v>
      </c>
      <c r="E210" s="19">
        <f>+[1]DEPURADO!C204</f>
        <v>42277</v>
      </c>
      <c r="F210" s="20">
        <f>+IF([1]DEPURADO!D204&gt;1,[1]DEPURADO!D204," ")</f>
        <v>42293</v>
      </c>
      <c r="G210" s="21">
        <f>[1]DEPURADO!F204</f>
        <v>24310</v>
      </c>
      <c r="H210" s="22">
        <v>0</v>
      </c>
      <c r="I210" s="22">
        <f>+[1]DEPURADO!M204+[1]DEPURADO!N204</f>
        <v>24310</v>
      </c>
      <c r="J210" s="22">
        <f>+[1]DEPURADO!R204</f>
        <v>0</v>
      </c>
      <c r="K210" s="23">
        <f>+[1]DEPURADO!P204+[1]DEPURADO!Q204</f>
        <v>0</v>
      </c>
      <c r="L210" s="22">
        <v>0</v>
      </c>
      <c r="M210" s="22">
        <v>0</v>
      </c>
      <c r="N210" s="22">
        <f t="shared" si="22"/>
        <v>0</v>
      </c>
      <c r="O210" s="22">
        <f t="shared" si="23"/>
        <v>0</v>
      </c>
      <c r="P210" s="18">
        <f>IF([1]DEPURADO!H204&gt;1,0,[1]DEPURADO!B204)</f>
        <v>28203</v>
      </c>
      <c r="Q210" s="24">
        <f t="shared" si="24"/>
        <v>24310</v>
      </c>
      <c r="R210" s="25">
        <f t="shared" si="25"/>
        <v>0</v>
      </c>
      <c r="S210" s="25">
        <f>+[1]DEPURADO!J204</f>
        <v>0</v>
      </c>
      <c r="T210" s="17" t="s">
        <v>45</v>
      </c>
      <c r="U210" s="25">
        <f>+[1]DEPURADO!I204</f>
        <v>0</v>
      </c>
      <c r="V210" s="24"/>
      <c r="W210" s="17" t="s">
        <v>45</v>
      </c>
      <c r="X210" s="25">
        <f>+[1]DEPURADO!K204+[1]DEPURADO!L204</f>
        <v>0</v>
      </c>
      <c r="Y210" s="17" t="s">
        <v>45</v>
      </c>
      <c r="Z210" s="25">
        <f t="shared" si="26"/>
        <v>0</v>
      </c>
      <c r="AA210" s="25"/>
      <c r="AB210" s="25">
        <v>0</v>
      </c>
      <c r="AC210" s="25">
        <v>0</v>
      </c>
      <c r="AD210" s="24"/>
      <c r="AE210" s="24">
        <f>+[1]DEPURADO!K204</f>
        <v>0</v>
      </c>
      <c r="AF210" s="24">
        <v>0</v>
      </c>
      <c r="AG210" s="24">
        <f t="shared" si="27"/>
        <v>0</v>
      </c>
      <c r="AH210" s="24">
        <v>0</v>
      </c>
      <c r="AI210" s="24" t="str">
        <f>+[1]DEPURADO!G204</f>
        <v>SALDO DE CONTRATO LIQUIDADO</v>
      </c>
      <c r="AJ210" s="26"/>
      <c r="AK210" s="27"/>
    </row>
    <row r="211" spans="1:37" s="28" customFormat="1" ht="16.149999999999999" customHeight="1">
      <c r="A211" s="17">
        <f t="shared" si="21"/>
        <v>203</v>
      </c>
      <c r="B211" s="18" t="s">
        <v>44</v>
      </c>
      <c r="C211" s="17">
        <f>+[1]DEPURADO!A205</f>
        <v>28204</v>
      </c>
      <c r="D211" s="17">
        <f>+[1]DEPURADO!B205</f>
        <v>28204</v>
      </c>
      <c r="E211" s="19">
        <f>+[1]DEPURADO!C205</f>
        <v>42277</v>
      </c>
      <c r="F211" s="20">
        <f>+IF([1]DEPURADO!D205&gt;1,[1]DEPURADO!D205," ")</f>
        <v>42293</v>
      </c>
      <c r="G211" s="21">
        <f>[1]DEPURADO!F205</f>
        <v>24310</v>
      </c>
      <c r="H211" s="22">
        <v>0</v>
      </c>
      <c r="I211" s="22">
        <f>+[1]DEPURADO!M205+[1]DEPURADO!N205</f>
        <v>24310</v>
      </c>
      <c r="J211" s="22">
        <f>+[1]DEPURADO!R205</f>
        <v>0</v>
      </c>
      <c r="K211" s="23">
        <f>+[1]DEPURADO!P205+[1]DEPURADO!Q205</f>
        <v>0</v>
      </c>
      <c r="L211" s="22">
        <v>0</v>
      </c>
      <c r="M211" s="22">
        <v>0</v>
      </c>
      <c r="N211" s="22">
        <f t="shared" si="22"/>
        <v>0</v>
      </c>
      <c r="O211" s="22">
        <f t="shared" si="23"/>
        <v>0</v>
      </c>
      <c r="P211" s="18">
        <f>IF([1]DEPURADO!H205&gt;1,0,[1]DEPURADO!B205)</f>
        <v>28204</v>
      </c>
      <c r="Q211" s="24">
        <f t="shared" si="24"/>
        <v>24310</v>
      </c>
      <c r="R211" s="25">
        <f t="shared" si="25"/>
        <v>0</v>
      </c>
      <c r="S211" s="25">
        <f>+[1]DEPURADO!J205</f>
        <v>0</v>
      </c>
      <c r="T211" s="17" t="s">
        <v>45</v>
      </c>
      <c r="U211" s="25">
        <f>+[1]DEPURADO!I205</f>
        <v>0</v>
      </c>
      <c r="V211" s="24"/>
      <c r="W211" s="17" t="s">
        <v>45</v>
      </c>
      <c r="X211" s="25">
        <f>+[1]DEPURADO!K205+[1]DEPURADO!L205</f>
        <v>0</v>
      </c>
      <c r="Y211" s="17" t="s">
        <v>45</v>
      </c>
      <c r="Z211" s="25">
        <f t="shared" si="26"/>
        <v>0</v>
      </c>
      <c r="AA211" s="25"/>
      <c r="AB211" s="25">
        <v>0</v>
      </c>
      <c r="AC211" s="25">
        <v>0</v>
      </c>
      <c r="AD211" s="24"/>
      <c r="AE211" s="24">
        <f>+[1]DEPURADO!K205</f>
        <v>0</v>
      </c>
      <c r="AF211" s="24">
        <v>0</v>
      </c>
      <c r="AG211" s="24">
        <f t="shared" si="27"/>
        <v>0</v>
      </c>
      <c r="AH211" s="24">
        <v>0</v>
      </c>
      <c r="AI211" s="24" t="str">
        <f>+[1]DEPURADO!G205</f>
        <v>SALDO DE CONTRATO LIQUIDADO</v>
      </c>
      <c r="AJ211" s="26"/>
      <c r="AK211" s="27"/>
    </row>
    <row r="212" spans="1:37" s="28" customFormat="1" ht="16.149999999999999" customHeight="1">
      <c r="A212" s="17">
        <f t="shared" si="21"/>
        <v>204</v>
      </c>
      <c r="B212" s="18" t="s">
        <v>44</v>
      </c>
      <c r="C212" s="17">
        <f>+[1]DEPURADO!A206</f>
        <v>28245</v>
      </c>
      <c r="D212" s="17">
        <f>+[1]DEPURADO!B206</f>
        <v>28245</v>
      </c>
      <c r="E212" s="19">
        <f>+[1]DEPURADO!C206</f>
        <v>42277</v>
      </c>
      <c r="F212" s="20">
        <f>+IF([1]DEPURADO!D206&gt;1,[1]DEPURADO!D206," ")</f>
        <v>42293</v>
      </c>
      <c r="G212" s="21">
        <f>[1]DEPURADO!F206</f>
        <v>24310</v>
      </c>
      <c r="H212" s="22">
        <v>0</v>
      </c>
      <c r="I212" s="22">
        <f>+[1]DEPURADO!M206+[1]DEPURADO!N206</f>
        <v>24310</v>
      </c>
      <c r="J212" s="22">
        <f>+[1]DEPURADO!R206</f>
        <v>0</v>
      </c>
      <c r="K212" s="23">
        <f>+[1]DEPURADO!P206+[1]DEPURADO!Q206</f>
        <v>0</v>
      </c>
      <c r="L212" s="22">
        <v>0</v>
      </c>
      <c r="M212" s="22">
        <v>0</v>
      </c>
      <c r="N212" s="22">
        <f t="shared" si="22"/>
        <v>0</v>
      </c>
      <c r="O212" s="22">
        <f t="shared" si="23"/>
        <v>0</v>
      </c>
      <c r="P212" s="18">
        <f>IF([1]DEPURADO!H206&gt;1,0,[1]DEPURADO!B206)</f>
        <v>28245</v>
      </c>
      <c r="Q212" s="24">
        <f t="shared" si="24"/>
        <v>24310</v>
      </c>
      <c r="R212" s="25">
        <f t="shared" si="25"/>
        <v>0</v>
      </c>
      <c r="S212" s="25">
        <f>+[1]DEPURADO!J206</f>
        <v>0</v>
      </c>
      <c r="T212" s="17" t="s">
        <v>45</v>
      </c>
      <c r="U212" s="25">
        <f>+[1]DEPURADO!I206</f>
        <v>0</v>
      </c>
      <c r="V212" s="24"/>
      <c r="W212" s="17" t="s">
        <v>45</v>
      </c>
      <c r="X212" s="25">
        <f>+[1]DEPURADO!K206+[1]DEPURADO!L206</f>
        <v>0</v>
      </c>
      <c r="Y212" s="17" t="s">
        <v>45</v>
      </c>
      <c r="Z212" s="25">
        <f t="shared" si="26"/>
        <v>0</v>
      </c>
      <c r="AA212" s="25"/>
      <c r="AB212" s="25">
        <v>0</v>
      </c>
      <c r="AC212" s="25">
        <v>0</v>
      </c>
      <c r="AD212" s="24"/>
      <c r="AE212" s="24">
        <f>+[1]DEPURADO!K206</f>
        <v>0</v>
      </c>
      <c r="AF212" s="24">
        <v>0</v>
      </c>
      <c r="AG212" s="24">
        <f t="shared" si="27"/>
        <v>0</v>
      </c>
      <c r="AH212" s="24">
        <v>0</v>
      </c>
      <c r="AI212" s="24" t="str">
        <f>+[1]DEPURADO!G206</f>
        <v>SALDO DE CONTRATO LIQUIDADO</v>
      </c>
      <c r="AJ212" s="26"/>
      <c r="AK212" s="27"/>
    </row>
    <row r="213" spans="1:37" s="28" customFormat="1" ht="16.149999999999999" customHeight="1">
      <c r="A213" s="17">
        <f t="shared" si="21"/>
        <v>205</v>
      </c>
      <c r="B213" s="18" t="s">
        <v>44</v>
      </c>
      <c r="C213" s="17">
        <f>+[1]DEPURADO!A207</f>
        <v>28247</v>
      </c>
      <c r="D213" s="17">
        <f>+[1]DEPURADO!B207</f>
        <v>28247</v>
      </c>
      <c r="E213" s="19">
        <f>+[1]DEPURADO!C207</f>
        <v>42277</v>
      </c>
      <c r="F213" s="20">
        <f>+IF([1]DEPURADO!D207&gt;1,[1]DEPURADO!D207," ")</f>
        <v>42293</v>
      </c>
      <c r="G213" s="21">
        <f>[1]DEPURADO!F207</f>
        <v>24310</v>
      </c>
      <c r="H213" s="22">
        <v>0</v>
      </c>
      <c r="I213" s="22">
        <f>+[1]DEPURADO!M207+[1]DEPURADO!N207</f>
        <v>24310</v>
      </c>
      <c r="J213" s="22">
        <f>+[1]DEPURADO!R207</f>
        <v>0</v>
      </c>
      <c r="K213" s="23">
        <f>+[1]DEPURADO!P207+[1]DEPURADO!Q207</f>
        <v>0</v>
      </c>
      <c r="L213" s="22">
        <v>0</v>
      </c>
      <c r="M213" s="22">
        <v>0</v>
      </c>
      <c r="N213" s="22">
        <f t="shared" si="22"/>
        <v>0</v>
      </c>
      <c r="O213" s="22">
        <f t="shared" si="23"/>
        <v>0</v>
      </c>
      <c r="P213" s="18">
        <f>IF([1]DEPURADO!H207&gt;1,0,[1]DEPURADO!B207)</f>
        <v>28247</v>
      </c>
      <c r="Q213" s="24">
        <f t="shared" si="24"/>
        <v>24310</v>
      </c>
      <c r="R213" s="25">
        <f t="shared" si="25"/>
        <v>0</v>
      </c>
      <c r="S213" s="25">
        <f>+[1]DEPURADO!J207</f>
        <v>0</v>
      </c>
      <c r="T213" s="17" t="s">
        <v>45</v>
      </c>
      <c r="U213" s="25">
        <f>+[1]DEPURADO!I207</f>
        <v>0</v>
      </c>
      <c r="V213" s="24"/>
      <c r="W213" s="17" t="s">
        <v>45</v>
      </c>
      <c r="X213" s="25">
        <f>+[1]DEPURADO!K207+[1]DEPURADO!L207</f>
        <v>0</v>
      </c>
      <c r="Y213" s="17" t="s">
        <v>45</v>
      </c>
      <c r="Z213" s="25">
        <f t="shared" si="26"/>
        <v>0</v>
      </c>
      <c r="AA213" s="25"/>
      <c r="AB213" s="25">
        <v>0</v>
      </c>
      <c r="AC213" s="25">
        <v>0</v>
      </c>
      <c r="AD213" s="24"/>
      <c r="AE213" s="24">
        <f>+[1]DEPURADO!K207</f>
        <v>0</v>
      </c>
      <c r="AF213" s="24">
        <v>0</v>
      </c>
      <c r="AG213" s="24">
        <f t="shared" si="27"/>
        <v>0</v>
      </c>
      <c r="AH213" s="24">
        <v>0</v>
      </c>
      <c r="AI213" s="24" t="str">
        <f>+[1]DEPURADO!G207</f>
        <v>SALDO DE CONTRATO LIQUIDADO</v>
      </c>
      <c r="AJ213" s="26"/>
      <c r="AK213" s="27"/>
    </row>
    <row r="214" spans="1:37" s="28" customFormat="1" ht="16.149999999999999" customHeight="1">
      <c r="A214" s="17">
        <f t="shared" si="21"/>
        <v>206</v>
      </c>
      <c r="B214" s="18" t="s">
        <v>44</v>
      </c>
      <c r="C214" s="17">
        <f>+[1]DEPURADO!A208</f>
        <v>28055</v>
      </c>
      <c r="D214" s="17">
        <f>+[1]DEPURADO!B208</f>
        <v>28055</v>
      </c>
      <c r="E214" s="19">
        <f>+[1]DEPURADO!C208</f>
        <v>42277</v>
      </c>
      <c r="F214" s="20">
        <f>+IF([1]DEPURADO!D208&gt;1,[1]DEPURADO!D208," ")</f>
        <v>42293</v>
      </c>
      <c r="G214" s="21">
        <f>[1]DEPURADO!F208</f>
        <v>24310</v>
      </c>
      <c r="H214" s="22">
        <v>0</v>
      </c>
      <c r="I214" s="22">
        <f>+[1]DEPURADO!M208+[1]DEPURADO!N208</f>
        <v>24310</v>
      </c>
      <c r="J214" s="22">
        <f>+[1]DEPURADO!R208</f>
        <v>0</v>
      </c>
      <c r="K214" s="23">
        <f>+[1]DEPURADO!P208+[1]DEPURADO!Q208</f>
        <v>0</v>
      </c>
      <c r="L214" s="22">
        <v>0</v>
      </c>
      <c r="M214" s="22">
        <v>0</v>
      </c>
      <c r="N214" s="22">
        <f t="shared" si="22"/>
        <v>0</v>
      </c>
      <c r="O214" s="22">
        <f t="shared" si="23"/>
        <v>0</v>
      </c>
      <c r="P214" s="18">
        <f>IF([1]DEPURADO!H208&gt;1,0,[1]DEPURADO!B208)</f>
        <v>28055</v>
      </c>
      <c r="Q214" s="24">
        <f t="shared" si="24"/>
        <v>24310</v>
      </c>
      <c r="R214" s="25">
        <f t="shared" si="25"/>
        <v>0</v>
      </c>
      <c r="S214" s="25">
        <f>+[1]DEPURADO!J208</f>
        <v>0</v>
      </c>
      <c r="T214" s="17" t="s">
        <v>45</v>
      </c>
      <c r="U214" s="25">
        <f>+[1]DEPURADO!I208</f>
        <v>0</v>
      </c>
      <c r="V214" s="24"/>
      <c r="W214" s="17" t="s">
        <v>45</v>
      </c>
      <c r="X214" s="25">
        <f>+[1]DEPURADO!K208+[1]DEPURADO!L208</f>
        <v>0</v>
      </c>
      <c r="Y214" s="17" t="s">
        <v>45</v>
      </c>
      <c r="Z214" s="25">
        <f t="shared" si="26"/>
        <v>0</v>
      </c>
      <c r="AA214" s="25"/>
      <c r="AB214" s="25">
        <v>0</v>
      </c>
      <c r="AC214" s="25">
        <v>0</v>
      </c>
      <c r="AD214" s="24"/>
      <c r="AE214" s="24">
        <f>+[1]DEPURADO!K208</f>
        <v>0</v>
      </c>
      <c r="AF214" s="24">
        <v>0</v>
      </c>
      <c r="AG214" s="24">
        <f t="shared" si="27"/>
        <v>0</v>
      </c>
      <c r="AH214" s="24">
        <v>0</v>
      </c>
      <c r="AI214" s="24" t="str">
        <f>+[1]DEPURADO!G208</f>
        <v>SALDO DE CONTRATO LIQUIDADO</v>
      </c>
      <c r="AJ214" s="26"/>
      <c r="AK214" s="27"/>
    </row>
    <row r="215" spans="1:37" s="28" customFormat="1" ht="16.149999999999999" customHeight="1">
      <c r="A215" s="17">
        <f t="shared" si="21"/>
        <v>207</v>
      </c>
      <c r="B215" s="18" t="s">
        <v>44</v>
      </c>
      <c r="C215" s="17">
        <f>+[1]DEPURADO!A209</f>
        <v>28196</v>
      </c>
      <c r="D215" s="17">
        <f>+[1]DEPURADO!B209</f>
        <v>28196</v>
      </c>
      <c r="E215" s="19">
        <f>+[1]DEPURADO!C209</f>
        <v>42277</v>
      </c>
      <c r="F215" s="20">
        <f>+IF([1]DEPURADO!D209&gt;1,[1]DEPURADO!D209," ")</f>
        <v>42293</v>
      </c>
      <c r="G215" s="21">
        <f>[1]DEPURADO!F209</f>
        <v>24310</v>
      </c>
      <c r="H215" s="22">
        <v>0</v>
      </c>
      <c r="I215" s="22">
        <f>+[1]DEPURADO!M209+[1]DEPURADO!N209</f>
        <v>24310</v>
      </c>
      <c r="J215" s="22">
        <f>+[1]DEPURADO!R209</f>
        <v>0</v>
      </c>
      <c r="K215" s="23">
        <f>+[1]DEPURADO!P209+[1]DEPURADO!Q209</f>
        <v>0</v>
      </c>
      <c r="L215" s="22">
        <v>0</v>
      </c>
      <c r="M215" s="22">
        <v>0</v>
      </c>
      <c r="N215" s="22">
        <f t="shared" si="22"/>
        <v>0</v>
      </c>
      <c r="O215" s="22">
        <f t="shared" si="23"/>
        <v>0</v>
      </c>
      <c r="P215" s="18">
        <f>IF([1]DEPURADO!H209&gt;1,0,[1]DEPURADO!B209)</f>
        <v>28196</v>
      </c>
      <c r="Q215" s="24">
        <f t="shared" si="24"/>
        <v>24310</v>
      </c>
      <c r="R215" s="25">
        <f t="shared" si="25"/>
        <v>0</v>
      </c>
      <c r="S215" s="25">
        <f>+[1]DEPURADO!J209</f>
        <v>0</v>
      </c>
      <c r="T215" s="17" t="s">
        <v>45</v>
      </c>
      <c r="U215" s="25">
        <f>+[1]DEPURADO!I209</f>
        <v>0</v>
      </c>
      <c r="V215" s="24"/>
      <c r="W215" s="17" t="s">
        <v>45</v>
      </c>
      <c r="X215" s="25">
        <f>+[1]DEPURADO!K209+[1]DEPURADO!L209</f>
        <v>0</v>
      </c>
      <c r="Y215" s="17" t="s">
        <v>45</v>
      </c>
      <c r="Z215" s="25">
        <f t="shared" si="26"/>
        <v>0</v>
      </c>
      <c r="AA215" s="25"/>
      <c r="AB215" s="25">
        <v>0</v>
      </c>
      <c r="AC215" s="25">
        <v>0</v>
      </c>
      <c r="AD215" s="24"/>
      <c r="AE215" s="24">
        <f>+[1]DEPURADO!K209</f>
        <v>0</v>
      </c>
      <c r="AF215" s="24">
        <v>0</v>
      </c>
      <c r="AG215" s="24">
        <f t="shared" si="27"/>
        <v>0</v>
      </c>
      <c r="AH215" s="24">
        <v>0</v>
      </c>
      <c r="AI215" s="24" t="str">
        <f>+[1]DEPURADO!G209</f>
        <v>SALDO DE CONTRATO LIQUIDADO</v>
      </c>
      <c r="AJ215" s="26"/>
      <c r="AK215" s="27"/>
    </row>
    <row r="216" spans="1:37" s="28" customFormat="1" ht="16.149999999999999" customHeight="1">
      <c r="A216" s="17">
        <f t="shared" si="21"/>
        <v>208</v>
      </c>
      <c r="B216" s="18" t="s">
        <v>44</v>
      </c>
      <c r="C216" s="17">
        <f>+[1]DEPURADO!A210</f>
        <v>28197</v>
      </c>
      <c r="D216" s="17">
        <f>+[1]DEPURADO!B210</f>
        <v>28197</v>
      </c>
      <c r="E216" s="19">
        <f>+[1]DEPURADO!C210</f>
        <v>42277</v>
      </c>
      <c r="F216" s="20">
        <f>+IF([1]DEPURADO!D210&gt;1,[1]DEPURADO!D210," ")</f>
        <v>42293</v>
      </c>
      <c r="G216" s="21">
        <f>[1]DEPURADO!F210</f>
        <v>24310</v>
      </c>
      <c r="H216" s="22">
        <v>0</v>
      </c>
      <c r="I216" s="22">
        <f>+[1]DEPURADO!M210+[1]DEPURADO!N210</f>
        <v>24310</v>
      </c>
      <c r="J216" s="22">
        <f>+[1]DEPURADO!R210</f>
        <v>0</v>
      </c>
      <c r="K216" s="23">
        <f>+[1]DEPURADO!P210+[1]DEPURADO!Q210</f>
        <v>0</v>
      </c>
      <c r="L216" s="22">
        <v>0</v>
      </c>
      <c r="M216" s="22">
        <v>0</v>
      </c>
      <c r="N216" s="22">
        <f t="shared" si="22"/>
        <v>0</v>
      </c>
      <c r="O216" s="22">
        <f t="shared" si="23"/>
        <v>0</v>
      </c>
      <c r="P216" s="18">
        <f>IF([1]DEPURADO!H210&gt;1,0,[1]DEPURADO!B210)</f>
        <v>28197</v>
      </c>
      <c r="Q216" s="24">
        <f t="shared" si="24"/>
        <v>24310</v>
      </c>
      <c r="R216" s="25">
        <f t="shared" si="25"/>
        <v>0</v>
      </c>
      <c r="S216" s="25">
        <f>+[1]DEPURADO!J210</f>
        <v>0</v>
      </c>
      <c r="T216" s="17" t="s">
        <v>45</v>
      </c>
      <c r="U216" s="25">
        <f>+[1]DEPURADO!I210</f>
        <v>0</v>
      </c>
      <c r="V216" s="24"/>
      <c r="W216" s="17" t="s">
        <v>45</v>
      </c>
      <c r="X216" s="25">
        <f>+[1]DEPURADO!K210+[1]DEPURADO!L210</f>
        <v>0</v>
      </c>
      <c r="Y216" s="17" t="s">
        <v>45</v>
      </c>
      <c r="Z216" s="25">
        <f t="shared" si="26"/>
        <v>0</v>
      </c>
      <c r="AA216" s="25"/>
      <c r="AB216" s="25">
        <v>0</v>
      </c>
      <c r="AC216" s="25">
        <v>0</v>
      </c>
      <c r="AD216" s="24"/>
      <c r="AE216" s="24">
        <f>+[1]DEPURADO!K210</f>
        <v>0</v>
      </c>
      <c r="AF216" s="24">
        <v>0</v>
      </c>
      <c r="AG216" s="24">
        <f t="shared" si="27"/>
        <v>0</v>
      </c>
      <c r="AH216" s="24">
        <v>0</v>
      </c>
      <c r="AI216" s="24" t="str">
        <f>+[1]DEPURADO!G210</f>
        <v>SALDO DE CONTRATO LIQUIDADO</v>
      </c>
      <c r="AJ216" s="26"/>
      <c r="AK216" s="27"/>
    </row>
    <row r="217" spans="1:37" s="28" customFormat="1" ht="16.149999999999999" customHeight="1">
      <c r="A217" s="17">
        <f t="shared" si="21"/>
        <v>209</v>
      </c>
      <c r="B217" s="18" t="s">
        <v>44</v>
      </c>
      <c r="C217" s="17">
        <f>+[1]DEPURADO!A211</f>
        <v>28198</v>
      </c>
      <c r="D217" s="17">
        <f>+[1]DEPURADO!B211</f>
        <v>28198</v>
      </c>
      <c r="E217" s="19">
        <f>+[1]DEPURADO!C211</f>
        <v>42277</v>
      </c>
      <c r="F217" s="20">
        <f>+IF([1]DEPURADO!D211&gt;1,[1]DEPURADO!D211," ")</f>
        <v>42293</v>
      </c>
      <c r="G217" s="21">
        <f>[1]DEPURADO!F211</f>
        <v>24310</v>
      </c>
      <c r="H217" s="22">
        <v>0</v>
      </c>
      <c r="I217" s="22">
        <f>+[1]DEPURADO!M211+[1]DEPURADO!N211</f>
        <v>24310</v>
      </c>
      <c r="J217" s="22">
        <f>+[1]DEPURADO!R211</f>
        <v>0</v>
      </c>
      <c r="K217" s="23">
        <f>+[1]DEPURADO!P211+[1]DEPURADO!Q211</f>
        <v>0</v>
      </c>
      <c r="L217" s="22">
        <v>0</v>
      </c>
      <c r="M217" s="22">
        <v>0</v>
      </c>
      <c r="N217" s="22">
        <f t="shared" si="22"/>
        <v>0</v>
      </c>
      <c r="O217" s="22">
        <f t="shared" si="23"/>
        <v>0</v>
      </c>
      <c r="P217" s="18">
        <f>IF([1]DEPURADO!H211&gt;1,0,[1]DEPURADO!B211)</f>
        <v>28198</v>
      </c>
      <c r="Q217" s="24">
        <f t="shared" si="24"/>
        <v>24310</v>
      </c>
      <c r="R217" s="25">
        <f t="shared" si="25"/>
        <v>0</v>
      </c>
      <c r="S217" s="25">
        <f>+[1]DEPURADO!J211</f>
        <v>0</v>
      </c>
      <c r="T217" s="17" t="s">
        <v>45</v>
      </c>
      <c r="U217" s="25">
        <f>+[1]DEPURADO!I211</f>
        <v>0</v>
      </c>
      <c r="V217" s="24"/>
      <c r="W217" s="17" t="s">
        <v>45</v>
      </c>
      <c r="X217" s="25">
        <f>+[1]DEPURADO!K211+[1]DEPURADO!L211</f>
        <v>0</v>
      </c>
      <c r="Y217" s="17" t="s">
        <v>45</v>
      </c>
      <c r="Z217" s="25">
        <f t="shared" si="26"/>
        <v>0</v>
      </c>
      <c r="AA217" s="25"/>
      <c r="AB217" s="25">
        <v>0</v>
      </c>
      <c r="AC217" s="25">
        <v>0</v>
      </c>
      <c r="AD217" s="24"/>
      <c r="AE217" s="24">
        <f>+[1]DEPURADO!K211</f>
        <v>0</v>
      </c>
      <c r="AF217" s="24">
        <v>0</v>
      </c>
      <c r="AG217" s="24">
        <f t="shared" si="27"/>
        <v>0</v>
      </c>
      <c r="AH217" s="24">
        <v>0</v>
      </c>
      <c r="AI217" s="24" t="str">
        <f>+[1]DEPURADO!G211</f>
        <v>SALDO DE CONTRATO LIQUIDADO</v>
      </c>
      <c r="AJ217" s="26"/>
      <c r="AK217" s="27"/>
    </row>
    <row r="218" spans="1:37" s="28" customFormat="1" ht="16.149999999999999" customHeight="1">
      <c r="A218" s="17">
        <f t="shared" si="21"/>
        <v>210</v>
      </c>
      <c r="B218" s="18" t="s">
        <v>44</v>
      </c>
      <c r="C218" s="17">
        <f>+[1]DEPURADO!A212</f>
        <v>28199</v>
      </c>
      <c r="D218" s="17">
        <f>+[1]DEPURADO!B212</f>
        <v>28199</v>
      </c>
      <c r="E218" s="19">
        <f>+[1]DEPURADO!C212</f>
        <v>42277</v>
      </c>
      <c r="F218" s="20">
        <f>+IF([1]DEPURADO!D212&gt;1,[1]DEPURADO!D212," ")</f>
        <v>42293</v>
      </c>
      <c r="G218" s="21">
        <f>[1]DEPURADO!F212</f>
        <v>24310</v>
      </c>
      <c r="H218" s="22">
        <v>0</v>
      </c>
      <c r="I218" s="22">
        <f>+[1]DEPURADO!M212+[1]DEPURADO!N212</f>
        <v>24310</v>
      </c>
      <c r="J218" s="22">
        <f>+[1]DEPURADO!R212</f>
        <v>0</v>
      </c>
      <c r="K218" s="23">
        <f>+[1]DEPURADO!P212+[1]DEPURADO!Q212</f>
        <v>0</v>
      </c>
      <c r="L218" s="22">
        <v>0</v>
      </c>
      <c r="M218" s="22">
        <v>0</v>
      </c>
      <c r="N218" s="22">
        <f t="shared" si="22"/>
        <v>0</v>
      </c>
      <c r="O218" s="22">
        <f t="shared" si="23"/>
        <v>0</v>
      </c>
      <c r="P218" s="18">
        <f>IF([1]DEPURADO!H212&gt;1,0,[1]DEPURADO!B212)</f>
        <v>28199</v>
      </c>
      <c r="Q218" s="24">
        <f t="shared" si="24"/>
        <v>24310</v>
      </c>
      <c r="R218" s="25">
        <f t="shared" si="25"/>
        <v>0</v>
      </c>
      <c r="S218" s="25">
        <f>+[1]DEPURADO!J212</f>
        <v>0</v>
      </c>
      <c r="T218" s="17" t="s">
        <v>45</v>
      </c>
      <c r="U218" s="25">
        <f>+[1]DEPURADO!I212</f>
        <v>0</v>
      </c>
      <c r="V218" s="24"/>
      <c r="W218" s="17" t="s">
        <v>45</v>
      </c>
      <c r="X218" s="25">
        <f>+[1]DEPURADO!K212+[1]DEPURADO!L212</f>
        <v>0</v>
      </c>
      <c r="Y218" s="17" t="s">
        <v>45</v>
      </c>
      <c r="Z218" s="25">
        <f t="shared" si="26"/>
        <v>0</v>
      </c>
      <c r="AA218" s="25"/>
      <c r="AB218" s="25">
        <v>0</v>
      </c>
      <c r="AC218" s="25">
        <v>0</v>
      </c>
      <c r="AD218" s="24"/>
      <c r="AE218" s="24">
        <f>+[1]DEPURADO!K212</f>
        <v>0</v>
      </c>
      <c r="AF218" s="24">
        <v>0</v>
      </c>
      <c r="AG218" s="24">
        <f t="shared" si="27"/>
        <v>0</v>
      </c>
      <c r="AH218" s="24">
        <v>0</v>
      </c>
      <c r="AI218" s="24" t="str">
        <f>+[1]DEPURADO!G212</f>
        <v>SALDO DE CONTRATO LIQUIDADO</v>
      </c>
      <c r="AJ218" s="26"/>
      <c r="AK218" s="27"/>
    </row>
    <row r="219" spans="1:37" s="28" customFormat="1" ht="16.149999999999999" customHeight="1">
      <c r="A219" s="17">
        <f t="shared" si="21"/>
        <v>211</v>
      </c>
      <c r="B219" s="18" t="s">
        <v>44</v>
      </c>
      <c r="C219" s="17">
        <f>+[1]DEPURADO!A213</f>
        <v>28257</v>
      </c>
      <c r="D219" s="17">
        <f>+[1]DEPURADO!B213</f>
        <v>28257</v>
      </c>
      <c r="E219" s="19">
        <f>+[1]DEPURADO!C213</f>
        <v>42277</v>
      </c>
      <c r="F219" s="20">
        <f>+IF([1]DEPURADO!D213&gt;1,[1]DEPURADO!D213," ")</f>
        <v>42293</v>
      </c>
      <c r="G219" s="21">
        <f>[1]DEPURADO!F213</f>
        <v>24310</v>
      </c>
      <c r="H219" s="22">
        <v>0</v>
      </c>
      <c r="I219" s="22">
        <f>+[1]DEPURADO!M213+[1]DEPURADO!N213</f>
        <v>24310</v>
      </c>
      <c r="J219" s="22">
        <f>+[1]DEPURADO!R213</f>
        <v>0</v>
      </c>
      <c r="K219" s="23">
        <f>+[1]DEPURADO!P213+[1]DEPURADO!Q213</f>
        <v>0</v>
      </c>
      <c r="L219" s="22">
        <v>0</v>
      </c>
      <c r="M219" s="22">
        <v>0</v>
      </c>
      <c r="N219" s="22">
        <f t="shared" si="22"/>
        <v>0</v>
      </c>
      <c r="O219" s="22">
        <f t="shared" si="23"/>
        <v>0</v>
      </c>
      <c r="P219" s="18">
        <f>IF([1]DEPURADO!H213&gt;1,0,[1]DEPURADO!B213)</f>
        <v>28257</v>
      </c>
      <c r="Q219" s="24">
        <f t="shared" si="24"/>
        <v>24310</v>
      </c>
      <c r="R219" s="25">
        <f t="shared" si="25"/>
        <v>0</v>
      </c>
      <c r="S219" s="25">
        <f>+[1]DEPURADO!J213</f>
        <v>0</v>
      </c>
      <c r="T219" s="17" t="s">
        <v>45</v>
      </c>
      <c r="U219" s="25">
        <f>+[1]DEPURADO!I213</f>
        <v>0</v>
      </c>
      <c r="V219" s="24"/>
      <c r="W219" s="17" t="s">
        <v>45</v>
      </c>
      <c r="X219" s="25">
        <f>+[1]DEPURADO!K213+[1]DEPURADO!L213</f>
        <v>0</v>
      </c>
      <c r="Y219" s="17" t="s">
        <v>45</v>
      </c>
      <c r="Z219" s="25">
        <f t="shared" si="26"/>
        <v>0</v>
      </c>
      <c r="AA219" s="25"/>
      <c r="AB219" s="25">
        <v>0</v>
      </c>
      <c r="AC219" s="25">
        <v>0</v>
      </c>
      <c r="AD219" s="24"/>
      <c r="AE219" s="24">
        <f>+[1]DEPURADO!K213</f>
        <v>0</v>
      </c>
      <c r="AF219" s="24">
        <v>0</v>
      </c>
      <c r="AG219" s="24">
        <f t="shared" si="27"/>
        <v>0</v>
      </c>
      <c r="AH219" s="24">
        <v>0</v>
      </c>
      <c r="AI219" s="24" t="str">
        <f>+[1]DEPURADO!G213</f>
        <v>SALDO DE CONTRATO LIQUIDADO</v>
      </c>
      <c r="AJ219" s="26"/>
      <c r="AK219" s="27"/>
    </row>
    <row r="220" spans="1:37" s="28" customFormat="1" ht="16.149999999999999" customHeight="1">
      <c r="A220" s="17">
        <f t="shared" si="21"/>
        <v>212</v>
      </c>
      <c r="B220" s="18" t="s">
        <v>44</v>
      </c>
      <c r="C220" s="17">
        <f>+[1]DEPURADO!A214</f>
        <v>28258</v>
      </c>
      <c r="D220" s="17">
        <f>+[1]DEPURADO!B214</f>
        <v>28258</v>
      </c>
      <c r="E220" s="19">
        <f>+[1]DEPURADO!C214</f>
        <v>42277</v>
      </c>
      <c r="F220" s="20">
        <f>+IF([1]DEPURADO!D214&gt;1,[1]DEPURADO!D214," ")</f>
        <v>42293</v>
      </c>
      <c r="G220" s="21">
        <f>[1]DEPURADO!F214</f>
        <v>24310</v>
      </c>
      <c r="H220" s="22">
        <v>0</v>
      </c>
      <c r="I220" s="22">
        <f>+[1]DEPURADO!M214+[1]DEPURADO!N214</f>
        <v>24310</v>
      </c>
      <c r="J220" s="22">
        <f>+[1]DEPURADO!R214</f>
        <v>0</v>
      </c>
      <c r="K220" s="23">
        <f>+[1]DEPURADO!P214+[1]DEPURADO!Q214</f>
        <v>0</v>
      </c>
      <c r="L220" s="22">
        <v>0</v>
      </c>
      <c r="M220" s="22">
        <v>0</v>
      </c>
      <c r="N220" s="22">
        <f t="shared" si="22"/>
        <v>0</v>
      </c>
      <c r="O220" s="22">
        <f t="shared" si="23"/>
        <v>0</v>
      </c>
      <c r="P220" s="18">
        <f>IF([1]DEPURADO!H214&gt;1,0,[1]DEPURADO!B214)</f>
        <v>28258</v>
      </c>
      <c r="Q220" s="24">
        <f t="shared" si="24"/>
        <v>24310</v>
      </c>
      <c r="R220" s="25">
        <f t="shared" si="25"/>
        <v>0</v>
      </c>
      <c r="S220" s="25">
        <f>+[1]DEPURADO!J214</f>
        <v>0</v>
      </c>
      <c r="T220" s="17" t="s">
        <v>45</v>
      </c>
      <c r="U220" s="25">
        <f>+[1]DEPURADO!I214</f>
        <v>0</v>
      </c>
      <c r="V220" s="24"/>
      <c r="W220" s="17" t="s">
        <v>45</v>
      </c>
      <c r="X220" s="25">
        <f>+[1]DEPURADO!K214+[1]DEPURADO!L214</f>
        <v>0</v>
      </c>
      <c r="Y220" s="17" t="s">
        <v>45</v>
      </c>
      <c r="Z220" s="25">
        <f t="shared" si="26"/>
        <v>0</v>
      </c>
      <c r="AA220" s="25"/>
      <c r="AB220" s="25">
        <v>0</v>
      </c>
      <c r="AC220" s="25">
        <v>0</v>
      </c>
      <c r="AD220" s="24"/>
      <c r="AE220" s="24">
        <f>+[1]DEPURADO!K214</f>
        <v>0</v>
      </c>
      <c r="AF220" s="24">
        <v>0</v>
      </c>
      <c r="AG220" s="24">
        <f t="shared" si="27"/>
        <v>0</v>
      </c>
      <c r="AH220" s="24">
        <v>0</v>
      </c>
      <c r="AI220" s="24" t="str">
        <f>+[1]DEPURADO!G214</f>
        <v>SALDO DE CONTRATO LIQUIDADO</v>
      </c>
      <c r="AJ220" s="26"/>
      <c r="AK220" s="27"/>
    </row>
    <row r="221" spans="1:37" s="28" customFormat="1" ht="16.149999999999999" customHeight="1">
      <c r="A221" s="17">
        <f t="shared" si="21"/>
        <v>213</v>
      </c>
      <c r="B221" s="18" t="s">
        <v>44</v>
      </c>
      <c r="C221" s="17">
        <f>+[1]DEPURADO!A215</f>
        <v>28652</v>
      </c>
      <c r="D221" s="17">
        <f>+[1]DEPURADO!B215</f>
        <v>28652</v>
      </c>
      <c r="E221" s="19">
        <f>+[1]DEPURADO!C215</f>
        <v>42277</v>
      </c>
      <c r="F221" s="20">
        <f>+IF([1]DEPURADO!D215&gt;1,[1]DEPURADO!D215," ")</f>
        <v>42293</v>
      </c>
      <c r="G221" s="21">
        <f>[1]DEPURADO!F215</f>
        <v>24310</v>
      </c>
      <c r="H221" s="22">
        <v>0</v>
      </c>
      <c r="I221" s="22">
        <f>+[1]DEPURADO!M215+[1]DEPURADO!N215</f>
        <v>24310</v>
      </c>
      <c r="J221" s="22">
        <f>+[1]DEPURADO!R215</f>
        <v>0</v>
      </c>
      <c r="K221" s="23">
        <f>+[1]DEPURADO!P215+[1]DEPURADO!Q215</f>
        <v>0</v>
      </c>
      <c r="L221" s="22">
        <v>0</v>
      </c>
      <c r="M221" s="22">
        <v>0</v>
      </c>
      <c r="N221" s="22">
        <f t="shared" si="22"/>
        <v>0</v>
      </c>
      <c r="O221" s="22">
        <f t="shared" si="23"/>
        <v>0</v>
      </c>
      <c r="P221" s="18">
        <f>IF([1]DEPURADO!H215&gt;1,0,[1]DEPURADO!B215)</f>
        <v>28652</v>
      </c>
      <c r="Q221" s="24">
        <f t="shared" si="24"/>
        <v>24310</v>
      </c>
      <c r="R221" s="25">
        <f t="shared" si="25"/>
        <v>0</v>
      </c>
      <c r="S221" s="25">
        <f>+[1]DEPURADO!J215</f>
        <v>0</v>
      </c>
      <c r="T221" s="17" t="s">
        <v>45</v>
      </c>
      <c r="U221" s="25">
        <f>+[1]DEPURADO!I215</f>
        <v>0</v>
      </c>
      <c r="V221" s="24"/>
      <c r="W221" s="17" t="s">
        <v>45</v>
      </c>
      <c r="X221" s="25">
        <f>+[1]DEPURADO!K215+[1]DEPURADO!L215</f>
        <v>0</v>
      </c>
      <c r="Y221" s="17" t="s">
        <v>45</v>
      </c>
      <c r="Z221" s="25">
        <f t="shared" si="26"/>
        <v>0</v>
      </c>
      <c r="AA221" s="25"/>
      <c r="AB221" s="25">
        <v>0</v>
      </c>
      <c r="AC221" s="25">
        <v>0</v>
      </c>
      <c r="AD221" s="24"/>
      <c r="AE221" s="24">
        <f>+[1]DEPURADO!K215</f>
        <v>0</v>
      </c>
      <c r="AF221" s="24">
        <v>0</v>
      </c>
      <c r="AG221" s="24">
        <f t="shared" si="27"/>
        <v>0</v>
      </c>
      <c r="AH221" s="24">
        <v>0</v>
      </c>
      <c r="AI221" s="24" t="str">
        <f>+[1]DEPURADO!G215</f>
        <v>SALDO DE CONTRATO LIQUIDADO</v>
      </c>
      <c r="AJ221" s="26"/>
      <c r="AK221" s="27"/>
    </row>
    <row r="222" spans="1:37" s="28" customFormat="1" ht="16.149999999999999" customHeight="1">
      <c r="A222" s="17">
        <f t="shared" si="21"/>
        <v>214</v>
      </c>
      <c r="B222" s="18" t="s">
        <v>44</v>
      </c>
      <c r="C222" s="17">
        <f>+[1]DEPURADO!A216</f>
        <v>28665</v>
      </c>
      <c r="D222" s="17">
        <f>+[1]DEPURADO!B216</f>
        <v>28665</v>
      </c>
      <c r="E222" s="19">
        <f>+[1]DEPURADO!C216</f>
        <v>42277</v>
      </c>
      <c r="F222" s="20">
        <f>+IF([1]DEPURADO!D216&gt;1,[1]DEPURADO!D216," ")</f>
        <v>42293</v>
      </c>
      <c r="G222" s="21">
        <f>[1]DEPURADO!F216</f>
        <v>24310</v>
      </c>
      <c r="H222" s="22">
        <v>0</v>
      </c>
      <c r="I222" s="22">
        <f>+[1]DEPURADO!M216+[1]DEPURADO!N216</f>
        <v>24310</v>
      </c>
      <c r="J222" s="22">
        <f>+[1]DEPURADO!R216</f>
        <v>0</v>
      </c>
      <c r="K222" s="23">
        <f>+[1]DEPURADO!P216+[1]DEPURADO!Q216</f>
        <v>0</v>
      </c>
      <c r="L222" s="22">
        <v>0</v>
      </c>
      <c r="M222" s="22">
        <v>0</v>
      </c>
      <c r="N222" s="22">
        <f t="shared" si="22"/>
        <v>0</v>
      </c>
      <c r="O222" s="22">
        <f t="shared" si="23"/>
        <v>0</v>
      </c>
      <c r="P222" s="18">
        <f>IF([1]DEPURADO!H216&gt;1,0,[1]DEPURADO!B216)</f>
        <v>28665</v>
      </c>
      <c r="Q222" s="24">
        <f t="shared" si="24"/>
        <v>24310</v>
      </c>
      <c r="R222" s="25">
        <f t="shared" si="25"/>
        <v>0</v>
      </c>
      <c r="S222" s="25">
        <f>+[1]DEPURADO!J216</f>
        <v>0</v>
      </c>
      <c r="T222" s="17" t="s">
        <v>45</v>
      </c>
      <c r="U222" s="25">
        <f>+[1]DEPURADO!I216</f>
        <v>0</v>
      </c>
      <c r="V222" s="24"/>
      <c r="W222" s="17" t="s">
        <v>45</v>
      </c>
      <c r="X222" s="25">
        <f>+[1]DEPURADO!K216+[1]DEPURADO!L216</f>
        <v>0</v>
      </c>
      <c r="Y222" s="17" t="s">
        <v>45</v>
      </c>
      <c r="Z222" s="25">
        <f t="shared" si="26"/>
        <v>0</v>
      </c>
      <c r="AA222" s="25"/>
      <c r="AB222" s="25">
        <v>0</v>
      </c>
      <c r="AC222" s="25">
        <v>0</v>
      </c>
      <c r="AD222" s="24"/>
      <c r="AE222" s="24">
        <f>+[1]DEPURADO!K216</f>
        <v>0</v>
      </c>
      <c r="AF222" s="24">
        <v>0</v>
      </c>
      <c r="AG222" s="24">
        <f t="shared" si="27"/>
        <v>0</v>
      </c>
      <c r="AH222" s="24">
        <v>0</v>
      </c>
      <c r="AI222" s="24" t="str">
        <f>+[1]DEPURADO!G216</f>
        <v>SALDO DE CONTRATO LIQUIDADO</v>
      </c>
      <c r="AJ222" s="26"/>
      <c r="AK222" s="27"/>
    </row>
    <row r="223" spans="1:37" s="28" customFormat="1" ht="16.149999999999999" customHeight="1">
      <c r="A223" s="17">
        <f t="shared" si="21"/>
        <v>215</v>
      </c>
      <c r="B223" s="18" t="s">
        <v>44</v>
      </c>
      <c r="C223" s="17">
        <f>+[1]DEPURADO!A217</f>
        <v>28657</v>
      </c>
      <c r="D223" s="17">
        <f>+[1]DEPURADO!B217</f>
        <v>28657</v>
      </c>
      <c r="E223" s="19">
        <f>+[1]DEPURADO!C217</f>
        <v>42277</v>
      </c>
      <c r="F223" s="20">
        <f>+IF([1]DEPURADO!D217&gt;1,[1]DEPURADO!D217," ")</f>
        <v>42293</v>
      </c>
      <c r="G223" s="21">
        <f>[1]DEPURADO!F217</f>
        <v>24310</v>
      </c>
      <c r="H223" s="22">
        <v>0</v>
      </c>
      <c r="I223" s="22">
        <f>+[1]DEPURADO!M217+[1]DEPURADO!N217</f>
        <v>24310</v>
      </c>
      <c r="J223" s="22">
        <f>+[1]DEPURADO!R217</f>
        <v>0</v>
      </c>
      <c r="K223" s="23">
        <f>+[1]DEPURADO!P217+[1]DEPURADO!Q217</f>
        <v>0</v>
      </c>
      <c r="L223" s="22">
        <v>0</v>
      </c>
      <c r="M223" s="22">
        <v>0</v>
      </c>
      <c r="N223" s="22">
        <f t="shared" si="22"/>
        <v>0</v>
      </c>
      <c r="O223" s="22">
        <f t="shared" si="23"/>
        <v>0</v>
      </c>
      <c r="P223" s="18">
        <f>IF([1]DEPURADO!H217&gt;1,0,[1]DEPURADO!B217)</f>
        <v>28657</v>
      </c>
      <c r="Q223" s="24">
        <f t="shared" si="24"/>
        <v>24310</v>
      </c>
      <c r="R223" s="25">
        <f t="shared" si="25"/>
        <v>0</v>
      </c>
      <c r="S223" s="25">
        <f>+[1]DEPURADO!J217</f>
        <v>0</v>
      </c>
      <c r="T223" s="17" t="s">
        <v>45</v>
      </c>
      <c r="U223" s="25">
        <f>+[1]DEPURADO!I217</f>
        <v>0</v>
      </c>
      <c r="V223" s="24"/>
      <c r="W223" s="17" t="s">
        <v>45</v>
      </c>
      <c r="X223" s="25">
        <f>+[1]DEPURADO!K217+[1]DEPURADO!L217</f>
        <v>0</v>
      </c>
      <c r="Y223" s="17" t="s">
        <v>45</v>
      </c>
      <c r="Z223" s="25">
        <f t="shared" si="26"/>
        <v>0</v>
      </c>
      <c r="AA223" s="25"/>
      <c r="AB223" s="25">
        <v>0</v>
      </c>
      <c r="AC223" s="25">
        <v>0</v>
      </c>
      <c r="AD223" s="24"/>
      <c r="AE223" s="24">
        <f>+[1]DEPURADO!K217</f>
        <v>0</v>
      </c>
      <c r="AF223" s="24">
        <v>0</v>
      </c>
      <c r="AG223" s="24">
        <f t="shared" si="27"/>
        <v>0</v>
      </c>
      <c r="AH223" s="24">
        <v>0</v>
      </c>
      <c r="AI223" s="24" t="str">
        <f>+[1]DEPURADO!G217</f>
        <v>SALDO DE CONTRATO LIQUIDADO</v>
      </c>
      <c r="AJ223" s="26"/>
      <c r="AK223" s="27"/>
    </row>
    <row r="224" spans="1:37" s="28" customFormat="1" ht="16.149999999999999" customHeight="1">
      <c r="A224" s="17">
        <f t="shared" si="21"/>
        <v>216</v>
      </c>
      <c r="B224" s="18" t="s">
        <v>44</v>
      </c>
      <c r="C224" s="17">
        <f>+[1]DEPURADO!A218</f>
        <v>28200</v>
      </c>
      <c r="D224" s="17">
        <f>+[1]DEPURADO!B218</f>
        <v>28200</v>
      </c>
      <c r="E224" s="19">
        <f>+[1]DEPURADO!C218</f>
        <v>42277</v>
      </c>
      <c r="F224" s="20">
        <f>+IF([1]DEPURADO!D218&gt;1,[1]DEPURADO!D218," ")</f>
        <v>42293</v>
      </c>
      <c r="G224" s="21">
        <f>[1]DEPURADO!F218</f>
        <v>24310</v>
      </c>
      <c r="H224" s="22">
        <v>0</v>
      </c>
      <c r="I224" s="22">
        <f>+[1]DEPURADO!M218+[1]DEPURADO!N218</f>
        <v>24310</v>
      </c>
      <c r="J224" s="22">
        <f>+[1]DEPURADO!R218</f>
        <v>0</v>
      </c>
      <c r="K224" s="23">
        <f>+[1]DEPURADO!P218+[1]DEPURADO!Q218</f>
        <v>0</v>
      </c>
      <c r="L224" s="22">
        <v>0</v>
      </c>
      <c r="M224" s="22">
        <v>0</v>
      </c>
      <c r="N224" s="22">
        <f t="shared" si="22"/>
        <v>0</v>
      </c>
      <c r="O224" s="22">
        <f t="shared" si="23"/>
        <v>0</v>
      </c>
      <c r="P224" s="18">
        <f>IF([1]DEPURADO!H218&gt;1,0,[1]DEPURADO!B218)</f>
        <v>28200</v>
      </c>
      <c r="Q224" s="24">
        <f t="shared" si="24"/>
        <v>24310</v>
      </c>
      <c r="R224" s="25">
        <f t="shared" si="25"/>
        <v>0</v>
      </c>
      <c r="S224" s="25">
        <f>+[1]DEPURADO!J218</f>
        <v>0</v>
      </c>
      <c r="T224" s="17" t="s">
        <v>45</v>
      </c>
      <c r="U224" s="25">
        <f>+[1]DEPURADO!I218</f>
        <v>0</v>
      </c>
      <c r="V224" s="24"/>
      <c r="W224" s="17" t="s">
        <v>45</v>
      </c>
      <c r="X224" s="25">
        <f>+[1]DEPURADO!K218+[1]DEPURADO!L218</f>
        <v>0</v>
      </c>
      <c r="Y224" s="17" t="s">
        <v>45</v>
      </c>
      <c r="Z224" s="25">
        <f t="shared" si="26"/>
        <v>0</v>
      </c>
      <c r="AA224" s="25"/>
      <c r="AB224" s="25">
        <v>0</v>
      </c>
      <c r="AC224" s="25">
        <v>0</v>
      </c>
      <c r="AD224" s="24"/>
      <c r="AE224" s="24">
        <f>+[1]DEPURADO!K218</f>
        <v>0</v>
      </c>
      <c r="AF224" s="24">
        <v>0</v>
      </c>
      <c r="AG224" s="24">
        <f t="shared" si="27"/>
        <v>0</v>
      </c>
      <c r="AH224" s="24">
        <v>0</v>
      </c>
      <c r="AI224" s="24" t="str">
        <f>+[1]DEPURADO!G218</f>
        <v>SALDO DE CONTRATO LIQUIDADO</v>
      </c>
      <c r="AJ224" s="26"/>
      <c r="AK224" s="27"/>
    </row>
    <row r="225" spans="1:37" s="28" customFormat="1" ht="16.149999999999999" customHeight="1">
      <c r="A225" s="17">
        <f t="shared" si="21"/>
        <v>217</v>
      </c>
      <c r="B225" s="18" t="s">
        <v>44</v>
      </c>
      <c r="C225" s="17">
        <f>+[1]DEPURADO!A219</f>
        <v>28054</v>
      </c>
      <c r="D225" s="17">
        <f>+[1]DEPURADO!B219</f>
        <v>28054</v>
      </c>
      <c r="E225" s="19">
        <f>+[1]DEPURADO!C219</f>
        <v>42277</v>
      </c>
      <c r="F225" s="20">
        <f>+IF([1]DEPURADO!D219&gt;1,[1]DEPURADO!D219," ")</f>
        <v>42293</v>
      </c>
      <c r="G225" s="21">
        <f>[1]DEPURADO!F219</f>
        <v>24750</v>
      </c>
      <c r="H225" s="22">
        <v>0</v>
      </c>
      <c r="I225" s="22">
        <f>+[1]DEPURADO!M219+[1]DEPURADO!N219</f>
        <v>24750</v>
      </c>
      <c r="J225" s="22">
        <f>+[1]DEPURADO!R219</f>
        <v>0</v>
      </c>
      <c r="K225" s="23">
        <f>+[1]DEPURADO!P219+[1]DEPURADO!Q219</f>
        <v>0</v>
      </c>
      <c r="L225" s="22">
        <v>0</v>
      </c>
      <c r="M225" s="22">
        <v>0</v>
      </c>
      <c r="N225" s="22">
        <f t="shared" si="22"/>
        <v>0</v>
      </c>
      <c r="O225" s="22">
        <f t="shared" si="23"/>
        <v>0</v>
      </c>
      <c r="P225" s="18">
        <f>IF([1]DEPURADO!H219&gt;1,0,[1]DEPURADO!B219)</f>
        <v>28054</v>
      </c>
      <c r="Q225" s="24">
        <f t="shared" si="24"/>
        <v>24750</v>
      </c>
      <c r="R225" s="25">
        <f t="shared" si="25"/>
        <v>0</v>
      </c>
      <c r="S225" s="25">
        <f>+[1]DEPURADO!J219</f>
        <v>0</v>
      </c>
      <c r="T225" s="17" t="s">
        <v>45</v>
      </c>
      <c r="U225" s="25">
        <f>+[1]DEPURADO!I219</f>
        <v>0</v>
      </c>
      <c r="V225" s="24"/>
      <c r="W225" s="17" t="s">
        <v>45</v>
      </c>
      <c r="X225" s="25">
        <f>+[1]DEPURADO!K219+[1]DEPURADO!L219</f>
        <v>0</v>
      </c>
      <c r="Y225" s="17" t="s">
        <v>45</v>
      </c>
      <c r="Z225" s="25">
        <f t="shared" si="26"/>
        <v>0</v>
      </c>
      <c r="AA225" s="25"/>
      <c r="AB225" s="25">
        <v>0</v>
      </c>
      <c r="AC225" s="25">
        <v>0</v>
      </c>
      <c r="AD225" s="24"/>
      <c r="AE225" s="24">
        <f>+[1]DEPURADO!K219</f>
        <v>0</v>
      </c>
      <c r="AF225" s="24">
        <v>0</v>
      </c>
      <c r="AG225" s="24">
        <f t="shared" si="27"/>
        <v>0</v>
      </c>
      <c r="AH225" s="24">
        <v>0</v>
      </c>
      <c r="AI225" s="24" t="str">
        <f>+[1]DEPURADO!G219</f>
        <v>SALDO DE CONTRATO LIQUIDADO</v>
      </c>
      <c r="AJ225" s="26"/>
      <c r="AK225" s="27"/>
    </row>
    <row r="226" spans="1:37" s="28" customFormat="1" ht="16.149999999999999" customHeight="1">
      <c r="A226" s="17">
        <f t="shared" si="21"/>
        <v>218</v>
      </c>
      <c r="B226" s="18" t="s">
        <v>44</v>
      </c>
      <c r="C226" s="17">
        <f>+[1]DEPURADO!A220</f>
        <v>28253</v>
      </c>
      <c r="D226" s="17">
        <f>+[1]DEPURADO!B220</f>
        <v>28253</v>
      </c>
      <c r="E226" s="19">
        <f>+[1]DEPURADO!C220</f>
        <v>42277</v>
      </c>
      <c r="F226" s="20">
        <f>+IF([1]DEPURADO!D220&gt;1,[1]DEPURADO!D220," ")</f>
        <v>42293</v>
      </c>
      <c r="G226" s="21">
        <f>[1]DEPURADO!F220</f>
        <v>24750</v>
      </c>
      <c r="H226" s="22">
        <v>0</v>
      </c>
      <c r="I226" s="22">
        <f>+[1]DEPURADO!M220+[1]DEPURADO!N220</f>
        <v>24750</v>
      </c>
      <c r="J226" s="22">
        <f>+[1]DEPURADO!R220</f>
        <v>0</v>
      </c>
      <c r="K226" s="23">
        <f>+[1]DEPURADO!P220+[1]DEPURADO!Q220</f>
        <v>0</v>
      </c>
      <c r="L226" s="22">
        <v>0</v>
      </c>
      <c r="M226" s="22">
        <v>0</v>
      </c>
      <c r="N226" s="22">
        <f t="shared" si="22"/>
        <v>0</v>
      </c>
      <c r="O226" s="22">
        <f t="shared" si="23"/>
        <v>0</v>
      </c>
      <c r="P226" s="18">
        <f>IF([1]DEPURADO!H220&gt;1,0,[1]DEPURADO!B220)</f>
        <v>28253</v>
      </c>
      <c r="Q226" s="24">
        <f t="shared" si="24"/>
        <v>24750</v>
      </c>
      <c r="R226" s="25">
        <f t="shared" si="25"/>
        <v>0</v>
      </c>
      <c r="S226" s="25">
        <f>+[1]DEPURADO!J220</f>
        <v>0</v>
      </c>
      <c r="T226" s="17" t="s">
        <v>45</v>
      </c>
      <c r="U226" s="25">
        <f>+[1]DEPURADO!I220</f>
        <v>0</v>
      </c>
      <c r="V226" s="24"/>
      <c r="W226" s="17" t="s">
        <v>45</v>
      </c>
      <c r="X226" s="25">
        <f>+[1]DEPURADO!K220+[1]DEPURADO!L220</f>
        <v>0</v>
      </c>
      <c r="Y226" s="17" t="s">
        <v>45</v>
      </c>
      <c r="Z226" s="25">
        <f t="shared" si="26"/>
        <v>0</v>
      </c>
      <c r="AA226" s="25"/>
      <c r="AB226" s="25">
        <v>0</v>
      </c>
      <c r="AC226" s="25">
        <v>0</v>
      </c>
      <c r="AD226" s="24"/>
      <c r="AE226" s="24">
        <f>+[1]DEPURADO!K220</f>
        <v>0</v>
      </c>
      <c r="AF226" s="24">
        <v>0</v>
      </c>
      <c r="AG226" s="24">
        <f t="shared" si="27"/>
        <v>0</v>
      </c>
      <c r="AH226" s="24">
        <v>0</v>
      </c>
      <c r="AI226" s="24" t="str">
        <f>+[1]DEPURADO!G220</f>
        <v>SALDO DE CONTRATO LIQUIDADO</v>
      </c>
      <c r="AJ226" s="26"/>
      <c r="AK226" s="27"/>
    </row>
    <row r="227" spans="1:37" s="28" customFormat="1" ht="16.149999999999999" customHeight="1">
      <c r="A227" s="17">
        <f t="shared" si="21"/>
        <v>219</v>
      </c>
      <c r="B227" s="18" t="s">
        <v>44</v>
      </c>
      <c r="C227" s="17">
        <f>+[1]DEPURADO!A221</f>
        <v>27966</v>
      </c>
      <c r="D227" s="17">
        <f>+[1]DEPURADO!B221</f>
        <v>27966</v>
      </c>
      <c r="E227" s="19">
        <f>+[1]DEPURADO!C221</f>
        <v>42277</v>
      </c>
      <c r="F227" s="20">
        <f>+IF([1]DEPURADO!D221&gt;1,[1]DEPURADO!D221," ")</f>
        <v>42293</v>
      </c>
      <c r="G227" s="21">
        <f>[1]DEPURADO!F221</f>
        <v>25970</v>
      </c>
      <c r="H227" s="22">
        <v>0</v>
      </c>
      <c r="I227" s="22">
        <f>+[1]DEPURADO!M221+[1]DEPURADO!N221</f>
        <v>25970</v>
      </c>
      <c r="J227" s="22">
        <f>+[1]DEPURADO!R221</f>
        <v>0</v>
      </c>
      <c r="K227" s="23">
        <f>+[1]DEPURADO!P221+[1]DEPURADO!Q221</f>
        <v>0</v>
      </c>
      <c r="L227" s="22">
        <v>0</v>
      </c>
      <c r="M227" s="22">
        <v>0</v>
      </c>
      <c r="N227" s="22">
        <f t="shared" si="22"/>
        <v>0</v>
      </c>
      <c r="O227" s="22">
        <f t="shared" si="23"/>
        <v>0</v>
      </c>
      <c r="P227" s="18">
        <f>IF([1]DEPURADO!H221&gt;1,0,[1]DEPURADO!B221)</f>
        <v>27966</v>
      </c>
      <c r="Q227" s="24">
        <f t="shared" si="24"/>
        <v>25970</v>
      </c>
      <c r="R227" s="25">
        <f t="shared" si="25"/>
        <v>0</v>
      </c>
      <c r="S227" s="25">
        <f>+[1]DEPURADO!J221</f>
        <v>0</v>
      </c>
      <c r="T227" s="17" t="s">
        <v>45</v>
      </c>
      <c r="U227" s="25">
        <f>+[1]DEPURADO!I221</f>
        <v>0</v>
      </c>
      <c r="V227" s="24"/>
      <c r="W227" s="17" t="s">
        <v>45</v>
      </c>
      <c r="X227" s="25">
        <f>+[1]DEPURADO!K221+[1]DEPURADO!L221</f>
        <v>0</v>
      </c>
      <c r="Y227" s="17" t="s">
        <v>45</v>
      </c>
      <c r="Z227" s="25">
        <f t="shared" si="26"/>
        <v>0</v>
      </c>
      <c r="AA227" s="25"/>
      <c r="AB227" s="25">
        <v>0</v>
      </c>
      <c r="AC227" s="25">
        <v>0</v>
      </c>
      <c r="AD227" s="24"/>
      <c r="AE227" s="24">
        <f>+[1]DEPURADO!K221</f>
        <v>0</v>
      </c>
      <c r="AF227" s="24">
        <v>0</v>
      </c>
      <c r="AG227" s="24">
        <f t="shared" si="27"/>
        <v>0</v>
      </c>
      <c r="AH227" s="24">
        <v>0</v>
      </c>
      <c r="AI227" s="24" t="str">
        <f>+[1]DEPURADO!G221</f>
        <v>SALDO DE CONTRATO LIQUIDADO</v>
      </c>
      <c r="AJ227" s="26"/>
      <c r="AK227" s="27"/>
    </row>
    <row r="228" spans="1:37" s="28" customFormat="1" ht="16.149999999999999" customHeight="1">
      <c r="A228" s="17">
        <f t="shared" si="21"/>
        <v>220</v>
      </c>
      <c r="B228" s="18" t="s">
        <v>44</v>
      </c>
      <c r="C228" s="17">
        <f>+[1]DEPURADO!A222</f>
        <v>28237</v>
      </c>
      <c r="D228" s="17">
        <f>+[1]DEPURADO!B222</f>
        <v>28237</v>
      </c>
      <c r="E228" s="19">
        <f>+[1]DEPURADO!C222</f>
        <v>42277</v>
      </c>
      <c r="F228" s="20">
        <f>+IF([1]DEPURADO!D222&gt;1,[1]DEPURADO!D222," ")</f>
        <v>42293</v>
      </c>
      <c r="G228" s="21">
        <f>[1]DEPURADO!F222</f>
        <v>26010</v>
      </c>
      <c r="H228" s="22">
        <v>0</v>
      </c>
      <c r="I228" s="22">
        <f>+[1]DEPURADO!M222+[1]DEPURADO!N222</f>
        <v>26010</v>
      </c>
      <c r="J228" s="22">
        <f>+[1]DEPURADO!R222</f>
        <v>0</v>
      </c>
      <c r="K228" s="23">
        <f>+[1]DEPURADO!P222+[1]DEPURADO!Q222</f>
        <v>0</v>
      </c>
      <c r="L228" s="22">
        <v>0</v>
      </c>
      <c r="M228" s="22">
        <v>0</v>
      </c>
      <c r="N228" s="22">
        <f t="shared" si="22"/>
        <v>0</v>
      </c>
      <c r="O228" s="22">
        <f t="shared" si="23"/>
        <v>0</v>
      </c>
      <c r="P228" s="18">
        <f>IF([1]DEPURADO!H222&gt;1,0,[1]DEPURADO!B222)</f>
        <v>28237</v>
      </c>
      <c r="Q228" s="24">
        <f t="shared" si="24"/>
        <v>26010</v>
      </c>
      <c r="R228" s="25">
        <f t="shared" si="25"/>
        <v>0</v>
      </c>
      <c r="S228" s="25">
        <f>+[1]DEPURADO!J222</f>
        <v>0</v>
      </c>
      <c r="T228" s="17" t="s">
        <v>45</v>
      </c>
      <c r="U228" s="25">
        <f>+[1]DEPURADO!I222</f>
        <v>0</v>
      </c>
      <c r="V228" s="24"/>
      <c r="W228" s="17" t="s">
        <v>45</v>
      </c>
      <c r="X228" s="25">
        <f>+[1]DEPURADO!K222+[1]DEPURADO!L222</f>
        <v>0</v>
      </c>
      <c r="Y228" s="17" t="s">
        <v>45</v>
      </c>
      <c r="Z228" s="25">
        <f t="shared" si="26"/>
        <v>0</v>
      </c>
      <c r="AA228" s="25"/>
      <c r="AB228" s="25">
        <v>0</v>
      </c>
      <c r="AC228" s="25">
        <v>0</v>
      </c>
      <c r="AD228" s="24"/>
      <c r="AE228" s="24">
        <f>+[1]DEPURADO!K222</f>
        <v>0</v>
      </c>
      <c r="AF228" s="24">
        <v>0</v>
      </c>
      <c r="AG228" s="24">
        <f t="shared" si="27"/>
        <v>0</v>
      </c>
      <c r="AH228" s="24">
        <v>0</v>
      </c>
      <c r="AI228" s="24" t="str">
        <f>+[1]DEPURADO!G222</f>
        <v>SALDO DE CONTRATO LIQUIDADO</v>
      </c>
      <c r="AJ228" s="26"/>
      <c r="AK228" s="27"/>
    </row>
    <row r="229" spans="1:37" s="28" customFormat="1" ht="16.149999999999999" customHeight="1">
      <c r="A229" s="17">
        <f t="shared" si="21"/>
        <v>221</v>
      </c>
      <c r="B229" s="18" t="s">
        <v>44</v>
      </c>
      <c r="C229" s="17">
        <f>+[1]DEPURADO!A223</f>
        <v>28043</v>
      </c>
      <c r="D229" s="17">
        <f>+[1]DEPURADO!B223</f>
        <v>28043</v>
      </c>
      <c r="E229" s="19">
        <f>+[1]DEPURADO!C223</f>
        <v>42277</v>
      </c>
      <c r="F229" s="20">
        <f>+IF([1]DEPURADO!D223&gt;1,[1]DEPURADO!D223," ")</f>
        <v>42293</v>
      </c>
      <c r="G229" s="21">
        <f>[1]DEPURADO!F223</f>
        <v>264675</v>
      </c>
      <c r="H229" s="22">
        <v>0</v>
      </c>
      <c r="I229" s="22">
        <f>+[1]DEPURADO!M223+[1]DEPURADO!N223</f>
        <v>264675</v>
      </c>
      <c r="J229" s="22">
        <f>+[1]DEPURADO!R223</f>
        <v>0</v>
      </c>
      <c r="K229" s="23">
        <f>+[1]DEPURADO!P223+[1]DEPURADO!Q223</f>
        <v>0</v>
      </c>
      <c r="L229" s="22">
        <v>0</v>
      </c>
      <c r="M229" s="22">
        <v>0</v>
      </c>
      <c r="N229" s="22">
        <f t="shared" si="22"/>
        <v>0</v>
      </c>
      <c r="O229" s="22">
        <f t="shared" si="23"/>
        <v>0</v>
      </c>
      <c r="P229" s="18">
        <f>IF([1]DEPURADO!H223&gt;1,0,[1]DEPURADO!B223)</f>
        <v>28043</v>
      </c>
      <c r="Q229" s="24">
        <f t="shared" si="24"/>
        <v>264675</v>
      </c>
      <c r="R229" s="25">
        <f t="shared" si="25"/>
        <v>0</v>
      </c>
      <c r="S229" s="25">
        <f>+[1]DEPURADO!J223</f>
        <v>0</v>
      </c>
      <c r="T229" s="17" t="s">
        <v>45</v>
      </c>
      <c r="U229" s="25">
        <f>+[1]DEPURADO!I223</f>
        <v>0</v>
      </c>
      <c r="V229" s="24"/>
      <c r="W229" s="17" t="s">
        <v>45</v>
      </c>
      <c r="X229" s="25">
        <f>+[1]DEPURADO!K223+[1]DEPURADO!L223</f>
        <v>0</v>
      </c>
      <c r="Y229" s="17" t="s">
        <v>45</v>
      </c>
      <c r="Z229" s="25">
        <f t="shared" si="26"/>
        <v>0</v>
      </c>
      <c r="AA229" s="25"/>
      <c r="AB229" s="25">
        <v>0</v>
      </c>
      <c r="AC229" s="25">
        <v>0</v>
      </c>
      <c r="AD229" s="24"/>
      <c r="AE229" s="24">
        <f>+[1]DEPURADO!K223</f>
        <v>0</v>
      </c>
      <c r="AF229" s="24">
        <v>0</v>
      </c>
      <c r="AG229" s="24">
        <f t="shared" si="27"/>
        <v>0</v>
      </c>
      <c r="AH229" s="24">
        <v>0</v>
      </c>
      <c r="AI229" s="24" t="str">
        <f>+[1]DEPURADO!G223</f>
        <v>SALDO DE CONTRATO LIQUIDADO</v>
      </c>
      <c r="AJ229" s="26"/>
      <c r="AK229" s="27"/>
    </row>
    <row r="230" spans="1:37" s="28" customFormat="1" ht="16.149999999999999" customHeight="1">
      <c r="A230" s="17">
        <f t="shared" si="21"/>
        <v>222</v>
      </c>
      <c r="B230" s="18" t="s">
        <v>44</v>
      </c>
      <c r="C230" s="17">
        <f>+[1]DEPURADO!A224</f>
        <v>28115</v>
      </c>
      <c r="D230" s="17">
        <f>+[1]DEPURADO!B224</f>
        <v>28115</v>
      </c>
      <c r="E230" s="19">
        <f>+[1]DEPURADO!C224</f>
        <v>42277</v>
      </c>
      <c r="F230" s="20">
        <f>+IF([1]DEPURADO!D224&gt;1,[1]DEPURADO!D224," ")</f>
        <v>42293</v>
      </c>
      <c r="G230" s="21">
        <f>[1]DEPURADO!F224</f>
        <v>27090</v>
      </c>
      <c r="H230" s="22">
        <v>0</v>
      </c>
      <c r="I230" s="22">
        <f>+[1]DEPURADO!M224+[1]DEPURADO!N224</f>
        <v>27090</v>
      </c>
      <c r="J230" s="22">
        <f>+[1]DEPURADO!R224</f>
        <v>0</v>
      </c>
      <c r="K230" s="23">
        <f>+[1]DEPURADO!P224+[1]DEPURADO!Q224</f>
        <v>0</v>
      </c>
      <c r="L230" s="22">
        <v>0</v>
      </c>
      <c r="M230" s="22">
        <v>0</v>
      </c>
      <c r="N230" s="22">
        <f t="shared" si="22"/>
        <v>0</v>
      </c>
      <c r="O230" s="22">
        <f t="shared" si="23"/>
        <v>0</v>
      </c>
      <c r="P230" s="18">
        <f>IF([1]DEPURADO!H224&gt;1,0,[1]DEPURADO!B224)</f>
        <v>28115</v>
      </c>
      <c r="Q230" s="24">
        <f t="shared" si="24"/>
        <v>27090</v>
      </c>
      <c r="R230" s="25">
        <f t="shared" si="25"/>
        <v>0</v>
      </c>
      <c r="S230" s="25">
        <f>+[1]DEPURADO!J224</f>
        <v>0</v>
      </c>
      <c r="T230" s="17" t="s">
        <v>45</v>
      </c>
      <c r="U230" s="25">
        <f>+[1]DEPURADO!I224</f>
        <v>0</v>
      </c>
      <c r="V230" s="24"/>
      <c r="W230" s="17" t="s">
        <v>45</v>
      </c>
      <c r="X230" s="25">
        <f>+[1]DEPURADO!K224+[1]DEPURADO!L224</f>
        <v>0</v>
      </c>
      <c r="Y230" s="17" t="s">
        <v>45</v>
      </c>
      <c r="Z230" s="25">
        <f t="shared" si="26"/>
        <v>0</v>
      </c>
      <c r="AA230" s="25"/>
      <c r="AB230" s="25">
        <v>0</v>
      </c>
      <c r="AC230" s="25">
        <v>0</v>
      </c>
      <c r="AD230" s="24"/>
      <c r="AE230" s="24">
        <f>+[1]DEPURADO!K224</f>
        <v>0</v>
      </c>
      <c r="AF230" s="24">
        <v>0</v>
      </c>
      <c r="AG230" s="24">
        <f t="shared" si="27"/>
        <v>0</v>
      </c>
      <c r="AH230" s="24">
        <v>0</v>
      </c>
      <c r="AI230" s="24" t="str">
        <f>+[1]DEPURADO!G224</f>
        <v>SALDO DE CONTRATO LIQUIDADO</v>
      </c>
      <c r="AJ230" s="26"/>
      <c r="AK230" s="27"/>
    </row>
    <row r="231" spans="1:37" s="28" customFormat="1" ht="16.149999999999999" customHeight="1">
      <c r="A231" s="17">
        <f t="shared" si="21"/>
        <v>223</v>
      </c>
      <c r="B231" s="18" t="s">
        <v>44</v>
      </c>
      <c r="C231" s="17">
        <f>+[1]DEPURADO!A225</f>
        <v>28047</v>
      </c>
      <c r="D231" s="17">
        <f>+[1]DEPURADO!B225</f>
        <v>28047</v>
      </c>
      <c r="E231" s="19">
        <f>+[1]DEPURADO!C225</f>
        <v>42277</v>
      </c>
      <c r="F231" s="20">
        <f>+IF([1]DEPURADO!D225&gt;1,[1]DEPURADO!D225," ")</f>
        <v>42293</v>
      </c>
      <c r="G231" s="21">
        <f>[1]DEPURADO!F225</f>
        <v>27260</v>
      </c>
      <c r="H231" s="22">
        <v>0</v>
      </c>
      <c r="I231" s="22">
        <f>+[1]DEPURADO!M225+[1]DEPURADO!N225</f>
        <v>27260</v>
      </c>
      <c r="J231" s="22">
        <f>+[1]DEPURADO!R225</f>
        <v>0</v>
      </c>
      <c r="K231" s="23">
        <f>+[1]DEPURADO!P225+[1]DEPURADO!Q225</f>
        <v>0</v>
      </c>
      <c r="L231" s="22">
        <v>0</v>
      </c>
      <c r="M231" s="22">
        <v>0</v>
      </c>
      <c r="N231" s="22">
        <f t="shared" si="22"/>
        <v>0</v>
      </c>
      <c r="O231" s="22">
        <f t="shared" si="23"/>
        <v>0</v>
      </c>
      <c r="P231" s="18">
        <f>IF([1]DEPURADO!H225&gt;1,0,[1]DEPURADO!B225)</f>
        <v>28047</v>
      </c>
      <c r="Q231" s="24">
        <f t="shared" si="24"/>
        <v>27260</v>
      </c>
      <c r="R231" s="25">
        <f t="shared" si="25"/>
        <v>0</v>
      </c>
      <c r="S231" s="25">
        <f>+[1]DEPURADO!J225</f>
        <v>0</v>
      </c>
      <c r="T231" s="17" t="s">
        <v>45</v>
      </c>
      <c r="U231" s="25">
        <f>+[1]DEPURADO!I225</f>
        <v>0</v>
      </c>
      <c r="V231" s="24"/>
      <c r="W231" s="17" t="s">
        <v>45</v>
      </c>
      <c r="X231" s="25">
        <f>+[1]DEPURADO!K225+[1]DEPURADO!L225</f>
        <v>0</v>
      </c>
      <c r="Y231" s="17" t="s">
        <v>45</v>
      </c>
      <c r="Z231" s="25">
        <f t="shared" si="26"/>
        <v>0</v>
      </c>
      <c r="AA231" s="25"/>
      <c r="AB231" s="25">
        <v>0</v>
      </c>
      <c r="AC231" s="25">
        <v>0</v>
      </c>
      <c r="AD231" s="24"/>
      <c r="AE231" s="24">
        <f>+[1]DEPURADO!K225</f>
        <v>0</v>
      </c>
      <c r="AF231" s="24">
        <v>0</v>
      </c>
      <c r="AG231" s="24">
        <f t="shared" si="27"/>
        <v>0</v>
      </c>
      <c r="AH231" s="24">
        <v>0</v>
      </c>
      <c r="AI231" s="24" t="str">
        <f>+[1]DEPURADO!G225</f>
        <v>SALDO DE CONTRATO LIQUIDADO</v>
      </c>
      <c r="AJ231" s="26"/>
      <c r="AK231" s="27"/>
    </row>
    <row r="232" spans="1:37" s="28" customFormat="1" ht="16.149999999999999" customHeight="1">
      <c r="A232" s="17">
        <f t="shared" si="21"/>
        <v>224</v>
      </c>
      <c r="B232" s="18" t="s">
        <v>44</v>
      </c>
      <c r="C232" s="17">
        <f>+[1]DEPURADO!A226</f>
        <v>28206</v>
      </c>
      <c r="D232" s="17">
        <f>+[1]DEPURADO!B226</f>
        <v>28206</v>
      </c>
      <c r="E232" s="19">
        <f>+[1]DEPURADO!C226</f>
        <v>42277</v>
      </c>
      <c r="F232" s="20">
        <f>+IF([1]DEPURADO!D226&gt;1,[1]DEPURADO!D226," ")</f>
        <v>42293</v>
      </c>
      <c r="G232" s="21">
        <f>[1]DEPURADO!F226</f>
        <v>27290</v>
      </c>
      <c r="H232" s="22">
        <v>0</v>
      </c>
      <c r="I232" s="22">
        <f>+[1]DEPURADO!M226+[1]DEPURADO!N226</f>
        <v>27290</v>
      </c>
      <c r="J232" s="22">
        <f>+[1]DEPURADO!R226</f>
        <v>0</v>
      </c>
      <c r="K232" s="23">
        <f>+[1]DEPURADO!P226+[1]DEPURADO!Q226</f>
        <v>0</v>
      </c>
      <c r="L232" s="22">
        <v>0</v>
      </c>
      <c r="M232" s="22">
        <v>0</v>
      </c>
      <c r="N232" s="22">
        <f t="shared" si="22"/>
        <v>0</v>
      </c>
      <c r="O232" s="22">
        <f t="shared" si="23"/>
        <v>0</v>
      </c>
      <c r="P232" s="18">
        <f>IF([1]DEPURADO!H226&gt;1,0,[1]DEPURADO!B226)</f>
        <v>28206</v>
      </c>
      <c r="Q232" s="24">
        <f t="shared" si="24"/>
        <v>27290</v>
      </c>
      <c r="R232" s="25">
        <f t="shared" si="25"/>
        <v>0</v>
      </c>
      <c r="S232" s="25">
        <f>+[1]DEPURADO!J226</f>
        <v>0</v>
      </c>
      <c r="T232" s="17" t="s">
        <v>45</v>
      </c>
      <c r="U232" s="25">
        <f>+[1]DEPURADO!I226</f>
        <v>0</v>
      </c>
      <c r="V232" s="24"/>
      <c r="W232" s="17" t="s">
        <v>45</v>
      </c>
      <c r="X232" s="25">
        <f>+[1]DEPURADO!K226+[1]DEPURADO!L226</f>
        <v>0</v>
      </c>
      <c r="Y232" s="17" t="s">
        <v>45</v>
      </c>
      <c r="Z232" s="25">
        <f t="shared" si="26"/>
        <v>0</v>
      </c>
      <c r="AA232" s="25"/>
      <c r="AB232" s="25">
        <v>0</v>
      </c>
      <c r="AC232" s="25">
        <v>0</v>
      </c>
      <c r="AD232" s="24"/>
      <c r="AE232" s="24">
        <f>+[1]DEPURADO!K226</f>
        <v>0</v>
      </c>
      <c r="AF232" s="24">
        <v>0</v>
      </c>
      <c r="AG232" s="24">
        <f t="shared" si="27"/>
        <v>0</v>
      </c>
      <c r="AH232" s="24">
        <v>0</v>
      </c>
      <c r="AI232" s="24" t="str">
        <f>+[1]DEPURADO!G226</f>
        <v>SALDO DE CONTRATO LIQUIDADO</v>
      </c>
      <c r="AJ232" s="26"/>
      <c r="AK232" s="27"/>
    </row>
    <row r="233" spans="1:37" s="28" customFormat="1" ht="16.149999999999999" customHeight="1">
      <c r="A233" s="17">
        <f t="shared" si="21"/>
        <v>225</v>
      </c>
      <c r="B233" s="18" t="s">
        <v>44</v>
      </c>
      <c r="C233" s="17">
        <f>+[1]DEPURADO!A227</f>
        <v>28238</v>
      </c>
      <c r="D233" s="17">
        <f>+[1]DEPURADO!B227</f>
        <v>28238</v>
      </c>
      <c r="E233" s="19">
        <f>+[1]DEPURADO!C227</f>
        <v>42277</v>
      </c>
      <c r="F233" s="20">
        <f>+IF([1]DEPURADO!D227&gt;1,[1]DEPURADO!D227," ")</f>
        <v>42293</v>
      </c>
      <c r="G233" s="21">
        <f>[1]DEPURADO!F227</f>
        <v>275110</v>
      </c>
      <c r="H233" s="22">
        <v>0</v>
      </c>
      <c r="I233" s="22">
        <f>+[1]DEPURADO!M227+[1]DEPURADO!N227</f>
        <v>275110</v>
      </c>
      <c r="J233" s="22">
        <f>+[1]DEPURADO!R227</f>
        <v>0</v>
      </c>
      <c r="K233" s="23">
        <f>+[1]DEPURADO!P227+[1]DEPURADO!Q227</f>
        <v>0</v>
      </c>
      <c r="L233" s="22">
        <v>0</v>
      </c>
      <c r="M233" s="22">
        <v>0</v>
      </c>
      <c r="N233" s="22">
        <f t="shared" si="22"/>
        <v>0</v>
      </c>
      <c r="O233" s="22">
        <f t="shared" si="23"/>
        <v>0</v>
      </c>
      <c r="P233" s="18">
        <f>IF([1]DEPURADO!H227&gt;1,0,[1]DEPURADO!B227)</f>
        <v>28238</v>
      </c>
      <c r="Q233" s="24">
        <f t="shared" si="24"/>
        <v>275110</v>
      </c>
      <c r="R233" s="25">
        <f t="shared" si="25"/>
        <v>0</v>
      </c>
      <c r="S233" s="25">
        <f>+[1]DEPURADO!J227</f>
        <v>0</v>
      </c>
      <c r="T233" s="17" t="s">
        <v>45</v>
      </c>
      <c r="U233" s="25">
        <f>+[1]DEPURADO!I227</f>
        <v>0</v>
      </c>
      <c r="V233" s="24"/>
      <c r="W233" s="17" t="s">
        <v>45</v>
      </c>
      <c r="X233" s="25">
        <f>+[1]DEPURADO!K227+[1]DEPURADO!L227</f>
        <v>0</v>
      </c>
      <c r="Y233" s="17" t="s">
        <v>45</v>
      </c>
      <c r="Z233" s="25">
        <f t="shared" si="26"/>
        <v>0</v>
      </c>
      <c r="AA233" s="25"/>
      <c r="AB233" s="25">
        <v>0</v>
      </c>
      <c r="AC233" s="25">
        <v>0</v>
      </c>
      <c r="AD233" s="24"/>
      <c r="AE233" s="24">
        <f>+[1]DEPURADO!K227</f>
        <v>0</v>
      </c>
      <c r="AF233" s="24">
        <v>0</v>
      </c>
      <c r="AG233" s="24">
        <f t="shared" si="27"/>
        <v>0</v>
      </c>
      <c r="AH233" s="24">
        <v>0</v>
      </c>
      <c r="AI233" s="24" t="str">
        <f>+[1]DEPURADO!G227</f>
        <v>SALDO DE CONTRATO LIQUIDADO</v>
      </c>
      <c r="AJ233" s="26"/>
      <c r="AK233" s="27"/>
    </row>
    <row r="234" spans="1:37" s="28" customFormat="1" ht="16.149999999999999" customHeight="1">
      <c r="A234" s="17">
        <f t="shared" si="21"/>
        <v>226</v>
      </c>
      <c r="B234" s="18" t="s">
        <v>44</v>
      </c>
      <c r="C234" s="17">
        <f>+[1]DEPURADO!A228</f>
        <v>28607</v>
      </c>
      <c r="D234" s="17">
        <f>+[1]DEPURADO!B228</f>
        <v>28607</v>
      </c>
      <c r="E234" s="19">
        <f>+[1]DEPURADO!C228</f>
        <v>42277</v>
      </c>
      <c r="F234" s="20">
        <f>+IF([1]DEPURADO!D228&gt;1,[1]DEPURADO!D228," ")</f>
        <v>42293</v>
      </c>
      <c r="G234" s="21">
        <f>[1]DEPURADO!F228</f>
        <v>27680</v>
      </c>
      <c r="H234" s="22">
        <v>0</v>
      </c>
      <c r="I234" s="22">
        <f>+[1]DEPURADO!M228+[1]DEPURADO!N228</f>
        <v>27680</v>
      </c>
      <c r="J234" s="22">
        <f>+[1]DEPURADO!R228</f>
        <v>0</v>
      </c>
      <c r="K234" s="23">
        <f>+[1]DEPURADO!P228+[1]DEPURADO!Q228</f>
        <v>0</v>
      </c>
      <c r="L234" s="22">
        <v>0</v>
      </c>
      <c r="M234" s="22">
        <v>0</v>
      </c>
      <c r="N234" s="22">
        <f t="shared" si="22"/>
        <v>0</v>
      </c>
      <c r="O234" s="22">
        <f t="shared" si="23"/>
        <v>0</v>
      </c>
      <c r="P234" s="18">
        <f>IF([1]DEPURADO!H228&gt;1,0,[1]DEPURADO!B228)</f>
        <v>28607</v>
      </c>
      <c r="Q234" s="24">
        <f t="shared" si="24"/>
        <v>27680</v>
      </c>
      <c r="R234" s="25">
        <f t="shared" si="25"/>
        <v>0</v>
      </c>
      <c r="S234" s="25">
        <f>+[1]DEPURADO!J228</f>
        <v>0</v>
      </c>
      <c r="T234" s="17" t="s">
        <v>45</v>
      </c>
      <c r="U234" s="25">
        <f>+[1]DEPURADO!I228</f>
        <v>0</v>
      </c>
      <c r="V234" s="24"/>
      <c r="W234" s="17" t="s">
        <v>45</v>
      </c>
      <c r="X234" s="25">
        <f>+[1]DEPURADO!K228+[1]DEPURADO!L228</f>
        <v>0</v>
      </c>
      <c r="Y234" s="17" t="s">
        <v>45</v>
      </c>
      <c r="Z234" s="25">
        <f t="shared" si="26"/>
        <v>0</v>
      </c>
      <c r="AA234" s="25"/>
      <c r="AB234" s="25">
        <v>0</v>
      </c>
      <c r="AC234" s="25">
        <v>0</v>
      </c>
      <c r="AD234" s="24"/>
      <c r="AE234" s="24">
        <f>+[1]DEPURADO!K228</f>
        <v>0</v>
      </c>
      <c r="AF234" s="24">
        <v>0</v>
      </c>
      <c r="AG234" s="24">
        <f t="shared" si="27"/>
        <v>0</v>
      </c>
      <c r="AH234" s="24">
        <v>0</v>
      </c>
      <c r="AI234" s="24" t="str">
        <f>+[1]DEPURADO!G228</f>
        <v>SALDO DE CONTRATO LIQUIDADO</v>
      </c>
      <c r="AJ234" s="26"/>
      <c r="AK234" s="27"/>
    </row>
    <row r="235" spans="1:37" s="28" customFormat="1" ht="16.149999999999999" customHeight="1">
      <c r="A235" s="17">
        <f t="shared" si="21"/>
        <v>227</v>
      </c>
      <c r="B235" s="18" t="s">
        <v>44</v>
      </c>
      <c r="C235" s="17">
        <f>+[1]DEPURADO!A229</f>
        <v>28234</v>
      </c>
      <c r="D235" s="17">
        <f>+[1]DEPURADO!B229</f>
        <v>28234</v>
      </c>
      <c r="E235" s="19">
        <f>+[1]DEPURADO!C229</f>
        <v>42277</v>
      </c>
      <c r="F235" s="20">
        <f>+IF([1]DEPURADO!D229&gt;1,[1]DEPURADO!D229," ")</f>
        <v>42293</v>
      </c>
      <c r="G235" s="21">
        <f>[1]DEPURADO!F229</f>
        <v>27930</v>
      </c>
      <c r="H235" s="22">
        <v>0</v>
      </c>
      <c r="I235" s="22">
        <f>+[1]DEPURADO!M229+[1]DEPURADO!N229</f>
        <v>27930</v>
      </c>
      <c r="J235" s="22">
        <f>+[1]DEPURADO!R229</f>
        <v>0</v>
      </c>
      <c r="K235" s="23">
        <f>+[1]DEPURADO!P229+[1]DEPURADO!Q229</f>
        <v>0</v>
      </c>
      <c r="L235" s="22">
        <v>0</v>
      </c>
      <c r="M235" s="22">
        <v>0</v>
      </c>
      <c r="N235" s="22">
        <f t="shared" si="22"/>
        <v>0</v>
      </c>
      <c r="O235" s="22">
        <f t="shared" si="23"/>
        <v>0</v>
      </c>
      <c r="P235" s="18">
        <f>IF([1]DEPURADO!H229&gt;1,0,[1]DEPURADO!B229)</f>
        <v>28234</v>
      </c>
      <c r="Q235" s="24">
        <f t="shared" si="24"/>
        <v>27930</v>
      </c>
      <c r="R235" s="25">
        <f t="shared" si="25"/>
        <v>0</v>
      </c>
      <c r="S235" s="25">
        <f>+[1]DEPURADO!J229</f>
        <v>0</v>
      </c>
      <c r="T235" s="17" t="s">
        <v>45</v>
      </c>
      <c r="U235" s="25">
        <f>+[1]DEPURADO!I229</f>
        <v>0</v>
      </c>
      <c r="V235" s="24"/>
      <c r="W235" s="17" t="s">
        <v>45</v>
      </c>
      <c r="X235" s="25">
        <f>+[1]DEPURADO!K229+[1]DEPURADO!L229</f>
        <v>0</v>
      </c>
      <c r="Y235" s="17" t="s">
        <v>45</v>
      </c>
      <c r="Z235" s="25">
        <f t="shared" si="26"/>
        <v>0</v>
      </c>
      <c r="AA235" s="25"/>
      <c r="AB235" s="25">
        <v>0</v>
      </c>
      <c r="AC235" s="25">
        <v>0</v>
      </c>
      <c r="AD235" s="24"/>
      <c r="AE235" s="24">
        <f>+[1]DEPURADO!K229</f>
        <v>0</v>
      </c>
      <c r="AF235" s="24">
        <v>0</v>
      </c>
      <c r="AG235" s="24">
        <f t="shared" si="27"/>
        <v>0</v>
      </c>
      <c r="AH235" s="24">
        <v>0</v>
      </c>
      <c r="AI235" s="24" t="str">
        <f>+[1]DEPURADO!G229</f>
        <v>SALDO DE CONTRATO LIQUIDADO</v>
      </c>
      <c r="AJ235" s="26"/>
      <c r="AK235" s="27"/>
    </row>
    <row r="236" spans="1:37" s="28" customFormat="1" ht="16.149999999999999" customHeight="1">
      <c r="A236" s="17">
        <f t="shared" si="21"/>
        <v>228</v>
      </c>
      <c r="B236" s="18" t="s">
        <v>44</v>
      </c>
      <c r="C236" s="17">
        <f>+[1]DEPURADO!A230</f>
        <v>28109</v>
      </c>
      <c r="D236" s="17">
        <f>+[1]DEPURADO!B230</f>
        <v>28109</v>
      </c>
      <c r="E236" s="19">
        <f>+[1]DEPURADO!C230</f>
        <v>42277</v>
      </c>
      <c r="F236" s="20">
        <f>+IF([1]DEPURADO!D230&gt;1,[1]DEPURADO!D230," ")</f>
        <v>42293</v>
      </c>
      <c r="G236" s="21">
        <f>[1]DEPURADO!F230</f>
        <v>27930</v>
      </c>
      <c r="H236" s="22">
        <v>0</v>
      </c>
      <c r="I236" s="22">
        <f>+[1]DEPURADO!M230+[1]DEPURADO!N230</f>
        <v>27930</v>
      </c>
      <c r="J236" s="22">
        <f>+[1]DEPURADO!R230</f>
        <v>0</v>
      </c>
      <c r="K236" s="23">
        <f>+[1]DEPURADO!P230+[1]DEPURADO!Q230</f>
        <v>0</v>
      </c>
      <c r="L236" s="22">
        <v>0</v>
      </c>
      <c r="M236" s="22">
        <v>0</v>
      </c>
      <c r="N236" s="22">
        <f t="shared" si="22"/>
        <v>0</v>
      </c>
      <c r="O236" s="22">
        <f t="shared" si="23"/>
        <v>0</v>
      </c>
      <c r="P236" s="18">
        <f>IF([1]DEPURADO!H230&gt;1,0,[1]DEPURADO!B230)</f>
        <v>28109</v>
      </c>
      <c r="Q236" s="24">
        <f t="shared" si="24"/>
        <v>27930</v>
      </c>
      <c r="R236" s="25">
        <f t="shared" si="25"/>
        <v>0</v>
      </c>
      <c r="S236" s="25">
        <f>+[1]DEPURADO!J230</f>
        <v>0</v>
      </c>
      <c r="T236" s="17" t="s">
        <v>45</v>
      </c>
      <c r="U236" s="25">
        <f>+[1]DEPURADO!I230</f>
        <v>0</v>
      </c>
      <c r="V236" s="24"/>
      <c r="W236" s="17" t="s">
        <v>45</v>
      </c>
      <c r="X236" s="25">
        <f>+[1]DEPURADO!K230+[1]DEPURADO!L230</f>
        <v>0</v>
      </c>
      <c r="Y236" s="17" t="s">
        <v>45</v>
      </c>
      <c r="Z236" s="25">
        <f t="shared" si="26"/>
        <v>0</v>
      </c>
      <c r="AA236" s="25"/>
      <c r="AB236" s="25">
        <v>0</v>
      </c>
      <c r="AC236" s="25">
        <v>0</v>
      </c>
      <c r="AD236" s="24"/>
      <c r="AE236" s="24">
        <f>+[1]DEPURADO!K230</f>
        <v>0</v>
      </c>
      <c r="AF236" s="24">
        <v>0</v>
      </c>
      <c r="AG236" s="24">
        <f t="shared" si="27"/>
        <v>0</v>
      </c>
      <c r="AH236" s="24">
        <v>0</v>
      </c>
      <c r="AI236" s="24" t="str">
        <f>+[1]DEPURADO!G230</f>
        <v>SALDO DE CONTRATO LIQUIDADO</v>
      </c>
      <c r="AJ236" s="26"/>
      <c r="AK236" s="27"/>
    </row>
    <row r="237" spans="1:37" s="28" customFormat="1" ht="16.149999999999999" customHeight="1">
      <c r="A237" s="17">
        <f t="shared" si="21"/>
        <v>229</v>
      </c>
      <c r="B237" s="18" t="s">
        <v>44</v>
      </c>
      <c r="C237" s="17">
        <f>+[1]DEPURADO!A231</f>
        <v>27997</v>
      </c>
      <c r="D237" s="17">
        <f>+[1]DEPURADO!B231</f>
        <v>27997</v>
      </c>
      <c r="E237" s="19">
        <f>+[1]DEPURADO!C231</f>
        <v>42277</v>
      </c>
      <c r="F237" s="20">
        <f>+IF([1]DEPURADO!D231&gt;1,[1]DEPURADO!D231," ")</f>
        <v>42293</v>
      </c>
      <c r="G237" s="21">
        <f>[1]DEPURADO!F231</f>
        <v>28910</v>
      </c>
      <c r="H237" s="22">
        <v>0</v>
      </c>
      <c r="I237" s="22">
        <f>+[1]DEPURADO!M231+[1]DEPURADO!N231</f>
        <v>28910</v>
      </c>
      <c r="J237" s="22">
        <f>+[1]DEPURADO!R231</f>
        <v>0</v>
      </c>
      <c r="K237" s="23">
        <f>+[1]DEPURADO!P231+[1]DEPURADO!Q231</f>
        <v>0</v>
      </c>
      <c r="L237" s="22">
        <v>0</v>
      </c>
      <c r="M237" s="22">
        <v>0</v>
      </c>
      <c r="N237" s="22">
        <f t="shared" si="22"/>
        <v>0</v>
      </c>
      <c r="O237" s="22">
        <f t="shared" si="23"/>
        <v>0</v>
      </c>
      <c r="P237" s="18">
        <f>IF([1]DEPURADO!H231&gt;1,0,[1]DEPURADO!B231)</f>
        <v>27997</v>
      </c>
      <c r="Q237" s="24">
        <f t="shared" si="24"/>
        <v>28910</v>
      </c>
      <c r="R237" s="25">
        <f t="shared" si="25"/>
        <v>0</v>
      </c>
      <c r="S237" s="25">
        <f>+[1]DEPURADO!J231</f>
        <v>0</v>
      </c>
      <c r="T237" s="17" t="s">
        <v>45</v>
      </c>
      <c r="U237" s="25">
        <f>+[1]DEPURADO!I231</f>
        <v>0</v>
      </c>
      <c r="V237" s="24"/>
      <c r="W237" s="17" t="s">
        <v>45</v>
      </c>
      <c r="X237" s="25">
        <f>+[1]DEPURADO!K231+[1]DEPURADO!L231</f>
        <v>0</v>
      </c>
      <c r="Y237" s="17" t="s">
        <v>45</v>
      </c>
      <c r="Z237" s="25">
        <f t="shared" si="26"/>
        <v>0</v>
      </c>
      <c r="AA237" s="25"/>
      <c r="AB237" s="25">
        <v>0</v>
      </c>
      <c r="AC237" s="25">
        <v>0</v>
      </c>
      <c r="AD237" s="24"/>
      <c r="AE237" s="24">
        <f>+[1]DEPURADO!K231</f>
        <v>0</v>
      </c>
      <c r="AF237" s="24">
        <v>0</v>
      </c>
      <c r="AG237" s="24">
        <f t="shared" si="27"/>
        <v>0</v>
      </c>
      <c r="AH237" s="24">
        <v>0</v>
      </c>
      <c r="AI237" s="24" t="str">
        <f>+[1]DEPURADO!G231</f>
        <v>SALDO DE CONTRATO LIQUIDADO</v>
      </c>
      <c r="AJ237" s="26"/>
      <c r="AK237" s="27"/>
    </row>
    <row r="238" spans="1:37" s="28" customFormat="1" ht="16.149999999999999" customHeight="1">
      <c r="A238" s="17">
        <f t="shared" si="21"/>
        <v>230</v>
      </c>
      <c r="B238" s="18" t="s">
        <v>44</v>
      </c>
      <c r="C238" s="17">
        <f>+[1]DEPURADO!A232</f>
        <v>28120</v>
      </c>
      <c r="D238" s="17">
        <f>+[1]DEPURADO!B232</f>
        <v>28120</v>
      </c>
      <c r="E238" s="19">
        <f>+[1]DEPURADO!C232</f>
        <v>42277</v>
      </c>
      <c r="F238" s="20">
        <f>+IF([1]DEPURADO!D232&gt;1,[1]DEPURADO!D232," ")</f>
        <v>42293</v>
      </c>
      <c r="G238" s="21">
        <f>[1]DEPURADO!F232</f>
        <v>28910</v>
      </c>
      <c r="H238" s="22">
        <v>0</v>
      </c>
      <c r="I238" s="22">
        <f>+[1]DEPURADO!M232+[1]DEPURADO!N232</f>
        <v>28910</v>
      </c>
      <c r="J238" s="22">
        <f>+[1]DEPURADO!R232</f>
        <v>0</v>
      </c>
      <c r="K238" s="23">
        <f>+[1]DEPURADO!P232+[1]DEPURADO!Q232</f>
        <v>0</v>
      </c>
      <c r="L238" s="22">
        <v>0</v>
      </c>
      <c r="M238" s="22">
        <v>0</v>
      </c>
      <c r="N238" s="22">
        <f t="shared" si="22"/>
        <v>0</v>
      </c>
      <c r="O238" s="22">
        <f t="shared" si="23"/>
        <v>0</v>
      </c>
      <c r="P238" s="18">
        <f>IF([1]DEPURADO!H232&gt;1,0,[1]DEPURADO!B232)</f>
        <v>28120</v>
      </c>
      <c r="Q238" s="24">
        <f t="shared" si="24"/>
        <v>28910</v>
      </c>
      <c r="R238" s="25">
        <f t="shared" si="25"/>
        <v>0</v>
      </c>
      <c r="S238" s="25">
        <f>+[1]DEPURADO!J232</f>
        <v>0</v>
      </c>
      <c r="T238" s="17" t="s">
        <v>45</v>
      </c>
      <c r="U238" s="25">
        <f>+[1]DEPURADO!I232</f>
        <v>0</v>
      </c>
      <c r="V238" s="24"/>
      <c r="W238" s="17" t="s">
        <v>45</v>
      </c>
      <c r="X238" s="25">
        <f>+[1]DEPURADO!K232+[1]DEPURADO!L232</f>
        <v>0</v>
      </c>
      <c r="Y238" s="17" t="s">
        <v>45</v>
      </c>
      <c r="Z238" s="25">
        <f t="shared" si="26"/>
        <v>0</v>
      </c>
      <c r="AA238" s="25"/>
      <c r="AB238" s="25">
        <v>0</v>
      </c>
      <c r="AC238" s="25">
        <v>0</v>
      </c>
      <c r="AD238" s="24"/>
      <c r="AE238" s="24">
        <f>+[1]DEPURADO!K232</f>
        <v>0</v>
      </c>
      <c r="AF238" s="24">
        <v>0</v>
      </c>
      <c r="AG238" s="24">
        <f t="shared" si="27"/>
        <v>0</v>
      </c>
      <c r="AH238" s="24">
        <v>0</v>
      </c>
      <c r="AI238" s="24" t="str">
        <f>+[1]DEPURADO!G232</f>
        <v>SALDO DE CONTRATO LIQUIDADO</v>
      </c>
      <c r="AJ238" s="26"/>
      <c r="AK238" s="27"/>
    </row>
    <row r="239" spans="1:37" s="28" customFormat="1" ht="16.149999999999999" customHeight="1">
      <c r="A239" s="17">
        <f t="shared" si="21"/>
        <v>231</v>
      </c>
      <c r="B239" s="18" t="s">
        <v>44</v>
      </c>
      <c r="C239" s="17">
        <f>+[1]DEPURADO!A233</f>
        <v>28251</v>
      </c>
      <c r="D239" s="17">
        <f>+[1]DEPURADO!B233</f>
        <v>28251</v>
      </c>
      <c r="E239" s="19">
        <f>+[1]DEPURADO!C233</f>
        <v>42277</v>
      </c>
      <c r="F239" s="20">
        <f>+IF([1]DEPURADO!D233&gt;1,[1]DEPURADO!D233," ")</f>
        <v>42293</v>
      </c>
      <c r="G239" s="21">
        <f>[1]DEPURADO!F233</f>
        <v>28910</v>
      </c>
      <c r="H239" s="22">
        <v>0</v>
      </c>
      <c r="I239" s="22">
        <f>+[1]DEPURADO!M233+[1]DEPURADO!N233</f>
        <v>28910</v>
      </c>
      <c r="J239" s="22">
        <f>+[1]DEPURADO!R233</f>
        <v>0</v>
      </c>
      <c r="K239" s="23">
        <f>+[1]DEPURADO!P233+[1]DEPURADO!Q233</f>
        <v>0</v>
      </c>
      <c r="L239" s="22">
        <v>0</v>
      </c>
      <c r="M239" s="22">
        <v>0</v>
      </c>
      <c r="N239" s="22">
        <f t="shared" si="22"/>
        <v>0</v>
      </c>
      <c r="O239" s="22">
        <f t="shared" si="23"/>
        <v>0</v>
      </c>
      <c r="P239" s="18">
        <f>IF([1]DEPURADO!H233&gt;1,0,[1]DEPURADO!B233)</f>
        <v>28251</v>
      </c>
      <c r="Q239" s="24">
        <f t="shared" si="24"/>
        <v>28910</v>
      </c>
      <c r="R239" s="25">
        <f t="shared" si="25"/>
        <v>0</v>
      </c>
      <c r="S239" s="25">
        <f>+[1]DEPURADO!J233</f>
        <v>0</v>
      </c>
      <c r="T239" s="17" t="s">
        <v>45</v>
      </c>
      <c r="U239" s="25">
        <f>+[1]DEPURADO!I233</f>
        <v>0</v>
      </c>
      <c r="V239" s="24"/>
      <c r="W239" s="17" t="s">
        <v>45</v>
      </c>
      <c r="X239" s="25">
        <f>+[1]DEPURADO!K233+[1]DEPURADO!L233</f>
        <v>0</v>
      </c>
      <c r="Y239" s="17" t="s">
        <v>45</v>
      </c>
      <c r="Z239" s="25">
        <f t="shared" si="26"/>
        <v>0</v>
      </c>
      <c r="AA239" s="25"/>
      <c r="AB239" s="25">
        <v>0</v>
      </c>
      <c r="AC239" s="25">
        <v>0</v>
      </c>
      <c r="AD239" s="24"/>
      <c r="AE239" s="24">
        <f>+[1]DEPURADO!K233</f>
        <v>0</v>
      </c>
      <c r="AF239" s="24">
        <v>0</v>
      </c>
      <c r="AG239" s="24">
        <f t="shared" si="27"/>
        <v>0</v>
      </c>
      <c r="AH239" s="24">
        <v>0</v>
      </c>
      <c r="AI239" s="24" t="str">
        <f>+[1]DEPURADO!G233</f>
        <v>SALDO DE CONTRATO LIQUIDADO</v>
      </c>
      <c r="AJ239" s="26"/>
      <c r="AK239" s="27"/>
    </row>
    <row r="240" spans="1:37" s="28" customFormat="1" ht="16.149999999999999" customHeight="1">
      <c r="A240" s="17">
        <f t="shared" si="21"/>
        <v>232</v>
      </c>
      <c r="B240" s="18" t="s">
        <v>46</v>
      </c>
      <c r="C240" s="17">
        <f>+[1]DEPURADO!A234</f>
        <v>28017</v>
      </c>
      <c r="D240" s="17">
        <f>+[1]DEPURADO!B234</f>
        <v>28017</v>
      </c>
      <c r="E240" s="19">
        <f>+[1]DEPURADO!C234</f>
        <v>42277</v>
      </c>
      <c r="F240" s="20">
        <f>+IF([1]DEPURADO!D234&gt;1,[1]DEPURADO!D234," ")</f>
        <v>42293</v>
      </c>
      <c r="G240" s="21">
        <f>[1]DEPURADO!F234</f>
        <v>29570</v>
      </c>
      <c r="H240" s="22">
        <v>0</v>
      </c>
      <c r="I240" s="22">
        <f>+[1]DEPURADO!M234+[1]DEPURADO!N234</f>
        <v>29570</v>
      </c>
      <c r="J240" s="22">
        <f>+[1]DEPURADO!R234</f>
        <v>0</v>
      </c>
      <c r="K240" s="23">
        <f>+[1]DEPURADO!P234+[1]DEPURADO!Q234</f>
        <v>0</v>
      </c>
      <c r="L240" s="22">
        <v>0</v>
      </c>
      <c r="M240" s="22">
        <v>0</v>
      </c>
      <c r="N240" s="22">
        <f t="shared" si="22"/>
        <v>0</v>
      </c>
      <c r="O240" s="22">
        <f t="shared" si="23"/>
        <v>0</v>
      </c>
      <c r="P240" s="18">
        <f>IF([1]DEPURADO!H234&gt;1,0,[1]DEPURADO!B234)</f>
        <v>28017</v>
      </c>
      <c r="Q240" s="24">
        <f t="shared" si="24"/>
        <v>29570</v>
      </c>
      <c r="R240" s="25">
        <f t="shared" si="25"/>
        <v>0</v>
      </c>
      <c r="S240" s="25">
        <f>+[1]DEPURADO!J234</f>
        <v>0</v>
      </c>
      <c r="T240" s="17" t="s">
        <v>45</v>
      </c>
      <c r="U240" s="25">
        <f>+[1]DEPURADO!I234</f>
        <v>0</v>
      </c>
      <c r="V240" s="24"/>
      <c r="W240" s="17" t="s">
        <v>45</v>
      </c>
      <c r="X240" s="25">
        <f>+[1]DEPURADO!K234+[1]DEPURADO!L234</f>
        <v>0</v>
      </c>
      <c r="Y240" s="17" t="s">
        <v>45</v>
      </c>
      <c r="Z240" s="25">
        <f t="shared" si="26"/>
        <v>0</v>
      </c>
      <c r="AA240" s="25"/>
      <c r="AB240" s="25">
        <v>0</v>
      </c>
      <c r="AC240" s="25">
        <v>0</v>
      </c>
      <c r="AD240" s="24"/>
      <c r="AE240" s="24">
        <f>+[1]DEPURADO!K234</f>
        <v>0</v>
      </c>
      <c r="AF240" s="24">
        <v>0</v>
      </c>
      <c r="AG240" s="24">
        <f t="shared" si="27"/>
        <v>0</v>
      </c>
      <c r="AH240" s="24">
        <v>0</v>
      </c>
      <c r="AI240" s="24" t="str">
        <f>+[1]DEPURADO!G234</f>
        <v>SALDO DE CONTRATO LIQUIDADO</v>
      </c>
      <c r="AJ240" s="26"/>
      <c r="AK240" s="27"/>
    </row>
    <row r="241" spans="1:37" s="28" customFormat="1" ht="16.149999999999999" customHeight="1">
      <c r="A241" s="17">
        <f t="shared" si="21"/>
        <v>233</v>
      </c>
      <c r="B241" s="18" t="s">
        <v>44</v>
      </c>
      <c r="C241" s="17">
        <f>+[1]DEPURADO!A235</f>
        <v>28123</v>
      </c>
      <c r="D241" s="17">
        <f>+[1]DEPURADO!B235</f>
        <v>28123</v>
      </c>
      <c r="E241" s="19">
        <f>+[1]DEPURADO!C235</f>
        <v>42277</v>
      </c>
      <c r="F241" s="20">
        <f>+IF([1]DEPURADO!D235&gt;1,[1]DEPURADO!D235," ")</f>
        <v>42293</v>
      </c>
      <c r="G241" s="21">
        <f>[1]DEPURADO!F235</f>
        <v>29630</v>
      </c>
      <c r="H241" s="22">
        <v>0</v>
      </c>
      <c r="I241" s="22">
        <f>+[1]DEPURADO!M235+[1]DEPURADO!N235</f>
        <v>29630</v>
      </c>
      <c r="J241" s="22">
        <f>+[1]DEPURADO!R235</f>
        <v>0</v>
      </c>
      <c r="K241" s="23">
        <f>+[1]DEPURADO!P235+[1]DEPURADO!Q235</f>
        <v>0</v>
      </c>
      <c r="L241" s="22">
        <v>0</v>
      </c>
      <c r="M241" s="22">
        <v>0</v>
      </c>
      <c r="N241" s="22">
        <f t="shared" si="22"/>
        <v>0</v>
      </c>
      <c r="O241" s="22">
        <f t="shared" si="23"/>
        <v>0</v>
      </c>
      <c r="P241" s="18">
        <f>IF([1]DEPURADO!H235&gt;1,0,[1]DEPURADO!B235)</f>
        <v>28123</v>
      </c>
      <c r="Q241" s="24">
        <f t="shared" si="24"/>
        <v>29630</v>
      </c>
      <c r="R241" s="25">
        <f t="shared" si="25"/>
        <v>0</v>
      </c>
      <c r="S241" s="25">
        <f>+[1]DEPURADO!J235</f>
        <v>0</v>
      </c>
      <c r="T241" s="17" t="s">
        <v>45</v>
      </c>
      <c r="U241" s="25">
        <f>+[1]DEPURADO!I235</f>
        <v>0</v>
      </c>
      <c r="V241" s="24"/>
      <c r="W241" s="17" t="s">
        <v>45</v>
      </c>
      <c r="X241" s="25">
        <f>+[1]DEPURADO!K235+[1]DEPURADO!L235</f>
        <v>0</v>
      </c>
      <c r="Y241" s="17" t="s">
        <v>45</v>
      </c>
      <c r="Z241" s="25">
        <f t="shared" si="26"/>
        <v>0</v>
      </c>
      <c r="AA241" s="25"/>
      <c r="AB241" s="25">
        <v>0</v>
      </c>
      <c r="AC241" s="25">
        <v>0</v>
      </c>
      <c r="AD241" s="24"/>
      <c r="AE241" s="24">
        <f>+[1]DEPURADO!K235</f>
        <v>0</v>
      </c>
      <c r="AF241" s="24">
        <v>0</v>
      </c>
      <c r="AG241" s="24">
        <f t="shared" si="27"/>
        <v>0</v>
      </c>
      <c r="AH241" s="24">
        <v>0</v>
      </c>
      <c r="AI241" s="24" t="str">
        <f>+[1]DEPURADO!G235</f>
        <v>SALDO DE CONTRATO LIQUIDADO</v>
      </c>
      <c r="AJ241" s="26"/>
      <c r="AK241" s="27"/>
    </row>
    <row r="242" spans="1:37" s="28" customFormat="1" ht="16.149999999999999" customHeight="1">
      <c r="A242" s="17">
        <f t="shared" si="21"/>
        <v>234</v>
      </c>
      <c r="B242" s="18" t="s">
        <v>44</v>
      </c>
      <c r="C242" s="17">
        <f>+[1]DEPURADO!A236</f>
        <v>28138</v>
      </c>
      <c r="D242" s="17">
        <f>+[1]DEPURADO!B236</f>
        <v>28138</v>
      </c>
      <c r="E242" s="19">
        <f>+[1]DEPURADO!C236</f>
        <v>42277</v>
      </c>
      <c r="F242" s="20">
        <f>+IF([1]DEPURADO!D236&gt;1,[1]DEPURADO!D236," ")</f>
        <v>42293</v>
      </c>
      <c r="G242" s="21">
        <f>[1]DEPURADO!F236</f>
        <v>29630</v>
      </c>
      <c r="H242" s="22">
        <v>0</v>
      </c>
      <c r="I242" s="22">
        <f>+[1]DEPURADO!M236+[1]DEPURADO!N236</f>
        <v>29630</v>
      </c>
      <c r="J242" s="22">
        <f>+[1]DEPURADO!R236</f>
        <v>0</v>
      </c>
      <c r="K242" s="23">
        <f>+[1]DEPURADO!P236+[1]DEPURADO!Q236</f>
        <v>0</v>
      </c>
      <c r="L242" s="22">
        <v>0</v>
      </c>
      <c r="M242" s="22">
        <v>0</v>
      </c>
      <c r="N242" s="22">
        <f t="shared" si="22"/>
        <v>0</v>
      </c>
      <c r="O242" s="22">
        <f t="shared" si="23"/>
        <v>0</v>
      </c>
      <c r="P242" s="18">
        <f>IF([1]DEPURADO!H236&gt;1,0,[1]DEPURADO!B236)</f>
        <v>28138</v>
      </c>
      <c r="Q242" s="24">
        <f t="shared" si="24"/>
        <v>29630</v>
      </c>
      <c r="R242" s="25">
        <f t="shared" si="25"/>
        <v>0</v>
      </c>
      <c r="S242" s="25">
        <f>+[1]DEPURADO!J236</f>
        <v>0</v>
      </c>
      <c r="T242" s="17" t="s">
        <v>45</v>
      </c>
      <c r="U242" s="25">
        <f>+[1]DEPURADO!I236</f>
        <v>0</v>
      </c>
      <c r="V242" s="24"/>
      <c r="W242" s="17" t="s">
        <v>45</v>
      </c>
      <c r="X242" s="25">
        <f>+[1]DEPURADO!K236+[1]DEPURADO!L236</f>
        <v>0</v>
      </c>
      <c r="Y242" s="17" t="s">
        <v>45</v>
      </c>
      <c r="Z242" s="25">
        <f t="shared" si="26"/>
        <v>0</v>
      </c>
      <c r="AA242" s="25"/>
      <c r="AB242" s="25">
        <v>0</v>
      </c>
      <c r="AC242" s="25">
        <v>0</v>
      </c>
      <c r="AD242" s="24"/>
      <c r="AE242" s="24">
        <f>+[1]DEPURADO!K236</f>
        <v>0</v>
      </c>
      <c r="AF242" s="24">
        <v>0</v>
      </c>
      <c r="AG242" s="24">
        <f t="shared" si="27"/>
        <v>0</v>
      </c>
      <c r="AH242" s="24">
        <v>0</v>
      </c>
      <c r="AI242" s="24" t="str">
        <f>+[1]DEPURADO!G236</f>
        <v>SALDO DE CONTRATO LIQUIDADO</v>
      </c>
      <c r="AJ242" s="26"/>
      <c r="AK242" s="27"/>
    </row>
    <row r="243" spans="1:37" s="28" customFormat="1" ht="16.149999999999999" customHeight="1">
      <c r="A243" s="17">
        <f t="shared" si="21"/>
        <v>235</v>
      </c>
      <c r="B243" s="18" t="s">
        <v>44</v>
      </c>
      <c r="C243" s="17">
        <f>+[1]DEPURADO!A237</f>
        <v>28146</v>
      </c>
      <c r="D243" s="17">
        <f>+[1]DEPURADO!B237</f>
        <v>28146</v>
      </c>
      <c r="E243" s="19">
        <f>+[1]DEPURADO!C237</f>
        <v>42277</v>
      </c>
      <c r="F243" s="20">
        <f>+IF([1]DEPURADO!D237&gt;1,[1]DEPURADO!D237," ")</f>
        <v>42293</v>
      </c>
      <c r="G243" s="21">
        <f>[1]DEPURADO!F237</f>
        <v>29630</v>
      </c>
      <c r="H243" s="22">
        <v>0</v>
      </c>
      <c r="I243" s="22">
        <f>+[1]DEPURADO!M237+[1]DEPURADO!N237</f>
        <v>29630</v>
      </c>
      <c r="J243" s="22">
        <f>+[1]DEPURADO!R237</f>
        <v>0</v>
      </c>
      <c r="K243" s="23">
        <f>+[1]DEPURADO!P237+[1]DEPURADO!Q237</f>
        <v>0</v>
      </c>
      <c r="L243" s="22">
        <v>0</v>
      </c>
      <c r="M243" s="22">
        <v>0</v>
      </c>
      <c r="N243" s="22">
        <f t="shared" si="22"/>
        <v>0</v>
      </c>
      <c r="O243" s="22">
        <f t="shared" si="23"/>
        <v>0</v>
      </c>
      <c r="P243" s="18">
        <f>IF([1]DEPURADO!H237&gt;1,0,[1]DEPURADO!B237)</f>
        <v>28146</v>
      </c>
      <c r="Q243" s="24">
        <f t="shared" si="24"/>
        <v>29630</v>
      </c>
      <c r="R243" s="25">
        <f t="shared" si="25"/>
        <v>0</v>
      </c>
      <c r="S243" s="25">
        <f>+[1]DEPURADO!J237</f>
        <v>0</v>
      </c>
      <c r="T243" s="17" t="s">
        <v>45</v>
      </c>
      <c r="U243" s="25">
        <f>+[1]DEPURADO!I237</f>
        <v>0</v>
      </c>
      <c r="V243" s="24"/>
      <c r="W243" s="17" t="s">
        <v>45</v>
      </c>
      <c r="X243" s="25">
        <f>+[1]DEPURADO!K237+[1]DEPURADO!L237</f>
        <v>0</v>
      </c>
      <c r="Y243" s="17" t="s">
        <v>45</v>
      </c>
      <c r="Z243" s="25">
        <f t="shared" si="26"/>
        <v>0</v>
      </c>
      <c r="AA243" s="25"/>
      <c r="AB243" s="25">
        <v>0</v>
      </c>
      <c r="AC243" s="25">
        <v>0</v>
      </c>
      <c r="AD243" s="24"/>
      <c r="AE243" s="24">
        <f>+[1]DEPURADO!K237</f>
        <v>0</v>
      </c>
      <c r="AF243" s="24">
        <v>0</v>
      </c>
      <c r="AG243" s="24">
        <f t="shared" si="27"/>
        <v>0</v>
      </c>
      <c r="AH243" s="24">
        <v>0</v>
      </c>
      <c r="AI243" s="24" t="str">
        <f>+[1]DEPURADO!G237</f>
        <v>SALDO DE CONTRATO LIQUIDADO</v>
      </c>
      <c r="AJ243" s="26"/>
      <c r="AK243" s="27"/>
    </row>
    <row r="244" spans="1:37" s="28" customFormat="1" ht="16.149999999999999" customHeight="1">
      <c r="A244" s="17">
        <f t="shared" si="21"/>
        <v>236</v>
      </c>
      <c r="B244" s="18" t="s">
        <v>46</v>
      </c>
      <c r="C244" s="17">
        <f>+[1]DEPURADO!A238</f>
        <v>28147</v>
      </c>
      <c r="D244" s="17">
        <f>+[1]DEPURADO!B238</f>
        <v>28147</v>
      </c>
      <c r="E244" s="19">
        <f>+[1]DEPURADO!C238</f>
        <v>42277</v>
      </c>
      <c r="F244" s="20">
        <f>+IF([1]DEPURADO!D238&gt;1,[1]DEPURADO!D238," ")</f>
        <v>42293</v>
      </c>
      <c r="G244" s="21">
        <f>[1]DEPURADO!F238</f>
        <v>29630</v>
      </c>
      <c r="H244" s="22">
        <v>0</v>
      </c>
      <c r="I244" s="22">
        <f>+[1]DEPURADO!M238+[1]DEPURADO!N238</f>
        <v>29630</v>
      </c>
      <c r="J244" s="22">
        <f>+[1]DEPURADO!R238</f>
        <v>0</v>
      </c>
      <c r="K244" s="23">
        <f>+[1]DEPURADO!P238+[1]DEPURADO!Q238</f>
        <v>0</v>
      </c>
      <c r="L244" s="22">
        <v>0</v>
      </c>
      <c r="M244" s="22">
        <v>0</v>
      </c>
      <c r="N244" s="22">
        <f t="shared" si="22"/>
        <v>0</v>
      </c>
      <c r="O244" s="22">
        <f t="shared" si="23"/>
        <v>0</v>
      </c>
      <c r="P244" s="18">
        <f>IF([1]DEPURADO!H238&gt;1,0,[1]DEPURADO!B238)</f>
        <v>28147</v>
      </c>
      <c r="Q244" s="24">
        <f t="shared" si="24"/>
        <v>29630</v>
      </c>
      <c r="R244" s="25">
        <f t="shared" si="25"/>
        <v>0</v>
      </c>
      <c r="S244" s="25">
        <f>+[1]DEPURADO!J238</f>
        <v>0</v>
      </c>
      <c r="T244" s="17" t="s">
        <v>45</v>
      </c>
      <c r="U244" s="25">
        <f>+[1]DEPURADO!I238</f>
        <v>0</v>
      </c>
      <c r="V244" s="24"/>
      <c r="W244" s="17" t="s">
        <v>45</v>
      </c>
      <c r="X244" s="25">
        <f>+[1]DEPURADO!K238+[1]DEPURADO!L238</f>
        <v>0</v>
      </c>
      <c r="Y244" s="17" t="s">
        <v>45</v>
      </c>
      <c r="Z244" s="25">
        <f t="shared" si="26"/>
        <v>0</v>
      </c>
      <c r="AA244" s="25"/>
      <c r="AB244" s="25">
        <v>0</v>
      </c>
      <c r="AC244" s="25">
        <v>0</v>
      </c>
      <c r="AD244" s="24"/>
      <c r="AE244" s="24">
        <f>+[1]DEPURADO!K238</f>
        <v>0</v>
      </c>
      <c r="AF244" s="24">
        <v>0</v>
      </c>
      <c r="AG244" s="24">
        <f t="shared" si="27"/>
        <v>0</v>
      </c>
      <c r="AH244" s="24">
        <v>0</v>
      </c>
      <c r="AI244" s="24" t="str">
        <f>+[1]DEPURADO!G238</f>
        <v>SALDO DE CONTRATO LIQUIDADO</v>
      </c>
      <c r="AJ244" s="26"/>
      <c r="AK244" s="27"/>
    </row>
    <row r="245" spans="1:37" s="28" customFormat="1" ht="16.149999999999999" customHeight="1">
      <c r="A245" s="17">
        <f t="shared" si="21"/>
        <v>237</v>
      </c>
      <c r="B245" s="18" t="s">
        <v>44</v>
      </c>
      <c r="C245" s="17">
        <f>+[1]DEPURADO!A239</f>
        <v>28220</v>
      </c>
      <c r="D245" s="17">
        <f>+[1]DEPURADO!B239</f>
        <v>28220</v>
      </c>
      <c r="E245" s="19">
        <f>+[1]DEPURADO!C239</f>
        <v>42277</v>
      </c>
      <c r="F245" s="20">
        <f>+IF([1]DEPURADO!D239&gt;1,[1]DEPURADO!D239," ")</f>
        <v>42293</v>
      </c>
      <c r="G245" s="21">
        <f>[1]DEPURADO!F239</f>
        <v>29630</v>
      </c>
      <c r="H245" s="22">
        <v>0</v>
      </c>
      <c r="I245" s="22">
        <f>+[1]DEPURADO!M239+[1]DEPURADO!N239</f>
        <v>29630</v>
      </c>
      <c r="J245" s="22">
        <f>+[1]DEPURADO!R239</f>
        <v>0</v>
      </c>
      <c r="K245" s="23">
        <f>+[1]DEPURADO!P239+[1]DEPURADO!Q239</f>
        <v>0</v>
      </c>
      <c r="L245" s="22">
        <v>0</v>
      </c>
      <c r="M245" s="22">
        <v>0</v>
      </c>
      <c r="N245" s="22">
        <f t="shared" si="22"/>
        <v>0</v>
      </c>
      <c r="O245" s="22">
        <f t="shared" si="23"/>
        <v>0</v>
      </c>
      <c r="P245" s="18">
        <f>IF([1]DEPURADO!H239&gt;1,0,[1]DEPURADO!B239)</f>
        <v>28220</v>
      </c>
      <c r="Q245" s="24">
        <f t="shared" si="24"/>
        <v>29630</v>
      </c>
      <c r="R245" s="25">
        <f t="shared" si="25"/>
        <v>0</v>
      </c>
      <c r="S245" s="25">
        <f>+[1]DEPURADO!J239</f>
        <v>0</v>
      </c>
      <c r="T245" s="17" t="s">
        <v>45</v>
      </c>
      <c r="U245" s="25">
        <f>+[1]DEPURADO!I239</f>
        <v>0</v>
      </c>
      <c r="V245" s="24"/>
      <c r="W245" s="17" t="s">
        <v>45</v>
      </c>
      <c r="X245" s="25">
        <f>+[1]DEPURADO!K239+[1]DEPURADO!L239</f>
        <v>0</v>
      </c>
      <c r="Y245" s="17" t="s">
        <v>45</v>
      </c>
      <c r="Z245" s="25">
        <f t="shared" si="26"/>
        <v>0</v>
      </c>
      <c r="AA245" s="25"/>
      <c r="AB245" s="25">
        <v>0</v>
      </c>
      <c r="AC245" s="25">
        <v>0</v>
      </c>
      <c r="AD245" s="24"/>
      <c r="AE245" s="24">
        <f>+[1]DEPURADO!K239</f>
        <v>0</v>
      </c>
      <c r="AF245" s="24">
        <v>0</v>
      </c>
      <c r="AG245" s="24">
        <f t="shared" si="27"/>
        <v>0</v>
      </c>
      <c r="AH245" s="24">
        <v>0</v>
      </c>
      <c r="AI245" s="24" t="str">
        <f>+[1]DEPURADO!G239</f>
        <v>SALDO DE CONTRATO LIQUIDADO</v>
      </c>
      <c r="AJ245" s="26"/>
      <c r="AK245" s="27"/>
    </row>
    <row r="246" spans="1:37" s="28" customFormat="1" ht="16.149999999999999" customHeight="1">
      <c r="A246" s="17">
        <f t="shared" si="21"/>
        <v>238</v>
      </c>
      <c r="B246" s="18" t="s">
        <v>44</v>
      </c>
      <c r="C246" s="17">
        <f>+[1]DEPURADO!A240</f>
        <v>28655</v>
      </c>
      <c r="D246" s="17">
        <f>+[1]DEPURADO!B240</f>
        <v>28655</v>
      </c>
      <c r="E246" s="19">
        <f>+[1]DEPURADO!C240</f>
        <v>42277</v>
      </c>
      <c r="F246" s="20">
        <f>+IF([1]DEPURADO!D240&gt;1,[1]DEPURADO!D240," ")</f>
        <v>42293</v>
      </c>
      <c r="G246" s="21">
        <f>[1]DEPURADO!F240</f>
        <v>29630</v>
      </c>
      <c r="H246" s="22">
        <v>0</v>
      </c>
      <c r="I246" s="22">
        <f>+[1]DEPURADO!M240+[1]DEPURADO!N240</f>
        <v>29630</v>
      </c>
      <c r="J246" s="22">
        <f>+[1]DEPURADO!R240</f>
        <v>0</v>
      </c>
      <c r="K246" s="23">
        <f>+[1]DEPURADO!P240+[1]DEPURADO!Q240</f>
        <v>0</v>
      </c>
      <c r="L246" s="22">
        <v>0</v>
      </c>
      <c r="M246" s="22">
        <v>0</v>
      </c>
      <c r="N246" s="22">
        <f t="shared" si="22"/>
        <v>0</v>
      </c>
      <c r="O246" s="22">
        <f t="shared" si="23"/>
        <v>0</v>
      </c>
      <c r="P246" s="18">
        <f>IF([1]DEPURADO!H240&gt;1,0,[1]DEPURADO!B240)</f>
        <v>28655</v>
      </c>
      <c r="Q246" s="24">
        <f t="shared" si="24"/>
        <v>29630</v>
      </c>
      <c r="R246" s="25">
        <f t="shared" si="25"/>
        <v>0</v>
      </c>
      <c r="S246" s="25">
        <f>+[1]DEPURADO!J240</f>
        <v>0</v>
      </c>
      <c r="T246" s="17" t="s">
        <v>45</v>
      </c>
      <c r="U246" s="25">
        <f>+[1]DEPURADO!I240</f>
        <v>0</v>
      </c>
      <c r="V246" s="24"/>
      <c r="W246" s="17" t="s">
        <v>45</v>
      </c>
      <c r="X246" s="25">
        <f>+[1]DEPURADO!K240+[1]DEPURADO!L240</f>
        <v>0</v>
      </c>
      <c r="Y246" s="17" t="s">
        <v>45</v>
      </c>
      <c r="Z246" s="25">
        <f t="shared" si="26"/>
        <v>0</v>
      </c>
      <c r="AA246" s="25"/>
      <c r="AB246" s="25">
        <v>0</v>
      </c>
      <c r="AC246" s="25">
        <v>0</v>
      </c>
      <c r="AD246" s="24"/>
      <c r="AE246" s="24">
        <f>+[1]DEPURADO!K240</f>
        <v>0</v>
      </c>
      <c r="AF246" s="24">
        <v>0</v>
      </c>
      <c r="AG246" s="24">
        <f t="shared" si="27"/>
        <v>0</v>
      </c>
      <c r="AH246" s="24">
        <v>0</v>
      </c>
      <c r="AI246" s="24" t="str">
        <f>+[1]DEPURADO!G240</f>
        <v>SALDO DE CONTRATO LIQUIDADO</v>
      </c>
      <c r="AJ246" s="26"/>
      <c r="AK246" s="27"/>
    </row>
    <row r="247" spans="1:37" s="28" customFormat="1" ht="16.149999999999999" customHeight="1">
      <c r="A247" s="17">
        <f t="shared" si="21"/>
        <v>239</v>
      </c>
      <c r="B247" s="18" t="s">
        <v>44</v>
      </c>
      <c r="C247" s="17">
        <f>+[1]DEPURADO!A241</f>
        <v>28205</v>
      </c>
      <c r="D247" s="17">
        <f>+[1]DEPURADO!B241</f>
        <v>28205</v>
      </c>
      <c r="E247" s="19">
        <f>+[1]DEPURADO!C241</f>
        <v>42277</v>
      </c>
      <c r="F247" s="20">
        <f>+IF([1]DEPURADO!D241&gt;1,[1]DEPURADO!D241," ")</f>
        <v>42293</v>
      </c>
      <c r="G247" s="21">
        <f>[1]DEPURADO!F241</f>
        <v>2980</v>
      </c>
      <c r="H247" s="22">
        <v>0</v>
      </c>
      <c r="I247" s="22">
        <f>+[1]DEPURADO!M241+[1]DEPURADO!N241</f>
        <v>2980</v>
      </c>
      <c r="J247" s="22">
        <f>+[1]DEPURADO!R241</f>
        <v>0</v>
      </c>
      <c r="K247" s="23">
        <f>+[1]DEPURADO!P241+[1]DEPURADO!Q241</f>
        <v>0</v>
      </c>
      <c r="L247" s="22">
        <v>0</v>
      </c>
      <c r="M247" s="22">
        <v>0</v>
      </c>
      <c r="N247" s="22">
        <f t="shared" si="22"/>
        <v>0</v>
      </c>
      <c r="O247" s="22">
        <f t="shared" si="23"/>
        <v>0</v>
      </c>
      <c r="P247" s="18">
        <f>IF([1]DEPURADO!H241&gt;1,0,[1]DEPURADO!B241)</f>
        <v>28205</v>
      </c>
      <c r="Q247" s="24">
        <f t="shared" si="24"/>
        <v>2980</v>
      </c>
      <c r="R247" s="25">
        <f t="shared" si="25"/>
        <v>0</v>
      </c>
      <c r="S247" s="25">
        <f>+[1]DEPURADO!J241</f>
        <v>0</v>
      </c>
      <c r="T247" s="17" t="s">
        <v>45</v>
      </c>
      <c r="U247" s="25">
        <f>+[1]DEPURADO!I241</f>
        <v>0</v>
      </c>
      <c r="V247" s="24"/>
      <c r="W247" s="17" t="s">
        <v>45</v>
      </c>
      <c r="X247" s="25">
        <f>+[1]DEPURADO!K241+[1]DEPURADO!L241</f>
        <v>0</v>
      </c>
      <c r="Y247" s="17" t="s">
        <v>45</v>
      </c>
      <c r="Z247" s="25">
        <f t="shared" si="26"/>
        <v>0</v>
      </c>
      <c r="AA247" s="25"/>
      <c r="AB247" s="25">
        <v>0</v>
      </c>
      <c r="AC247" s="25">
        <v>0</v>
      </c>
      <c r="AD247" s="24"/>
      <c r="AE247" s="24">
        <f>+[1]DEPURADO!K241</f>
        <v>0</v>
      </c>
      <c r="AF247" s="24">
        <v>0</v>
      </c>
      <c r="AG247" s="24">
        <f t="shared" si="27"/>
        <v>0</v>
      </c>
      <c r="AH247" s="24">
        <v>0</v>
      </c>
      <c r="AI247" s="24" t="str">
        <f>+[1]DEPURADO!G241</f>
        <v>SALDO DE CONTRATO LIQUIDADO</v>
      </c>
      <c r="AJ247" s="26"/>
      <c r="AK247" s="27"/>
    </row>
    <row r="248" spans="1:37" s="28" customFormat="1" ht="16.149999999999999" customHeight="1">
      <c r="A248" s="17">
        <f t="shared" si="21"/>
        <v>240</v>
      </c>
      <c r="B248" s="18" t="s">
        <v>44</v>
      </c>
      <c r="C248" s="17">
        <f>+[1]DEPURADO!A242</f>
        <v>28137</v>
      </c>
      <c r="D248" s="17">
        <f>+[1]DEPURADO!B242</f>
        <v>28137</v>
      </c>
      <c r="E248" s="19">
        <f>+[1]DEPURADO!C242</f>
        <v>42277</v>
      </c>
      <c r="F248" s="20">
        <f>+IF([1]DEPURADO!D242&gt;1,[1]DEPURADO!D242," ")</f>
        <v>42293</v>
      </c>
      <c r="G248" s="21">
        <f>[1]DEPURADO!F242</f>
        <v>2980</v>
      </c>
      <c r="H248" s="22">
        <v>0</v>
      </c>
      <c r="I248" s="22">
        <f>+[1]DEPURADO!M242+[1]DEPURADO!N242</f>
        <v>2980</v>
      </c>
      <c r="J248" s="22">
        <f>+[1]DEPURADO!R242</f>
        <v>0</v>
      </c>
      <c r="K248" s="23">
        <f>+[1]DEPURADO!P242+[1]DEPURADO!Q242</f>
        <v>0</v>
      </c>
      <c r="L248" s="22">
        <v>0</v>
      </c>
      <c r="M248" s="22">
        <v>0</v>
      </c>
      <c r="N248" s="22">
        <f t="shared" si="22"/>
        <v>0</v>
      </c>
      <c r="O248" s="22">
        <f t="shared" si="23"/>
        <v>0</v>
      </c>
      <c r="P248" s="18">
        <f>IF([1]DEPURADO!H242&gt;1,0,[1]DEPURADO!B242)</f>
        <v>28137</v>
      </c>
      <c r="Q248" s="24">
        <f t="shared" si="24"/>
        <v>2980</v>
      </c>
      <c r="R248" s="25">
        <f t="shared" si="25"/>
        <v>0</v>
      </c>
      <c r="S248" s="25">
        <f>+[1]DEPURADO!J242</f>
        <v>0</v>
      </c>
      <c r="T248" s="17" t="s">
        <v>45</v>
      </c>
      <c r="U248" s="25">
        <f>+[1]DEPURADO!I242</f>
        <v>0</v>
      </c>
      <c r="V248" s="24"/>
      <c r="W248" s="17" t="s">
        <v>45</v>
      </c>
      <c r="X248" s="25">
        <f>+[1]DEPURADO!K242+[1]DEPURADO!L242</f>
        <v>0</v>
      </c>
      <c r="Y248" s="17" t="s">
        <v>45</v>
      </c>
      <c r="Z248" s="25">
        <f t="shared" si="26"/>
        <v>0</v>
      </c>
      <c r="AA248" s="25"/>
      <c r="AB248" s="25">
        <v>0</v>
      </c>
      <c r="AC248" s="25">
        <v>0</v>
      </c>
      <c r="AD248" s="24"/>
      <c r="AE248" s="24">
        <f>+[1]DEPURADO!K242</f>
        <v>0</v>
      </c>
      <c r="AF248" s="24">
        <v>0</v>
      </c>
      <c r="AG248" s="24">
        <f t="shared" si="27"/>
        <v>0</v>
      </c>
      <c r="AH248" s="24">
        <v>0</v>
      </c>
      <c r="AI248" s="24" t="str">
        <f>+[1]DEPURADO!G242</f>
        <v>SALDO DE CONTRATO LIQUIDADO</v>
      </c>
      <c r="AJ248" s="26"/>
      <c r="AK248" s="27"/>
    </row>
    <row r="249" spans="1:37" s="28" customFormat="1" ht="16.149999999999999" customHeight="1">
      <c r="A249" s="17">
        <f t="shared" si="21"/>
        <v>241</v>
      </c>
      <c r="B249" s="18" t="s">
        <v>44</v>
      </c>
      <c r="C249" s="17">
        <f>+[1]DEPURADO!A243</f>
        <v>28605</v>
      </c>
      <c r="D249" s="17">
        <f>+[1]DEPURADO!B243</f>
        <v>28605</v>
      </c>
      <c r="E249" s="19">
        <f>+[1]DEPURADO!C243</f>
        <v>42277</v>
      </c>
      <c r="F249" s="20">
        <f>+IF([1]DEPURADO!D243&gt;1,[1]DEPURADO!D243," ")</f>
        <v>42293</v>
      </c>
      <c r="G249" s="21">
        <f>[1]DEPURADO!F243</f>
        <v>2980</v>
      </c>
      <c r="H249" s="22">
        <v>0</v>
      </c>
      <c r="I249" s="22">
        <f>+[1]DEPURADO!M243+[1]DEPURADO!N243</f>
        <v>2980</v>
      </c>
      <c r="J249" s="22">
        <f>+[1]DEPURADO!R243</f>
        <v>0</v>
      </c>
      <c r="K249" s="23">
        <f>+[1]DEPURADO!P243+[1]DEPURADO!Q243</f>
        <v>0</v>
      </c>
      <c r="L249" s="22">
        <v>0</v>
      </c>
      <c r="M249" s="22">
        <v>0</v>
      </c>
      <c r="N249" s="22">
        <f t="shared" si="22"/>
        <v>0</v>
      </c>
      <c r="O249" s="22">
        <f t="shared" si="23"/>
        <v>0</v>
      </c>
      <c r="P249" s="18">
        <f>IF([1]DEPURADO!H243&gt;1,0,[1]DEPURADO!B243)</f>
        <v>28605</v>
      </c>
      <c r="Q249" s="24">
        <f t="shared" si="24"/>
        <v>2980</v>
      </c>
      <c r="R249" s="25">
        <f t="shared" si="25"/>
        <v>0</v>
      </c>
      <c r="S249" s="25">
        <f>+[1]DEPURADO!J243</f>
        <v>0</v>
      </c>
      <c r="T249" s="17" t="s">
        <v>45</v>
      </c>
      <c r="U249" s="25">
        <f>+[1]DEPURADO!I243</f>
        <v>0</v>
      </c>
      <c r="V249" s="24"/>
      <c r="W249" s="17" t="s">
        <v>45</v>
      </c>
      <c r="X249" s="25">
        <f>+[1]DEPURADO!K243+[1]DEPURADO!L243</f>
        <v>0</v>
      </c>
      <c r="Y249" s="17" t="s">
        <v>45</v>
      </c>
      <c r="Z249" s="25">
        <f t="shared" si="26"/>
        <v>0</v>
      </c>
      <c r="AA249" s="25"/>
      <c r="AB249" s="25">
        <v>0</v>
      </c>
      <c r="AC249" s="25">
        <v>0</v>
      </c>
      <c r="AD249" s="24"/>
      <c r="AE249" s="24">
        <f>+[1]DEPURADO!K243</f>
        <v>0</v>
      </c>
      <c r="AF249" s="24">
        <v>0</v>
      </c>
      <c r="AG249" s="24">
        <f t="shared" si="27"/>
        <v>0</v>
      </c>
      <c r="AH249" s="24">
        <v>0</v>
      </c>
      <c r="AI249" s="24" t="str">
        <f>+[1]DEPURADO!G243</f>
        <v>SALDO DE CONTRATO LIQUIDADO</v>
      </c>
      <c r="AJ249" s="26"/>
      <c r="AK249" s="27"/>
    </row>
    <row r="250" spans="1:37" s="28" customFormat="1" ht="16.149999999999999" customHeight="1">
      <c r="A250" s="17">
        <f t="shared" si="21"/>
        <v>242</v>
      </c>
      <c r="B250" s="18" t="s">
        <v>44</v>
      </c>
      <c r="C250" s="17">
        <f>+[1]DEPURADO!A244</f>
        <v>28005</v>
      </c>
      <c r="D250" s="17">
        <f>+[1]DEPURADO!B244</f>
        <v>28005</v>
      </c>
      <c r="E250" s="19">
        <f>+[1]DEPURADO!C244</f>
        <v>42277</v>
      </c>
      <c r="F250" s="20">
        <f>+IF([1]DEPURADO!D244&gt;1,[1]DEPURADO!D244," ")</f>
        <v>42293</v>
      </c>
      <c r="G250" s="21">
        <f>[1]DEPURADO!F244</f>
        <v>29980</v>
      </c>
      <c r="H250" s="22">
        <v>0</v>
      </c>
      <c r="I250" s="22">
        <f>+[1]DEPURADO!M244+[1]DEPURADO!N244</f>
        <v>29980</v>
      </c>
      <c r="J250" s="22">
        <f>+[1]DEPURADO!R244</f>
        <v>0</v>
      </c>
      <c r="K250" s="23">
        <f>+[1]DEPURADO!P244+[1]DEPURADO!Q244</f>
        <v>0</v>
      </c>
      <c r="L250" s="22">
        <v>0</v>
      </c>
      <c r="M250" s="22">
        <v>0</v>
      </c>
      <c r="N250" s="22">
        <f t="shared" si="22"/>
        <v>0</v>
      </c>
      <c r="O250" s="22">
        <f t="shared" si="23"/>
        <v>0</v>
      </c>
      <c r="P250" s="18">
        <f>IF([1]DEPURADO!H244&gt;1,0,[1]DEPURADO!B244)</f>
        <v>28005</v>
      </c>
      <c r="Q250" s="24">
        <f t="shared" si="24"/>
        <v>29980</v>
      </c>
      <c r="R250" s="25">
        <f t="shared" si="25"/>
        <v>0</v>
      </c>
      <c r="S250" s="25">
        <f>+[1]DEPURADO!J244</f>
        <v>0</v>
      </c>
      <c r="T250" s="17" t="s">
        <v>45</v>
      </c>
      <c r="U250" s="25">
        <f>+[1]DEPURADO!I244</f>
        <v>0</v>
      </c>
      <c r="V250" s="24"/>
      <c r="W250" s="17" t="s">
        <v>45</v>
      </c>
      <c r="X250" s="25">
        <f>+[1]DEPURADO!K244+[1]DEPURADO!L244</f>
        <v>0</v>
      </c>
      <c r="Y250" s="17" t="s">
        <v>45</v>
      </c>
      <c r="Z250" s="25">
        <f t="shared" si="26"/>
        <v>0</v>
      </c>
      <c r="AA250" s="25"/>
      <c r="AB250" s="25">
        <v>0</v>
      </c>
      <c r="AC250" s="25">
        <v>0</v>
      </c>
      <c r="AD250" s="24"/>
      <c r="AE250" s="24">
        <f>+[1]DEPURADO!K244</f>
        <v>0</v>
      </c>
      <c r="AF250" s="24">
        <v>0</v>
      </c>
      <c r="AG250" s="24">
        <f t="shared" si="27"/>
        <v>0</v>
      </c>
      <c r="AH250" s="24">
        <v>0</v>
      </c>
      <c r="AI250" s="24" t="str">
        <f>+[1]DEPURADO!G244</f>
        <v>SALDO DE CONTRATO LIQUIDADO</v>
      </c>
      <c r="AJ250" s="26"/>
      <c r="AK250" s="27"/>
    </row>
    <row r="251" spans="1:37" s="28" customFormat="1" ht="16.149999999999999" customHeight="1">
      <c r="A251" s="17">
        <f t="shared" si="21"/>
        <v>243</v>
      </c>
      <c r="B251" s="18" t="s">
        <v>44</v>
      </c>
      <c r="C251" s="17">
        <f>+[1]DEPURADO!A245</f>
        <v>28132</v>
      </c>
      <c r="D251" s="17">
        <f>+[1]DEPURADO!B245</f>
        <v>28132</v>
      </c>
      <c r="E251" s="19">
        <f>+[1]DEPURADO!C245</f>
        <v>42277</v>
      </c>
      <c r="F251" s="20">
        <f>+IF([1]DEPURADO!D245&gt;1,[1]DEPURADO!D245," ")</f>
        <v>42293</v>
      </c>
      <c r="G251" s="21">
        <f>[1]DEPURADO!F245</f>
        <v>30040</v>
      </c>
      <c r="H251" s="22">
        <v>0</v>
      </c>
      <c r="I251" s="22">
        <f>+[1]DEPURADO!M245+[1]DEPURADO!N245</f>
        <v>30040</v>
      </c>
      <c r="J251" s="22">
        <f>+[1]DEPURADO!R245</f>
        <v>0</v>
      </c>
      <c r="K251" s="23">
        <f>+[1]DEPURADO!P245+[1]DEPURADO!Q245</f>
        <v>0</v>
      </c>
      <c r="L251" s="22">
        <v>0</v>
      </c>
      <c r="M251" s="22">
        <v>0</v>
      </c>
      <c r="N251" s="22">
        <f t="shared" si="22"/>
        <v>0</v>
      </c>
      <c r="O251" s="22">
        <f t="shared" si="23"/>
        <v>0</v>
      </c>
      <c r="P251" s="18">
        <f>IF([1]DEPURADO!H245&gt;1,0,[1]DEPURADO!B245)</f>
        <v>28132</v>
      </c>
      <c r="Q251" s="24">
        <f t="shared" si="24"/>
        <v>30040</v>
      </c>
      <c r="R251" s="25">
        <f t="shared" si="25"/>
        <v>0</v>
      </c>
      <c r="S251" s="25">
        <f>+[1]DEPURADO!J245</f>
        <v>0</v>
      </c>
      <c r="T251" s="17" t="s">
        <v>45</v>
      </c>
      <c r="U251" s="25">
        <f>+[1]DEPURADO!I245</f>
        <v>0</v>
      </c>
      <c r="V251" s="24"/>
      <c r="W251" s="17" t="s">
        <v>45</v>
      </c>
      <c r="X251" s="25">
        <f>+[1]DEPURADO!K245+[1]DEPURADO!L245</f>
        <v>0</v>
      </c>
      <c r="Y251" s="17" t="s">
        <v>45</v>
      </c>
      <c r="Z251" s="25">
        <f t="shared" si="26"/>
        <v>0</v>
      </c>
      <c r="AA251" s="25"/>
      <c r="AB251" s="25">
        <v>0</v>
      </c>
      <c r="AC251" s="25">
        <v>0</v>
      </c>
      <c r="AD251" s="24"/>
      <c r="AE251" s="24">
        <f>+[1]DEPURADO!K245</f>
        <v>0</v>
      </c>
      <c r="AF251" s="24">
        <v>0</v>
      </c>
      <c r="AG251" s="24">
        <f t="shared" si="27"/>
        <v>0</v>
      </c>
      <c r="AH251" s="24">
        <v>0</v>
      </c>
      <c r="AI251" s="24" t="str">
        <f>+[1]DEPURADO!G245</f>
        <v>SALDO DE CONTRATO LIQUIDADO</v>
      </c>
      <c r="AJ251" s="26"/>
      <c r="AK251" s="27"/>
    </row>
    <row r="252" spans="1:37" s="28" customFormat="1" ht="16.149999999999999" customHeight="1">
      <c r="A252" s="17">
        <f t="shared" si="21"/>
        <v>244</v>
      </c>
      <c r="B252" s="18" t="s">
        <v>44</v>
      </c>
      <c r="C252" s="17">
        <f>+[1]DEPURADO!A246</f>
        <v>28625</v>
      </c>
      <c r="D252" s="17">
        <f>+[1]DEPURADO!B246</f>
        <v>28625</v>
      </c>
      <c r="E252" s="19">
        <f>+[1]DEPURADO!C246</f>
        <v>42277</v>
      </c>
      <c r="F252" s="20">
        <f>+IF([1]DEPURADO!D246&gt;1,[1]DEPURADO!D246," ")</f>
        <v>42293</v>
      </c>
      <c r="G252" s="21">
        <f>[1]DEPURADO!F246</f>
        <v>30070</v>
      </c>
      <c r="H252" s="22">
        <v>0</v>
      </c>
      <c r="I252" s="22">
        <f>+[1]DEPURADO!M246+[1]DEPURADO!N246</f>
        <v>30070</v>
      </c>
      <c r="J252" s="22">
        <f>+[1]DEPURADO!R246</f>
        <v>0</v>
      </c>
      <c r="K252" s="23">
        <f>+[1]DEPURADO!P246+[1]DEPURADO!Q246</f>
        <v>0</v>
      </c>
      <c r="L252" s="22">
        <v>0</v>
      </c>
      <c r="M252" s="22">
        <v>0</v>
      </c>
      <c r="N252" s="22">
        <f t="shared" si="22"/>
        <v>0</v>
      </c>
      <c r="O252" s="22">
        <f t="shared" si="23"/>
        <v>0</v>
      </c>
      <c r="P252" s="18">
        <f>IF([1]DEPURADO!H246&gt;1,0,[1]DEPURADO!B246)</f>
        <v>28625</v>
      </c>
      <c r="Q252" s="24">
        <f t="shared" si="24"/>
        <v>30070</v>
      </c>
      <c r="R252" s="25">
        <f t="shared" si="25"/>
        <v>0</v>
      </c>
      <c r="S252" s="25">
        <f>+[1]DEPURADO!J246</f>
        <v>0</v>
      </c>
      <c r="T252" s="17" t="s">
        <v>45</v>
      </c>
      <c r="U252" s="25">
        <f>+[1]DEPURADO!I246</f>
        <v>0</v>
      </c>
      <c r="V252" s="24"/>
      <c r="W252" s="17" t="s">
        <v>45</v>
      </c>
      <c r="X252" s="25">
        <f>+[1]DEPURADO!K246+[1]DEPURADO!L246</f>
        <v>0</v>
      </c>
      <c r="Y252" s="17" t="s">
        <v>45</v>
      </c>
      <c r="Z252" s="25">
        <f t="shared" si="26"/>
        <v>0</v>
      </c>
      <c r="AA252" s="25"/>
      <c r="AB252" s="25">
        <v>0</v>
      </c>
      <c r="AC252" s="25">
        <v>0</v>
      </c>
      <c r="AD252" s="24"/>
      <c r="AE252" s="24">
        <f>+[1]DEPURADO!K246</f>
        <v>0</v>
      </c>
      <c r="AF252" s="24">
        <v>0</v>
      </c>
      <c r="AG252" s="24">
        <f t="shared" si="27"/>
        <v>0</v>
      </c>
      <c r="AH252" s="24">
        <v>0</v>
      </c>
      <c r="AI252" s="24" t="str">
        <f>+[1]DEPURADO!G246</f>
        <v>SALDO DE CONTRATO LIQUIDADO</v>
      </c>
      <c r="AJ252" s="26"/>
      <c r="AK252" s="27"/>
    </row>
    <row r="253" spans="1:37" s="28" customFormat="1" ht="16.149999999999999" customHeight="1">
      <c r="A253" s="17">
        <f t="shared" si="21"/>
        <v>245</v>
      </c>
      <c r="B253" s="18" t="s">
        <v>46</v>
      </c>
      <c r="C253" s="17">
        <f>+[1]DEPURADO!A247</f>
        <v>28240</v>
      </c>
      <c r="D253" s="17">
        <f>+[1]DEPURADO!B247</f>
        <v>28240</v>
      </c>
      <c r="E253" s="19">
        <f>+[1]DEPURADO!C247</f>
        <v>42277</v>
      </c>
      <c r="F253" s="20">
        <f>+IF([1]DEPURADO!D247&gt;1,[1]DEPURADO!D247," ")</f>
        <v>42293</v>
      </c>
      <c r="G253" s="21">
        <f>[1]DEPURADO!F247</f>
        <v>302030</v>
      </c>
      <c r="H253" s="22">
        <v>0</v>
      </c>
      <c r="I253" s="22">
        <f>+[1]DEPURADO!M247+[1]DEPURADO!N247</f>
        <v>302030</v>
      </c>
      <c r="J253" s="22">
        <f>+[1]DEPURADO!R247</f>
        <v>0</v>
      </c>
      <c r="K253" s="23">
        <f>+[1]DEPURADO!P247+[1]DEPURADO!Q247</f>
        <v>0</v>
      </c>
      <c r="L253" s="22">
        <v>0</v>
      </c>
      <c r="M253" s="22">
        <v>0</v>
      </c>
      <c r="N253" s="22">
        <f t="shared" si="22"/>
        <v>0</v>
      </c>
      <c r="O253" s="22">
        <f t="shared" si="23"/>
        <v>0</v>
      </c>
      <c r="P253" s="18">
        <f>IF([1]DEPURADO!H247&gt;1,0,[1]DEPURADO!B247)</f>
        <v>28240</v>
      </c>
      <c r="Q253" s="24">
        <f t="shared" si="24"/>
        <v>302030</v>
      </c>
      <c r="R253" s="25">
        <f t="shared" si="25"/>
        <v>0</v>
      </c>
      <c r="S253" s="25">
        <f>+[1]DEPURADO!J247</f>
        <v>0</v>
      </c>
      <c r="T253" s="17" t="s">
        <v>45</v>
      </c>
      <c r="U253" s="25">
        <f>+[1]DEPURADO!I247</f>
        <v>0</v>
      </c>
      <c r="V253" s="24"/>
      <c r="W253" s="17" t="s">
        <v>45</v>
      </c>
      <c r="X253" s="25">
        <f>+[1]DEPURADO!K247+[1]DEPURADO!L247</f>
        <v>0</v>
      </c>
      <c r="Y253" s="17" t="s">
        <v>45</v>
      </c>
      <c r="Z253" s="25">
        <f t="shared" si="26"/>
        <v>0</v>
      </c>
      <c r="AA253" s="25"/>
      <c r="AB253" s="25">
        <v>0</v>
      </c>
      <c r="AC253" s="25">
        <v>0</v>
      </c>
      <c r="AD253" s="24"/>
      <c r="AE253" s="24">
        <f>+[1]DEPURADO!K247</f>
        <v>0</v>
      </c>
      <c r="AF253" s="24">
        <v>0</v>
      </c>
      <c r="AG253" s="24">
        <f t="shared" si="27"/>
        <v>0</v>
      </c>
      <c r="AH253" s="24">
        <v>0</v>
      </c>
      <c r="AI253" s="24" t="str">
        <f>+[1]DEPURADO!G247</f>
        <v>SALDO DE CONTRATO LIQUIDADO</v>
      </c>
      <c r="AJ253" s="26"/>
      <c r="AK253" s="27"/>
    </row>
    <row r="254" spans="1:37" s="28" customFormat="1" ht="16.149999999999999" customHeight="1">
      <c r="A254" s="17">
        <f t="shared" si="21"/>
        <v>246</v>
      </c>
      <c r="B254" s="18" t="s">
        <v>44</v>
      </c>
      <c r="C254" s="17">
        <f>+[1]DEPURADO!A248</f>
        <v>28602</v>
      </c>
      <c r="D254" s="17">
        <f>+[1]DEPURADO!B248</f>
        <v>28602</v>
      </c>
      <c r="E254" s="19">
        <f>+[1]DEPURADO!C248</f>
        <v>42277</v>
      </c>
      <c r="F254" s="20">
        <f>+IF([1]DEPURADO!D248&gt;1,[1]DEPURADO!D248," ")</f>
        <v>42293</v>
      </c>
      <c r="G254" s="21">
        <f>[1]DEPURADO!F248</f>
        <v>3100</v>
      </c>
      <c r="H254" s="22">
        <v>0</v>
      </c>
      <c r="I254" s="22">
        <f>+[1]DEPURADO!M248+[1]DEPURADO!N248</f>
        <v>3100</v>
      </c>
      <c r="J254" s="22">
        <f>+[1]DEPURADO!R248</f>
        <v>0</v>
      </c>
      <c r="K254" s="23">
        <f>+[1]DEPURADO!P248+[1]DEPURADO!Q248</f>
        <v>0</v>
      </c>
      <c r="L254" s="22">
        <v>0</v>
      </c>
      <c r="M254" s="22">
        <v>0</v>
      </c>
      <c r="N254" s="22">
        <f t="shared" si="22"/>
        <v>0</v>
      </c>
      <c r="O254" s="22">
        <f t="shared" si="23"/>
        <v>0</v>
      </c>
      <c r="P254" s="18">
        <f>IF([1]DEPURADO!H248&gt;1,0,[1]DEPURADO!B248)</f>
        <v>28602</v>
      </c>
      <c r="Q254" s="24">
        <f t="shared" si="24"/>
        <v>3100</v>
      </c>
      <c r="R254" s="25">
        <f t="shared" si="25"/>
        <v>0</v>
      </c>
      <c r="S254" s="25">
        <f>+[1]DEPURADO!J248</f>
        <v>0</v>
      </c>
      <c r="T254" s="17" t="s">
        <v>45</v>
      </c>
      <c r="U254" s="25">
        <f>+[1]DEPURADO!I248</f>
        <v>0</v>
      </c>
      <c r="V254" s="24"/>
      <c r="W254" s="17" t="s">
        <v>45</v>
      </c>
      <c r="X254" s="25">
        <f>+[1]DEPURADO!K248+[1]DEPURADO!L248</f>
        <v>0</v>
      </c>
      <c r="Y254" s="17" t="s">
        <v>45</v>
      </c>
      <c r="Z254" s="25">
        <f t="shared" si="26"/>
        <v>0</v>
      </c>
      <c r="AA254" s="25"/>
      <c r="AB254" s="25">
        <v>0</v>
      </c>
      <c r="AC254" s="25">
        <v>0</v>
      </c>
      <c r="AD254" s="24"/>
      <c r="AE254" s="24">
        <f>+[1]DEPURADO!K248</f>
        <v>0</v>
      </c>
      <c r="AF254" s="24">
        <v>0</v>
      </c>
      <c r="AG254" s="24">
        <f t="shared" si="27"/>
        <v>0</v>
      </c>
      <c r="AH254" s="24">
        <v>0</v>
      </c>
      <c r="AI254" s="24" t="str">
        <f>+[1]DEPURADO!G248</f>
        <v>SALDO DE CONTRATO LIQUIDADO</v>
      </c>
      <c r="AJ254" s="26"/>
      <c r="AK254" s="27"/>
    </row>
    <row r="255" spans="1:37" s="28" customFormat="1" ht="16.149999999999999" customHeight="1">
      <c r="A255" s="17">
        <f t="shared" si="21"/>
        <v>247</v>
      </c>
      <c r="B255" s="18" t="s">
        <v>44</v>
      </c>
      <c r="C255" s="17">
        <f>+[1]DEPURADO!A249</f>
        <v>28640</v>
      </c>
      <c r="D255" s="17">
        <f>+[1]DEPURADO!B249</f>
        <v>28640</v>
      </c>
      <c r="E255" s="19">
        <f>+[1]DEPURADO!C249</f>
        <v>42277</v>
      </c>
      <c r="F255" s="20">
        <f>+IF([1]DEPURADO!D249&gt;1,[1]DEPURADO!D249," ")</f>
        <v>42293</v>
      </c>
      <c r="G255" s="21">
        <f>[1]DEPURADO!F249</f>
        <v>3100</v>
      </c>
      <c r="H255" s="22">
        <v>0</v>
      </c>
      <c r="I255" s="22">
        <f>+[1]DEPURADO!M249+[1]DEPURADO!N249</f>
        <v>3100</v>
      </c>
      <c r="J255" s="22">
        <f>+[1]DEPURADO!R249</f>
        <v>0</v>
      </c>
      <c r="K255" s="23">
        <f>+[1]DEPURADO!P249+[1]DEPURADO!Q249</f>
        <v>0</v>
      </c>
      <c r="L255" s="22">
        <v>0</v>
      </c>
      <c r="M255" s="22">
        <v>0</v>
      </c>
      <c r="N255" s="22">
        <f t="shared" si="22"/>
        <v>0</v>
      </c>
      <c r="O255" s="22">
        <f t="shared" si="23"/>
        <v>0</v>
      </c>
      <c r="P255" s="18">
        <f>IF([1]DEPURADO!H249&gt;1,0,[1]DEPURADO!B249)</f>
        <v>28640</v>
      </c>
      <c r="Q255" s="24">
        <f t="shared" si="24"/>
        <v>3100</v>
      </c>
      <c r="R255" s="25">
        <f t="shared" si="25"/>
        <v>0</v>
      </c>
      <c r="S255" s="25">
        <f>+[1]DEPURADO!J249</f>
        <v>0</v>
      </c>
      <c r="T255" s="17" t="s">
        <v>45</v>
      </c>
      <c r="U255" s="25">
        <f>+[1]DEPURADO!I249</f>
        <v>0</v>
      </c>
      <c r="V255" s="24"/>
      <c r="W255" s="17" t="s">
        <v>45</v>
      </c>
      <c r="X255" s="25">
        <f>+[1]DEPURADO!K249+[1]DEPURADO!L249</f>
        <v>0</v>
      </c>
      <c r="Y255" s="17" t="s">
        <v>45</v>
      </c>
      <c r="Z255" s="25">
        <f t="shared" si="26"/>
        <v>0</v>
      </c>
      <c r="AA255" s="25"/>
      <c r="AB255" s="25">
        <v>0</v>
      </c>
      <c r="AC255" s="25">
        <v>0</v>
      </c>
      <c r="AD255" s="24"/>
      <c r="AE255" s="24">
        <f>+[1]DEPURADO!K249</f>
        <v>0</v>
      </c>
      <c r="AF255" s="24">
        <v>0</v>
      </c>
      <c r="AG255" s="24">
        <f t="shared" si="27"/>
        <v>0</v>
      </c>
      <c r="AH255" s="24">
        <v>0</v>
      </c>
      <c r="AI255" s="24" t="str">
        <f>+[1]DEPURADO!G249</f>
        <v>SALDO DE CONTRATO LIQUIDADO</v>
      </c>
      <c r="AJ255" s="26"/>
      <c r="AK255" s="27"/>
    </row>
    <row r="256" spans="1:37" s="28" customFormat="1" ht="16.149999999999999" customHeight="1">
      <c r="A256" s="17">
        <f t="shared" si="21"/>
        <v>248</v>
      </c>
      <c r="B256" s="18" t="s">
        <v>44</v>
      </c>
      <c r="C256" s="17">
        <f>+[1]DEPURADO!A250</f>
        <v>28103</v>
      </c>
      <c r="D256" s="17">
        <f>+[1]DEPURADO!B250</f>
        <v>28103</v>
      </c>
      <c r="E256" s="19">
        <f>+[1]DEPURADO!C250</f>
        <v>42277</v>
      </c>
      <c r="F256" s="20">
        <f>+IF([1]DEPURADO!D250&gt;1,[1]DEPURADO!D250," ")</f>
        <v>42293</v>
      </c>
      <c r="G256" s="21">
        <f>[1]DEPURADO!F250</f>
        <v>3100</v>
      </c>
      <c r="H256" s="22">
        <v>0</v>
      </c>
      <c r="I256" s="22">
        <f>+[1]DEPURADO!M250+[1]DEPURADO!N250</f>
        <v>3100</v>
      </c>
      <c r="J256" s="22">
        <f>+[1]DEPURADO!R250</f>
        <v>0</v>
      </c>
      <c r="K256" s="23">
        <f>+[1]DEPURADO!P250+[1]DEPURADO!Q250</f>
        <v>0</v>
      </c>
      <c r="L256" s="22">
        <v>0</v>
      </c>
      <c r="M256" s="22">
        <v>0</v>
      </c>
      <c r="N256" s="22">
        <f t="shared" si="22"/>
        <v>0</v>
      </c>
      <c r="O256" s="22">
        <f t="shared" si="23"/>
        <v>0</v>
      </c>
      <c r="P256" s="18">
        <f>IF([1]DEPURADO!H250&gt;1,0,[1]DEPURADO!B250)</f>
        <v>28103</v>
      </c>
      <c r="Q256" s="24">
        <f t="shared" si="24"/>
        <v>3100</v>
      </c>
      <c r="R256" s="25">
        <f t="shared" si="25"/>
        <v>0</v>
      </c>
      <c r="S256" s="25">
        <f>+[1]DEPURADO!J250</f>
        <v>0</v>
      </c>
      <c r="T256" s="17" t="s">
        <v>45</v>
      </c>
      <c r="U256" s="25">
        <f>+[1]DEPURADO!I250</f>
        <v>0</v>
      </c>
      <c r="V256" s="24"/>
      <c r="W256" s="17" t="s">
        <v>45</v>
      </c>
      <c r="X256" s="25">
        <f>+[1]DEPURADO!K250+[1]DEPURADO!L250</f>
        <v>0</v>
      </c>
      <c r="Y256" s="17" t="s">
        <v>45</v>
      </c>
      <c r="Z256" s="25">
        <f t="shared" si="26"/>
        <v>0</v>
      </c>
      <c r="AA256" s="25"/>
      <c r="AB256" s="25">
        <v>0</v>
      </c>
      <c r="AC256" s="25">
        <v>0</v>
      </c>
      <c r="AD256" s="24"/>
      <c r="AE256" s="24">
        <f>+[1]DEPURADO!K250</f>
        <v>0</v>
      </c>
      <c r="AF256" s="24">
        <v>0</v>
      </c>
      <c r="AG256" s="24">
        <f t="shared" si="27"/>
        <v>0</v>
      </c>
      <c r="AH256" s="24">
        <v>0</v>
      </c>
      <c r="AI256" s="24" t="str">
        <f>+[1]DEPURADO!G250</f>
        <v>SALDO DE CONTRATO LIQUIDADO</v>
      </c>
      <c r="AJ256" s="26"/>
      <c r="AK256" s="27"/>
    </row>
    <row r="257" spans="1:37" s="28" customFormat="1" ht="16.149999999999999" customHeight="1">
      <c r="A257" s="17">
        <f t="shared" si="21"/>
        <v>249</v>
      </c>
      <c r="B257" s="18" t="s">
        <v>44</v>
      </c>
      <c r="C257" s="17">
        <f>+[1]DEPURADO!A251</f>
        <v>28033</v>
      </c>
      <c r="D257" s="17">
        <f>+[1]DEPURADO!B251</f>
        <v>28033</v>
      </c>
      <c r="E257" s="19">
        <f>+[1]DEPURADO!C251</f>
        <v>42277</v>
      </c>
      <c r="F257" s="20">
        <f>+IF([1]DEPURADO!D251&gt;1,[1]DEPURADO!D251," ")</f>
        <v>42293</v>
      </c>
      <c r="G257" s="21">
        <f>[1]DEPURADO!F251</f>
        <v>31360</v>
      </c>
      <c r="H257" s="22">
        <v>0</v>
      </c>
      <c r="I257" s="22">
        <f>+[1]DEPURADO!M251+[1]DEPURADO!N251</f>
        <v>31360</v>
      </c>
      <c r="J257" s="22">
        <f>+[1]DEPURADO!R251</f>
        <v>0</v>
      </c>
      <c r="K257" s="23">
        <f>+[1]DEPURADO!P251+[1]DEPURADO!Q251</f>
        <v>0</v>
      </c>
      <c r="L257" s="22">
        <v>0</v>
      </c>
      <c r="M257" s="22">
        <v>0</v>
      </c>
      <c r="N257" s="22">
        <f t="shared" si="22"/>
        <v>0</v>
      </c>
      <c r="O257" s="22">
        <f t="shared" si="23"/>
        <v>0</v>
      </c>
      <c r="P257" s="18">
        <f>IF([1]DEPURADO!H251&gt;1,0,[1]DEPURADO!B251)</f>
        <v>28033</v>
      </c>
      <c r="Q257" s="24">
        <f t="shared" si="24"/>
        <v>31360</v>
      </c>
      <c r="R257" s="25">
        <f t="shared" si="25"/>
        <v>0</v>
      </c>
      <c r="S257" s="25">
        <f>+[1]DEPURADO!J251</f>
        <v>0</v>
      </c>
      <c r="T257" s="17" t="s">
        <v>45</v>
      </c>
      <c r="U257" s="25">
        <f>+[1]DEPURADO!I251</f>
        <v>0</v>
      </c>
      <c r="V257" s="24"/>
      <c r="W257" s="17" t="s">
        <v>45</v>
      </c>
      <c r="X257" s="25">
        <f>+[1]DEPURADO!K251+[1]DEPURADO!L251</f>
        <v>0</v>
      </c>
      <c r="Y257" s="17" t="s">
        <v>45</v>
      </c>
      <c r="Z257" s="25">
        <f t="shared" si="26"/>
        <v>0</v>
      </c>
      <c r="AA257" s="25"/>
      <c r="AB257" s="25">
        <v>0</v>
      </c>
      <c r="AC257" s="25">
        <v>0</v>
      </c>
      <c r="AD257" s="24"/>
      <c r="AE257" s="24">
        <f>+[1]DEPURADO!K251</f>
        <v>0</v>
      </c>
      <c r="AF257" s="24">
        <v>0</v>
      </c>
      <c r="AG257" s="24">
        <f t="shared" si="27"/>
        <v>0</v>
      </c>
      <c r="AH257" s="24">
        <v>0</v>
      </c>
      <c r="AI257" s="24" t="str">
        <f>+[1]DEPURADO!G251</f>
        <v>SALDO DE CONTRATO LIQUIDADO</v>
      </c>
      <c r="AJ257" s="26"/>
      <c r="AK257" s="27"/>
    </row>
    <row r="258" spans="1:37" s="28" customFormat="1" ht="16.149999999999999" customHeight="1">
      <c r="A258" s="17">
        <f t="shared" si="21"/>
        <v>250</v>
      </c>
      <c r="B258" s="18" t="s">
        <v>44</v>
      </c>
      <c r="C258" s="17">
        <f>+[1]DEPURADO!A252</f>
        <v>28119</v>
      </c>
      <c r="D258" s="17">
        <f>+[1]DEPURADO!B252</f>
        <v>28119</v>
      </c>
      <c r="E258" s="19">
        <f>+[1]DEPURADO!C252</f>
        <v>42277</v>
      </c>
      <c r="F258" s="20">
        <f>+IF([1]DEPURADO!D252&gt;1,[1]DEPURADO!D252," ")</f>
        <v>42293</v>
      </c>
      <c r="G258" s="21">
        <f>[1]DEPURADO!F252</f>
        <v>31840</v>
      </c>
      <c r="H258" s="22">
        <v>0</v>
      </c>
      <c r="I258" s="22">
        <f>+[1]DEPURADO!M252+[1]DEPURADO!N252</f>
        <v>31840</v>
      </c>
      <c r="J258" s="22">
        <f>+[1]DEPURADO!R252</f>
        <v>0</v>
      </c>
      <c r="K258" s="23">
        <f>+[1]DEPURADO!P252+[1]DEPURADO!Q252</f>
        <v>0</v>
      </c>
      <c r="L258" s="22">
        <v>0</v>
      </c>
      <c r="M258" s="22">
        <v>0</v>
      </c>
      <c r="N258" s="22">
        <f t="shared" si="22"/>
        <v>0</v>
      </c>
      <c r="O258" s="22">
        <f t="shared" si="23"/>
        <v>0</v>
      </c>
      <c r="P258" s="18">
        <f>IF([1]DEPURADO!H252&gt;1,0,[1]DEPURADO!B252)</f>
        <v>28119</v>
      </c>
      <c r="Q258" s="24">
        <f t="shared" si="24"/>
        <v>31840</v>
      </c>
      <c r="R258" s="25">
        <f t="shared" si="25"/>
        <v>0</v>
      </c>
      <c r="S258" s="25">
        <f>+[1]DEPURADO!J252</f>
        <v>0</v>
      </c>
      <c r="T258" s="17" t="s">
        <v>45</v>
      </c>
      <c r="U258" s="25">
        <f>+[1]DEPURADO!I252</f>
        <v>0</v>
      </c>
      <c r="V258" s="24"/>
      <c r="W258" s="17" t="s">
        <v>45</v>
      </c>
      <c r="X258" s="25">
        <f>+[1]DEPURADO!K252+[1]DEPURADO!L252</f>
        <v>0</v>
      </c>
      <c r="Y258" s="17" t="s">
        <v>45</v>
      </c>
      <c r="Z258" s="25">
        <f t="shared" si="26"/>
        <v>0</v>
      </c>
      <c r="AA258" s="25"/>
      <c r="AB258" s="25">
        <v>0</v>
      </c>
      <c r="AC258" s="25">
        <v>0</v>
      </c>
      <c r="AD258" s="24"/>
      <c r="AE258" s="24">
        <f>+[1]DEPURADO!K252</f>
        <v>0</v>
      </c>
      <c r="AF258" s="24">
        <v>0</v>
      </c>
      <c r="AG258" s="24">
        <f t="shared" si="27"/>
        <v>0</v>
      </c>
      <c r="AH258" s="24">
        <v>0</v>
      </c>
      <c r="AI258" s="24" t="str">
        <f>+[1]DEPURADO!G252</f>
        <v>SALDO DE CONTRATO LIQUIDADO</v>
      </c>
      <c r="AJ258" s="26"/>
      <c r="AK258" s="27"/>
    </row>
    <row r="259" spans="1:37" s="28" customFormat="1" ht="16.149999999999999" customHeight="1">
      <c r="A259" s="17">
        <f t="shared" si="21"/>
        <v>251</v>
      </c>
      <c r="B259" s="18" t="s">
        <v>44</v>
      </c>
      <c r="C259" s="17">
        <f>+[1]DEPURADO!A253</f>
        <v>28236</v>
      </c>
      <c r="D259" s="17">
        <f>+[1]DEPURADO!B253</f>
        <v>28236</v>
      </c>
      <c r="E259" s="19">
        <f>+[1]DEPURADO!C253</f>
        <v>42277</v>
      </c>
      <c r="F259" s="20">
        <f>+IF([1]DEPURADO!D253&gt;1,[1]DEPURADO!D253," ")</f>
        <v>42293</v>
      </c>
      <c r="G259" s="21">
        <f>[1]DEPURADO!F253</f>
        <v>32720</v>
      </c>
      <c r="H259" s="22">
        <v>0</v>
      </c>
      <c r="I259" s="22">
        <f>+[1]DEPURADO!M253+[1]DEPURADO!N253</f>
        <v>32720</v>
      </c>
      <c r="J259" s="22">
        <f>+[1]DEPURADO!R253</f>
        <v>0</v>
      </c>
      <c r="K259" s="23">
        <f>+[1]DEPURADO!P253+[1]DEPURADO!Q253</f>
        <v>0</v>
      </c>
      <c r="L259" s="22">
        <v>0</v>
      </c>
      <c r="M259" s="22">
        <v>0</v>
      </c>
      <c r="N259" s="22">
        <f t="shared" si="22"/>
        <v>0</v>
      </c>
      <c r="O259" s="22">
        <f t="shared" si="23"/>
        <v>0</v>
      </c>
      <c r="P259" s="18">
        <f>IF([1]DEPURADO!H253&gt;1,0,[1]DEPURADO!B253)</f>
        <v>28236</v>
      </c>
      <c r="Q259" s="24">
        <f t="shared" si="24"/>
        <v>32720</v>
      </c>
      <c r="R259" s="25">
        <f t="shared" si="25"/>
        <v>0</v>
      </c>
      <c r="S259" s="25">
        <f>+[1]DEPURADO!J253</f>
        <v>0</v>
      </c>
      <c r="T259" s="17" t="s">
        <v>45</v>
      </c>
      <c r="U259" s="25">
        <f>+[1]DEPURADO!I253</f>
        <v>0</v>
      </c>
      <c r="V259" s="24"/>
      <c r="W259" s="17" t="s">
        <v>45</v>
      </c>
      <c r="X259" s="25">
        <f>+[1]DEPURADO!K253+[1]DEPURADO!L253</f>
        <v>0</v>
      </c>
      <c r="Y259" s="17" t="s">
        <v>45</v>
      </c>
      <c r="Z259" s="25">
        <f t="shared" si="26"/>
        <v>0</v>
      </c>
      <c r="AA259" s="25"/>
      <c r="AB259" s="25">
        <v>0</v>
      </c>
      <c r="AC259" s="25">
        <v>0</v>
      </c>
      <c r="AD259" s="24"/>
      <c r="AE259" s="24">
        <f>+[1]DEPURADO!K253</f>
        <v>0</v>
      </c>
      <c r="AF259" s="24">
        <v>0</v>
      </c>
      <c r="AG259" s="24">
        <f t="shared" si="27"/>
        <v>0</v>
      </c>
      <c r="AH259" s="24">
        <v>0</v>
      </c>
      <c r="AI259" s="24" t="str">
        <f>+[1]DEPURADO!G253</f>
        <v>SALDO DE CONTRATO LIQUIDADO</v>
      </c>
      <c r="AJ259" s="26"/>
      <c r="AK259" s="27"/>
    </row>
    <row r="260" spans="1:37" s="28" customFormat="1" ht="16.149999999999999" customHeight="1">
      <c r="A260" s="17">
        <f t="shared" si="21"/>
        <v>252</v>
      </c>
      <c r="B260" s="18" t="s">
        <v>44</v>
      </c>
      <c r="C260" s="17">
        <f>+[1]DEPURADO!A254</f>
        <v>28072</v>
      </c>
      <c r="D260" s="17">
        <f>+[1]DEPURADO!B254</f>
        <v>28072</v>
      </c>
      <c r="E260" s="19">
        <f>+[1]DEPURADO!C254</f>
        <v>42277</v>
      </c>
      <c r="F260" s="20">
        <f>+IF([1]DEPURADO!D254&gt;1,[1]DEPURADO!D254," ")</f>
        <v>42293</v>
      </c>
      <c r="G260" s="21">
        <f>[1]DEPURADO!F254</f>
        <v>32950</v>
      </c>
      <c r="H260" s="22">
        <v>0</v>
      </c>
      <c r="I260" s="22">
        <f>+[1]DEPURADO!M254+[1]DEPURADO!N254</f>
        <v>32950</v>
      </c>
      <c r="J260" s="22">
        <f>+[1]DEPURADO!R254</f>
        <v>0</v>
      </c>
      <c r="K260" s="23">
        <f>+[1]DEPURADO!P254+[1]DEPURADO!Q254</f>
        <v>0</v>
      </c>
      <c r="L260" s="22">
        <v>0</v>
      </c>
      <c r="M260" s="22">
        <v>0</v>
      </c>
      <c r="N260" s="22">
        <f t="shared" si="22"/>
        <v>0</v>
      </c>
      <c r="O260" s="22">
        <f t="shared" si="23"/>
        <v>0</v>
      </c>
      <c r="P260" s="18">
        <f>IF([1]DEPURADO!H254&gt;1,0,[1]DEPURADO!B254)</f>
        <v>28072</v>
      </c>
      <c r="Q260" s="24">
        <f t="shared" si="24"/>
        <v>32950</v>
      </c>
      <c r="R260" s="25">
        <f t="shared" si="25"/>
        <v>0</v>
      </c>
      <c r="S260" s="25">
        <f>+[1]DEPURADO!J254</f>
        <v>0</v>
      </c>
      <c r="T260" s="17" t="s">
        <v>45</v>
      </c>
      <c r="U260" s="25">
        <f>+[1]DEPURADO!I254</f>
        <v>0</v>
      </c>
      <c r="V260" s="24"/>
      <c r="W260" s="17" t="s">
        <v>45</v>
      </c>
      <c r="X260" s="25">
        <f>+[1]DEPURADO!K254+[1]DEPURADO!L254</f>
        <v>0</v>
      </c>
      <c r="Y260" s="17" t="s">
        <v>45</v>
      </c>
      <c r="Z260" s="25">
        <f t="shared" si="26"/>
        <v>0</v>
      </c>
      <c r="AA260" s="25"/>
      <c r="AB260" s="25">
        <v>0</v>
      </c>
      <c r="AC260" s="25">
        <v>0</v>
      </c>
      <c r="AD260" s="24"/>
      <c r="AE260" s="24">
        <f>+[1]DEPURADO!K254</f>
        <v>0</v>
      </c>
      <c r="AF260" s="24">
        <v>0</v>
      </c>
      <c r="AG260" s="24">
        <f t="shared" si="27"/>
        <v>0</v>
      </c>
      <c r="AH260" s="24">
        <v>0</v>
      </c>
      <c r="AI260" s="24" t="str">
        <f>+[1]DEPURADO!G254</f>
        <v>SALDO DE CONTRATO LIQUIDADO</v>
      </c>
      <c r="AJ260" s="26"/>
      <c r="AK260" s="27"/>
    </row>
    <row r="261" spans="1:37" s="28" customFormat="1" ht="16.149999999999999" customHeight="1">
      <c r="A261" s="17">
        <f t="shared" si="21"/>
        <v>253</v>
      </c>
      <c r="B261" s="18" t="s">
        <v>44</v>
      </c>
      <c r="C261" s="17">
        <f>+[1]DEPURADO!A255</f>
        <v>28681</v>
      </c>
      <c r="D261" s="17">
        <f>+[1]DEPURADO!B255</f>
        <v>28681</v>
      </c>
      <c r="E261" s="19">
        <f>+[1]DEPURADO!C255</f>
        <v>42277</v>
      </c>
      <c r="F261" s="20">
        <f>+IF([1]DEPURADO!D255&gt;1,[1]DEPURADO!D255," ")</f>
        <v>42293</v>
      </c>
      <c r="G261" s="21">
        <f>[1]DEPURADO!F255</f>
        <v>33050</v>
      </c>
      <c r="H261" s="22">
        <v>0</v>
      </c>
      <c r="I261" s="22">
        <f>+[1]DEPURADO!M255+[1]DEPURADO!N255</f>
        <v>33050</v>
      </c>
      <c r="J261" s="22">
        <f>+[1]DEPURADO!R255</f>
        <v>0</v>
      </c>
      <c r="K261" s="23">
        <f>+[1]DEPURADO!P255+[1]DEPURADO!Q255</f>
        <v>0</v>
      </c>
      <c r="L261" s="22">
        <v>0</v>
      </c>
      <c r="M261" s="22">
        <v>0</v>
      </c>
      <c r="N261" s="22">
        <f t="shared" si="22"/>
        <v>0</v>
      </c>
      <c r="O261" s="22">
        <f t="shared" si="23"/>
        <v>0</v>
      </c>
      <c r="P261" s="18">
        <f>IF([1]DEPURADO!H255&gt;1,0,[1]DEPURADO!B255)</f>
        <v>28681</v>
      </c>
      <c r="Q261" s="24">
        <f t="shared" si="24"/>
        <v>33050</v>
      </c>
      <c r="R261" s="25">
        <f t="shared" si="25"/>
        <v>0</v>
      </c>
      <c r="S261" s="25">
        <f>+[1]DEPURADO!J255</f>
        <v>0</v>
      </c>
      <c r="T261" s="17" t="s">
        <v>45</v>
      </c>
      <c r="U261" s="25">
        <f>+[1]DEPURADO!I255</f>
        <v>0</v>
      </c>
      <c r="V261" s="24"/>
      <c r="W261" s="17" t="s">
        <v>45</v>
      </c>
      <c r="X261" s="25">
        <f>+[1]DEPURADO!K255+[1]DEPURADO!L255</f>
        <v>0</v>
      </c>
      <c r="Y261" s="17" t="s">
        <v>45</v>
      </c>
      <c r="Z261" s="25">
        <f t="shared" si="26"/>
        <v>0</v>
      </c>
      <c r="AA261" s="25"/>
      <c r="AB261" s="25">
        <v>0</v>
      </c>
      <c r="AC261" s="25">
        <v>0</v>
      </c>
      <c r="AD261" s="24"/>
      <c r="AE261" s="24">
        <f>+[1]DEPURADO!K255</f>
        <v>0</v>
      </c>
      <c r="AF261" s="24">
        <v>0</v>
      </c>
      <c r="AG261" s="24">
        <f t="shared" si="27"/>
        <v>0</v>
      </c>
      <c r="AH261" s="24">
        <v>0</v>
      </c>
      <c r="AI261" s="24" t="str">
        <f>+[1]DEPURADO!G255</f>
        <v>SALDO DE CONTRATO LIQUIDADO</v>
      </c>
      <c r="AJ261" s="26"/>
      <c r="AK261" s="27"/>
    </row>
    <row r="262" spans="1:37" s="28" customFormat="1" ht="16.149999999999999" customHeight="1">
      <c r="A262" s="17">
        <f t="shared" si="21"/>
        <v>254</v>
      </c>
      <c r="B262" s="18" t="s">
        <v>46</v>
      </c>
      <c r="C262" s="17">
        <f>+[1]DEPURADO!A256</f>
        <v>28113</v>
      </c>
      <c r="D262" s="17">
        <f>+[1]DEPURADO!B256</f>
        <v>28113</v>
      </c>
      <c r="E262" s="19">
        <f>+[1]DEPURADO!C256</f>
        <v>42277</v>
      </c>
      <c r="F262" s="20">
        <f>+IF([1]DEPURADO!D256&gt;1,[1]DEPURADO!D256," ")</f>
        <v>42293</v>
      </c>
      <c r="G262" s="21">
        <f>[1]DEPURADO!F256</f>
        <v>33130</v>
      </c>
      <c r="H262" s="22">
        <v>0</v>
      </c>
      <c r="I262" s="22">
        <f>+[1]DEPURADO!M256+[1]DEPURADO!N256</f>
        <v>33130</v>
      </c>
      <c r="J262" s="22">
        <f>+[1]DEPURADO!R256</f>
        <v>0</v>
      </c>
      <c r="K262" s="23">
        <f>+[1]DEPURADO!P256+[1]DEPURADO!Q256</f>
        <v>0</v>
      </c>
      <c r="L262" s="22">
        <v>0</v>
      </c>
      <c r="M262" s="22">
        <v>0</v>
      </c>
      <c r="N262" s="22">
        <f t="shared" si="22"/>
        <v>0</v>
      </c>
      <c r="O262" s="22">
        <f t="shared" si="23"/>
        <v>0</v>
      </c>
      <c r="P262" s="18">
        <f>IF([1]DEPURADO!H256&gt;1,0,[1]DEPURADO!B256)</f>
        <v>28113</v>
      </c>
      <c r="Q262" s="24">
        <f t="shared" si="24"/>
        <v>33130</v>
      </c>
      <c r="R262" s="25">
        <f t="shared" si="25"/>
        <v>0</v>
      </c>
      <c r="S262" s="25">
        <f>+[1]DEPURADO!J256</f>
        <v>0</v>
      </c>
      <c r="T262" s="17" t="s">
        <v>45</v>
      </c>
      <c r="U262" s="25">
        <f>+[1]DEPURADO!I256</f>
        <v>0</v>
      </c>
      <c r="V262" s="24"/>
      <c r="W262" s="17" t="s">
        <v>45</v>
      </c>
      <c r="X262" s="25">
        <f>+[1]DEPURADO!K256+[1]DEPURADO!L256</f>
        <v>0</v>
      </c>
      <c r="Y262" s="17" t="s">
        <v>45</v>
      </c>
      <c r="Z262" s="25">
        <f t="shared" si="26"/>
        <v>0</v>
      </c>
      <c r="AA262" s="25"/>
      <c r="AB262" s="25">
        <v>0</v>
      </c>
      <c r="AC262" s="25">
        <v>0</v>
      </c>
      <c r="AD262" s="24"/>
      <c r="AE262" s="24">
        <f>+[1]DEPURADO!K256</f>
        <v>0</v>
      </c>
      <c r="AF262" s="24">
        <v>0</v>
      </c>
      <c r="AG262" s="24">
        <f t="shared" si="27"/>
        <v>0</v>
      </c>
      <c r="AH262" s="24">
        <v>0</v>
      </c>
      <c r="AI262" s="24" t="str">
        <f>+[1]DEPURADO!G256</f>
        <v>SALDO DE CONTRATO LIQUIDADO</v>
      </c>
      <c r="AJ262" s="26"/>
      <c r="AK262" s="27"/>
    </row>
    <row r="263" spans="1:37" s="28" customFormat="1" ht="16.149999999999999" customHeight="1">
      <c r="A263" s="17">
        <f t="shared" si="21"/>
        <v>255</v>
      </c>
      <c r="B263" s="18" t="s">
        <v>46</v>
      </c>
      <c r="C263" s="17">
        <f>+[1]DEPURADO!A257</f>
        <v>28209</v>
      </c>
      <c r="D263" s="17">
        <f>+[1]DEPURADO!B257</f>
        <v>28209</v>
      </c>
      <c r="E263" s="19">
        <f>+[1]DEPURADO!C257</f>
        <v>42277</v>
      </c>
      <c r="F263" s="20">
        <f>+IF([1]DEPURADO!D257&gt;1,[1]DEPURADO!D257," ")</f>
        <v>42293</v>
      </c>
      <c r="G263" s="21">
        <f>[1]DEPURADO!F257</f>
        <v>33170</v>
      </c>
      <c r="H263" s="22">
        <v>0</v>
      </c>
      <c r="I263" s="22">
        <f>+[1]DEPURADO!M257+[1]DEPURADO!N257</f>
        <v>33170</v>
      </c>
      <c r="J263" s="22">
        <f>+[1]DEPURADO!R257</f>
        <v>0</v>
      </c>
      <c r="K263" s="23">
        <f>+[1]DEPURADO!P257+[1]DEPURADO!Q257</f>
        <v>0</v>
      </c>
      <c r="L263" s="22">
        <v>0</v>
      </c>
      <c r="M263" s="22">
        <v>0</v>
      </c>
      <c r="N263" s="22">
        <f t="shared" si="22"/>
        <v>0</v>
      </c>
      <c r="O263" s="22">
        <f t="shared" si="23"/>
        <v>0</v>
      </c>
      <c r="P263" s="18">
        <f>IF([1]DEPURADO!H257&gt;1,0,[1]DEPURADO!B257)</f>
        <v>28209</v>
      </c>
      <c r="Q263" s="24">
        <f t="shared" si="24"/>
        <v>33170</v>
      </c>
      <c r="R263" s="25">
        <f t="shared" si="25"/>
        <v>0</v>
      </c>
      <c r="S263" s="25">
        <f>+[1]DEPURADO!J257</f>
        <v>0</v>
      </c>
      <c r="T263" s="17" t="s">
        <v>45</v>
      </c>
      <c r="U263" s="25">
        <f>+[1]DEPURADO!I257</f>
        <v>0</v>
      </c>
      <c r="V263" s="24"/>
      <c r="W263" s="17" t="s">
        <v>45</v>
      </c>
      <c r="X263" s="25">
        <f>+[1]DEPURADO!K257+[1]DEPURADO!L257</f>
        <v>0</v>
      </c>
      <c r="Y263" s="17" t="s">
        <v>45</v>
      </c>
      <c r="Z263" s="25">
        <f t="shared" si="26"/>
        <v>0</v>
      </c>
      <c r="AA263" s="25"/>
      <c r="AB263" s="25">
        <v>0</v>
      </c>
      <c r="AC263" s="25">
        <v>0</v>
      </c>
      <c r="AD263" s="24"/>
      <c r="AE263" s="24">
        <f>+[1]DEPURADO!K257</f>
        <v>0</v>
      </c>
      <c r="AF263" s="24">
        <v>0</v>
      </c>
      <c r="AG263" s="24">
        <f t="shared" si="27"/>
        <v>0</v>
      </c>
      <c r="AH263" s="24">
        <v>0</v>
      </c>
      <c r="AI263" s="24" t="str">
        <f>+[1]DEPURADO!G257</f>
        <v>SALDO DE CONTRATO LIQUIDADO</v>
      </c>
      <c r="AJ263" s="26"/>
      <c r="AK263" s="27"/>
    </row>
    <row r="264" spans="1:37" s="28" customFormat="1" ht="16.149999999999999" customHeight="1">
      <c r="A264" s="17">
        <f t="shared" si="21"/>
        <v>256</v>
      </c>
      <c r="B264" s="18" t="s">
        <v>44</v>
      </c>
      <c r="C264" s="17">
        <f>+[1]DEPURADO!A258</f>
        <v>28052</v>
      </c>
      <c r="D264" s="17">
        <f>+[1]DEPURADO!B258</f>
        <v>28052</v>
      </c>
      <c r="E264" s="19">
        <f>+[1]DEPURADO!C258</f>
        <v>42277</v>
      </c>
      <c r="F264" s="20">
        <f>+IF([1]DEPURADO!D258&gt;1,[1]DEPURADO!D258," ")</f>
        <v>42293</v>
      </c>
      <c r="G264" s="21">
        <f>[1]DEPURADO!F258</f>
        <v>33370</v>
      </c>
      <c r="H264" s="22">
        <v>0</v>
      </c>
      <c r="I264" s="22">
        <f>+[1]DEPURADO!M258+[1]DEPURADO!N258</f>
        <v>33370</v>
      </c>
      <c r="J264" s="22">
        <f>+[1]DEPURADO!R258</f>
        <v>0</v>
      </c>
      <c r="K264" s="23">
        <f>+[1]DEPURADO!P258+[1]DEPURADO!Q258</f>
        <v>0</v>
      </c>
      <c r="L264" s="22">
        <v>0</v>
      </c>
      <c r="M264" s="22">
        <v>0</v>
      </c>
      <c r="N264" s="22">
        <f t="shared" si="22"/>
        <v>0</v>
      </c>
      <c r="O264" s="22">
        <f t="shared" si="23"/>
        <v>0</v>
      </c>
      <c r="P264" s="18">
        <f>IF([1]DEPURADO!H258&gt;1,0,[1]DEPURADO!B258)</f>
        <v>28052</v>
      </c>
      <c r="Q264" s="24">
        <f t="shared" si="24"/>
        <v>33370</v>
      </c>
      <c r="R264" s="25">
        <f t="shared" si="25"/>
        <v>0</v>
      </c>
      <c r="S264" s="25">
        <f>+[1]DEPURADO!J258</f>
        <v>0</v>
      </c>
      <c r="T264" s="17" t="s">
        <v>45</v>
      </c>
      <c r="U264" s="25">
        <f>+[1]DEPURADO!I258</f>
        <v>0</v>
      </c>
      <c r="V264" s="24"/>
      <c r="W264" s="17" t="s">
        <v>45</v>
      </c>
      <c r="X264" s="25">
        <f>+[1]DEPURADO!K258+[1]DEPURADO!L258</f>
        <v>0</v>
      </c>
      <c r="Y264" s="17" t="s">
        <v>45</v>
      </c>
      <c r="Z264" s="25">
        <f t="shared" si="26"/>
        <v>0</v>
      </c>
      <c r="AA264" s="25"/>
      <c r="AB264" s="25">
        <v>0</v>
      </c>
      <c r="AC264" s="25">
        <v>0</v>
      </c>
      <c r="AD264" s="24"/>
      <c r="AE264" s="24">
        <f>+[1]DEPURADO!K258</f>
        <v>0</v>
      </c>
      <c r="AF264" s="24">
        <v>0</v>
      </c>
      <c r="AG264" s="24">
        <f t="shared" si="27"/>
        <v>0</v>
      </c>
      <c r="AH264" s="24">
        <v>0</v>
      </c>
      <c r="AI264" s="24" t="str">
        <f>+[1]DEPURADO!G258</f>
        <v>SALDO DE CONTRATO LIQUIDADO</v>
      </c>
      <c r="AJ264" s="26"/>
      <c r="AK264" s="27"/>
    </row>
    <row r="265" spans="1:37" s="28" customFormat="1" ht="16.149999999999999" customHeight="1">
      <c r="A265" s="17">
        <f t="shared" si="21"/>
        <v>257</v>
      </c>
      <c r="B265" s="18" t="s">
        <v>46</v>
      </c>
      <c r="C265" s="17">
        <f>+[1]DEPURADO!A259</f>
        <v>28009</v>
      </c>
      <c r="D265" s="17">
        <f>+[1]DEPURADO!B259</f>
        <v>28009</v>
      </c>
      <c r="E265" s="19">
        <f>+[1]DEPURADO!C259</f>
        <v>42277</v>
      </c>
      <c r="F265" s="20">
        <f>+IF([1]DEPURADO!D259&gt;1,[1]DEPURADO!D259," ")</f>
        <v>42293</v>
      </c>
      <c r="G265" s="21">
        <f>[1]DEPURADO!F259</f>
        <v>33380</v>
      </c>
      <c r="H265" s="22">
        <v>0</v>
      </c>
      <c r="I265" s="22">
        <f>+[1]DEPURADO!M259+[1]DEPURADO!N259</f>
        <v>33380</v>
      </c>
      <c r="J265" s="22">
        <f>+[1]DEPURADO!R259</f>
        <v>0</v>
      </c>
      <c r="K265" s="23">
        <f>+[1]DEPURADO!P259+[1]DEPURADO!Q259</f>
        <v>0</v>
      </c>
      <c r="L265" s="22">
        <v>0</v>
      </c>
      <c r="M265" s="22">
        <v>0</v>
      </c>
      <c r="N265" s="22">
        <f t="shared" si="22"/>
        <v>0</v>
      </c>
      <c r="O265" s="22">
        <f t="shared" si="23"/>
        <v>0</v>
      </c>
      <c r="P265" s="18">
        <f>IF([1]DEPURADO!H259&gt;1,0,[1]DEPURADO!B259)</f>
        <v>28009</v>
      </c>
      <c r="Q265" s="24">
        <f t="shared" si="24"/>
        <v>33380</v>
      </c>
      <c r="R265" s="25">
        <f t="shared" si="25"/>
        <v>0</v>
      </c>
      <c r="S265" s="25">
        <f>+[1]DEPURADO!J259</f>
        <v>0</v>
      </c>
      <c r="T265" s="17" t="s">
        <v>45</v>
      </c>
      <c r="U265" s="25">
        <f>+[1]DEPURADO!I259</f>
        <v>0</v>
      </c>
      <c r="V265" s="24"/>
      <c r="W265" s="17" t="s">
        <v>45</v>
      </c>
      <c r="X265" s="25">
        <f>+[1]DEPURADO!K259+[1]DEPURADO!L259</f>
        <v>0</v>
      </c>
      <c r="Y265" s="17" t="s">
        <v>45</v>
      </c>
      <c r="Z265" s="25">
        <f t="shared" si="26"/>
        <v>0</v>
      </c>
      <c r="AA265" s="25"/>
      <c r="AB265" s="25">
        <v>0</v>
      </c>
      <c r="AC265" s="25">
        <v>0</v>
      </c>
      <c r="AD265" s="24"/>
      <c r="AE265" s="24">
        <f>+[1]DEPURADO!K259</f>
        <v>0</v>
      </c>
      <c r="AF265" s="24">
        <v>0</v>
      </c>
      <c r="AG265" s="24">
        <f t="shared" si="27"/>
        <v>0</v>
      </c>
      <c r="AH265" s="24">
        <v>0</v>
      </c>
      <c r="AI265" s="24" t="str">
        <f>+[1]DEPURADO!G259</f>
        <v>SALDO DE CONTRATO LIQUIDADO</v>
      </c>
      <c r="AJ265" s="26"/>
      <c r="AK265" s="27"/>
    </row>
    <row r="266" spans="1:37" s="28" customFormat="1" ht="16.149999999999999" customHeight="1">
      <c r="A266" s="17">
        <f t="shared" si="21"/>
        <v>258</v>
      </c>
      <c r="B266" s="18" t="s">
        <v>46</v>
      </c>
      <c r="C266" s="17">
        <f>+[1]DEPURADO!A260</f>
        <v>28224</v>
      </c>
      <c r="D266" s="17">
        <f>+[1]DEPURADO!B260</f>
        <v>28224</v>
      </c>
      <c r="E266" s="19">
        <f>+[1]DEPURADO!C260</f>
        <v>42277</v>
      </c>
      <c r="F266" s="20">
        <f>+IF([1]DEPURADO!D260&gt;1,[1]DEPURADO!D260," ")</f>
        <v>42293</v>
      </c>
      <c r="G266" s="21">
        <f>[1]DEPURADO!F260</f>
        <v>33380</v>
      </c>
      <c r="H266" s="22">
        <v>0</v>
      </c>
      <c r="I266" s="22">
        <f>+[1]DEPURADO!M260+[1]DEPURADO!N260</f>
        <v>33380</v>
      </c>
      <c r="J266" s="22">
        <f>+[1]DEPURADO!R260</f>
        <v>0</v>
      </c>
      <c r="K266" s="23">
        <f>+[1]DEPURADO!P260+[1]DEPURADO!Q260</f>
        <v>0</v>
      </c>
      <c r="L266" s="22">
        <v>0</v>
      </c>
      <c r="M266" s="22">
        <v>0</v>
      </c>
      <c r="N266" s="22">
        <f t="shared" si="22"/>
        <v>0</v>
      </c>
      <c r="O266" s="22">
        <f t="shared" si="23"/>
        <v>0</v>
      </c>
      <c r="P266" s="18">
        <f>IF([1]DEPURADO!H260&gt;1,0,[1]DEPURADO!B260)</f>
        <v>28224</v>
      </c>
      <c r="Q266" s="24">
        <f t="shared" si="24"/>
        <v>33380</v>
      </c>
      <c r="R266" s="25">
        <f t="shared" si="25"/>
        <v>0</v>
      </c>
      <c r="S266" s="25">
        <f>+[1]DEPURADO!J260</f>
        <v>0</v>
      </c>
      <c r="T266" s="17" t="s">
        <v>45</v>
      </c>
      <c r="U266" s="25">
        <f>+[1]DEPURADO!I260</f>
        <v>0</v>
      </c>
      <c r="V266" s="24"/>
      <c r="W266" s="17" t="s">
        <v>45</v>
      </c>
      <c r="X266" s="25">
        <f>+[1]DEPURADO!K260+[1]DEPURADO!L260</f>
        <v>0</v>
      </c>
      <c r="Y266" s="17" t="s">
        <v>45</v>
      </c>
      <c r="Z266" s="25">
        <f t="shared" si="26"/>
        <v>0</v>
      </c>
      <c r="AA266" s="25"/>
      <c r="AB266" s="25">
        <v>0</v>
      </c>
      <c r="AC266" s="25">
        <v>0</v>
      </c>
      <c r="AD266" s="24"/>
      <c r="AE266" s="24">
        <f>+[1]DEPURADO!K260</f>
        <v>0</v>
      </c>
      <c r="AF266" s="24">
        <v>0</v>
      </c>
      <c r="AG266" s="24">
        <f t="shared" si="27"/>
        <v>0</v>
      </c>
      <c r="AH266" s="24">
        <v>0</v>
      </c>
      <c r="AI266" s="24" t="str">
        <f>+[1]DEPURADO!G260</f>
        <v>SALDO DE CONTRATO LIQUIDADO</v>
      </c>
      <c r="AJ266" s="26"/>
      <c r="AK266" s="27"/>
    </row>
    <row r="267" spans="1:37" s="28" customFormat="1" ht="16.149999999999999" customHeight="1">
      <c r="A267" s="17">
        <f t="shared" ref="A267:A330" si="28">+A266+1</f>
        <v>259</v>
      </c>
      <c r="B267" s="18" t="s">
        <v>46</v>
      </c>
      <c r="C267" s="17">
        <f>+[1]DEPURADO!A261</f>
        <v>28194</v>
      </c>
      <c r="D267" s="17">
        <f>+[1]DEPURADO!B261</f>
        <v>28194</v>
      </c>
      <c r="E267" s="19">
        <f>+[1]DEPURADO!C261</f>
        <v>42277</v>
      </c>
      <c r="F267" s="20">
        <f>+IF([1]DEPURADO!D261&gt;1,[1]DEPURADO!D261," ")</f>
        <v>42293</v>
      </c>
      <c r="G267" s="21">
        <f>[1]DEPURADO!F261</f>
        <v>33380</v>
      </c>
      <c r="H267" s="22">
        <v>0</v>
      </c>
      <c r="I267" s="22">
        <f>+[1]DEPURADO!M261+[1]DEPURADO!N261</f>
        <v>33380</v>
      </c>
      <c r="J267" s="22">
        <f>+[1]DEPURADO!R261</f>
        <v>0</v>
      </c>
      <c r="K267" s="23">
        <f>+[1]DEPURADO!P261+[1]DEPURADO!Q261</f>
        <v>0</v>
      </c>
      <c r="L267" s="22">
        <v>0</v>
      </c>
      <c r="M267" s="22">
        <v>0</v>
      </c>
      <c r="N267" s="22">
        <f t="shared" si="22"/>
        <v>0</v>
      </c>
      <c r="O267" s="22">
        <f t="shared" si="23"/>
        <v>0</v>
      </c>
      <c r="P267" s="18">
        <f>IF([1]DEPURADO!H261&gt;1,0,[1]DEPURADO!B261)</f>
        <v>28194</v>
      </c>
      <c r="Q267" s="24">
        <f t="shared" si="24"/>
        <v>33380</v>
      </c>
      <c r="R267" s="25">
        <f t="shared" si="25"/>
        <v>0</v>
      </c>
      <c r="S267" s="25">
        <f>+[1]DEPURADO!J261</f>
        <v>0</v>
      </c>
      <c r="T267" s="17" t="s">
        <v>45</v>
      </c>
      <c r="U267" s="25">
        <f>+[1]DEPURADO!I261</f>
        <v>0</v>
      </c>
      <c r="V267" s="24"/>
      <c r="W267" s="17" t="s">
        <v>45</v>
      </c>
      <c r="X267" s="25">
        <f>+[1]DEPURADO!K261+[1]DEPURADO!L261</f>
        <v>0</v>
      </c>
      <c r="Y267" s="17" t="s">
        <v>45</v>
      </c>
      <c r="Z267" s="25">
        <f t="shared" si="26"/>
        <v>0</v>
      </c>
      <c r="AA267" s="25"/>
      <c r="AB267" s="25">
        <v>0</v>
      </c>
      <c r="AC267" s="25">
        <v>0</v>
      </c>
      <c r="AD267" s="24"/>
      <c r="AE267" s="24">
        <f>+[1]DEPURADO!K261</f>
        <v>0</v>
      </c>
      <c r="AF267" s="24">
        <v>0</v>
      </c>
      <c r="AG267" s="24">
        <f t="shared" si="27"/>
        <v>0</v>
      </c>
      <c r="AH267" s="24">
        <v>0</v>
      </c>
      <c r="AI267" s="24" t="str">
        <f>+[1]DEPURADO!G261</f>
        <v>SALDO DE CONTRATO LIQUIDADO</v>
      </c>
      <c r="AJ267" s="26"/>
      <c r="AK267" s="27"/>
    </row>
    <row r="268" spans="1:37" s="28" customFormat="1" ht="16.149999999999999" customHeight="1">
      <c r="A268" s="17">
        <f t="shared" si="28"/>
        <v>260</v>
      </c>
      <c r="B268" s="18" t="s">
        <v>46</v>
      </c>
      <c r="C268" s="17">
        <f>+[1]DEPURADO!A262</f>
        <v>28609</v>
      </c>
      <c r="D268" s="17">
        <f>+[1]DEPURADO!B262</f>
        <v>28609</v>
      </c>
      <c r="E268" s="19">
        <f>+[1]DEPURADO!C262</f>
        <v>42277</v>
      </c>
      <c r="F268" s="20">
        <f>+IF([1]DEPURADO!D262&gt;1,[1]DEPURADO!D262," ")</f>
        <v>42293</v>
      </c>
      <c r="G268" s="21">
        <f>[1]DEPURADO!F262</f>
        <v>33380</v>
      </c>
      <c r="H268" s="22">
        <v>0</v>
      </c>
      <c r="I268" s="22">
        <f>+[1]DEPURADO!M262+[1]DEPURADO!N262</f>
        <v>33380</v>
      </c>
      <c r="J268" s="22">
        <f>+[1]DEPURADO!R262</f>
        <v>0</v>
      </c>
      <c r="K268" s="23">
        <f>+[1]DEPURADO!P262+[1]DEPURADO!Q262</f>
        <v>0</v>
      </c>
      <c r="L268" s="22">
        <v>0</v>
      </c>
      <c r="M268" s="22">
        <v>0</v>
      </c>
      <c r="N268" s="22">
        <f t="shared" si="22"/>
        <v>0</v>
      </c>
      <c r="O268" s="22">
        <f t="shared" si="23"/>
        <v>0</v>
      </c>
      <c r="P268" s="18">
        <f>IF([1]DEPURADO!H262&gt;1,0,[1]DEPURADO!B262)</f>
        <v>28609</v>
      </c>
      <c r="Q268" s="24">
        <f t="shared" si="24"/>
        <v>33380</v>
      </c>
      <c r="R268" s="25">
        <f t="shared" si="25"/>
        <v>0</v>
      </c>
      <c r="S268" s="25">
        <f>+[1]DEPURADO!J262</f>
        <v>0</v>
      </c>
      <c r="T268" s="17" t="s">
        <v>45</v>
      </c>
      <c r="U268" s="25">
        <f>+[1]DEPURADO!I262</f>
        <v>0</v>
      </c>
      <c r="V268" s="24"/>
      <c r="W268" s="17" t="s">
        <v>45</v>
      </c>
      <c r="X268" s="25">
        <f>+[1]DEPURADO!K262+[1]DEPURADO!L262</f>
        <v>0</v>
      </c>
      <c r="Y268" s="17" t="s">
        <v>45</v>
      </c>
      <c r="Z268" s="25">
        <f t="shared" si="26"/>
        <v>0</v>
      </c>
      <c r="AA268" s="25"/>
      <c r="AB268" s="25">
        <v>0</v>
      </c>
      <c r="AC268" s="25">
        <v>0</v>
      </c>
      <c r="AD268" s="24"/>
      <c r="AE268" s="24">
        <f>+[1]DEPURADO!K262</f>
        <v>0</v>
      </c>
      <c r="AF268" s="24">
        <v>0</v>
      </c>
      <c r="AG268" s="24">
        <f t="shared" si="27"/>
        <v>0</v>
      </c>
      <c r="AH268" s="24">
        <v>0</v>
      </c>
      <c r="AI268" s="24" t="str">
        <f>+[1]DEPURADO!G262</f>
        <v>SALDO DE CONTRATO LIQUIDADO</v>
      </c>
      <c r="AJ268" s="26"/>
      <c r="AK268" s="27"/>
    </row>
    <row r="269" spans="1:37" s="28" customFormat="1" ht="16.149999999999999" customHeight="1">
      <c r="A269" s="17">
        <f t="shared" si="28"/>
        <v>261</v>
      </c>
      <c r="B269" s="18" t="s">
        <v>46</v>
      </c>
      <c r="C269" s="17">
        <f>+[1]DEPURADO!A263</f>
        <v>28192</v>
      </c>
      <c r="D269" s="17">
        <f>+[1]DEPURADO!B263</f>
        <v>28192</v>
      </c>
      <c r="E269" s="19">
        <f>+[1]DEPURADO!C263</f>
        <v>42277</v>
      </c>
      <c r="F269" s="20">
        <f>+IF([1]DEPURADO!D263&gt;1,[1]DEPURADO!D263," ")</f>
        <v>42293</v>
      </c>
      <c r="G269" s="21">
        <f>[1]DEPURADO!F263</f>
        <v>33440</v>
      </c>
      <c r="H269" s="22">
        <v>0</v>
      </c>
      <c r="I269" s="22">
        <f>+[1]DEPURADO!M263+[1]DEPURADO!N263</f>
        <v>33440</v>
      </c>
      <c r="J269" s="22">
        <f>+[1]DEPURADO!R263</f>
        <v>0</v>
      </c>
      <c r="K269" s="23">
        <f>+[1]DEPURADO!P263+[1]DEPURADO!Q263</f>
        <v>0</v>
      </c>
      <c r="L269" s="22">
        <v>0</v>
      </c>
      <c r="M269" s="22">
        <v>0</v>
      </c>
      <c r="N269" s="22">
        <f t="shared" ref="N269:N332" si="29">+SUM(J269:M269)</f>
        <v>0</v>
      </c>
      <c r="O269" s="22">
        <f t="shared" ref="O269:O332" si="30">+G269-I269-N269</f>
        <v>0</v>
      </c>
      <c r="P269" s="18">
        <f>IF([1]DEPURADO!H263&gt;1,0,[1]DEPURADO!B263)</f>
        <v>28192</v>
      </c>
      <c r="Q269" s="24">
        <f t="shared" ref="Q269:Q332" si="31">+IF(P269&gt;0,G269,0)</f>
        <v>33440</v>
      </c>
      <c r="R269" s="25">
        <f t="shared" ref="R269:R332" si="32">IF(P269=0,G269,0)</f>
        <v>0</v>
      </c>
      <c r="S269" s="25">
        <f>+[1]DEPURADO!J263</f>
        <v>0</v>
      </c>
      <c r="T269" s="17" t="s">
        <v>45</v>
      </c>
      <c r="U269" s="25">
        <f>+[1]DEPURADO!I263</f>
        <v>0</v>
      </c>
      <c r="V269" s="24"/>
      <c r="W269" s="17" t="s">
        <v>45</v>
      </c>
      <c r="X269" s="25">
        <f>+[1]DEPURADO!K263+[1]DEPURADO!L263</f>
        <v>0</v>
      </c>
      <c r="Y269" s="17" t="s">
        <v>45</v>
      </c>
      <c r="Z269" s="25">
        <f t="shared" ref="Z269:Z332" si="33">+X269-AE269+IF(X269-AE269&lt;-1,-X269+AE269,0)</f>
        <v>0</v>
      </c>
      <c r="AA269" s="25"/>
      <c r="AB269" s="25">
        <v>0</v>
      </c>
      <c r="AC269" s="25">
        <v>0</v>
      </c>
      <c r="AD269" s="24"/>
      <c r="AE269" s="24">
        <f>+[1]DEPURADO!K263</f>
        <v>0</v>
      </c>
      <c r="AF269" s="24">
        <v>0</v>
      </c>
      <c r="AG269" s="24">
        <f t="shared" ref="AG269:AG332" si="34">+G269-I269-N269-R269-Z269-AC269-AE269-S269-U269</f>
        <v>0</v>
      </c>
      <c r="AH269" s="24">
        <v>0</v>
      </c>
      <c r="AI269" s="24" t="str">
        <f>+[1]DEPURADO!G263</f>
        <v>SALDO DE CONTRATO LIQUIDADO</v>
      </c>
      <c r="AJ269" s="26"/>
      <c r="AK269" s="27"/>
    </row>
    <row r="270" spans="1:37" s="28" customFormat="1" ht="16.149999999999999" customHeight="1">
      <c r="A270" s="17">
        <f t="shared" si="28"/>
        <v>262</v>
      </c>
      <c r="B270" s="18" t="s">
        <v>46</v>
      </c>
      <c r="C270" s="17">
        <f>+[1]DEPURADO!A264</f>
        <v>27954</v>
      </c>
      <c r="D270" s="17">
        <f>+[1]DEPURADO!B264</f>
        <v>27954</v>
      </c>
      <c r="E270" s="19">
        <f>+[1]DEPURADO!C264</f>
        <v>42277</v>
      </c>
      <c r="F270" s="20">
        <f>+IF([1]DEPURADO!D264&gt;1,[1]DEPURADO!D264," ")</f>
        <v>42293</v>
      </c>
      <c r="G270" s="21">
        <f>[1]DEPURADO!F264</f>
        <v>33500</v>
      </c>
      <c r="H270" s="22">
        <v>0</v>
      </c>
      <c r="I270" s="22">
        <f>+[1]DEPURADO!M264+[1]DEPURADO!N264</f>
        <v>33500</v>
      </c>
      <c r="J270" s="22">
        <f>+[1]DEPURADO!R264</f>
        <v>0</v>
      </c>
      <c r="K270" s="23">
        <f>+[1]DEPURADO!P264+[1]DEPURADO!Q264</f>
        <v>0</v>
      </c>
      <c r="L270" s="22">
        <v>0</v>
      </c>
      <c r="M270" s="22">
        <v>0</v>
      </c>
      <c r="N270" s="22">
        <f t="shared" si="29"/>
        <v>0</v>
      </c>
      <c r="O270" s="22">
        <f t="shared" si="30"/>
        <v>0</v>
      </c>
      <c r="P270" s="18">
        <f>IF([1]DEPURADO!H264&gt;1,0,[1]DEPURADO!B264)</f>
        <v>27954</v>
      </c>
      <c r="Q270" s="24">
        <f t="shared" si="31"/>
        <v>33500</v>
      </c>
      <c r="R270" s="25">
        <f t="shared" si="32"/>
        <v>0</v>
      </c>
      <c r="S270" s="25">
        <f>+[1]DEPURADO!J264</f>
        <v>0</v>
      </c>
      <c r="T270" s="17" t="s">
        <v>45</v>
      </c>
      <c r="U270" s="25">
        <f>+[1]DEPURADO!I264</f>
        <v>0</v>
      </c>
      <c r="V270" s="24"/>
      <c r="W270" s="17" t="s">
        <v>45</v>
      </c>
      <c r="X270" s="25">
        <f>+[1]DEPURADO!K264+[1]DEPURADO!L264</f>
        <v>0</v>
      </c>
      <c r="Y270" s="17" t="s">
        <v>45</v>
      </c>
      <c r="Z270" s="25">
        <f t="shared" si="33"/>
        <v>0</v>
      </c>
      <c r="AA270" s="25"/>
      <c r="AB270" s="25">
        <v>0</v>
      </c>
      <c r="AC270" s="25">
        <v>0</v>
      </c>
      <c r="AD270" s="24"/>
      <c r="AE270" s="24">
        <f>+[1]DEPURADO!K264</f>
        <v>0</v>
      </c>
      <c r="AF270" s="24">
        <v>0</v>
      </c>
      <c r="AG270" s="24">
        <f t="shared" si="34"/>
        <v>0</v>
      </c>
      <c r="AH270" s="24">
        <v>0</v>
      </c>
      <c r="AI270" s="24" t="str">
        <f>+[1]DEPURADO!G264</f>
        <v>SALDO DE CONTRATO LIQUIDADO</v>
      </c>
      <c r="AJ270" s="26"/>
      <c r="AK270" s="27"/>
    </row>
    <row r="271" spans="1:37" s="28" customFormat="1" ht="16.149999999999999" customHeight="1">
      <c r="A271" s="17">
        <f t="shared" si="28"/>
        <v>263</v>
      </c>
      <c r="B271" s="18" t="s">
        <v>44</v>
      </c>
      <c r="C271" s="17">
        <f>+[1]DEPURADO!A265</f>
        <v>28144</v>
      </c>
      <c r="D271" s="17">
        <f>+[1]DEPURADO!B265</f>
        <v>28144</v>
      </c>
      <c r="E271" s="19">
        <f>+[1]DEPURADO!C265</f>
        <v>42277</v>
      </c>
      <c r="F271" s="20">
        <f>+IF([1]DEPURADO!D265&gt;1,[1]DEPURADO!D265," ")</f>
        <v>42293</v>
      </c>
      <c r="G271" s="21">
        <f>[1]DEPURADO!F265</f>
        <v>33500</v>
      </c>
      <c r="H271" s="22">
        <v>0</v>
      </c>
      <c r="I271" s="22">
        <f>+[1]DEPURADO!M265+[1]DEPURADO!N265</f>
        <v>33500</v>
      </c>
      <c r="J271" s="22">
        <f>+[1]DEPURADO!R265</f>
        <v>0</v>
      </c>
      <c r="K271" s="23">
        <f>+[1]DEPURADO!P265+[1]DEPURADO!Q265</f>
        <v>0</v>
      </c>
      <c r="L271" s="22">
        <v>0</v>
      </c>
      <c r="M271" s="22">
        <v>0</v>
      </c>
      <c r="N271" s="22">
        <f t="shared" si="29"/>
        <v>0</v>
      </c>
      <c r="O271" s="22">
        <f t="shared" si="30"/>
        <v>0</v>
      </c>
      <c r="P271" s="18">
        <f>IF([1]DEPURADO!H265&gt;1,0,[1]DEPURADO!B265)</f>
        <v>28144</v>
      </c>
      <c r="Q271" s="24">
        <f t="shared" si="31"/>
        <v>33500</v>
      </c>
      <c r="R271" s="25">
        <f t="shared" si="32"/>
        <v>0</v>
      </c>
      <c r="S271" s="25">
        <f>+[1]DEPURADO!J265</f>
        <v>0</v>
      </c>
      <c r="T271" s="17" t="s">
        <v>45</v>
      </c>
      <c r="U271" s="25">
        <f>+[1]DEPURADO!I265</f>
        <v>0</v>
      </c>
      <c r="V271" s="24"/>
      <c r="W271" s="17" t="s">
        <v>45</v>
      </c>
      <c r="X271" s="25">
        <f>+[1]DEPURADO!K265+[1]DEPURADO!L265</f>
        <v>0</v>
      </c>
      <c r="Y271" s="17" t="s">
        <v>45</v>
      </c>
      <c r="Z271" s="25">
        <f t="shared" si="33"/>
        <v>0</v>
      </c>
      <c r="AA271" s="25"/>
      <c r="AB271" s="25">
        <v>0</v>
      </c>
      <c r="AC271" s="25">
        <v>0</v>
      </c>
      <c r="AD271" s="24"/>
      <c r="AE271" s="24">
        <f>+[1]DEPURADO!K265</f>
        <v>0</v>
      </c>
      <c r="AF271" s="24">
        <v>0</v>
      </c>
      <c r="AG271" s="24">
        <f t="shared" si="34"/>
        <v>0</v>
      </c>
      <c r="AH271" s="24">
        <v>0</v>
      </c>
      <c r="AI271" s="24" t="str">
        <f>+[1]DEPURADO!G265</f>
        <v>SALDO DE CONTRATO LIQUIDADO</v>
      </c>
      <c r="AJ271" s="26"/>
      <c r="AK271" s="27"/>
    </row>
    <row r="272" spans="1:37" s="28" customFormat="1" ht="16.149999999999999" customHeight="1">
      <c r="A272" s="17">
        <f t="shared" si="28"/>
        <v>264</v>
      </c>
      <c r="B272" s="18" t="s">
        <v>44</v>
      </c>
      <c r="C272" s="17">
        <f>+[1]DEPURADO!A266</f>
        <v>28218</v>
      </c>
      <c r="D272" s="17">
        <f>+[1]DEPURADO!B266</f>
        <v>28218</v>
      </c>
      <c r="E272" s="19">
        <f>+[1]DEPURADO!C266</f>
        <v>42277</v>
      </c>
      <c r="F272" s="20">
        <f>+IF([1]DEPURADO!D266&gt;1,[1]DEPURADO!D266," ")</f>
        <v>42293</v>
      </c>
      <c r="G272" s="21">
        <f>[1]DEPURADO!F266</f>
        <v>33500</v>
      </c>
      <c r="H272" s="22">
        <v>0</v>
      </c>
      <c r="I272" s="22">
        <f>+[1]DEPURADO!M266+[1]DEPURADO!N266</f>
        <v>33500</v>
      </c>
      <c r="J272" s="22">
        <f>+[1]DEPURADO!R266</f>
        <v>0</v>
      </c>
      <c r="K272" s="23">
        <f>+[1]DEPURADO!P266+[1]DEPURADO!Q266</f>
        <v>0</v>
      </c>
      <c r="L272" s="22">
        <v>0</v>
      </c>
      <c r="M272" s="22">
        <v>0</v>
      </c>
      <c r="N272" s="22">
        <f t="shared" si="29"/>
        <v>0</v>
      </c>
      <c r="O272" s="22">
        <f t="shared" si="30"/>
        <v>0</v>
      </c>
      <c r="P272" s="18">
        <f>IF([1]DEPURADO!H266&gt;1,0,[1]DEPURADO!B266)</f>
        <v>28218</v>
      </c>
      <c r="Q272" s="24">
        <f t="shared" si="31"/>
        <v>33500</v>
      </c>
      <c r="R272" s="25">
        <f t="shared" si="32"/>
        <v>0</v>
      </c>
      <c r="S272" s="25">
        <f>+[1]DEPURADO!J266</f>
        <v>0</v>
      </c>
      <c r="T272" s="17" t="s">
        <v>45</v>
      </c>
      <c r="U272" s="25">
        <f>+[1]DEPURADO!I266</f>
        <v>0</v>
      </c>
      <c r="V272" s="24"/>
      <c r="W272" s="17" t="s">
        <v>45</v>
      </c>
      <c r="X272" s="25">
        <f>+[1]DEPURADO!K266+[1]DEPURADO!L266</f>
        <v>0</v>
      </c>
      <c r="Y272" s="17" t="s">
        <v>45</v>
      </c>
      <c r="Z272" s="25">
        <f t="shared" si="33"/>
        <v>0</v>
      </c>
      <c r="AA272" s="25"/>
      <c r="AB272" s="25">
        <v>0</v>
      </c>
      <c r="AC272" s="25">
        <v>0</v>
      </c>
      <c r="AD272" s="24"/>
      <c r="AE272" s="24">
        <f>+[1]DEPURADO!K266</f>
        <v>0</v>
      </c>
      <c r="AF272" s="24">
        <v>0</v>
      </c>
      <c r="AG272" s="24">
        <f t="shared" si="34"/>
        <v>0</v>
      </c>
      <c r="AH272" s="24">
        <v>0</v>
      </c>
      <c r="AI272" s="24" t="str">
        <f>+[1]DEPURADO!G266</f>
        <v>SALDO DE CONTRATO LIQUIDADO</v>
      </c>
      <c r="AJ272" s="26"/>
      <c r="AK272" s="27"/>
    </row>
    <row r="273" spans="1:37" s="28" customFormat="1" ht="16.149999999999999" customHeight="1">
      <c r="A273" s="17">
        <f t="shared" si="28"/>
        <v>265</v>
      </c>
      <c r="B273" s="18" t="s">
        <v>44</v>
      </c>
      <c r="C273" s="17">
        <f>+[1]DEPURADO!A267</f>
        <v>28231</v>
      </c>
      <c r="D273" s="17">
        <f>+[1]DEPURADO!B267</f>
        <v>28231</v>
      </c>
      <c r="E273" s="19">
        <f>+[1]DEPURADO!C267</f>
        <v>42277</v>
      </c>
      <c r="F273" s="20">
        <f>+IF([1]DEPURADO!D267&gt;1,[1]DEPURADO!D267," ")</f>
        <v>42293</v>
      </c>
      <c r="G273" s="21">
        <f>[1]DEPURADO!F267</f>
        <v>33500</v>
      </c>
      <c r="H273" s="22">
        <v>0</v>
      </c>
      <c r="I273" s="22">
        <f>+[1]DEPURADO!M267+[1]DEPURADO!N267</f>
        <v>33500</v>
      </c>
      <c r="J273" s="22">
        <f>+[1]DEPURADO!R267</f>
        <v>0</v>
      </c>
      <c r="K273" s="23">
        <f>+[1]DEPURADO!P267+[1]DEPURADO!Q267</f>
        <v>0</v>
      </c>
      <c r="L273" s="22">
        <v>0</v>
      </c>
      <c r="M273" s="22">
        <v>0</v>
      </c>
      <c r="N273" s="22">
        <f t="shared" si="29"/>
        <v>0</v>
      </c>
      <c r="O273" s="22">
        <f t="shared" si="30"/>
        <v>0</v>
      </c>
      <c r="P273" s="18">
        <f>IF([1]DEPURADO!H267&gt;1,0,[1]DEPURADO!B267)</f>
        <v>28231</v>
      </c>
      <c r="Q273" s="24">
        <f t="shared" si="31"/>
        <v>33500</v>
      </c>
      <c r="R273" s="25">
        <f t="shared" si="32"/>
        <v>0</v>
      </c>
      <c r="S273" s="25">
        <f>+[1]DEPURADO!J267</f>
        <v>0</v>
      </c>
      <c r="T273" s="17" t="s">
        <v>45</v>
      </c>
      <c r="U273" s="25">
        <f>+[1]DEPURADO!I267</f>
        <v>0</v>
      </c>
      <c r="V273" s="24"/>
      <c r="W273" s="17" t="s">
        <v>45</v>
      </c>
      <c r="X273" s="25">
        <f>+[1]DEPURADO!K267+[1]DEPURADO!L267</f>
        <v>0</v>
      </c>
      <c r="Y273" s="17" t="s">
        <v>45</v>
      </c>
      <c r="Z273" s="25">
        <f t="shared" si="33"/>
        <v>0</v>
      </c>
      <c r="AA273" s="25"/>
      <c r="AB273" s="25">
        <v>0</v>
      </c>
      <c r="AC273" s="25">
        <v>0</v>
      </c>
      <c r="AD273" s="24"/>
      <c r="AE273" s="24">
        <f>+[1]DEPURADO!K267</f>
        <v>0</v>
      </c>
      <c r="AF273" s="24">
        <v>0</v>
      </c>
      <c r="AG273" s="24">
        <f t="shared" si="34"/>
        <v>0</v>
      </c>
      <c r="AH273" s="24">
        <v>0</v>
      </c>
      <c r="AI273" s="24" t="str">
        <f>+[1]DEPURADO!G267</f>
        <v>SALDO DE CONTRATO LIQUIDADO</v>
      </c>
      <c r="AJ273" s="26"/>
      <c r="AK273" s="27"/>
    </row>
    <row r="274" spans="1:37" s="28" customFormat="1" ht="16.149999999999999" customHeight="1">
      <c r="A274" s="17">
        <f t="shared" si="28"/>
        <v>266</v>
      </c>
      <c r="B274" s="18" t="s">
        <v>46</v>
      </c>
      <c r="C274" s="17">
        <f>+[1]DEPURADO!A268</f>
        <v>28112</v>
      </c>
      <c r="D274" s="17">
        <f>+[1]DEPURADO!B268</f>
        <v>28112</v>
      </c>
      <c r="E274" s="19">
        <f>+[1]DEPURADO!C268</f>
        <v>42277</v>
      </c>
      <c r="F274" s="20">
        <f>+IF([1]DEPURADO!D268&gt;1,[1]DEPURADO!D268," ")</f>
        <v>42293</v>
      </c>
      <c r="G274" s="21">
        <f>[1]DEPURADO!F268</f>
        <v>33510</v>
      </c>
      <c r="H274" s="22">
        <v>0</v>
      </c>
      <c r="I274" s="22">
        <f>+[1]DEPURADO!M268+[1]DEPURADO!N268</f>
        <v>33510</v>
      </c>
      <c r="J274" s="22">
        <f>+[1]DEPURADO!R268</f>
        <v>0</v>
      </c>
      <c r="K274" s="23">
        <f>+[1]DEPURADO!P268+[1]DEPURADO!Q268</f>
        <v>0</v>
      </c>
      <c r="L274" s="22">
        <v>0</v>
      </c>
      <c r="M274" s="22">
        <v>0</v>
      </c>
      <c r="N274" s="22">
        <f t="shared" si="29"/>
        <v>0</v>
      </c>
      <c r="O274" s="22">
        <f t="shared" si="30"/>
        <v>0</v>
      </c>
      <c r="P274" s="18">
        <f>IF([1]DEPURADO!H268&gt;1,0,[1]DEPURADO!B268)</f>
        <v>28112</v>
      </c>
      <c r="Q274" s="24">
        <f t="shared" si="31"/>
        <v>33510</v>
      </c>
      <c r="R274" s="25">
        <f t="shared" si="32"/>
        <v>0</v>
      </c>
      <c r="S274" s="25">
        <f>+[1]DEPURADO!J268</f>
        <v>0</v>
      </c>
      <c r="T274" s="17" t="s">
        <v>45</v>
      </c>
      <c r="U274" s="25">
        <f>+[1]DEPURADO!I268</f>
        <v>0</v>
      </c>
      <c r="V274" s="24"/>
      <c r="W274" s="17" t="s">
        <v>45</v>
      </c>
      <c r="X274" s="25">
        <f>+[1]DEPURADO!K268+[1]DEPURADO!L268</f>
        <v>0</v>
      </c>
      <c r="Y274" s="17" t="s">
        <v>45</v>
      </c>
      <c r="Z274" s="25">
        <f t="shared" si="33"/>
        <v>0</v>
      </c>
      <c r="AA274" s="25"/>
      <c r="AB274" s="25">
        <v>0</v>
      </c>
      <c r="AC274" s="25">
        <v>0</v>
      </c>
      <c r="AD274" s="24"/>
      <c r="AE274" s="24">
        <f>+[1]DEPURADO!K268</f>
        <v>0</v>
      </c>
      <c r="AF274" s="24">
        <v>0</v>
      </c>
      <c r="AG274" s="24">
        <f t="shared" si="34"/>
        <v>0</v>
      </c>
      <c r="AH274" s="24">
        <v>0</v>
      </c>
      <c r="AI274" s="24" t="str">
        <f>+[1]DEPURADO!G268</f>
        <v>SALDO DE CONTRATO LIQUIDADO</v>
      </c>
      <c r="AJ274" s="26"/>
      <c r="AK274" s="27"/>
    </row>
    <row r="275" spans="1:37" s="28" customFormat="1" ht="16.149999999999999" customHeight="1">
      <c r="A275" s="17">
        <f t="shared" si="28"/>
        <v>267</v>
      </c>
      <c r="B275" s="18" t="s">
        <v>44</v>
      </c>
      <c r="C275" s="17">
        <f>+[1]DEPURADO!A269</f>
        <v>28634</v>
      </c>
      <c r="D275" s="17">
        <f>+[1]DEPURADO!B269</f>
        <v>28634</v>
      </c>
      <c r="E275" s="19">
        <f>+[1]DEPURADO!C269</f>
        <v>42277</v>
      </c>
      <c r="F275" s="20">
        <f>+IF([1]DEPURADO!D269&gt;1,[1]DEPURADO!D269," ")</f>
        <v>42293</v>
      </c>
      <c r="G275" s="21">
        <f>[1]DEPURADO!F269</f>
        <v>33630</v>
      </c>
      <c r="H275" s="22">
        <v>0</v>
      </c>
      <c r="I275" s="22">
        <f>+[1]DEPURADO!M269+[1]DEPURADO!N269</f>
        <v>33630</v>
      </c>
      <c r="J275" s="22">
        <f>+[1]DEPURADO!R269</f>
        <v>0</v>
      </c>
      <c r="K275" s="23">
        <f>+[1]DEPURADO!P269+[1]DEPURADO!Q269</f>
        <v>0</v>
      </c>
      <c r="L275" s="22">
        <v>0</v>
      </c>
      <c r="M275" s="22">
        <v>0</v>
      </c>
      <c r="N275" s="22">
        <f t="shared" si="29"/>
        <v>0</v>
      </c>
      <c r="O275" s="22">
        <f t="shared" si="30"/>
        <v>0</v>
      </c>
      <c r="P275" s="18">
        <f>IF([1]DEPURADO!H269&gt;1,0,[1]DEPURADO!B269)</f>
        <v>28634</v>
      </c>
      <c r="Q275" s="24">
        <f t="shared" si="31"/>
        <v>33630</v>
      </c>
      <c r="R275" s="25">
        <f t="shared" si="32"/>
        <v>0</v>
      </c>
      <c r="S275" s="25">
        <f>+[1]DEPURADO!J269</f>
        <v>0</v>
      </c>
      <c r="T275" s="17" t="s">
        <v>45</v>
      </c>
      <c r="U275" s="25">
        <f>+[1]DEPURADO!I269</f>
        <v>0</v>
      </c>
      <c r="V275" s="24"/>
      <c r="W275" s="17" t="s">
        <v>45</v>
      </c>
      <c r="X275" s="25">
        <f>+[1]DEPURADO!K269+[1]DEPURADO!L269</f>
        <v>0</v>
      </c>
      <c r="Y275" s="17" t="s">
        <v>45</v>
      </c>
      <c r="Z275" s="25">
        <f t="shared" si="33"/>
        <v>0</v>
      </c>
      <c r="AA275" s="25"/>
      <c r="AB275" s="25">
        <v>0</v>
      </c>
      <c r="AC275" s="25">
        <v>0</v>
      </c>
      <c r="AD275" s="24"/>
      <c r="AE275" s="24">
        <f>+[1]DEPURADO!K269</f>
        <v>0</v>
      </c>
      <c r="AF275" s="24">
        <v>0</v>
      </c>
      <c r="AG275" s="24">
        <f t="shared" si="34"/>
        <v>0</v>
      </c>
      <c r="AH275" s="24">
        <v>0</v>
      </c>
      <c r="AI275" s="24" t="str">
        <f>+[1]DEPURADO!G269</f>
        <v>SALDO DE CONTRATO LIQUIDADO</v>
      </c>
      <c r="AJ275" s="26"/>
      <c r="AK275" s="27"/>
    </row>
    <row r="276" spans="1:37" s="28" customFormat="1" ht="16.149999999999999" customHeight="1">
      <c r="A276" s="17">
        <f t="shared" si="28"/>
        <v>268</v>
      </c>
      <c r="B276" s="18" t="s">
        <v>46</v>
      </c>
      <c r="C276" s="17">
        <f>+[1]DEPURADO!A270</f>
        <v>28596</v>
      </c>
      <c r="D276" s="17">
        <f>+[1]DEPURADO!B270</f>
        <v>28596</v>
      </c>
      <c r="E276" s="19">
        <f>+[1]DEPURADO!C270</f>
        <v>42277</v>
      </c>
      <c r="F276" s="20">
        <f>+IF([1]DEPURADO!D270&gt;1,[1]DEPURADO!D270," ")</f>
        <v>42293</v>
      </c>
      <c r="G276" s="21">
        <f>[1]DEPURADO!F270</f>
        <v>3415</v>
      </c>
      <c r="H276" s="22">
        <v>0</v>
      </c>
      <c r="I276" s="22">
        <f>+[1]DEPURADO!M270+[1]DEPURADO!N270</f>
        <v>3415</v>
      </c>
      <c r="J276" s="22">
        <f>+[1]DEPURADO!R270</f>
        <v>0</v>
      </c>
      <c r="K276" s="23">
        <f>+[1]DEPURADO!P270+[1]DEPURADO!Q270</f>
        <v>0</v>
      </c>
      <c r="L276" s="22">
        <v>0</v>
      </c>
      <c r="M276" s="22">
        <v>0</v>
      </c>
      <c r="N276" s="22">
        <f t="shared" si="29"/>
        <v>0</v>
      </c>
      <c r="O276" s="22">
        <f t="shared" si="30"/>
        <v>0</v>
      </c>
      <c r="P276" s="18">
        <f>IF([1]DEPURADO!H270&gt;1,0,[1]DEPURADO!B270)</f>
        <v>28596</v>
      </c>
      <c r="Q276" s="24">
        <f t="shared" si="31"/>
        <v>3415</v>
      </c>
      <c r="R276" s="25">
        <f t="shared" si="32"/>
        <v>0</v>
      </c>
      <c r="S276" s="25">
        <f>+[1]DEPURADO!J270</f>
        <v>0</v>
      </c>
      <c r="T276" s="17" t="s">
        <v>45</v>
      </c>
      <c r="U276" s="25">
        <f>+[1]DEPURADO!I270</f>
        <v>0</v>
      </c>
      <c r="V276" s="24"/>
      <c r="W276" s="17" t="s">
        <v>45</v>
      </c>
      <c r="X276" s="25">
        <f>+[1]DEPURADO!K270+[1]DEPURADO!L270</f>
        <v>0</v>
      </c>
      <c r="Y276" s="17" t="s">
        <v>45</v>
      </c>
      <c r="Z276" s="25">
        <f t="shared" si="33"/>
        <v>0</v>
      </c>
      <c r="AA276" s="25"/>
      <c r="AB276" s="25">
        <v>0</v>
      </c>
      <c r="AC276" s="25">
        <v>0</v>
      </c>
      <c r="AD276" s="24"/>
      <c r="AE276" s="24">
        <f>+[1]DEPURADO!K270</f>
        <v>0</v>
      </c>
      <c r="AF276" s="24">
        <v>0</v>
      </c>
      <c r="AG276" s="24">
        <f t="shared" si="34"/>
        <v>0</v>
      </c>
      <c r="AH276" s="24">
        <v>0</v>
      </c>
      <c r="AI276" s="24" t="str">
        <f>+[1]DEPURADO!G270</f>
        <v>SALDO DE CONTRATO LIQUIDADO</v>
      </c>
      <c r="AJ276" s="26"/>
      <c r="AK276" s="27"/>
    </row>
    <row r="277" spans="1:37" s="28" customFormat="1" ht="16.149999999999999" customHeight="1">
      <c r="A277" s="17">
        <f t="shared" si="28"/>
        <v>269</v>
      </c>
      <c r="B277" s="18" t="s">
        <v>46</v>
      </c>
      <c r="C277" s="17">
        <f>+[1]DEPURADO!A271</f>
        <v>28018</v>
      </c>
      <c r="D277" s="17">
        <f>+[1]DEPURADO!B271</f>
        <v>28018</v>
      </c>
      <c r="E277" s="19">
        <f>+[1]DEPURADO!C271</f>
        <v>42277</v>
      </c>
      <c r="F277" s="20">
        <f>+IF([1]DEPURADO!D271&gt;1,[1]DEPURADO!D271," ")</f>
        <v>42293</v>
      </c>
      <c r="G277" s="21">
        <f>[1]DEPURADO!F271</f>
        <v>3420</v>
      </c>
      <c r="H277" s="22">
        <v>0</v>
      </c>
      <c r="I277" s="22">
        <f>+[1]DEPURADO!M271+[1]DEPURADO!N271</f>
        <v>3420</v>
      </c>
      <c r="J277" s="22">
        <f>+[1]DEPURADO!R271</f>
        <v>0</v>
      </c>
      <c r="K277" s="23">
        <f>+[1]DEPURADO!P271+[1]DEPURADO!Q271</f>
        <v>0</v>
      </c>
      <c r="L277" s="22">
        <v>0</v>
      </c>
      <c r="M277" s="22">
        <v>0</v>
      </c>
      <c r="N277" s="22">
        <f t="shared" si="29"/>
        <v>0</v>
      </c>
      <c r="O277" s="22">
        <f t="shared" si="30"/>
        <v>0</v>
      </c>
      <c r="P277" s="18">
        <f>IF([1]DEPURADO!H271&gt;1,0,[1]DEPURADO!B271)</f>
        <v>28018</v>
      </c>
      <c r="Q277" s="24">
        <f t="shared" si="31"/>
        <v>3420</v>
      </c>
      <c r="R277" s="25">
        <f t="shared" si="32"/>
        <v>0</v>
      </c>
      <c r="S277" s="25">
        <f>+[1]DEPURADO!J271</f>
        <v>0</v>
      </c>
      <c r="T277" s="17" t="s">
        <v>45</v>
      </c>
      <c r="U277" s="25">
        <f>+[1]DEPURADO!I271</f>
        <v>0</v>
      </c>
      <c r="V277" s="24"/>
      <c r="W277" s="17" t="s">
        <v>45</v>
      </c>
      <c r="X277" s="25">
        <f>+[1]DEPURADO!K271+[1]DEPURADO!L271</f>
        <v>0</v>
      </c>
      <c r="Y277" s="17" t="s">
        <v>45</v>
      </c>
      <c r="Z277" s="25">
        <f t="shared" si="33"/>
        <v>0</v>
      </c>
      <c r="AA277" s="25"/>
      <c r="AB277" s="25">
        <v>0</v>
      </c>
      <c r="AC277" s="25">
        <v>0</v>
      </c>
      <c r="AD277" s="24"/>
      <c r="AE277" s="24">
        <f>+[1]DEPURADO!K271</f>
        <v>0</v>
      </c>
      <c r="AF277" s="24">
        <v>0</v>
      </c>
      <c r="AG277" s="24">
        <f t="shared" si="34"/>
        <v>0</v>
      </c>
      <c r="AH277" s="24">
        <v>0</v>
      </c>
      <c r="AI277" s="24" t="str">
        <f>+[1]DEPURADO!G271</f>
        <v>SALDO DE CONTRATO LIQUIDADO</v>
      </c>
      <c r="AJ277" s="26"/>
      <c r="AK277" s="27"/>
    </row>
    <row r="278" spans="1:37" s="28" customFormat="1" ht="16.149999999999999" customHeight="1">
      <c r="A278" s="17">
        <f t="shared" si="28"/>
        <v>270</v>
      </c>
      <c r="B278" s="18" t="s">
        <v>44</v>
      </c>
      <c r="C278" s="17">
        <f>+[1]DEPURADO!A272</f>
        <v>28588</v>
      </c>
      <c r="D278" s="17">
        <f>+[1]DEPURADO!B272</f>
        <v>28588</v>
      </c>
      <c r="E278" s="19">
        <f>+[1]DEPURADO!C272</f>
        <v>42277</v>
      </c>
      <c r="F278" s="20">
        <f>+IF([1]DEPURADO!D272&gt;1,[1]DEPURADO!D272," ")</f>
        <v>42293</v>
      </c>
      <c r="G278" s="21">
        <f>[1]DEPURADO!F272</f>
        <v>3420</v>
      </c>
      <c r="H278" s="22">
        <v>0</v>
      </c>
      <c r="I278" s="22">
        <f>+[1]DEPURADO!M272+[1]DEPURADO!N272</f>
        <v>3420</v>
      </c>
      <c r="J278" s="22">
        <f>+[1]DEPURADO!R272</f>
        <v>0</v>
      </c>
      <c r="K278" s="23">
        <f>+[1]DEPURADO!P272+[1]DEPURADO!Q272</f>
        <v>0</v>
      </c>
      <c r="L278" s="22">
        <v>0</v>
      </c>
      <c r="M278" s="22">
        <v>0</v>
      </c>
      <c r="N278" s="22">
        <f t="shared" si="29"/>
        <v>0</v>
      </c>
      <c r="O278" s="22">
        <f t="shared" si="30"/>
        <v>0</v>
      </c>
      <c r="P278" s="18">
        <f>IF([1]DEPURADO!H272&gt;1,0,[1]DEPURADO!B272)</f>
        <v>28588</v>
      </c>
      <c r="Q278" s="24">
        <f t="shared" si="31"/>
        <v>3420</v>
      </c>
      <c r="R278" s="25">
        <f t="shared" si="32"/>
        <v>0</v>
      </c>
      <c r="S278" s="25">
        <f>+[1]DEPURADO!J272</f>
        <v>0</v>
      </c>
      <c r="T278" s="17" t="s">
        <v>45</v>
      </c>
      <c r="U278" s="25">
        <f>+[1]DEPURADO!I272</f>
        <v>0</v>
      </c>
      <c r="V278" s="24"/>
      <c r="W278" s="17" t="s">
        <v>45</v>
      </c>
      <c r="X278" s="25">
        <f>+[1]DEPURADO!K272+[1]DEPURADO!L272</f>
        <v>0</v>
      </c>
      <c r="Y278" s="17" t="s">
        <v>45</v>
      </c>
      <c r="Z278" s="25">
        <f t="shared" si="33"/>
        <v>0</v>
      </c>
      <c r="AA278" s="25"/>
      <c r="AB278" s="25">
        <v>0</v>
      </c>
      <c r="AC278" s="25">
        <v>0</v>
      </c>
      <c r="AD278" s="24"/>
      <c r="AE278" s="24">
        <f>+[1]DEPURADO!K272</f>
        <v>0</v>
      </c>
      <c r="AF278" s="24">
        <v>0</v>
      </c>
      <c r="AG278" s="24">
        <f t="shared" si="34"/>
        <v>0</v>
      </c>
      <c r="AH278" s="24">
        <v>0</v>
      </c>
      <c r="AI278" s="24" t="str">
        <f>+[1]DEPURADO!G272</f>
        <v>SALDO DE CONTRATO LIQUIDADO</v>
      </c>
      <c r="AJ278" s="26"/>
      <c r="AK278" s="27"/>
    </row>
    <row r="279" spans="1:37" s="28" customFormat="1" ht="16.149999999999999" customHeight="1">
      <c r="A279" s="17">
        <f t="shared" si="28"/>
        <v>271</v>
      </c>
      <c r="B279" s="18" t="s">
        <v>44</v>
      </c>
      <c r="C279" s="17">
        <f>+[1]DEPURADO!A273</f>
        <v>28167</v>
      </c>
      <c r="D279" s="17">
        <f>+[1]DEPURADO!B273</f>
        <v>28167</v>
      </c>
      <c r="E279" s="19">
        <f>+[1]DEPURADO!C273</f>
        <v>42277</v>
      </c>
      <c r="F279" s="20">
        <f>+IF([1]DEPURADO!D273&gt;1,[1]DEPURADO!D273," ")</f>
        <v>42293</v>
      </c>
      <c r="G279" s="21">
        <f>[1]DEPURADO!F273</f>
        <v>3420</v>
      </c>
      <c r="H279" s="22">
        <v>0</v>
      </c>
      <c r="I279" s="22">
        <f>+[1]DEPURADO!M273+[1]DEPURADO!N273</f>
        <v>3420</v>
      </c>
      <c r="J279" s="22">
        <f>+[1]DEPURADO!R273</f>
        <v>0</v>
      </c>
      <c r="K279" s="23">
        <f>+[1]DEPURADO!P273+[1]DEPURADO!Q273</f>
        <v>0</v>
      </c>
      <c r="L279" s="22">
        <v>0</v>
      </c>
      <c r="M279" s="22">
        <v>0</v>
      </c>
      <c r="N279" s="22">
        <f t="shared" si="29"/>
        <v>0</v>
      </c>
      <c r="O279" s="22">
        <f t="shared" si="30"/>
        <v>0</v>
      </c>
      <c r="P279" s="18">
        <f>IF([1]DEPURADO!H273&gt;1,0,[1]DEPURADO!B273)</f>
        <v>28167</v>
      </c>
      <c r="Q279" s="24">
        <f t="shared" si="31"/>
        <v>3420</v>
      </c>
      <c r="R279" s="25">
        <f t="shared" si="32"/>
        <v>0</v>
      </c>
      <c r="S279" s="25">
        <f>+[1]DEPURADO!J273</f>
        <v>0</v>
      </c>
      <c r="T279" s="17" t="s">
        <v>45</v>
      </c>
      <c r="U279" s="25">
        <f>+[1]DEPURADO!I273</f>
        <v>0</v>
      </c>
      <c r="V279" s="24"/>
      <c r="W279" s="17" t="s">
        <v>45</v>
      </c>
      <c r="X279" s="25">
        <f>+[1]DEPURADO!K273+[1]DEPURADO!L273</f>
        <v>0</v>
      </c>
      <c r="Y279" s="17" t="s">
        <v>45</v>
      </c>
      <c r="Z279" s="25">
        <f t="shared" si="33"/>
        <v>0</v>
      </c>
      <c r="AA279" s="25"/>
      <c r="AB279" s="25">
        <v>0</v>
      </c>
      <c r="AC279" s="25">
        <v>0</v>
      </c>
      <c r="AD279" s="24"/>
      <c r="AE279" s="24">
        <f>+[1]DEPURADO!K273</f>
        <v>0</v>
      </c>
      <c r="AF279" s="24">
        <v>0</v>
      </c>
      <c r="AG279" s="24">
        <f t="shared" si="34"/>
        <v>0</v>
      </c>
      <c r="AH279" s="24">
        <v>0</v>
      </c>
      <c r="AI279" s="24" t="str">
        <f>+[1]DEPURADO!G273</f>
        <v>SALDO DE CONTRATO LIQUIDADO</v>
      </c>
      <c r="AJ279" s="26"/>
      <c r="AK279" s="27"/>
    </row>
    <row r="280" spans="1:37" s="28" customFormat="1" ht="16.149999999999999" customHeight="1">
      <c r="A280" s="17">
        <f t="shared" si="28"/>
        <v>272</v>
      </c>
      <c r="B280" s="18" t="s">
        <v>44</v>
      </c>
      <c r="C280" s="17">
        <f>+[1]DEPURADO!A274</f>
        <v>28172</v>
      </c>
      <c r="D280" s="17">
        <f>+[1]DEPURADO!B274</f>
        <v>28172</v>
      </c>
      <c r="E280" s="19">
        <f>+[1]DEPURADO!C274</f>
        <v>42277</v>
      </c>
      <c r="F280" s="20">
        <f>+IF([1]DEPURADO!D274&gt;1,[1]DEPURADO!D274," ")</f>
        <v>42293</v>
      </c>
      <c r="G280" s="21">
        <f>[1]DEPURADO!F274</f>
        <v>3420</v>
      </c>
      <c r="H280" s="22">
        <v>0</v>
      </c>
      <c r="I280" s="22">
        <f>+[1]DEPURADO!M274+[1]DEPURADO!N274</f>
        <v>3420</v>
      </c>
      <c r="J280" s="22">
        <f>+[1]DEPURADO!R274</f>
        <v>0</v>
      </c>
      <c r="K280" s="23">
        <f>+[1]DEPURADO!P274+[1]DEPURADO!Q274</f>
        <v>0</v>
      </c>
      <c r="L280" s="22">
        <v>0</v>
      </c>
      <c r="M280" s="22">
        <v>0</v>
      </c>
      <c r="N280" s="22">
        <f t="shared" si="29"/>
        <v>0</v>
      </c>
      <c r="O280" s="22">
        <f t="shared" si="30"/>
        <v>0</v>
      </c>
      <c r="P280" s="18">
        <f>IF([1]DEPURADO!H274&gt;1,0,[1]DEPURADO!B274)</f>
        <v>28172</v>
      </c>
      <c r="Q280" s="24">
        <f t="shared" si="31"/>
        <v>3420</v>
      </c>
      <c r="R280" s="25">
        <f t="shared" si="32"/>
        <v>0</v>
      </c>
      <c r="S280" s="25">
        <f>+[1]DEPURADO!J274</f>
        <v>0</v>
      </c>
      <c r="T280" s="17" t="s">
        <v>45</v>
      </c>
      <c r="U280" s="25">
        <f>+[1]DEPURADO!I274</f>
        <v>0</v>
      </c>
      <c r="V280" s="24"/>
      <c r="W280" s="17" t="s">
        <v>45</v>
      </c>
      <c r="X280" s="25">
        <f>+[1]DEPURADO!K274+[1]DEPURADO!L274</f>
        <v>0</v>
      </c>
      <c r="Y280" s="17" t="s">
        <v>45</v>
      </c>
      <c r="Z280" s="25">
        <f t="shared" si="33"/>
        <v>0</v>
      </c>
      <c r="AA280" s="25"/>
      <c r="AB280" s="25">
        <v>0</v>
      </c>
      <c r="AC280" s="25">
        <v>0</v>
      </c>
      <c r="AD280" s="24"/>
      <c r="AE280" s="24">
        <f>+[1]DEPURADO!K274</f>
        <v>0</v>
      </c>
      <c r="AF280" s="24">
        <v>0</v>
      </c>
      <c r="AG280" s="24">
        <f t="shared" si="34"/>
        <v>0</v>
      </c>
      <c r="AH280" s="24">
        <v>0</v>
      </c>
      <c r="AI280" s="24" t="str">
        <f>+[1]DEPURADO!G274</f>
        <v>SALDO DE CONTRATO LIQUIDADO</v>
      </c>
      <c r="AJ280" s="26"/>
      <c r="AK280" s="27"/>
    </row>
    <row r="281" spans="1:37" s="28" customFormat="1" ht="16.149999999999999" customHeight="1">
      <c r="A281" s="17">
        <f t="shared" si="28"/>
        <v>273</v>
      </c>
      <c r="B281" s="18" t="s">
        <v>46</v>
      </c>
      <c r="C281" s="17">
        <f>+[1]DEPURADO!A275</f>
        <v>28182</v>
      </c>
      <c r="D281" s="17">
        <f>+[1]DEPURADO!B275</f>
        <v>28182</v>
      </c>
      <c r="E281" s="19">
        <f>+[1]DEPURADO!C275</f>
        <v>42277</v>
      </c>
      <c r="F281" s="20">
        <f>+IF([1]DEPURADO!D275&gt;1,[1]DEPURADO!D275," ")</f>
        <v>42293</v>
      </c>
      <c r="G281" s="21">
        <f>[1]DEPURADO!F275</f>
        <v>3420</v>
      </c>
      <c r="H281" s="22">
        <v>0</v>
      </c>
      <c r="I281" s="22">
        <f>+[1]DEPURADO!M275+[1]DEPURADO!N275</f>
        <v>3420</v>
      </c>
      <c r="J281" s="22">
        <f>+[1]DEPURADO!R275</f>
        <v>0</v>
      </c>
      <c r="K281" s="23">
        <f>+[1]DEPURADO!P275+[1]DEPURADO!Q275</f>
        <v>0</v>
      </c>
      <c r="L281" s="22">
        <v>0</v>
      </c>
      <c r="M281" s="22">
        <v>0</v>
      </c>
      <c r="N281" s="22">
        <f t="shared" si="29"/>
        <v>0</v>
      </c>
      <c r="O281" s="22">
        <f t="shared" si="30"/>
        <v>0</v>
      </c>
      <c r="P281" s="18">
        <f>IF([1]DEPURADO!H275&gt;1,0,[1]DEPURADO!B275)</f>
        <v>28182</v>
      </c>
      <c r="Q281" s="24">
        <f t="shared" si="31"/>
        <v>3420</v>
      </c>
      <c r="R281" s="25">
        <f t="shared" si="32"/>
        <v>0</v>
      </c>
      <c r="S281" s="25">
        <f>+[1]DEPURADO!J275</f>
        <v>0</v>
      </c>
      <c r="T281" s="17" t="s">
        <v>45</v>
      </c>
      <c r="U281" s="25">
        <f>+[1]DEPURADO!I275</f>
        <v>0</v>
      </c>
      <c r="V281" s="24"/>
      <c r="W281" s="17" t="s">
        <v>45</v>
      </c>
      <c r="X281" s="25">
        <f>+[1]DEPURADO!K275+[1]DEPURADO!L275</f>
        <v>0</v>
      </c>
      <c r="Y281" s="17" t="s">
        <v>45</v>
      </c>
      <c r="Z281" s="25">
        <f t="shared" si="33"/>
        <v>0</v>
      </c>
      <c r="AA281" s="25"/>
      <c r="AB281" s="25">
        <v>0</v>
      </c>
      <c r="AC281" s="25">
        <v>0</v>
      </c>
      <c r="AD281" s="24"/>
      <c r="AE281" s="24">
        <f>+[1]DEPURADO!K275</f>
        <v>0</v>
      </c>
      <c r="AF281" s="24">
        <v>0</v>
      </c>
      <c r="AG281" s="24">
        <f t="shared" si="34"/>
        <v>0</v>
      </c>
      <c r="AH281" s="24">
        <v>0</v>
      </c>
      <c r="AI281" s="24" t="str">
        <f>+[1]DEPURADO!G275</f>
        <v>SALDO DE CONTRATO LIQUIDADO</v>
      </c>
      <c r="AJ281" s="26"/>
      <c r="AK281" s="27"/>
    </row>
    <row r="282" spans="1:37" s="28" customFormat="1" ht="16.149999999999999" customHeight="1">
      <c r="A282" s="17">
        <f t="shared" si="28"/>
        <v>274</v>
      </c>
      <c r="B282" s="18" t="s">
        <v>46</v>
      </c>
      <c r="C282" s="17">
        <f>+[1]DEPURADO!A276</f>
        <v>28620</v>
      </c>
      <c r="D282" s="17">
        <f>+[1]DEPURADO!B276</f>
        <v>28620</v>
      </c>
      <c r="E282" s="19">
        <f>+[1]DEPURADO!C276</f>
        <v>42277</v>
      </c>
      <c r="F282" s="20">
        <f>+IF([1]DEPURADO!D276&gt;1,[1]DEPURADO!D276," ")</f>
        <v>42293</v>
      </c>
      <c r="G282" s="21">
        <f>[1]DEPURADO!F276</f>
        <v>3420</v>
      </c>
      <c r="H282" s="22">
        <v>0</v>
      </c>
      <c r="I282" s="22">
        <f>+[1]DEPURADO!M276+[1]DEPURADO!N276</f>
        <v>3420</v>
      </c>
      <c r="J282" s="22">
        <f>+[1]DEPURADO!R276</f>
        <v>0</v>
      </c>
      <c r="K282" s="23">
        <f>+[1]DEPURADO!P276+[1]DEPURADO!Q276</f>
        <v>0</v>
      </c>
      <c r="L282" s="22">
        <v>0</v>
      </c>
      <c r="M282" s="22">
        <v>0</v>
      </c>
      <c r="N282" s="22">
        <f t="shared" si="29"/>
        <v>0</v>
      </c>
      <c r="O282" s="22">
        <f t="shared" si="30"/>
        <v>0</v>
      </c>
      <c r="P282" s="18">
        <f>IF([1]DEPURADO!H276&gt;1,0,[1]DEPURADO!B276)</f>
        <v>28620</v>
      </c>
      <c r="Q282" s="24">
        <f t="shared" si="31"/>
        <v>3420</v>
      </c>
      <c r="R282" s="25">
        <f t="shared" si="32"/>
        <v>0</v>
      </c>
      <c r="S282" s="25">
        <f>+[1]DEPURADO!J276</f>
        <v>0</v>
      </c>
      <c r="T282" s="17" t="s">
        <v>45</v>
      </c>
      <c r="U282" s="25">
        <f>+[1]DEPURADO!I276</f>
        <v>0</v>
      </c>
      <c r="V282" s="24"/>
      <c r="W282" s="17" t="s">
        <v>45</v>
      </c>
      <c r="X282" s="25">
        <f>+[1]DEPURADO!K276+[1]DEPURADO!L276</f>
        <v>0</v>
      </c>
      <c r="Y282" s="17" t="s">
        <v>45</v>
      </c>
      <c r="Z282" s="25">
        <f t="shared" si="33"/>
        <v>0</v>
      </c>
      <c r="AA282" s="25"/>
      <c r="AB282" s="25">
        <v>0</v>
      </c>
      <c r="AC282" s="25">
        <v>0</v>
      </c>
      <c r="AD282" s="24"/>
      <c r="AE282" s="24">
        <f>+[1]DEPURADO!K276</f>
        <v>0</v>
      </c>
      <c r="AF282" s="24">
        <v>0</v>
      </c>
      <c r="AG282" s="24">
        <f t="shared" si="34"/>
        <v>0</v>
      </c>
      <c r="AH282" s="24">
        <v>0</v>
      </c>
      <c r="AI282" s="24" t="str">
        <f>+[1]DEPURADO!G276</f>
        <v>SALDO DE CONTRATO LIQUIDADO</v>
      </c>
      <c r="AJ282" s="26"/>
      <c r="AK282" s="27"/>
    </row>
    <row r="283" spans="1:37" s="28" customFormat="1" ht="16.149999999999999" customHeight="1">
      <c r="A283" s="17">
        <f t="shared" si="28"/>
        <v>275</v>
      </c>
      <c r="B283" s="18" t="s">
        <v>46</v>
      </c>
      <c r="C283" s="17">
        <f>+[1]DEPURADO!A277</f>
        <v>28621</v>
      </c>
      <c r="D283" s="17">
        <f>+[1]DEPURADO!B277</f>
        <v>28621</v>
      </c>
      <c r="E283" s="19">
        <f>+[1]DEPURADO!C277</f>
        <v>42277</v>
      </c>
      <c r="F283" s="20">
        <f>+IF([1]DEPURADO!D277&gt;1,[1]DEPURADO!D277," ")</f>
        <v>42293</v>
      </c>
      <c r="G283" s="21">
        <f>[1]DEPURADO!F277</f>
        <v>3420</v>
      </c>
      <c r="H283" s="22">
        <v>0</v>
      </c>
      <c r="I283" s="22">
        <f>+[1]DEPURADO!M277+[1]DEPURADO!N277</f>
        <v>3420</v>
      </c>
      <c r="J283" s="22">
        <f>+[1]DEPURADO!R277</f>
        <v>0</v>
      </c>
      <c r="K283" s="23">
        <f>+[1]DEPURADO!P277+[1]DEPURADO!Q277</f>
        <v>0</v>
      </c>
      <c r="L283" s="22">
        <v>0</v>
      </c>
      <c r="M283" s="22">
        <v>0</v>
      </c>
      <c r="N283" s="22">
        <f t="shared" si="29"/>
        <v>0</v>
      </c>
      <c r="O283" s="22">
        <f t="shared" si="30"/>
        <v>0</v>
      </c>
      <c r="P283" s="18">
        <f>IF([1]DEPURADO!H277&gt;1,0,[1]DEPURADO!B277)</f>
        <v>28621</v>
      </c>
      <c r="Q283" s="24">
        <f t="shared" si="31"/>
        <v>3420</v>
      </c>
      <c r="R283" s="25">
        <f t="shared" si="32"/>
        <v>0</v>
      </c>
      <c r="S283" s="25">
        <f>+[1]DEPURADO!J277</f>
        <v>0</v>
      </c>
      <c r="T283" s="17" t="s">
        <v>45</v>
      </c>
      <c r="U283" s="25">
        <f>+[1]DEPURADO!I277</f>
        <v>0</v>
      </c>
      <c r="V283" s="24"/>
      <c r="W283" s="17" t="s">
        <v>45</v>
      </c>
      <c r="X283" s="25">
        <f>+[1]DEPURADO!K277+[1]DEPURADO!L277</f>
        <v>0</v>
      </c>
      <c r="Y283" s="17" t="s">
        <v>45</v>
      </c>
      <c r="Z283" s="25">
        <f t="shared" si="33"/>
        <v>0</v>
      </c>
      <c r="AA283" s="25"/>
      <c r="AB283" s="25">
        <v>0</v>
      </c>
      <c r="AC283" s="25">
        <v>0</v>
      </c>
      <c r="AD283" s="24"/>
      <c r="AE283" s="24">
        <f>+[1]DEPURADO!K277</f>
        <v>0</v>
      </c>
      <c r="AF283" s="24">
        <v>0</v>
      </c>
      <c r="AG283" s="24">
        <f t="shared" si="34"/>
        <v>0</v>
      </c>
      <c r="AH283" s="24">
        <v>0</v>
      </c>
      <c r="AI283" s="24" t="str">
        <f>+[1]DEPURADO!G277</f>
        <v>SALDO DE CONTRATO LIQUIDADO</v>
      </c>
      <c r="AJ283" s="26"/>
      <c r="AK283" s="27"/>
    </row>
    <row r="284" spans="1:37" s="28" customFormat="1" ht="16.149999999999999" customHeight="1">
      <c r="A284" s="17">
        <f t="shared" si="28"/>
        <v>276</v>
      </c>
      <c r="B284" s="18" t="s">
        <v>44</v>
      </c>
      <c r="C284" s="17">
        <f>+[1]DEPURADO!A278</f>
        <v>27950</v>
      </c>
      <c r="D284" s="17">
        <f>+[1]DEPURADO!B278</f>
        <v>27950</v>
      </c>
      <c r="E284" s="19">
        <f>+[1]DEPURADO!C278</f>
        <v>42277</v>
      </c>
      <c r="F284" s="20">
        <f>+IF([1]DEPURADO!D278&gt;1,[1]DEPURADO!D278," ")</f>
        <v>42293</v>
      </c>
      <c r="G284" s="21">
        <f>[1]DEPURADO!F278</f>
        <v>3420</v>
      </c>
      <c r="H284" s="22">
        <v>0</v>
      </c>
      <c r="I284" s="22">
        <f>+[1]DEPURADO!M278+[1]DEPURADO!N278</f>
        <v>3420</v>
      </c>
      <c r="J284" s="22">
        <f>+[1]DEPURADO!R278</f>
        <v>0</v>
      </c>
      <c r="K284" s="23">
        <f>+[1]DEPURADO!P278+[1]DEPURADO!Q278</f>
        <v>0</v>
      </c>
      <c r="L284" s="22">
        <v>0</v>
      </c>
      <c r="M284" s="22">
        <v>0</v>
      </c>
      <c r="N284" s="22">
        <f t="shared" si="29"/>
        <v>0</v>
      </c>
      <c r="O284" s="22">
        <f t="shared" si="30"/>
        <v>0</v>
      </c>
      <c r="P284" s="18">
        <f>IF([1]DEPURADO!H278&gt;1,0,[1]DEPURADO!B278)</f>
        <v>27950</v>
      </c>
      <c r="Q284" s="24">
        <f t="shared" si="31"/>
        <v>3420</v>
      </c>
      <c r="R284" s="25">
        <f t="shared" si="32"/>
        <v>0</v>
      </c>
      <c r="S284" s="25">
        <f>+[1]DEPURADO!J278</f>
        <v>0</v>
      </c>
      <c r="T284" s="17" t="s">
        <v>45</v>
      </c>
      <c r="U284" s="25">
        <f>+[1]DEPURADO!I278</f>
        <v>0</v>
      </c>
      <c r="V284" s="24"/>
      <c r="W284" s="17" t="s">
        <v>45</v>
      </c>
      <c r="X284" s="25">
        <f>+[1]DEPURADO!K278+[1]DEPURADO!L278</f>
        <v>0</v>
      </c>
      <c r="Y284" s="17" t="s">
        <v>45</v>
      </c>
      <c r="Z284" s="25">
        <f t="shared" si="33"/>
        <v>0</v>
      </c>
      <c r="AA284" s="25"/>
      <c r="AB284" s="25">
        <v>0</v>
      </c>
      <c r="AC284" s="25">
        <v>0</v>
      </c>
      <c r="AD284" s="24"/>
      <c r="AE284" s="24">
        <f>+[1]DEPURADO!K278</f>
        <v>0</v>
      </c>
      <c r="AF284" s="24">
        <v>0</v>
      </c>
      <c r="AG284" s="24">
        <f t="shared" si="34"/>
        <v>0</v>
      </c>
      <c r="AH284" s="24">
        <v>0</v>
      </c>
      <c r="AI284" s="24" t="str">
        <f>+[1]DEPURADO!G278</f>
        <v>SALDO DE CONTRATO LIQUIDADO</v>
      </c>
      <c r="AJ284" s="26"/>
      <c r="AK284" s="27"/>
    </row>
    <row r="285" spans="1:37" s="28" customFormat="1" ht="16.149999999999999" customHeight="1">
      <c r="A285" s="17">
        <f t="shared" si="28"/>
        <v>277</v>
      </c>
      <c r="B285" s="18" t="s">
        <v>44</v>
      </c>
      <c r="C285" s="17">
        <f>+[1]DEPURADO!A279</f>
        <v>28654</v>
      </c>
      <c r="D285" s="17">
        <f>+[1]DEPURADO!B279</f>
        <v>28654</v>
      </c>
      <c r="E285" s="19">
        <f>+[1]DEPURADO!C279</f>
        <v>42277</v>
      </c>
      <c r="F285" s="20">
        <f>+IF([1]DEPURADO!D279&gt;1,[1]DEPURADO!D279," ")</f>
        <v>42293</v>
      </c>
      <c r="G285" s="21">
        <f>[1]DEPURADO!F279</f>
        <v>34230</v>
      </c>
      <c r="H285" s="22">
        <v>0</v>
      </c>
      <c r="I285" s="22">
        <f>+[1]DEPURADO!M279+[1]DEPURADO!N279</f>
        <v>34230</v>
      </c>
      <c r="J285" s="22">
        <f>+[1]DEPURADO!R279</f>
        <v>0</v>
      </c>
      <c r="K285" s="23">
        <f>+[1]DEPURADO!P279+[1]DEPURADO!Q279</f>
        <v>0</v>
      </c>
      <c r="L285" s="22">
        <v>0</v>
      </c>
      <c r="M285" s="22">
        <v>0</v>
      </c>
      <c r="N285" s="22">
        <f t="shared" si="29"/>
        <v>0</v>
      </c>
      <c r="O285" s="22">
        <f t="shared" si="30"/>
        <v>0</v>
      </c>
      <c r="P285" s="18">
        <f>IF([1]DEPURADO!H279&gt;1,0,[1]DEPURADO!B279)</f>
        <v>28654</v>
      </c>
      <c r="Q285" s="24">
        <f t="shared" si="31"/>
        <v>34230</v>
      </c>
      <c r="R285" s="25">
        <f t="shared" si="32"/>
        <v>0</v>
      </c>
      <c r="S285" s="25">
        <f>+[1]DEPURADO!J279</f>
        <v>0</v>
      </c>
      <c r="T285" s="17" t="s">
        <v>45</v>
      </c>
      <c r="U285" s="25">
        <f>+[1]DEPURADO!I279</f>
        <v>0</v>
      </c>
      <c r="V285" s="24"/>
      <c r="W285" s="17" t="s">
        <v>45</v>
      </c>
      <c r="X285" s="25">
        <f>+[1]DEPURADO!K279+[1]DEPURADO!L279</f>
        <v>0</v>
      </c>
      <c r="Y285" s="17" t="s">
        <v>45</v>
      </c>
      <c r="Z285" s="25">
        <f t="shared" si="33"/>
        <v>0</v>
      </c>
      <c r="AA285" s="25"/>
      <c r="AB285" s="25">
        <v>0</v>
      </c>
      <c r="AC285" s="25">
        <v>0</v>
      </c>
      <c r="AD285" s="24"/>
      <c r="AE285" s="24">
        <f>+[1]DEPURADO!K279</f>
        <v>0</v>
      </c>
      <c r="AF285" s="24">
        <v>0</v>
      </c>
      <c r="AG285" s="24">
        <f t="shared" si="34"/>
        <v>0</v>
      </c>
      <c r="AH285" s="24">
        <v>0</v>
      </c>
      <c r="AI285" s="24" t="str">
        <f>+[1]DEPURADO!G279</f>
        <v>SALDO DE CONTRATO LIQUIDADO</v>
      </c>
      <c r="AJ285" s="26"/>
      <c r="AK285" s="27"/>
    </row>
    <row r="286" spans="1:37" s="28" customFormat="1" ht="16.149999999999999" customHeight="1">
      <c r="A286" s="17">
        <f t="shared" si="28"/>
        <v>278</v>
      </c>
      <c r="B286" s="18" t="s">
        <v>44</v>
      </c>
      <c r="C286" s="17">
        <f>+[1]DEPURADO!A280</f>
        <v>28587</v>
      </c>
      <c r="D286" s="17">
        <f>+[1]DEPURADO!B280</f>
        <v>28587</v>
      </c>
      <c r="E286" s="19">
        <f>+[1]DEPURADO!C280</f>
        <v>42277</v>
      </c>
      <c r="F286" s="20">
        <f>+IF([1]DEPURADO!D280&gt;1,[1]DEPURADO!D280," ")</f>
        <v>42293</v>
      </c>
      <c r="G286" s="21">
        <f>[1]DEPURADO!F280</f>
        <v>34630</v>
      </c>
      <c r="H286" s="22">
        <v>0</v>
      </c>
      <c r="I286" s="22">
        <f>+[1]DEPURADO!M280+[1]DEPURADO!N280</f>
        <v>34630</v>
      </c>
      <c r="J286" s="22">
        <f>+[1]DEPURADO!R280</f>
        <v>0</v>
      </c>
      <c r="K286" s="23">
        <f>+[1]DEPURADO!P280+[1]DEPURADO!Q280</f>
        <v>0</v>
      </c>
      <c r="L286" s="22">
        <v>0</v>
      </c>
      <c r="M286" s="22">
        <v>0</v>
      </c>
      <c r="N286" s="22">
        <f t="shared" si="29"/>
        <v>0</v>
      </c>
      <c r="O286" s="22">
        <f t="shared" si="30"/>
        <v>0</v>
      </c>
      <c r="P286" s="18">
        <f>IF([1]DEPURADO!H280&gt;1,0,[1]DEPURADO!B280)</f>
        <v>28587</v>
      </c>
      <c r="Q286" s="24">
        <f t="shared" si="31"/>
        <v>34630</v>
      </c>
      <c r="R286" s="25">
        <f t="shared" si="32"/>
        <v>0</v>
      </c>
      <c r="S286" s="25">
        <f>+[1]DEPURADO!J280</f>
        <v>0</v>
      </c>
      <c r="T286" s="17" t="s">
        <v>45</v>
      </c>
      <c r="U286" s="25">
        <f>+[1]DEPURADO!I280</f>
        <v>0</v>
      </c>
      <c r="V286" s="24"/>
      <c r="W286" s="17" t="s">
        <v>45</v>
      </c>
      <c r="X286" s="25">
        <f>+[1]DEPURADO!K280+[1]DEPURADO!L280</f>
        <v>0</v>
      </c>
      <c r="Y286" s="17" t="s">
        <v>45</v>
      </c>
      <c r="Z286" s="25">
        <f t="shared" si="33"/>
        <v>0</v>
      </c>
      <c r="AA286" s="25"/>
      <c r="AB286" s="25">
        <v>0</v>
      </c>
      <c r="AC286" s="25">
        <v>0</v>
      </c>
      <c r="AD286" s="24"/>
      <c r="AE286" s="24">
        <f>+[1]DEPURADO!K280</f>
        <v>0</v>
      </c>
      <c r="AF286" s="24">
        <v>0</v>
      </c>
      <c r="AG286" s="24">
        <f t="shared" si="34"/>
        <v>0</v>
      </c>
      <c r="AH286" s="24">
        <v>0</v>
      </c>
      <c r="AI286" s="24" t="str">
        <f>+[1]DEPURADO!G280</f>
        <v>SALDO DE CONTRATO LIQUIDADO</v>
      </c>
      <c r="AJ286" s="26"/>
      <c r="AK286" s="27"/>
    </row>
    <row r="287" spans="1:37" s="28" customFormat="1" ht="16.149999999999999" customHeight="1">
      <c r="A287" s="17">
        <f t="shared" si="28"/>
        <v>279</v>
      </c>
      <c r="B287" s="18" t="s">
        <v>44</v>
      </c>
      <c r="C287" s="17">
        <f>+[1]DEPURADO!A281</f>
        <v>28076</v>
      </c>
      <c r="D287" s="17">
        <f>+[1]DEPURADO!B281</f>
        <v>28076</v>
      </c>
      <c r="E287" s="19">
        <f>+[1]DEPURADO!C281</f>
        <v>42277</v>
      </c>
      <c r="F287" s="20">
        <f>+IF([1]DEPURADO!D281&gt;1,[1]DEPURADO!D281," ")</f>
        <v>42293</v>
      </c>
      <c r="G287" s="21">
        <f>[1]DEPURADO!F281</f>
        <v>34980</v>
      </c>
      <c r="H287" s="22">
        <v>0</v>
      </c>
      <c r="I287" s="22">
        <f>+[1]DEPURADO!M281+[1]DEPURADO!N281</f>
        <v>34980</v>
      </c>
      <c r="J287" s="22">
        <f>+[1]DEPURADO!R281</f>
        <v>0</v>
      </c>
      <c r="K287" s="23">
        <f>+[1]DEPURADO!P281+[1]DEPURADO!Q281</f>
        <v>0</v>
      </c>
      <c r="L287" s="22">
        <v>0</v>
      </c>
      <c r="M287" s="22">
        <v>0</v>
      </c>
      <c r="N287" s="22">
        <f t="shared" si="29"/>
        <v>0</v>
      </c>
      <c r="O287" s="22">
        <f t="shared" si="30"/>
        <v>0</v>
      </c>
      <c r="P287" s="18">
        <f>IF([1]DEPURADO!H281&gt;1,0,[1]DEPURADO!B281)</f>
        <v>28076</v>
      </c>
      <c r="Q287" s="24">
        <f t="shared" si="31"/>
        <v>34980</v>
      </c>
      <c r="R287" s="25">
        <f t="shared" si="32"/>
        <v>0</v>
      </c>
      <c r="S287" s="25">
        <f>+[1]DEPURADO!J281</f>
        <v>0</v>
      </c>
      <c r="T287" s="17" t="s">
        <v>45</v>
      </c>
      <c r="U287" s="25">
        <f>+[1]DEPURADO!I281</f>
        <v>0</v>
      </c>
      <c r="V287" s="24"/>
      <c r="W287" s="17" t="s">
        <v>45</v>
      </c>
      <c r="X287" s="25">
        <f>+[1]DEPURADO!K281+[1]DEPURADO!L281</f>
        <v>0</v>
      </c>
      <c r="Y287" s="17" t="s">
        <v>45</v>
      </c>
      <c r="Z287" s="25">
        <f t="shared" si="33"/>
        <v>0</v>
      </c>
      <c r="AA287" s="25"/>
      <c r="AB287" s="25">
        <v>0</v>
      </c>
      <c r="AC287" s="25">
        <v>0</v>
      </c>
      <c r="AD287" s="24"/>
      <c r="AE287" s="24">
        <f>+[1]DEPURADO!K281</f>
        <v>0</v>
      </c>
      <c r="AF287" s="24">
        <v>0</v>
      </c>
      <c r="AG287" s="24">
        <f t="shared" si="34"/>
        <v>0</v>
      </c>
      <c r="AH287" s="24">
        <v>0</v>
      </c>
      <c r="AI287" s="24" t="str">
        <f>+[1]DEPURADO!G281</f>
        <v>SALDO DE CONTRATO LIQUIDADO</v>
      </c>
      <c r="AJ287" s="26"/>
      <c r="AK287" s="27"/>
    </row>
    <row r="288" spans="1:37" s="28" customFormat="1" ht="16.149999999999999" customHeight="1">
      <c r="A288" s="17">
        <f t="shared" si="28"/>
        <v>280</v>
      </c>
      <c r="B288" s="18" t="s">
        <v>44</v>
      </c>
      <c r="C288" s="17">
        <f>+[1]DEPURADO!A282</f>
        <v>28256</v>
      </c>
      <c r="D288" s="17">
        <f>+[1]DEPURADO!B282</f>
        <v>28256</v>
      </c>
      <c r="E288" s="19">
        <f>+[1]DEPURADO!C282</f>
        <v>42277</v>
      </c>
      <c r="F288" s="20">
        <f>+IF([1]DEPURADO!D282&gt;1,[1]DEPURADO!D282," ")</f>
        <v>42293</v>
      </c>
      <c r="G288" s="21">
        <f>[1]DEPURADO!F282</f>
        <v>35010</v>
      </c>
      <c r="H288" s="22">
        <v>0</v>
      </c>
      <c r="I288" s="22">
        <f>+[1]DEPURADO!M282+[1]DEPURADO!N282</f>
        <v>35010</v>
      </c>
      <c r="J288" s="22">
        <f>+[1]DEPURADO!R282</f>
        <v>0</v>
      </c>
      <c r="K288" s="23">
        <f>+[1]DEPURADO!P282+[1]DEPURADO!Q282</f>
        <v>0</v>
      </c>
      <c r="L288" s="22">
        <v>0</v>
      </c>
      <c r="M288" s="22">
        <v>0</v>
      </c>
      <c r="N288" s="22">
        <f t="shared" si="29"/>
        <v>0</v>
      </c>
      <c r="O288" s="22">
        <f t="shared" si="30"/>
        <v>0</v>
      </c>
      <c r="P288" s="18">
        <f>IF([1]DEPURADO!H282&gt;1,0,[1]DEPURADO!B282)</f>
        <v>28256</v>
      </c>
      <c r="Q288" s="24">
        <f t="shared" si="31"/>
        <v>35010</v>
      </c>
      <c r="R288" s="25">
        <f t="shared" si="32"/>
        <v>0</v>
      </c>
      <c r="S288" s="25">
        <f>+[1]DEPURADO!J282</f>
        <v>0</v>
      </c>
      <c r="T288" s="17" t="s">
        <v>45</v>
      </c>
      <c r="U288" s="25">
        <f>+[1]DEPURADO!I282</f>
        <v>0</v>
      </c>
      <c r="V288" s="24"/>
      <c r="W288" s="17" t="s">
        <v>45</v>
      </c>
      <c r="X288" s="25">
        <f>+[1]DEPURADO!K282+[1]DEPURADO!L282</f>
        <v>0</v>
      </c>
      <c r="Y288" s="17" t="s">
        <v>45</v>
      </c>
      <c r="Z288" s="25">
        <f t="shared" si="33"/>
        <v>0</v>
      </c>
      <c r="AA288" s="25"/>
      <c r="AB288" s="25">
        <v>0</v>
      </c>
      <c r="AC288" s="25">
        <v>0</v>
      </c>
      <c r="AD288" s="24"/>
      <c r="AE288" s="24">
        <f>+[1]DEPURADO!K282</f>
        <v>0</v>
      </c>
      <c r="AF288" s="24">
        <v>0</v>
      </c>
      <c r="AG288" s="24">
        <f t="shared" si="34"/>
        <v>0</v>
      </c>
      <c r="AH288" s="24">
        <v>0</v>
      </c>
      <c r="AI288" s="24" t="str">
        <f>+[1]DEPURADO!G282</f>
        <v>SALDO DE CONTRATO LIQUIDADO</v>
      </c>
      <c r="AJ288" s="26"/>
      <c r="AK288" s="27"/>
    </row>
    <row r="289" spans="1:37" s="28" customFormat="1" ht="16.149999999999999" customHeight="1">
      <c r="A289" s="17">
        <f t="shared" si="28"/>
        <v>281</v>
      </c>
      <c r="B289" s="18" t="s">
        <v>44</v>
      </c>
      <c r="C289" s="17">
        <f>+[1]DEPURADO!A283</f>
        <v>28229</v>
      </c>
      <c r="D289" s="17">
        <f>+[1]DEPURADO!B283</f>
        <v>28229</v>
      </c>
      <c r="E289" s="19">
        <f>+[1]DEPURADO!C283</f>
        <v>42277</v>
      </c>
      <c r="F289" s="20">
        <f>+IF([1]DEPURADO!D283&gt;1,[1]DEPURADO!D283," ")</f>
        <v>42293</v>
      </c>
      <c r="G289" s="21">
        <f>[1]DEPURADO!F283</f>
        <v>35720</v>
      </c>
      <c r="H289" s="22">
        <v>0</v>
      </c>
      <c r="I289" s="22">
        <f>+[1]DEPURADO!M283+[1]DEPURADO!N283</f>
        <v>35720</v>
      </c>
      <c r="J289" s="22">
        <f>+[1]DEPURADO!R283</f>
        <v>0</v>
      </c>
      <c r="K289" s="23">
        <f>+[1]DEPURADO!P283+[1]DEPURADO!Q283</f>
        <v>0</v>
      </c>
      <c r="L289" s="22">
        <v>0</v>
      </c>
      <c r="M289" s="22">
        <v>0</v>
      </c>
      <c r="N289" s="22">
        <f t="shared" si="29"/>
        <v>0</v>
      </c>
      <c r="O289" s="22">
        <f t="shared" si="30"/>
        <v>0</v>
      </c>
      <c r="P289" s="18">
        <f>IF([1]DEPURADO!H283&gt;1,0,[1]DEPURADO!B283)</f>
        <v>28229</v>
      </c>
      <c r="Q289" s="24">
        <f t="shared" si="31"/>
        <v>35720</v>
      </c>
      <c r="R289" s="25">
        <f t="shared" si="32"/>
        <v>0</v>
      </c>
      <c r="S289" s="25">
        <f>+[1]DEPURADO!J283</f>
        <v>0</v>
      </c>
      <c r="T289" s="17" t="s">
        <v>45</v>
      </c>
      <c r="U289" s="25">
        <f>+[1]DEPURADO!I283</f>
        <v>0</v>
      </c>
      <c r="V289" s="24"/>
      <c r="W289" s="17" t="s">
        <v>45</v>
      </c>
      <c r="X289" s="25">
        <f>+[1]DEPURADO!K283+[1]DEPURADO!L283</f>
        <v>0</v>
      </c>
      <c r="Y289" s="17" t="s">
        <v>45</v>
      </c>
      <c r="Z289" s="25">
        <f t="shared" si="33"/>
        <v>0</v>
      </c>
      <c r="AA289" s="25"/>
      <c r="AB289" s="25">
        <v>0</v>
      </c>
      <c r="AC289" s="25">
        <v>0</v>
      </c>
      <c r="AD289" s="24"/>
      <c r="AE289" s="24">
        <f>+[1]DEPURADO!K283</f>
        <v>0</v>
      </c>
      <c r="AF289" s="24">
        <v>0</v>
      </c>
      <c r="AG289" s="24">
        <f t="shared" si="34"/>
        <v>0</v>
      </c>
      <c r="AH289" s="24">
        <v>0</v>
      </c>
      <c r="AI289" s="24" t="str">
        <f>+[1]DEPURADO!G283</f>
        <v>SALDO DE CONTRATO LIQUIDADO</v>
      </c>
      <c r="AJ289" s="26"/>
      <c r="AK289" s="27"/>
    </row>
    <row r="290" spans="1:37" s="28" customFormat="1" ht="16.149999999999999" customHeight="1">
      <c r="A290" s="17">
        <f t="shared" si="28"/>
        <v>282</v>
      </c>
      <c r="B290" s="18" t="s">
        <v>44</v>
      </c>
      <c r="C290" s="17">
        <f>+[1]DEPURADO!A284</f>
        <v>28057</v>
      </c>
      <c r="D290" s="17">
        <f>+[1]DEPURADO!B284</f>
        <v>28057</v>
      </c>
      <c r="E290" s="19">
        <f>+[1]DEPURADO!C284</f>
        <v>42277</v>
      </c>
      <c r="F290" s="20">
        <f>+IF([1]DEPURADO!D284&gt;1,[1]DEPURADO!D284," ")</f>
        <v>42293</v>
      </c>
      <c r="G290" s="21">
        <f>[1]DEPURADO!F284</f>
        <v>3670</v>
      </c>
      <c r="H290" s="22">
        <v>0</v>
      </c>
      <c r="I290" s="22">
        <f>+[1]DEPURADO!M284+[1]DEPURADO!N284</f>
        <v>3670</v>
      </c>
      <c r="J290" s="22">
        <f>+[1]DEPURADO!R284</f>
        <v>0</v>
      </c>
      <c r="K290" s="23">
        <f>+[1]DEPURADO!P284+[1]DEPURADO!Q284</f>
        <v>0</v>
      </c>
      <c r="L290" s="22">
        <v>0</v>
      </c>
      <c r="M290" s="22">
        <v>0</v>
      </c>
      <c r="N290" s="22">
        <f t="shared" si="29"/>
        <v>0</v>
      </c>
      <c r="O290" s="22">
        <f t="shared" si="30"/>
        <v>0</v>
      </c>
      <c r="P290" s="18">
        <f>IF([1]DEPURADO!H284&gt;1,0,[1]DEPURADO!B284)</f>
        <v>28057</v>
      </c>
      <c r="Q290" s="24">
        <f t="shared" si="31"/>
        <v>3670</v>
      </c>
      <c r="R290" s="25">
        <f t="shared" si="32"/>
        <v>0</v>
      </c>
      <c r="S290" s="25">
        <f>+[1]DEPURADO!J284</f>
        <v>0</v>
      </c>
      <c r="T290" s="17" t="s">
        <v>45</v>
      </c>
      <c r="U290" s="25">
        <f>+[1]DEPURADO!I284</f>
        <v>0</v>
      </c>
      <c r="V290" s="24"/>
      <c r="W290" s="17" t="s">
        <v>45</v>
      </c>
      <c r="X290" s="25">
        <f>+[1]DEPURADO!K284+[1]DEPURADO!L284</f>
        <v>0</v>
      </c>
      <c r="Y290" s="17" t="s">
        <v>45</v>
      </c>
      <c r="Z290" s="25">
        <f t="shared" si="33"/>
        <v>0</v>
      </c>
      <c r="AA290" s="25"/>
      <c r="AB290" s="25">
        <v>0</v>
      </c>
      <c r="AC290" s="25">
        <v>0</v>
      </c>
      <c r="AD290" s="24"/>
      <c r="AE290" s="24">
        <f>+[1]DEPURADO!K284</f>
        <v>0</v>
      </c>
      <c r="AF290" s="24">
        <v>0</v>
      </c>
      <c r="AG290" s="24">
        <f t="shared" si="34"/>
        <v>0</v>
      </c>
      <c r="AH290" s="24">
        <v>0</v>
      </c>
      <c r="AI290" s="24" t="str">
        <f>+[1]DEPURADO!G284</f>
        <v>SALDO DE CONTRATO LIQUIDADO</v>
      </c>
      <c r="AJ290" s="26"/>
      <c r="AK290" s="27"/>
    </row>
    <row r="291" spans="1:37" s="28" customFormat="1" ht="16.149999999999999" customHeight="1">
      <c r="A291" s="17">
        <f t="shared" si="28"/>
        <v>283</v>
      </c>
      <c r="B291" s="18" t="s">
        <v>46</v>
      </c>
      <c r="C291" s="17">
        <f>+[1]DEPURADO!A285</f>
        <v>27973</v>
      </c>
      <c r="D291" s="17">
        <f>+[1]DEPURADO!B285</f>
        <v>27973</v>
      </c>
      <c r="E291" s="19">
        <f>+[1]DEPURADO!C285</f>
        <v>42277</v>
      </c>
      <c r="F291" s="20">
        <f>+IF([1]DEPURADO!D285&gt;1,[1]DEPURADO!D285," ")</f>
        <v>42293</v>
      </c>
      <c r="G291" s="21">
        <f>[1]DEPURADO!F285</f>
        <v>36720</v>
      </c>
      <c r="H291" s="22">
        <v>0</v>
      </c>
      <c r="I291" s="22">
        <f>+[1]DEPURADO!M285+[1]DEPURADO!N285</f>
        <v>36720</v>
      </c>
      <c r="J291" s="22">
        <f>+[1]DEPURADO!R285</f>
        <v>0</v>
      </c>
      <c r="K291" s="23">
        <f>+[1]DEPURADO!P285+[1]DEPURADO!Q285</f>
        <v>0</v>
      </c>
      <c r="L291" s="22">
        <v>0</v>
      </c>
      <c r="M291" s="22">
        <v>0</v>
      </c>
      <c r="N291" s="22">
        <f t="shared" si="29"/>
        <v>0</v>
      </c>
      <c r="O291" s="22">
        <f t="shared" si="30"/>
        <v>0</v>
      </c>
      <c r="P291" s="18">
        <f>IF([1]DEPURADO!H285&gt;1,0,[1]DEPURADO!B285)</f>
        <v>27973</v>
      </c>
      <c r="Q291" s="24">
        <f t="shared" si="31"/>
        <v>36720</v>
      </c>
      <c r="R291" s="25">
        <f t="shared" si="32"/>
        <v>0</v>
      </c>
      <c r="S291" s="25">
        <f>+[1]DEPURADO!J285</f>
        <v>0</v>
      </c>
      <c r="T291" s="17" t="s">
        <v>45</v>
      </c>
      <c r="U291" s="25">
        <f>+[1]DEPURADO!I285</f>
        <v>0</v>
      </c>
      <c r="V291" s="24"/>
      <c r="W291" s="17" t="s">
        <v>45</v>
      </c>
      <c r="X291" s="25">
        <f>+[1]DEPURADO!K285+[1]DEPURADO!L285</f>
        <v>0</v>
      </c>
      <c r="Y291" s="17" t="s">
        <v>45</v>
      </c>
      <c r="Z291" s="25">
        <f t="shared" si="33"/>
        <v>0</v>
      </c>
      <c r="AA291" s="25"/>
      <c r="AB291" s="25">
        <v>0</v>
      </c>
      <c r="AC291" s="25">
        <v>0</v>
      </c>
      <c r="AD291" s="24"/>
      <c r="AE291" s="24">
        <f>+[1]DEPURADO!K285</f>
        <v>0</v>
      </c>
      <c r="AF291" s="24">
        <v>0</v>
      </c>
      <c r="AG291" s="24">
        <f t="shared" si="34"/>
        <v>0</v>
      </c>
      <c r="AH291" s="24">
        <v>0</v>
      </c>
      <c r="AI291" s="24" t="str">
        <f>+[1]DEPURADO!G285</f>
        <v>SALDO DE CONTRATO LIQUIDADO</v>
      </c>
      <c r="AJ291" s="26"/>
      <c r="AK291" s="27"/>
    </row>
    <row r="292" spans="1:37" s="28" customFormat="1" ht="16.149999999999999" customHeight="1">
      <c r="A292" s="17">
        <f t="shared" si="28"/>
        <v>284</v>
      </c>
      <c r="B292" s="18" t="s">
        <v>44</v>
      </c>
      <c r="C292" s="17">
        <f>+[1]DEPURADO!A286</f>
        <v>28045</v>
      </c>
      <c r="D292" s="17">
        <f>+[1]DEPURADO!B286</f>
        <v>28045</v>
      </c>
      <c r="E292" s="19">
        <f>+[1]DEPURADO!C286</f>
        <v>42277</v>
      </c>
      <c r="F292" s="20">
        <f>+IF([1]DEPURADO!D286&gt;1,[1]DEPURADO!D286," ")</f>
        <v>42293</v>
      </c>
      <c r="G292" s="21">
        <f>[1]DEPURADO!F286</f>
        <v>37320</v>
      </c>
      <c r="H292" s="22">
        <v>0</v>
      </c>
      <c r="I292" s="22">
        <f>+[1]DEPURADO!M286+[1]DEPURADO!N286</f>
        <v>37320</v>
      </c>
      <c r="J292" s="22">
        <f>+[1]DEPURADO!R286</f>
        <v>0</v>
      </c>
      <c r="K292" s="23">
        <f>+[1]DEPURADO!P286+[1]DEPURADO!Q286</f>
        <v>0</v>
      </c>
      <c r="L292" s="22">
        <v>0</v>
      </c>
      <c r="M292" s="22">
        <v>0</v>
      </c>
      <c r="N292" s="22">
        <f t="shared" si="29"/>
        <v>0</v>
      </c>
      <c r="O292" s="22">
        <f t="shared" si="30"/>
        <v>0</v>
      </c>
      <c r="P292" s="18">
        <f>IF([1]DEPURADO!H286&gt;1,0,[1]DEPURADO!B286)</f>
        <v>28045</v>
      </c>
      <c r="Q292" s="24">
        <f t="shared" si="31"/>
        <v>37320</v>
      </c>
      <c r="R292" s="25">
        <f t="shared" si="32"/>
        <v>0</v>
      </c>
      <c r="S292" s="25">
        <f>+[1]DEPURADO!J286</f>
        <v>0</v>
      </c>
      <c r="T292" s="17" t="s">
        <v>45</v>
      </c>
      <c r="U292" s="25">
        <f>+[1]DEPURADO!I286</f>
        <v>0</v>
      </c>
      <c r="V292" s="24"/>
      <c r="W292" s="17" t="s">
        <v>45</v>
      </c>
      <c r="X292" s="25">
        <f>+[1]DEPURADO!K286+[1]DEPURADO!L286</f>
        <v>0</v>
      </c>
      <c r="Y292" s="17" t="s">
        <v>45</v>
      </c>
      <c r="Z292" s="25">
        <f t="shared" si="33"/>
        <v>0</v>
      </c>
      <c r="AA292" s="25"/>
      <c r="AB292" s="25">
        <v>0</v>
      </c>
      <c r="AC292" s="25">
        <v>0</v>
      </c>
      <c r="AD292" s="24"/>
      <c r="AE292" s="24">
        <f>+[1]DEPURADO!K286</f>
        <v>0</v>
      </c>
      <c r="AF292" s="24">
        <v>0</v>
      </c>
      <c r="AG292" s="24">
        <f t="shared" si="34"/>
        <v>0</v>
      </c>
      <c r="AH292" s="24">
        <v>0</v>
      </c>
      <c r="AI292" s="24" t="str">
        <f>+[1]DEPURADO!G286</f>
        <v>SALDO DE CONTRATO LIQUIDADO</v>
      </c>
      <c r="AJ292" s="26"/>
      <c r="AK292" s="27"/>
    </row>
    <row r="293" spans="1:37" s="28" customFormat="1" ht="16.149999999999999" customHeight="1">
      <c r="A293" s="17">
        <f t="shared" si="28"/>
        <v>285</v>
      </c>
      <c r="B293" s="18" t="s">
        <v>44</v>
      </c>
      <c r="C293" s="17">
        <f>+[1]DEPURADO!A287</f>
        <v>28259</v>
      </c>
      <c r="D293" s="17">
        <f>+[1]DEPURADO!B287</f>
        <v>28259</v>
      </c>
      <c r="E293" s="19">
        <f>+[1]DEPURADO!C287</f>
        <v>42277</v>
      </c>
      <c r="F293" s="20">
        <f>+IF([1]DEPURADO!D287&gt;1,[1]DEPURADO!D287," ")</f>
        <v>42293</v>
      </c>
      <c r="G293" s="21">
        <f>[1]DEPURADO!F287</f>
        <v>38900</v>
      </c>
      <c r="H293" s="22">
        <v>0</v>
      </c>
      <c r="I293" s="22">
        <f>+[1]DEPURADO!M287+[1]DEPURADO!N287</f>
        <v>38900</v>
      </c>
      <c r="J293" s="22">
        <f>+[1]DEPURADO!R287</f>
        <v>0</v>
      </c>
      <c r="K293" s="23">
        <f>+[1]DEPURADO!P287+[1]DEPURADO!Q287</f>
        <v>0</v>
      </c>
      <c r="L293" s="22">
        <v>0</v>
      </c>
      <c r="M293" s="22">
        <v>0</v>
      </c>
      <c r="N293" s="22">
        <f t="shared" si="29"/>
        <v>0</v>
      </c>
      <c r="O293" s="22">
        <f t="shared" si="30"/>
        <v>0</v>
      </c>
      <c r="P293" s="18">
        <f>IF([1]DEPURADO!H287&gt;1,0,[1]DEPURADO!B287)</f>
        <v>28259</v>
      </c>
      <c r="Q293" s="24">
        <f t="shared" si="31"/>
        <v>38900</v>
      </c>
      <c r="R293" s="25">
        <f t="shared" si="32"/>
        <v>0</v>
      </c>
      <c r="S293" s="25">
        <f>+[1]DEPURADO!J287</f>
        <v>0</v>
      </c>
      <c r="T293" s="17" t="s">
        <v>45</v>
      </c>
      <c r="U293" s="25">
        <f>+[1]DEPURADO!I287</f>
        <v>0</v>
      </c>
      <c r="V293" s="24"/>
      <c r="W293" s="17" t="s">
        <v>45</v>
      </c>
      <c r="X293" s="25">
        <f>+[1]DEPURADO!K287+[1]DEPURADO!L287</f>
        <v>0</v>
      </c>
      <c r="Y293" s="17" t="s">
        <v>45</v>
      </c>
      <c r="Z293" s="25">
        <f t="shared" si="33"/>
        <v>0</v>
      </c>
      <c r="AA293" s="25"/>
      <c r="AB293" s="25">
        <v>0</v>
      </c>
      <c r="AC293" s="25">
        <v>0</v>
      </c>
      <c r="AD293" s="24"/>
      <c r="AE293" s="24">
        <f>+[1]DEPURADO!K287</f>
        <v>0</v>
      </c>
      <c r="AF293" s="24">
        <v>0</v>
      </c>
      <c r="AG293" s="24">
        <f t="shared" si="34"/>
        <v>0</v>
      </c>
      <c r="AH293" s="24">
        <v>0</v>
      </c>
      <c r="AI293" s="24" t="str">
        <f>+[1]DEPURADO!G287</f>
        <v>SALDO DE CONTRATO LIQUIDADO</v>
      </c>
      <c r="AJ293" s="26"/>
      <c r="AK293" s="27"/>
    </row>
    <row r="294" spans="1:37" s="28" customFormat="1" ht="16.149999999999999" customHeight="1">
      <c r="A294" s="17">
        <f t="shared" si="28"/>
        <v>286</v>
      </c>
      <c r="B294" s="18" t="s">
        <v>44</v>
      </c>
      <c r="C294" s="17">
        <f>+[1]DEPURADO!A288</f>
        <v>27949</v>
      </c>
      <c r="D294" s="17">
        <f>+[1]DEPURADO!B288</f>
        <v>27949</v>
      </c>
      <c r="E294" s="19">
        <f>+[1]DEPURADO!C288</f>
        <v>42277</v>
      </c>
      <c r="F294" s="20">
        <f>+IF([1]DEPURADO!D288&gt;1,[1]DEPURADO!D288," ")</f>
        <v>42293</v>
      </c>
      <c r="G294" s="21">
        <f>[1]DEPURADO!F288</f>
        <v>39930</v>
      </c>
      <c r="H294" s="22">
        <v>0</v>
      </c>
      <c r="I294" s="22">
        <f>+[1]DEPURADO!M288+[1]DEPURADO!N288</f>
        <v>39930</v>
      </c>
      <c r="J294" s="22">
        <f>+[1]DEPURADO!R288</f>
        <v>0</v>
      </c>
      <c r="K294" s="23">
        <f>+[1]DEPURADO!P288+[1]DEPURADO!Q288</f>
        <v>0</v>
      </c>
      <c r="L294" s="22">
        <v>0</v>
      </c>
      <c r="M294" s="22">
        <v>0</v>
      </c>
      <c r="N294" s="22">
        <f t="shared" si="29"/>
        <v>0</v>
      </c>
      <c r="O294" s="22">
        <f t="shared" si="30"/>
        <v>0</v>
      </c>
      <c r="P294" s="18">
        <f>IF([1]DEPURADO!H288&gt;1,0,[1]DEPURADO!B288)</f>
        <v>27949</v>
      </c>
      <c r="Q294" s="24">
        <f t="shared" si="31"/>
        <v>39930</v>
      </c>
      <c r="R294" s="25">
        <f t="shared" si="32"/>
        <v>0</v>
      </c>
      <c r="S294" s="25">
        <f>+[1]DEPURADO!J288</f>
        <v>0</v>
      </c>
      <c r="T294" s="17" t="s">
        <v>45</v>
      </c>
      <c r="U294" s="25">
        <f>+[1]DEPURADO!I288</f>
        <v>0</v>
      </c>
      <c r="V294" s="24"/>
      <c r="W294" s="17" t="s">
        <v>45</v>
      </c>
      <c r="X294" s="25">
        <f>+[1]DEPURADO!K288+[1]DEPURADO!L288</f>
        <v>0</v>
      </c>
      <c r="Y294" s="17" t="s">
        <v>45</v>
      </c>
      <c r="Z294" s="25">
        <f t="shared" si="33"/>
        <v>0</v>
      </c>
      <c r="AA294" s="25"/>
      <c r="AB294" s="25">
        <v>0</v>
      </c>
      <c r="AC294" s="25">
        <v>0</v>
      </c>
      <c r="AD294" s="24"/>
      <c r="AE294" s="24">
        <f>+[1]DEPURADO!K288</f>
        <v>0</v>
      </c>
      <c r="AF294" s="24">
        <v>0</v>
      </c>
      <c r="AG294" s="24">
        <f t="shared" si="34"/>
        <v>0</v>
      </c>
      <c r="AH294" s="24">
        <v>0</v>
      </c>
      <c r="AI294" s="24" t="str">
        <f>+[1]DEPURADO!G288</f>
        <v>SALDO DE CONTRATO LIQUIDADO</v>
      </c>
      <c r="AJ294" s="26"/>
      <c r="AK294" s="27"/>
    </row>
    <row r="295" spans="1:37" s="28" customFormat="1" ht="16.149999999999999" customHeight="1">
      <c r="A295" s="17">
        <f t="shared" si="28"/>
        <v>287</v>
      </c>
      <c r="B295" s="18" t="s">
        <v>44</v>
      </c>
      <c r="C295" s="17">
        <f>+[1]DEPURADO!A289</f>
        <v>27963</v>
      </c>
      <c r="D295" s="17">
        <f>+[1]DEPURADO!B289</f>
        <v>27963</v>
      </c>
      <c r="E295" s="19">
        <f>+[1]DEPURADO!C289</f>
        <v>42277</v>
      </c>
      <c r="F295" s="20">
        <f>+IF([1]DEPURADO!D289&gt;1,[1]DEPURADO!D289," ")</f>
        <v>42293</v>
      </c>
      <c r="G295" s="21">
        <f>[1]DEPURADO!F289</f>
        <v>39930</v>
      </c>
      <c r="H295" s="22">
        <v>0</v>
      </c>
      <c r="I295" s="22">
        <f>+[1]DEPURADO!M289+[1]DEPURADO!N289</f>
        <v>39930</v>
      </c>
      <c r="J295" s="22">
        <f>+[1]DEPURADO!R289</f>
        <v>0</v>
      </c>
      <c r="K295" s="23">
        <f>+[1]DEPURADO!P289+[1]DEPURADO!Q289</f>
        <v>0</v>
      </c>
      <c r="L295" s="22">
        <v>0</v>
      </c>
      <c r="M295" s="22">
        <v>0</v>
      </c>
      <c r="N295" s="22">
        <f t="shared" si="29"/>
        <v>0</v>
      </c>
      <c r="O295" s="22">
        <f t="shared" si="30"/>
        <v>0</v>
      </c>
      <c r="P295" s="18">
        <f>IF([1]DEPURADO!H289&gt;1,0,[1]DEPURADO!B289)</f>
        <v>27963</v>
      </c>
      <c r="Q295" s="24">
        <f t="shared" si="31"/>
        <v>39930</v>
      </c>
      <c r="R295" s="25">
        <f t="shared" si="32"/>
        <v>0</v>
      </c>
      <c r="S295" s="25">
        <f>+[1]DEPURADO!J289</f>
        <v>0</v>
      </c>
      <c r="T295" s="17" t="s">
        <v>45</v>
      </c>
      <c r="U295" s="25">
        <f>+[1]DEPURADO!I289</f>
        <v>0</v>
      </c>
      <c r="V295" s="24"/>
      <c r="W295" s="17" t="s">
        <v>45</v>
      </c>
      <c r="X295" s="25">
        <f>+[1]DEPURADO!K289+[1]DEPURADO!L289</f>
        <v>0</v>
      </c>
      <c r="Y295" s="17" t="s">
        <v>45</v>
      </c>
      <c r="Z295" s="25">
        <f t="shared" si="33"/>
        <v>0</v>
      </c>
      <c r="AA295" s="25"/>
      <c r="AB295" s="25">
        <v>0</v>
      </c>
      <c r="AC295" s="25">
        <v>0</v>
      </c>
      <c r="AD295" s="24"/>
      <c r="AE295" s="24">
        <f>+[1]DEPURADO!K289</f>
        <v>0</v>
      </c>
      <c r="AF295" s="24">
        <v>0</v>
      </c>
      <c r="AG295" s="24">
        <f t="shared" si="34"/>
        <v>0</v>
      </c>
      <c r="AH295" s="24">
        <v>0</v>
      </c>
      <c r="AI295" s="24" t="str">
        <f>+[1]DEPURADO!G289</f>
        <v>SALDO DE CONTRATO LIQUIDADO</v>
      </c>
      <c r="AJ295" s="26"/>
      <c r="AK295" s="27"/>
    </row>
    <row r="296" spans="1:37" s="28" customFormat="1" ht="16.149999999999999" customHeight="1">
      <c r="A296" s="17">
        <f t="shared" si="28"/>
        <v>288</v>
      </c>
      <c r="B296" s="18" t="s">
        <v>44</v>
      </c>
      <c r="C296" s="17">
        <f>+[1]DEPURADO!A290</f>
        <v>28242</v>
      </c>
      <c r="D296" s="17">
        <f>+[1]DEPURADO!B290</f>
        <v>28242</v>
      </c>
      <c r="E296" s="19">
        <f>+[1]DEPURADO!C290</f>
        <v>42277</v>
      </c>
      <c r="F296" s="20">
        <f>+IF([1]DEPURADO!D290&gt;1,[1]DEPURADO!D290," ")</f>
        <v>42293</v>
      </c>
      <c r="G296" s="21">
        <f>[1]DEPURADO!F290</f>
        <v>39930</v>
      </c>
      <c r="H296" s="22">
        <v>0</v>
      </c>
      <c r="I296" s="22">
        <f>+[1]DEPURADO!M290+[1]DEPURADO!N290</f>
        <v>39930</v>
      </c>
      <c r="J296" s="22">
        <f>+[1]DEPURADO!R290</f>
        <v>0</v>
      </c>
      <c r="K296" s="23">
        <f>+[1]DEPURADO!P290+[1]DEPURADO!Q290</f>
        <v>0</v>
      </c>
      <c r="L296" s="22">
        <v>0</v>
      </c>
      <c r="M296" s="22">
        <v>0</v>
      </c>
      <c r="N296" s="22">
        <f t="shared" si="29"/>
        <v>0</v>
      </c>
      <c r="O296" s="22">
        <f t="shared" si="30"/>
        <v>0</v>
      </c>
      <c r="P296" s="18">
        <f>IF([1]DEPURADO!H290&gt;1,0,[1]DEPURADO!B290)</f>
        <v>28242</v>
      </c>
      <c r="Q296" s="24">
        <f t="shared" si="31"/>
        <v>39930</v>
      </c>
      <c r="R296" s="25">
        <f t="shared" si="32"/>
        <v>0</v>
      </c>
      <c r="S296" s="25">
        <f>+[1]DEPURADO!J290</f>
        <v>0</v>
      </c>
      <c r="T296" s="17" t="s">
        <v>45</v>
      </c>
      <c r="U296" s="25">
        <f>+[1]DEPURADO!I290</f>
        <v>0</v>
      </c>
      <c r="V296" s="24"/>
      <c r="W296" s="17" t="s">
        <v>45</v>
      </c>
      <c r="X296" s="25">
        <f>+[1]DEPURADO!K290+[1]DEPURADO!L290</f>
        <v>0</v>
      </c>
      <c r="Y296" s="17" t="s">
        <v>45</v>
      </c>
      <c r="Z296" s="25">
        <f t="shared" si="33"/>
        <v>0</v>
      </c>
      <c r="AA296" s="25"/>
      <c r="AB296" s="25">
        <v>0</v>
      </c>
      <c r="AC296" s="25">
        <v>0</v>
      </c>
      <c r="AD296" s="24"/>
      <c r="AE296" s="24">
        <f>+[1]DEPURADO!K290</f>
        <v>0</v>
      </c>
      <c r="AF296" s="24">
        <v>0</v>
      </c>
      <c r="AG296" s="24">
        <f t="shared" si="34"/>
        <v>0</v>
      </c>
      <c r="AH296" s="24">
        <v>0</v>
      </c>
      <c r="AI296" s="24" t="str">
        <f>+[1]DEPURADO!G290</f>
        <v>SALDO DE CONTRATO LIQUIDADO</v>
      </c>
      <c r="AJ296" s="26"/>
      <c r="AK296" s="27"/>
    </row>
    <row r="297" spans="1:37" s="28" customFormat="1" ht="16.149999999999999" customHeight="1">
      <c r="A297" s="17">
        <f t="shared" si="28"/>
        <v>289</v>
      </c>
      <c r="B297" s="18" t="s">
        <v>44</v>
      </c>
      <c r="C297" s="17">
        <f>+[1]DEPURADO!A291</f>
        <v>28075</v>
      </c>
      <c r="D297" s="17">
        <f>+[1]DEPURADO!B291</f>
        <v>28075</v>
      </c>
      <c r="E297" s="19">
        <f>+[1]DEPURADO!C291</f>
        <v>42277</v>
      </c>
      <c r="F297" s="20">
        <f>+IF([1]DEPURADO!D291&gt;1,[1]DEPURADO!D291," ")</f>
        <v>42293</v>
      </c>
      <c r="G297" s="21">
        <f>[1]DEPURADO!F291</f>
        <v>39930</v>
      </c>
      <c r="H297" s="22">
        <v>0</v>
      </c>
      <c r="I297" s="22">
        <f>+[1]DEPURADO!M291+[1]DEPURADO!N291</f>
        <v>39930</v>
      </c>
      <c r="J297" s="22">
        <f>+[1]DEPURADO!R291</f>
        <v>0</v>
      </c>
      <c r="K297" s="23">
        <f>+[1]DEPURADO!P291+[1]DEPURADO!Q291</f>
        <v>0</v>
      </c>
      <c r="L297" s="22">
        <v>0</v>
      </c>
      <c r="M297" s="22">
        <v>0</v>
      </c>
      <c r="N297" s="22">
        <f t="shared" si="29"/>
        <v>0</v>
      </c>
      <c r="O297" s="22">
        <f t="shared" si="30"/>
        <v>0</v>
      </c>
      <c r="P297" s="18">
        <f>IF([1]DEPURADO!H291&gt;1,0,[1]DEPURADO!B291)</f>
        <v>28075</v>
      </c>
      <c r="Q297" s="24">
        <f t="shared" si="31"/>
        <v>39930</v>
      </c>
      <c r="R297" s="25">
        <f t="shared" si="32"/>
        <v>0</v>
      </c>
      <c r="S297" s="25">
        <f>+[1]DEPURADO!J291</f>
        <v>0</v>
      </c>
      <c r="T297" s="17" t="s">
        <v>45</v>
      </c>
      <c r="U297" s="25">
        <f>+[1]DEPURADO!I291</f>
        <v>0</v>
      </c>
      <c r="V297" s="24"/>
      <c r="W297" s="17" t="s">
        <v>45</v>
      </c>
      <c r="X297" s="25">
        <f>+[1]DEPURADO!K291+[1]DEPURADO!L291</f>
        <v>0</v>
      </c>
      <c r="Y297" s="17" t="s">
        <v>45</v>
      </c>
      <c r="Z297" s="25">
        <f t="shared" si="33"/>
        <v>0</v>
      </c>
      <c r="AA297" s="25"/>
      <c r="AB297" s="25">
        <v>0</v>
      </c>
      <c r="AC297" s="25">
        <v>0</v>
      </c>
      <c r="AD297" s="24"/>
      <c r="AE297" s="24">
        <f>+[1]DEPURADO!K291</f>
        <v>0</v>
      </c>
      <c r="AF297" s="24">
        <v>0</v>
      </c>
      <c r="AG297" s="24">
        <f t="shared" si="34"/>
        <v>0</v>
      </c>
      <c r="AH297" s="24">
        <v>0</v>
      </c>
      <c r="AI297" s="24" t="str">
        <f>+[1]DEPURADO!G291</f>
        <v>SALDO DE CONTRATO LIQUIDADO</v>
      </c>
      <c r="AJ297" s="26"/>
      <c r="AK297" s="27"/>
    </row>
    <row r="298" spans="1:37" s="28" customFormat="1" ht="16.149999999999999" customHeight="1">
      <c r="A298" s="17">
        <f t="shared" si="28"/>
        <v>290</v>
      </c>
      <c r="B298" s="18" t="s">
        <v>44</v>
      </c>
      <c r="C298" s="17">
        <f>+[1]DEPURADO!A292</f>
        <v>28127</v>
      </c>
      <c r="D298" s="17">
        <f>+[1]DEPURADO!B292</f>
        <v>28127</v>
      </c>
      <c r="E298" s="19">
        <f>+[1]DEPURADO!C292</f>
        <v>42277</v>
      </c>
      <c r="F298" s="20">
        <f>+IF([1]DEPURADO!D292&gt;1,[1]DEPURADO!D292," ")</f>
        <v>42293</v>
      </c>
      <c r="G298" s="21">
        <f>[1]DEPURADO!F292</f>
        <v>39930</v>
      </c>
      <c r="H298" s="22">
        <v>0</v>
      </c>
      <c r="I298" s="22">
        <f>+[1]DEPURADO!M292+[1]DEPURADO!N292</f>
        <v>39930</v>
      </c>
      <c r="J298" s="22">
        <f>+[1]DEPURADO!R292</f>
        <v>0</v>
      </c>
      <c r="K298" s="23">
        <f>+[1]DEPURADO!P292+[1]DEPURADO!Q292</f>
        <v>0</v>
      </c>
      <c r="L298" s="22">
        <v>0</v>
      </c>
      <c r="M298" s="22">
        <v>0</v>
      </c>
      <c r="N298" s="22">
        <f t="shared" si="29"/>
        <v>0</v>
      </c>
      <c r="O298" s="22">
        <f t="shared" si="30"/>
        <v>0</v>
      </c>
      <c r="P298" s="18">
        <f>IF([1]DEPURADO!H292&gt;1,0,[1]DEPURADO!B292)</f>
        <v>28127</v>
      </c>
      <c r="Q298" s="24">
        <f t="shared" si="31"/>
        <v>39930</v>
      </c>
      <c r="R298" s="25">
        <f t="shared" si="32"/>
        <v>0</v>
      </c>
      <c r="S298" s="25">
        <f>+[1]DEPURADO!J292</f>
        <v>0</v>
      </c>
      <c r="T298" s="17" t="s">
        <v>45</v>
      </c>
      <c r="U298" s="25">
        <f>+[1]DEPURADO!I292</f>
        <v>0</v>
      </c>
      <c r="V298" s="24"/>
      <c r="W298" s="17" t="s">
        <v>45</v>
      </c>
      <c r="X298" s="25">
        <f>+[1]DEPURADO!K292+[1]DEPURADO!L292</f>
        <v>0</v>
      </c>
      <c r="Y298" s="17" t="s">
        <v>45</v>
      </c>
      <c r="Z298" s="25">
        <f t="shared" si="33"/>
        <v>0</v>
      </c>
      <c r="AA298" s="25"/>
      <c r="AB298" s="25">
        <v>0</v>
      </c>
      <c r="AC298" s="25">
        <v>0</v>
      </c>
      <c r="AD298" s="24"/>
      <c r="AE298" s="24">
        <f>+[1]DEPURADO!K292</f>
        <v>0</v>
      </c>
      <c r="AF298" s="24">
        <v>0</v>
      </c>
      <c r="AG298" s="24">
        <f t="shared" si="34"/>
        <v>0</v>
      </c>
      <c r="AH298" s="24">
        <v>0</v>
      </c>
      <c r="AI298" s="24" t="str">
        <f>+[1]DEPURADO!G292</f>
        <v>SALDO DE CONTRATO LIQUIDADO</v>
      </c>
      <c r="AJ298" s="26"/>
      <c r="AK298" s="27"/>
    </row>
    <row r="299" spans="1:37" s="28" customFormat="1" ht="16.149999999999999" customHeight="1">
      <c r="A299" s="17">
        <f t="shared" si="28"/>
        <v>291</v>
      </c>
      <c r="B299" s="18" t="s">
        <v>46</v>
      </c>
      <c r="C299" s="17">
        <f>+[1]DEPURADO!A293</f>
        <v>28158</v>
      </c>
      <c r="D299" s="17">
        <f>+[1]DEPURADO!B293</f>
        <v>28158</v>
      </c>
      <c r="E299" s="19">
        <f>+[1]DEPURADO!C293</f>
        <v>42277</v>
      </c>
      <c r="F299" s="20">
        <f>+IF([1]DEPURADO!D293&gt;1,[1]DEPURADO!D293," ")</f>
        <v>42293</v>
      </c>
      <c r="G299" s="21">
        <f>[1]DEPURADO!F293</f>
        <v>39930</v>
      </c>
      <c r="H299" s="22">
        <v>0</v>
      </c>
      <c r="I299" s="22">
        <f>+[1]DEPURADO!M293+[1]DEPURADO!N293</f>
        <v>39930</v>
      </c>
      <c r="J299" s="22">
        <f>+[1]DEPURADO!R293</f>
        <v>0</v>
      </c>
      <c r="K299" s="23">
        <f>+[1]DEPURADO!P293+[1]DEPURADO!Q293</f>
        <v>0</v>
      </c>
      <c r="L299" s="22">
        <v>0</v>
      </c>
      <c r="M299" s="22">
        <v>0</v>
      </c>
      <c r="N299" s="22">
        <f t="shared" si="29"/>
        <v>0</v>
      </c>
      <c r="O299" s="22">
        <f t="shared" si="30"/>
        <v>0</v>
      </c>
      <c r="P299" s="18">
        <f>IF([1]DEPURADO!H293&gt;1,0,[1]DEPURADO!B293)</f>
        <v>28158</v>
      </c>
      <c r="Q299" s="24">
        <f t="shared" si="31"/>
        <v>39930</v>
      </c>
      <c r="R299" s="25">
        <f t="shared" si="32"/>
        <v>0</v>
      </c>
      <c r="S299" s="25">
        <f>+[1]DEPURADO!J293</f>
        <v>0</v>
      </c>
      <c r="T299" s="17" t="s">
        <v>45</v>
      </c>
      <c r="U299" s="25">
        <f>+[1]DEPURADO!I293</f>
        <v>0</v>
      </c>
      <c r="V299" s="24"/>
      <c r="W299" s="17" t="s">
        <v>45</v>
      </c>
      <c r="X299" s="25">
        <f>+[1]DEPURADO!K293+[1]DEPURADO!L293</f>
        <v>0</v>
      </c>
      <c r="Y299" s="17" t="s">
        <v>45</v>
      </c>
      <c r="Z299" s="25">
        <f t="shared" si="33"/>
        <v>0</v>
      </c>
      <c r="AA299" s="25"/>
      <c r="AB299" s="25">
        <v>0</v>
      </c>
      <c r="AC299" s="25">
        <v>0</v>
      </c>
      <c r="AD299" s="24"/>
      <c r="AE299" s="24">
        <f>+[1]DEPURADO!K293</f>
        <v>0</v>
      </c>
      <c r="AF299" s="24">
        <v>0</v>
      </c>
      <c r="AG299" s="24">
        <f t="shared" si="34"/>
        <v>0</v>
      </c>
      <c r="AH299" s="24">
        <v>0</v>
      </c>
      <c r="AI299" s="24" t="str">
        <f>+[1]DEPURADO!G293</f>
        <v>SALDO DE CONTRATO LIQUIDADO</v>
      </c>
      <c r="AJ299" s="26"/>
      <c r="AK299" s="27"/>
    </row>
    <row r="300" spans="1:37" s="28" customFormat="1" ht="16.149999999999999" customHeight="1">
      <c r="A300" s="17">
        <f t="shared" si="28"/>
        <v>292</v>
      </c>
      <c r="B300" s="18" t="s">
        <v>44</v>
      </c>
      <c r="C300" s="17">
        <f>+[1]DEPURADO!A294</f>
        <v>28161</v>
      </c>
      <c r="D300" s="17">
        <f>+[1]DEPURADO!B294</f>
        <v>28161</v>
      </c>
      <c r="E300" s="19">
        <f>+[1]DEPURADO!C294</f>
        <v>42277</v>
      </c>
      <c r="F300" s="20">
        <f>+IF([1]DEPURADO!D294&gt;1,[1]DEPURADO!D294," ")</f>
        <v>42293</v>
      </c>
      <c r="G300" s="21">
        <f>[1]DEPURADO!F294</f>
        <v>39930</v>
      </c>
      <c r="H300" s="22">
        <v>0</v>
      </c>
      <c r="I300" s="22">
        <f>+[1]DEPURADO!M294+[1]DEPURADO!N294</f>
        <v>39930</v>
      </c>
      <c r="J300" s="22">
        <f>+[1]DEPURADO!R294</f>
        <v>0</v>
      </c>
      <c r="K300" s="23">
        <f>+[1]DEPURADO!P294+[1]DEPURADO!Q294</f>
        <v>0</v>
      </c>
      <c r="L300" s="22">
        <v>0</v>
      </c>
      <c r="M300" s="22">
        <v>0</v>
      </c>
      <c r="N300" s="22">
        <f t="shared" si="29"/>
        <v>0</v>
      </c>
      <c r="O300" s="22">
        <f t="shared" si="30"/>
        <v>0</v>
      </c>
      <c r="P300" s="18">
        <f>IF([1]DEPURADO!H294&gt;1,0,[1]DEPURADO!B294)</f>
        <v>28161</v>
      </c>
      <c r="Q300" s="24">
        <f t="shared" si="31"/>
        <v>39930</v>
      </c>
      <c r="R300" s="25">
        <f t="shared" si="32"/>
        <v>0</v>
      </c>
      <c r="S300" s="25">
        <f>+[1]DEPURADO!J294</f>
        <v>0</v>
      </c>
      <c r="T300" s="17" t="s">
        <v>45</v>
      </c>
      <c r="U300" s="25">
        <f>+[1]DEPURADO!I294</f>
        <v>0</v>
      </c>
      <c r="V300" s="24"/>
      <c r="W300" s="17" t="s">
        <v>45</v>
      </c>
      <c r="X300" s="25">
        <f>+[1]DEPURADO!K294+[1]DEPURADO!L294</f>
        <v>0</v>
      </c>
      <c r="Y300" s="17" t="s">
        <v>45</v>
      </c>
      <c r="Z300" s="25">
        <f t="shared" si="33"/>
        <v>0</v>
      </c>
      <c r="AA300" s="25"/>
      <c r="AB300" s="25">
        <v>0</v>
      </c>
      <c r="AC300" s="25">
        <v>0</v>
      </c>
      <c r="AD300" s="24"/>
      <c r="AE300" s="24">
        <f>+[1]DEPURADO!K294</f>
        <v>0</v>
      </c>
      <c r="AF300" s="24">
        <v>0</v>
      </c>
      <c r="AG300" s="24">
        <f t="shared" si="34"/>
        <v>0</v>
      </c>
      <c r="AH300" s="24">
        <v>0</v>
      </c>
      <c r="AI300" s="24" t="str">
        <f>+[1]DEPURADO!G294</f>
        <v>SALDO DE CONTRATO LIQUIDADO</v>
      </c>
      <c r="AJ300" s="26"/>
      <c r="AK300" s="27"/>
    </row>
    <row r="301" spans="1:37" s="28" customFormat="1" ht="16.149999999999999" customHeight="1">
      <c r="A301" s="17">
        <f t="shared" si="28"/>
        <v>293</v>
      </c>
      <c r="B301" s="18" t="s">
        <v>44</v>
      </c>
      <c r="C301" s="17">
        <f>+[1]DEPURADO!A295</f>
        <v>28164</v>
      </c>
      <c r="D301" s="17">
        <f>+[1]DEPURADO!B295</f>
        <v>28164</v>
      </c>
      <c r="E301" s="19">
        <f>+[1]DEPURADO!C295</f>
        <v>42277</v>
      </c>
      <c r="F301" s="20">
        <f>+IF([1]DEPURADO!D295&gt;1,[1]DEPURADO!D295," ")</f>
        <v>42293</v>
      </c>
      <c r="G301" s="21">
        <f>[1]DEPURADO!F295</f>
        <v>39930</v>
      </c>
      <c r="H301" s="22">
        <v>0</v>
      </c>
      <c r="I301" s="22">
        <f>+[1]DEPURADO!M295+[1]DEPURADO!N295</f>
        <v>39930</v>
      </c>
      <c r="J301" s="22">
        <f>+[1]DEPURADO!R295</f>
        <v>0</v>
      </c>
      <c r="K301" s="23">
        <f>+[1]DEPURADO!P295+[1]DEPURADO!Q295</f>
        <v>0</v>
      </c>
      <c r="L301" s="22">
        <v>0</v>
      </c>
      <c r="M301" s="22">
        <v>0</v>
      </c>
      <c r="N301" s="22">
        <f t="shared" si="29"/>
        <v>0</v>
      </c>
      <c r="O301" s="22">
        <f t="shared" si="30"/>
        <v>0</v>
      </c>
      <c r="P301" s="18">
        <f>IF([1]DEPURADO!H295&gt;1,0,[1]DEPURADO!B295)</f>
        <v>28164</v>
      </c>
      <c r="Q301" s="24">
        <f t="shared" si="31"/>
        <v>39930</v>
      </c>
      <c r="R301" s="25">
        <f t="shared" si="32"/>
        <v>0</v>
      </c>
      <c r="S301" s="25">
        <f>+[1]DEPURADO!J295</f>
        <v>0</v>
      </c>
      <c r="T301" s="17" t="s">
        <v>45</v>
      </c>
      <c r="U301" s="25">
        <f>+[1]DEPURADO!I295</f>
        <v>0</v>
      </c>
      <c r="V301" s="24"/>
      <c r="W301" s="17" t="s">
        <v>45</v>
      </c>
      <c r="X301" s="25">
        <f>+[1]DEPURADO!K295+[1]DEPURADO!L295</f>
        <v>0</v>
      </c>
      <c r="Y301" s="17" t="s">
        <v>45</v>
      </c>
      <c r="Z301" s="25">
        <f t="shared" si="33"/>
        <v>0</v>
      </c>
      <c r="AA301" s="25"/>
      <c r="AB301" s="25">
        <v>0</v>
      </c>
      <c r="AC301" s="25">
        <v>0</v>
      </c>
      <c r="AD301" s="24"/>
      <c r="AE301" s="24">
        <f>+[1]DEPURADO!K295</f>
        <v>0</v>
      </c>
      <c r="AF301" s="24">
        <v>0</v>
      </c>
      <c r="AG301" s="24">
        <f t="shared" si="34"/>
        <v>0</v>
      </c>
      <c r="AH301" s="24">
        <v>0</v>
      </c>
      <c r="AI301" s="24" t="str">
        <f>+[1]DEPURADO!G295</f>
        <v>SALDO DE CONTRATO LIQUIDADO</v>
      </c>
      <c r="AJ301" s="26"/>
      <c r="AK301" s="27"/>
    </row>
    <row r="302" spans="1:37" s="28" customFormat="1" ht="16.149999999999999" customHeight="1">
      <c r="A302" s="17">
        <f t="shared" si="28"/>
        <v>294</v>
      </c>
      <c r="B302" s="18" t="s">
        <v>44</v>
      </c>
      <c r="C302" s="17">
        <f>+[1]DEPURADO!A296</f>
        <v>28261</v>
      </c>
      <c r="D302" s="17">
        <f>+[1]DEPURADO!B296</f>
        <v>28261</v>
      </c>
      <c r="E302" s="19">
        <f>+[1]DEPURADO!C296</f>
        <v>42277</v>
      </c>
      <c r="F302" s="20">
        <f>+IF([1]DEPURADO!D296&gt;1,[1]DEPURADO!D296," ")</f>
        <v>42293</v>
      </c>
      <c r="G302" s="21">
        <f>[1]DEPURADO!F296</f>
        <v>39930</v>
      </c>
      <c r="H302" s="22">
        <v>0</v>
      </c>
      <c r="I302" s="22">
        <f>+[1]DEPURADO!M296+[1]DEPURADO!N296</f>
        <v>39930</v>
      </c>
      <c r="J302" s="22">
        <f>+[1]DEPURADO!R296</f>
        <v>0</v>
      </c>
      <c r="K302" s="23">
        <f>+[1]DEPURADO!P296+[1]DEPURADO!Q296</f>
        <v>0</v>
      </c>
      <c r="L302" s="22">
        <v>0</v>
      </c>
      <c r="M302" s="22">
        <v>0</v>
      </c>
      <c r="N302" s="22">
        <f t="shared" si="29"/>
        <v>0</v>
      </c>
      <c r="O302" s="22">
        <f t="shared" si="30"/>
        <v>0</v>
      </c>
      <c r="P302" s="18">
        <f>IF([1]DEPURADO!H296&gt;1,0,[1]DEPURADO!B296)</f>
        <v>28261</v>
      </c>
      <c r="Q302" s="24">
        <f t="shared" si="31"/>
        <v>39930</v>
      </c>
      <c r="R302" s="25">
        <f t="shared" si="32"/>
        <v>0</v>
      </c>
      <c r="S302" s="25">
        <f>+[1]DEPURADO!J296</f>
        <v>0</v>
      </c>
      <c r="T302" s="17" t="s">
        <v>45</v>
      </c>
      <c r="U302" s="25">
        <f>+[1]DEPURADO!I296</f>
        <v>0</v>
      </c>
      <c r="V302" s="24"/>
      <c r="W302" s="17" t="s">
        <v>45</v>
      </c>
      <c r="X302" s="25">
        <f>+[1]DEPURADO!K296+[1]DEPURADO!L296</f>
        <v>0</v>
      </c>
      <c r="Y302" s="17" t="s">
        <v>45</v>
      </c>
      <c r="Z302" s="25">
        <f t="shared" si="33"/>
        <v>0</v>
      </c>
      <c r="AA302" s="25"/>
      <c r="AB302" s="25">
        <v>0</v>
      </c>
      <c r="AC302" s="25">
        <v>0</v>
      </c>
      <c r="AD302" s="24"/>
      <c r="AE302" s="24">
        <f>+[1]DEPURADO!K296</f>
        <v>0</v>
      </c>
      <c r="AF302" s="24">
        <v>0</v>
      </c>
      <c r="AG302" s="24">
        <f t="shared" si="34"/>
        <v>0</v>
      </c>
      <c r="AH302" s="24">
        <v>0</v>
      </c>
      <c r="AI302" s="24" t="str">
        <f>+[1]DEPURADO!G296</f>
        <v>SALDO DE CONTRATO LIQUIDADO</v>
      </c>
      <c r="AJ302" s="26"/>
      <c r="AK302" s="27"/>
    </row>
    <row r="303" spans="1:37" s="28" customFormat="1" ht="16.149999999999999" customHeight="1">
      <c r="A303" s="17">
        <f t="shared" si="28"/>
        <v>295</v>
      </c>
      <c r="B303" s="18" t="s">
        <v>44</v>
      </c>
      <c r="C303" s="17">
        <f>+[1]DEPURADO!A297</f>
        <v>28631</v>
      </c>
      <c r="D303" s="17">
        <f>+[1]DEPURADO!B297</f>
        <v>28631</v>
      </c>
      <c r="E303" s="19">
        <f>+[1]DEPURADO!C297</f>
        <v>42277</v>
      </c>
      <c r="F303" s="20">
        <f>+IF([1]DEPURADO!D297&gt;1,[1]DEPURADO!D297," ")</f>
        <v>42293</v>
      </c>
      <c r="G303" s="21">
        <f>[1]DEPURADO!F297</f>
        <v>39930</v>
      </c>
      <c r="H303" s="22">
        <v>0</v>
      </c>
      <c r="I303" s="22">
        <f>+[1]DEPURADO!M297+[1]DEPURADO!N297</f>
        <v>39930</v>
      </c>
      <c r="J303" s="22">
        <f>+[1]DEPURADO!R297</f>
        <v>0</v>
      </c>
      <c r="K303" s="23">
        <f>+[1]DEPURADO!P297+[1]DEPURADO!Q297</f>
        <v>0</v>
      </c>
      <c r="L303" s="22">
        <v>0</v>
      </c>
      <c r="M303" s="22">
        <v>0</v>
      </c>
      <c r="N303" s="22">
        <f t="shared" si="29"/>
        <v>0</v>
      </c>
      <c r="O303" s="22">
        <f t="shared" si="30"/>
        <v>0</v>
      </c>
      <c r="P303" s="18">
        <f>IF([1]DEPURADO!H297&gt;1,0,[1]DEPURADO!B297)</f>
        <v>28631</v>
      </c>
      <c r="Q303" s="24">
        <f t="shared" si="31"/>
        <v>39930</v>
      </c>
      <c r="R303" s="25">
        <f t="shared" si="32"/>
        <v>0</v>
      </c>
      <c r="S303" s="25">
        <f>+[1]DEPURADO!J297</f>
        <v>0</v>
      </c>
      <c r="T303" s="17" t="s">
        <v>45</v>
      </c>
      <c r="U303" s="25">
        <f>+[1]DEPURADO!I297</f>
        <v>0</v>
      </c>
      <c r="V303" s="24"/>
      <c r="W303" s="17" t="s">
        <v>45</v>
      </c>
      <c r="X303" s="25">
        <f>+[1]DEPURADO!K297+[1]DEPURADO!L297</f>
        <v>0</v>
      </c>
      <c r="Y303" s="17" t="s">
        <v>45</v>
      </c>
      <c r="Z303" s="25">
        <f t="shared" si="33"/>
        <v>0</v>
      </c>
      <c r="AA303" s="25"/>
      <c r="AB303" s="25">
        <v>0</v>
      </c>
      <c r="AC303" s="25">
        <v>0</v>
      </c>
      <c r="AD303" s="24"/>
      <c r="AE303" s="24">
        <f>+[1]DEPURADO!K297</f>
        <v>0</v>
      </c>
      <c r="AF303" s="24">
        <v>0</v>
      </c>
      <c r="AG303" s="24">
        <f t="shared" si="34"/>
        <v>0</v>
      </c>
      <c r="AH303" s="24">
        <v>0</v>
      </c>
      <c r="AI303" s="24" t="str">
        <f>+[1]DEPURADO!G297</f>
        <v>SALDO DE CONTRATO LIQUIDADO</v>
      </c>
      <c r="AJ303" s="26"/>
      <c r="AK303" s="27"/>
    </row>
    <row r="304" spans="1:37" s="28" customFormat="1" ht="16.149999999999999" customHeight="1">
      <c r="A304" s="17">
        <f t="shared" si="28"/>
        <v>296</v>
      </c>
      <c r="B304" s="18" t="s">
        <v>44</v>
      </c>
      <c r="C304" s="17">
        <f>+[1]DEPURADO!A298</f>
        <v>28632</v>
      </c>
      <c r="D304" s="17">
        <f>+[1]DEPURADO!B298</f>
        <v>28632</v>
      </c>
      <c r="E304" s="19">
        <f>+[1]DEPURADO!C298</f>
        <v>42277</v>
      </c>
      <c r="F304" s="20">
        <f>+IF([1]DEPURADO!D298&gt;1,[1]DEPURADO!D298," ")</f>
        <v>42293</v>
      </c>
      <c r="G304" s="21">
        <f>[1]DEPURADO!F298</f>
        <v>39930</v>
      </c>
      <c r="H304" s="22">
        <v>0</v>
      </c>
      <c r="I304" s="22">
        <f>+[1]DEPURADO!M298+[1]DEPURADO!N298</f>
        <v>39930</v>
      </c>
      <c r="J304" s="22">
        <f>+[1]DEPURADO!R298</f>
        <v>0</v>
      </c>
      <c r="K304" s="23">
        <f>+[1]DEPURADO!P298+[1]DEPURADO!Q298</f>
        <v>0</v>
      </c>
      <c r="L304" s="22">
        <v>0</v>
      </c>
      <c r="M304" s="22">
        <v>0</v>
      </c>
      <c r="N304" s="22">
        <f t="shared" si="29"/>
        <v>0</v>
      </c>
      <c r="O304" s="22">
        <f t="shared" si="30"/>
        <v>0</v>
      </c>
      <c r="P304" s="18">
        <f>IF([1]DEPURADO!H298&gt;1,0,[1]DEPURADO!B298)</f>
        <v>28632</v>
      </c>
      <c r="Q304" s="24">
        <f t="shared" si="31"/>
        <v>39930</v>
      </c>
      <c r="R304" s="25">
        <f t="shared" si="32"/>
        <v>0</v>
      </c>
      <c r="S304" s="25">
        <f>+[1]DEPURADO!J298</f>
        <v>0</v>
      </c>
      <c r="T304" s="17" t="s">
        <v>45</v>
      </c>
      <c r="U304" s="25">
        <f>+[1]DEPURADO!I298</f>
        <v>0</v>
      </c>
      <c r="V304" s="24"/>
      <c r="W304" s="17" t="s">
        <v>45</v>
      </c>
      <c r="X304" s="25">
        <f>+[1]DEPURADO!K298+[1]DEPURADO!L298</f>
        <v>0</v>
      </c>
      <c r="Y304" s="17" t="s">
        <v>45</v>
      </c>
      <c r="Z304" s="25">
        <f t="shared" si="33"/>
        <v>0</v>
      </c>
      <c r="AA304" s="25"/>
      <c r="AB304" s="25">
        <v>0</v>
      </c>
      <c r="AC304" s="25">
        <v>0</v>
      </c>
      <c r="AD304" s="24"/>
      <c r="AE304" s="24">
        <f>+[1]DEPURADO!K298</f>
        <v>0</v>
      </c>
      <c r="AF304" s="24">
        <v>0</v>
      </c>
      <c r="AG304" s="24">
        <f t="shared" si="34"/>
        <v>0</v>
      </c>
      <c r="AH304" s="24">
        <v>0</v>
      </c>
      <c r="AI304" s="24" t="str">
        <f>+[1]DEPURADO!G298</f>
        <v>SALDO DE CONTRATO LIQUIDADO</v>
      </c>
      <c r="AJ304" s="26"/>
      <c r="AK304" s="27"/>
    </row>
    <row r="305" spans="1:37" s="28" customFormat="1" ht="16.149999999999999" customHeight="1">
      <c r="A305" s="17">
        <f t="shared" si="28"/>
        <v>297</v>
      </c>
      <c r="B305" s="18" t="s">
        <v>44</v>
      </c>
      <c r="C305" s="17">
        <f>+[1]DEPURADO!A299</f>
        <v>28647</v>
      </c>
      <c r="D305" s="17">
        <f>+[1]DEPURADO!B299</f>
        <v>28647</v>
      </c>
      <c r="E305" s="19">
        <f>+[1]DEPURADO!C299</f>
        <v>42277</v>
      </c>
      <c r="F305" s="20">
        <f>+IF([1]DEPURADO!D299&gt;1,[1]DEPURADO!D299," ")</f>
        <v>42293</v>
      </c>
      <c r="G305" s="21">
        <f>[1]DEPURADO!F299</f>
        <v>39930</v>
      </c>
      <c r="H305" s="22">
        <v>0</v>
      </c>
      <c r="I305" s="22">
        <f>+[1]DEPURADO!M299+[1]DEPURADO!N299</f>
        <v>39930</v>
      </c>
      <c r="J305" s="22">
        <f>+[1]DEPURADO!R299</f>
        <v>0</v>
      </c>
      <c r="K305" s="23">
        <f>+[1]DEPURADO!P299+[1]DEPURADO!Q299</f>
        <v>0</v>
      </c>
      <c r="L305" s="22">
        <v>0</v>
      </c>
      <c r="M305" s="22">
        <v>0</v>
      </c>
      <c r="N305" s="22">
        <f t="shared" si="29"/>
        <v>0</v>
      </c>
      <c r="O305" s="22">
        <f t="shared" si="30"/>
        <v>0</v>
      </c>
      <c r="P305" s="18">
        <f>IF([1]DEPURADO!H299&gt;1,0,[1]DEPURADO!B299)</f>
        <v>28647</v>
      </c>
      <c r="Q305" s="24">
        <f t="shared" si="31"/>
        <v>39930</v>
      </c>
      <c r="R305" s="25">
        <f t="shared" si="32"/>
        <v>0</v>
      </c>
      <c r="S305" s="25">
        <f>+[1]DEPURADO!J299</f>
        <v>0</v>
      </c>
      <c r="T305" s="17" t="s">
        <v>45</v>
      </c>
      <c r="U305" s="25">
        <f>+[1]DEPURADO!I299</f>
        <v>0</v>
      </c>
      <c r="V305" s="24"/>
      <c r="W305" s="17" t="s">
        <v>45</v>
      </c>
      <c r="X305" s="25">
        <f>+[1]DEPURADO!K299+[1]DEPURADO!L299</f>
        <v>0</v>
      </c>
      <c r="Y305" s="17" t="s">
        <v>45</v>
      </c>
      <c r="Z305" s="25">
        <f t="shared" si="33"/>
        <v>0</v>
      </c>
      <c r="AA305" s="25"/>
      <c r="AB305" s="25">
        <v>0</v>
      </c>
      <c r="AC305" s="25">
        <v>0</v>
      </c>
      <c r="AD305" s="24"/>
      <c r="AE305" s="24">
        <f>+[1]DEPURADO!K299</f>
        <v>0</v>
      </c>
      <c r="AF305" s="24">
        <v>0</v>
      </c>
      <c r="AG305" s="24">
        <f t="shared" si="34"/>
        <v>0</v>
      </c>
      <c r="AH305" s="24">
        <v>0</v>
      </c>
      <c r="AI305" s="24" t="str">
        <f>+[1]DEPURADO!G299</f>
        <v>SALDO DE CONTRATO LIQUIDADO</v>
      </c>
      <c r="AJ305" s="26"/>
      <c r="AK305" s="27"/>
    </row>
    <row r="306" spans="1:37" s="28" customFormat="1" ht="16.149999999999999" customHeight="1">
      <c r="A306" s="17">
        <f t="shared" si="28"/>
        <v>298</v>
      </c>
      <c r="B306" s="18" t="s">
        <v>44</v>
      </c>
      <c r="C306" s="17">
        <f>+[1]DEPURADO!A300</f>
        <v>28093</v>
      </c>
      <c r="D306" s="17">
        <f>+[1]DEPURADO!B300</f>
        <v>28093</v>
      </c>
      <c r="E306" s="19">
        <f>+[1]DEPURADO!C300</f>
        <v>42277</v>
      </c>
      <c r="F306" s="20">
        <f>+IF([1]DEPURADO!D300&gt;1,[1]DEPURADO!D300," ")</f>
        <v>42293</v>
      </c>
      <c r="G306" s="21">
        <f>[1]DEPURADO!F300</f>
        <v>39930</v>
      </c>
      <c r="H306" s="22">
        <v>0</v>
      </c>
      <c r="I306" s="22">
        <f>+[1]DEPURADO!M300+[1]DEPURADO!N300</f>
        <v>39930</v>
      </c>
      <c r="J306" s="22">
        <f>+[1]DEPURADO!R300</f>
        <v>0</v>
      </c>
      <c r="K306" s="23">
        <f>+[1]DEPURADO!P300+[1]DEPURADO!Q300</f>
        <v>0</v>
      </c>
      <c r="L306" s="22">
        <v>0</v>
      </c>
      <c r="M306" s="22">
        <v>0</v>
      </c>
      <c r="N306" s="22">
        <f t="shared" si="29"/>
        <v>0</v>
      </c>
      <c r="O306" s="22">
        <f t="shared" si="30"/>
        <v>0</v>
      </c>
      <c r="P306" s="18">
        <f>IF([1]DEPURADO!H300&gt;1,0,[1]DEPURADO!B300)</f>
        <v>28093</v>
      </c>
      <c r="Q306" s="24">
        <f t="shared" si="31"/>
        <v>39930</v>
      </c>
      <c r="R306" s="25">
        <f t="shared" si="32"/>
        <v>0</v>
      </c>
      <c r="S306" s="25">
        <f>+[1]DEPURADO!J300</f>
        <v>0</v>
      </c>
      <c r="T306" s="17" t="s">
        <v>45</v>
      </c>
      <c r="U306" s="25">
        <f>+[1]DEPURADO!I300</f>
        <v>0</v>
      </c>
      <c r="V306" s="24"/>
      <c r="W306" s="17" t="s">
        <v>45</v>
      </c>
      <c r="X306" s="25">
        <f>+[1]DEPURADO!K300+[1]DEPURADO!L300</f>
        <v>0</v>
      </c>
      <c r="Y306" s="17" t="s">
        <v>45</v>
      </c>
      <c r="Z306" s="25">
        <f t="shared" si="33"/>
        <v>0</v>
      </c>
      <c r="AA306" s="25"/>
      <c r="AB306" s="25">
        <v>0</v>
      </c>
      <c r="AC306" s="25">
        <v>0</v>
      </c>
      <c r="AD306" s="24"/>
      <c r="AE306" s="24">
        <f>+[1]DEPURADO!K300</f>
        <v>0</v>
      </c>
      <c r="AF306" s="24">
        <v>0</v>
      </c>
      <c r="AG306" s="24">
        <f t="shared" si="34"/>
        <v>0</v>
      </c>
      <c r="AH306" s="24">
        <v>0</v>
      </c>
      <c r="AI306" s="24" t="str">
        <f>+[1]DEPURADO!G300</f>
        <v>SALDO DE CONTRATO LIQUIDADO</v>
      </c>
      <c r="AJ306" s="26"/>
      <c r="AK306" s="27"/>
    </row>
    <row r="307" spans="1:37" s="28" customFormat="1" ht="16.149999999999999" customHeight="1">
      <c r="A307" s="17">
        <f t="shared" si="28"/>
        <v>299</v>
      </c>
      <c r="B307" s="18" t="s">
        <v>44</v>
      </c>
      <c r="C307" s="17">
        <f>+[1]DEPURADO!A301</f>
        <v>28096</v>
      </c>
      <c r="D307" s="17">
        <f>+[1]DEPURADO!B301</f>
        <v>28096</v>
      </c>
      <c r="E307" s="19">
        <f>+[1]DEPURADO!C301</f>
        <v>42277</v>
      </c>
      <c r="F307" s="20">
        <f>+IF([1]DEPURADO!D301&gt;1,[1]DEPURADO!D301," ")</f>
        <v>42293</v>
      </c>
      <c r="G307" s="21">
        <f>[1]DEPURADO!F301</f>
        <v>39930</v>
      </c>
      <c r="H307" s="22">
        <v>0</v>
      </c>
      <c r="I307" s="22">
        <f>+[1]DEPURADO!M301+[1]DEPURADO!N301</f>
        <v>39930</v>
      </c>
      <c r="J307" s="22">
        <f>+[1]DEPURADO!R301</f>
        <v>0</v>
      </c>
      <c r="K307" s="23">
        <f>+[1]DEPURADO!P301+[1]DEPURADO!Q301</f>
        <v>0</v>
      </c>
      <c r="L307" s="22">
        <v>0</v>
      </c>
      <c r="M307" s="22">
        <v>0</v>
      </c>
      <c r="N307" s="22">
        <f t="shared" si="29"/>
        <v>0</v>
      </c>
      <c r="O307" s="22">
        <f t="shared" si="30"/>
        <v>0</v>
      </c>
      <c r="P307" s="18">
        <f>IF([1]DEPURADO!H301&gt;1,0,[1]DEPURADO!B301)</f>
        <v>28096</v>
      </c>
      <c r="Q307" s="24">
        <f t="shared" si="31"/>
        <v>39930</v>
      </c>
      <c r="R307" s="25">
        <f t="shared" si="32"/>
        <v>0</v>
      </c>
      <c r="S307" s="25">
        <f>+[1]DEPURADO!J301</f>
        <v>0</v>
      </c>
      <c r="T307" s="17" t="s">
        <v>45</v>
      </c>
      <c r="U307" s="25">
        <f>+[1]DEPURADO!I301</f>
        <v>0</v>
      </c>
      <c r="V307" s="24"/>
      <c r="W307" s="17" t="s">
        <v>45</v>
      </c>
      <c r="X307" s="25">
        <f>+[1]DEPURADO!K301+[1]DEPURADO!L301</f>
        <v>0</v>
      </c>
      <c r="Y307" s="17" t="s">
        <v>45</v>
      </c>
      <c r="Z307" s="25">
        <f t="shared" si="33"/>
        <v>0</v>
      </c>
      <c r="AA307" s="25"/>
      <c r="AB307" s="25">
        <v>0</v>
      </c>
      <c r="AC307" s="25">
        <v>0</v>
      </c>
      <c r="AD307" s="24"/>
      <c r="AE307" s="24">
        <f>+[1]DEPURADO!K301</f>
        <v>0</v>
      </c>
      <c r="AF307" s="24">
        <v>0</v>
      </c>
      <c r="AG307" s="24">
        <f t="shared" si="34"/>
        <v>0</v>
      </c>
      <c r="AH307" s="24">
        <v>0</v>
      </c>
      <c r="AI307" s="24" t="str">
        <f>+[1]DEPURADO!G301</f>
        <v>SALDO DE CONTRATO LIQUIDADO</v>
      </c>
      <c r="AJ307" s="26"/>
      <c r="AK307" s="27"/>
    </row>
    <row r="308" spans="1:37" s="28" customFormat="1" ht="16.149999999999999" customHeight="1">
      <c r="A308" s="17">
        <f t="shared" si="28"/>
        <v>300</v>
      </c>
      <c r="B308" s="18" t="s">
        <v>44</v>
      </c>
      <c r="C308" s="17">
        <f>+[1]DEPURADO!A302</f>
        <v>28659</v>
      </c>
      <c r="D308" s="17">
        <f>+[1]DEPURADO!B302</f>
        <v>28659</v>
      </c>
      <c r="E308" s="19">
        <f>+[1]DEPURADO!C302</f>
        <v>42277</v>
      </c>
      <c r="F308" s="20">
        <f>+IF([1]DEPURADO!D302&gt;1,[1]DEPURADO!D302," ")</f>
        <v>42293</v>
      </c>
      <c r="G308" s="21">
        <f>[1]DEPURADO!F302</f>
        <v>39930</v>
      </c>
      <c r="H308" s="22">
        <v>0</v>
      </c>
      <c r="I308" s="22">
        <f>+[1]DEPURADO!M302+[1]DEPURADO!N302</f>
        <v>39930</v>
      </c>
      <c r="J308" s="22">
        <f>+[1]DEPURADO!R302</f>
        <v>0</v>
      </c>
      <c r="K308" s="23">
        <f>+[1]DEPURADO!P302+[1]DEPURADO!Q302</f>
        <v>0</v>
      </c>
      <c r="L308" s="22">
        <v>0</v>
      </c>
      <c r="M308" s="22">
        <v>0</v>
      </c>
      <c r="N308" s="22">
        <f t="shared" si="29"/>
        <v>0</v>
      </c>
      <c r="O308" s="22">
        <f t="shared" si="30"/>
        <v>0</v>
      </c>
      <c r="P308" s="18">
        <f>IF([1]DEPURADO!H302&gt;1,0,[1]DEPURADO!B302)</f>
        <v>28659</v>
      </c>
      <c r="Q308" s="24">
        <f t="shared" si="31"/>
        <v>39930</v>
      </c>
      <c r="R308" s="25">
        <f t="shared" si="32"/>
        <v>0</v>
      </c>
      <c r="S308" s="25">
        <f>+[1]DEPURADO!J302</f>
        <v>0</v>
      </c>
      <c r="T308" s="17" t="s">
        <v>45</v>
      </c>
      <c r="U308" s="25">
        <f>+[1]DEPURADO!I302</f>
        <v>0</v>
      </c>
      <c r="V308" s="24"/>
      <c r="W308" s="17" t="s">
        <v>45</v>
      </c>
      <c r="X308" s="25">
        <f>+[1]DEPURADO!K302+[1]DEPURADO!L302</f>
        <v>0</v>
      </c>
      <c r="Y308" s="17" t="s">
        <v>45</v>
      </c>
      <c r="Z308" s="25">
        <f t="shared" si="33"/>
        <v>0</v>
      </c>
      <c r="AA308" s="25"/>
      <c r="AB308" s="25">
        <v>0</v>
      </c>
      <c r="AC308" s="25">
        <v>0</v>
      </c>
      <c r="AD308" s="24"/>
      <c r="AE308" s="24">
        <f>+[1]DEPURADO!K302</f>
        <v>0</v>
      </c>
      <c r="AF308" s="24">
        <v>0</v>
      </c>
      <c r="AG308" s="24">
        <f t="shared" si="34"/>
        <v>0</v>
      </c>
      <c r="AH308" s="24">
        <v>0</v>
      </c>
      <c r="AI308" s="24" t="str">
        <f>+[1]DEPURADO!G302</f>
        <v>SALDO DE CONTRATO LIQUIDADO</v>
      </c>
      <c r="AJ308" s="26"/>
      <c r="AK308" s="27"/>
    </row>
    <row r="309" spans="1:37" s="28" customFormat="1" ht="16.149999999999999" customHeight="1">
      <c r="A309" s="17">
        <f t="shared" si="28"/>
        <v>301</v>
      </c>
      <c r="B309" s="18" t="s">
        <v>44</v>
      </c>
      <c r="C309" s="17">
        <f>+[1]DEPURADO!A303</f>
        <v>28094</v>
      </c>
      <c r="D309" s="17">
        <f>+[1]DEPURADO!B303</f>
        <v>28094</v>
      </c>
      <c r="E309" s="19">
        <f>+[1]DEPURADO!C303</f>
        <v>42277</v>
      </c>
      <c r="F309" s="20">
        <f>+IF([1]DEPURADO!D303&gt;1,[1]DEPURADO!D303," ")</f>
        <v>42293</v>
      </c>
      <c r="G309" s="21">
        <f>[1]DEPURADO!F303</f>
        <v>39930</v>
      </c>
      <c r="H309" s="22">
        <v>0</v>
      </c>
      <c r="I309" s="22">
        <f>+[1]DEPURADO!M303+[1]DEPURADO!N303</f>
        <v>39930</v>
      </c>
      <c r="J309" s="22">
        <f>+[1]DEPURADO!R303</f>
        <v>0</v>
      </c>
      <c r="K309" s="23">
        <f>+[1]DEPURADO!P303+[1]DEPURADO!Q303</f>
        <v>0</v>
      </c>
      <c r="L309" s="22">
        <v>0</v>
      </c>
      <c r="M309" s="22">
        <v>0</v>
      </c>
      <c r="N309" s="22">
        <f t="shared" si="29"/>
        <v>0</v>
      </c>
      <c r="O309" s="22">
        <f t="shared" si="30"/>
        <v>0</v>
      </c>
      <c r="P309" s="18">
        <f>IF([1]DEPURADO!H303&gt;1,0,[1]DEPURADO!B303)</f>
        <v>28094</v>
      </c>
      <c r="Q309" s="24">
        <f t="shared" si="31"/>
        <v>39930</v>
      </c>
      <c r="R309" s="25">
        <f t="shared" si="32"/>
        <v>0</v>
      </c>
      <c r="S309" s="25">
        <f>+[1]DEPURADO!J303</f>
        <v>0</v>
      </c>
      <c r="T309" s="17" t="s">
        <v>45</v>
      </c>
      <c r="U309" s="25">
        <f>+[1]DEPURADO!I303</f>
        <v>0</v>
      </c>
      <c r="V309" s="24"/>
      <c r="W309" s="17" t="s">
        <v>45</v>
      </c>
      <c r="X309" s="25">
        <f>+[1]DEPURADO!K303+[1]DEPURADO!L303</f>
        <v>0</v>
      </c>
      <c r="Y309" s="17" t="s">
        <v>45</v>
      </c>
      <c r="Z309" s="25">
        <f t="shared" si="33"/>
        <v>0</v>
      </c>
      <c r="AA309" s="25"/>
      <c r="AB309" s="25">
        <v>0</v>
      </c>
      <c r="AC309" s="25">
        <v>0</v>
      </c>
      <c r="AD309" s="24"/>
      <c r="AE309" s="24">
        <f>+[1]DEPURADO!K303</f>
        <v>0</v>
      </c>
      <c r="AF309" s="24">
        <v>0</v>
      </c>
      <c r="AG309" s="24">
        <f t="shared" si="34"/>
        <v>0</v>
      </c>
      <c r="AH309" s="24">
        <v>0</v>
      </c>
      <c r="AI309" s="24" t="str">
        <f>+[1]DEPURADO!G303</f>
        <v>SALDO DE CONTRATO LIQUIDADO</v>
      </c>
      <c r="AJ309" s="26"/>
      <c r="AK309" s="27"/>
    </row>
    <row r="310" spans="1:37" s="28" customFormat="1" ht="16.149999999999999" customHeight="1">
      <c r="A310" s="17">
        <f t="shared" si="28"/>
        <v>302</v>
      </c>
      <c r="B310" s="18" t="s">
        <v>44</v>
      </c>
      <c r="C310" s="17">
        <f>+[1]DEPURADO!A304</f>
        <v>28604</v>
      </c>
      <c r="D310" s="17">
        <f>+[1]DEPURADO!B304</f>
        <v>28604</v>
      </c>
      <c r="E310" s="19">
        <f>+[1]DEPURADO!C304</f>
        <v>42277</v>
      </c>
      <c r="F310" s="20">
        <f>+IF([1]DEPURADO!D304&gt;1,[1]DEPURADO!D304," ")</f>
        <v>42293</v>
      </c>
      <c r="G310" s="21">
        <f>[1]DEPURADO!F304</f>
        <v>41220</v>
      </c>
      <c r="H310" s="22">
        <v>0</v>
      </c>
      <c r="I310" s="22">
        <f>+[1]DEPURADO!M304+[1]DEPURADO!N304</f>
        <v>41220</v>
      </c>
      <c r="J310" s="22">
        <f>+[1]DEPURADO!R304</f>
        <v>0</v>
      </c>
      <c r="K310" s="23">
        <f>+[1]DEPURADO!P304+[1]DEPURADO!Q304</f>
        <v>0</v>
      </c>
      <c r="L310" s="22">
        <v>0</v>
      </c>
      <c r="M310" s="22">
        <v>0</v>
      </c>
      <c r="N310" s="22">
        <f t="shared" si="29"/>
        <v>0</v>
      </c>
      <c r="O310" s="22">
        <f t="shared" si="30"/>
        <v>0</v>
      </c>
      <c r="P310" s="18">
        <f>IF([1]DEPURADO!H304&gt;1,0,[1]DEPURADO!B304)</f>
        <v>28604</v>
      </c>
      <c r="Q310" s="24">
        <f t="shared" si="31"/>
        <v>41220</v>
      </c>
      <c r="R310" s="25">
        <f t="shared" si="32"/>
        <v>0</v>
      </c>
      <c r="S310" s="25">
        <f>+[1]DEPURADO!J304</f>
        <v>0</v>
      </c>
      <c r="T310" s="17" t="s">
        <v>45</v>
      </c>
      <c r="U310" s="25">
        <f>+[1]DEPURADO!I304</f>
        <v>0</v>
      </c>
      <c r="V310" s="24"/>
      <c r="W310" s="17" t="s">
        <v>45</v>
      </c>
      <c r="X310" s="25">
        <f>+[1]DEPURADO!K304+[1]DEPURADO!L304</f>
        <v>0</v>
      </c>
      <c r="Y310" s="17" t="s">
        <v>45</v>
      </c>
      <c r="Z310" s="25">
        <f t="shared" si="33"/>
        <v>0</v>
      </c>
      <c r="AA310" s="25"/>
      <c r="AB310" s="25">
        <v>0</v>
      </c>
      <c r="AC310" s="25">
        <v>0</v>
      </c>
      <c r="AD310" s="24"/>
      <c r="AE310" s="24">
        <f>+[1]DEPURADO!K304</f>
        <v>0</v>
      </c>
      <c r="AF310" s="24">
        <v>0</v>
      </c>
      <c r="AG310" s="24">
        <f t="shared" si="34"/>
        <v>0</v>
      </c>
      <c r="AH310" s="24">
        <v>0</v>
      </c>
      <c r="AI310" s="24" t="str">
        <f>+[1]DEPURADO!G304</f>
        <v>SALDO DE CONTRATO LIQUIDADO</v>
      </c>
      <c r="AJ310" s="26"/>
      <c r="AK310" s="27"/>
    </row>
    <row r="311" spans="1:37" s="28" customFormat="1" ht="16.149999999999999" customHeight="1">
      <c r="A311" s="17">
        <f t="shared" si="28"/>
        <v>303</v>
      </c>
      <c r="B311" s="18" t="s">
        <v>44</v>
      </c>
      <c r="C311" s="17">
        <f>+[1]DEPURADO!A305</f>
        <v>27991</v>
      </c>
      <c r="D311" s="17">
        <f>+[1]DEPURADO!B305</f>
        <v>27991</v>
      </c>
      <c r="E311" s="19">
        <f>+[1]DEPURADO!C305</f>
        <v>42277</v>
      </c>
      <c r="F311" s="20">
        <f>+IF([1]DEPURADO!D305&gt;1,[1]DEPURADO!D305," ")</f>
        <v>42293</v>
      </c>
      <c r="G311" s="21">
        <f>[1]DEPURADO!F305</f>
        <v>42610</v>
      </c>
      <c r="H311" s="22">
        <v>0</v>
      </c>
      <c r="I311" s="22">
        <f>+[1]DEPURADO!M305+[1]DEPURADO!N305</f>
        <v>42610</v>
      </c>
      <c r="J311" s="22">
        <f>+[1]DEPURADO!R305</f>
        <v>0</v>
      </c>
      <c r="K311" s="23">
        <f>+[1]DEPURADO!P305+[1]DEPURADO!Q305</f>
        <v>0</v>
      </c>
      <c r="L311" s="22">
        <v>0</v>
      </c>
      <c r="M311" s="22">
        <v>0</v>
      </c>
      <c r="N311" s="22">
        <f t="shared" si="29"/>
        <v>0</v>
      </c>
      <c r="O311" s="22">
        <f t="shared" si="30"/>
        <v>0</v>
      </c>
      <c r="P311" s="18">
        <f>IF([1]DEPURADO!H305&gt;1,0,[1]DEPURADO!B305)</f>
        <v>27991</v>
      </c>
      <c r="Q311" s="24">
        <f t="shared" si="31"/>
        <v>42610</v>
      </c>
      <c r="R311" s="25">
        <f t="shared" si="32"/>
        <v>0</v>
      </c>
      <c r="S311" s="25">
        <f>+[1]DEPURADO!J305</f>
        <v>0</v>
      </c>
      <c r="T311" s="17" t="s">
        <v>45</v>
      </c>
      <c r="U311" s="25">
        <f>+[1]DEPURADO!I305</f>
        <v>0</v>
      </c>
      <c r="V311" s="24"/>
      <c r="W311" s="17" t="s">
        <v>45</v>
      </c>
      <c r="X311" s="25">
        <f>+[1]DEPURADO!K305+[1]DEPURADO!L305</f>
        <v>0</v>
      </c>
      <c r="Y311" s="17" t="s">
        <v>45</v>
      </c>
      <c r="Z311" s="25">
        <f t="shared" si="33"/>
        <v>0</v>
      </c>
      <c r="AA311" s="25"/>
      <c r="AB311" s="25">
        <v>0</v>
      </c>
      <c r="AC311" s="25">
        <v>0</v>
      </c>
      <c r="AD311" s="24"/>
      <c r="AE311" s="24">
        <f>+[1]DEPURADO!K305</f>
        <v>0</v>
      </c>
      <c r="AF311" s="24">
        <v>0</v>
      </c>
      <c r="AG311" s="24">
        <f t="shared" si="34"/>
        <v>0</v>
      </c>
      <c r="AH311" s="24">
        <v>0</v>
      </c>
      <c r="AI311" s="24" t="str">
        <f>+[1]DEPURADO!G305</f>
        <v>SALDO DE CONTRATO LIQUIDADO</v>
      </c>
      <c r="AJ311" s="26"/>
      <c r="AK311" s="27"/>
    </row>
    <row r="312" spans="1:37" s="28" customFormat="1" ht="16.149999999999999" customHeight="1">
      <c r="A312" s="17">
        <f t="shared" si="28"/>
        <v>304</v>
      </c>
      <c r="B312" s="18" t="s">
        <v>44</v>
      </c>
      <c r="C312" s="17">
        <f>+[1]DEPURADO!A306</f>
        <v>28027</v>
      </c>
      <c r="D312" s="17">
        <f>+[1]DEPURADO!B306</f>
        <v>28027</v>
      </c>
      <c r="E312" s="19">
        <f>+[1]DEPURADO!C306</f>
        <v>42277</v>
      </c>
      <c r="F312" s="20">
        <f>+IF([1]DEPURADO!D306&gt;1,[1]DEPURADO!D306," ")</f>
        <v>42293</v>
      </c>
      <c r="G312" s="21">
        <f>[1]DEPURADO!F306</f>
        <v>42610</v>
      </c>
      <c r="H312" s="22">
        <v>0</v>
      </c>
      <c r="I312" s="22">
        <f>+[1]DEPURADO!M306+[1]DEPURADO!N306</f>
        <v>42610</v>
      </c>
      <c r="J312" s="22">
        <f>+[1]DEPURADO!R306</f>
        <v>0</v>
      </c>
      <c r="K312" s="23">
        <f>+[1]DEPURADO!P306+[1]DEPURADO!Q306</f>
        <v>0</v>
      </c>
      <c r="L312" s="22">
        <v>0</v>
      </c>
      <c r="M312" s="22">
        <v>0</v>
      </c>
      <c r="N312" s="22">
        <f t="shared" si="29"/>
        <v>0</v>
      </c>
      <c r="O312" s="22">
        <f t="shared" si="30"/>
        <v>0</v>
      </c>
      <c r="P312" s="18">
        <f>IF([1]DEPURADO!H306&gt;1,0,[1]DEPURADO!B306)</f>
        <v>28027</v>
      </c>
      <c r="Q312" s="24">
        <f t="shared" si="31"/>
        <v>42610</v>
      </c>
      <c r="R312" s="25">
        <f t="shared" si="32"/>
        <v>0</v>
      </c>
      <c r="S312" s="25">
        <f>+[1]DEPURADO!J306</f>
        <v>0</v>
      </c>
      <c r="T312" s="17" t="s">
        <v>45</v>
      </c>
      <c r="U312" s="25">
        <f>+[1]DEPURADO!I306</f>
        <v>0</v>
      </c>
      <c r="V312" s="24"/>
      <c r="W312" s="17" t="s">
        <v>45</v>
      </c>
      <c r="X312" s="25">
        <f>+[1]DEPURADO!K306+[1]DEPURADO!L306</f>
        <v>0</v>
      </c>
      <c r="Y312" s="17" t="s">
        <v>45</v>
      </c>
      <c r="Z312" s="25">
        <f t="shared" si="33"/>
        <v>0</v>
      </c>
      <c r="AA312" s="25"/>
      <c r="AB312" s="25">
        <v>0</v>
      </c>
      <c r="AC312" s="25">
        <v>0</v>
      </c>
      <c r="AD312" s="24"/>
      <c r="AE312" s="24">
        <f>+[1]DEPURADO!K306</f>
        <v>0</v>
      </c>
      <c r="AF312" s="24">
        <v>0</v>
      </c>
      <c r="AG312" s="24">
        <f t="shared" si="34"/>
        <v>0</v>
      </c>
      <c r="AH312" s="24">
        <v>0</v>
      </c>
      <c r="AI312" s="24" t="str">
        <f>+[1]DEPURADO!G306</f>
        <v>SALDO DE CONTRATO LIQUIDADO</v>
      </c>
      <c r="AJ312" s="26"/>
      <c r="AK312" s="27"/>
    </row>
    <row r="313" spans="1:37" s="28" customFormat="1" ht="16.149999999999999" customHeight="1">
      <c r="A313" s="17">
        <f t="shared" si="28"/>
        <v>305</v>
      </c>
      <c r="B313" s="18" t="s">
        <v>44</v>
      </c>
      <c r="C313" s="17">
        <f>+[1]DEPURADO!A307</f>
        <v>28048</v>
      </c>
      <c r="D313" s="17">
        <f>+[1]DEPURADO!B307</f>
        <v>28048</v>
      </c>
      <c r="E313" s="19">
        <f>+[1]DEPURADO!C307</f>
        <v>42277</v>
      </c>
      <c r="F313" s="20">
        <f>+IF([1]DEPURADO!D307&gt;1,[1]DEPURADO!D307," ")</f>
        <v>42293</v>
      </c>
      <c r="G313" s="21">
        <f>[1]DEPURADO!F307</f>
        <v>42610</v>
      </c>
      <c r="H313" s="22">
        <v>0</v>
      </c>
      <c r="I313" s="22">
        <f>+[1]DEPURADO!M307+[1]DEPURADO!N307</f>
        <v>42610</v>
      </c>
      <c r="J313" s="22">
        <f>+[1]DEPURADO!R307</f>
        <v>0</v>
      </c>
      <c r="K313" s="23">
        <f>+[1]DEPURADO!P307+[1]DEPURADO!Q307</f>
        <v>0</v>
      </c>
      <c r="L313" s="22">
        <v>0</v>
      </c>
      <c r="M313" s="22">
        <v>0</v>
      </c>
      <c r="N313" s="22">
        <f t="shared" si="29"/>
        <v>0</v>
      </c>
      <c r="O313" s="22">
        <f t="shared" si="30"/>
        <v>0</v>
      </c>
      <c r="P313" s="18">
        <f>IF([1]DEPURADO!H307&gt;1,0,[1]DEPURADO!B307)</f>
        <v>28048</v>
      </c>
      <c r="Q313" s="24">
        <f t="shared" si="31"/>
        <v>42610</v>
      </c>
      <c r="R313" s="25">
        <f t="shared" si="32"/>
        <v>0</v>
      </c>
      <c r="S313" s="25">
        <f>+[1]DEPURADO!J307</f>
        <v>0</v>
      </c>
      <c r="T313" s="17" t="s">
        <v>45</v>
      </c>
      <c r="U313" s="25">
        <f>+[1]DEPURADO!I307</f>
        <v>0</v>
      </c>
      <c r="V313" s="24"/>
      <c r="W313" s="17" t="s">
        <v>45</v>
      </c>
      <c r="X313" s="25">
        <f>+[1]DEPURADO!K307+[1]DEPURADO!L307</f>
        <v>0</v>
      </c>
      <c r="Y313" s="17" t="s">
        <v>45</v>
      </c>
      <c r="Z313" s="25">
        <f t="shared" si="33"/>
        <v>0</v>
      </c>
      <c r="AA313" s="25"/>
      <c r="AB313" s="25">
        <v>0</v>
      </c>
      <c r="AC313" s="25">
        <v>0</v>
      </c>
      <c r="AD313" s="24"/>
      <c r="AE313" s="24">
        <f>+[1]DEPURADO!K307</f>
        <v>0</v>
      </c>
      <c r="AF313" s="24">
        <v>0</v>
      </c>
      <c r="AG313" s="24">
        <f t="shared" si="34"/>
        <v>0</v>
      </c>
      <c r="AH313" s="24">
        <v>0</v>
      </c>
      <c r="AI313" s="24" t="str">
        <f>+[1]DEPURADO!G307</f>
        <v>SALDO DE CONTRATO LIQUIDADO</v>
      </c>
      <c r="AJ313" s="26"/>
      <c r="AK313" s="27"/>
    </row>
    <row r="314" spans="1:37" s="28" customFormat="1" ht="16.149999999999999" customHeight="1">
      <c r="A314" s="17">
        <f t="shared" si="28"/>
        <v>306</v>
      </c>
      <c r="B314" s="18" t="s">
        <v>44</v>
      </c>
      <c r="C314" s="17">
        <f>+[1]DEPURADO!A308</f>
        <v>28078</v>
      </c>
      <c r="D314" s="17">
        <f>+[1]DEPURADO!B308</f>
        <v>28078</v>
      </c>
      <c r="E314" s="19">
        <f>+[1]DEPURADO!C308</f>
        <v>42277</v>
      </c>
      <c r="F314" s="20">
        <f>+IF([1]DEPURADO!D308&gt;1,[1]DEPURADO!D308," ")</f>
        <v>42293</v>
      </c>
      <c r="G314" s="21">
        <f>[1]DEPURADO!F308</f>
        <v>42610</v>
      </c>
      <c r="H314" s="22">
        <v>0</v>
      </c>
      <c r="I314" s="22">
        <f>+[1]DEPURADO!M308+[1]DEPURADO!N308</f>
        <v>42610</v>
      </c>
      <c r="J314" s="22">
        <f>+[1]DEPURADO!R308</f>
        <v>0</v>
      </c>
      <c r="K314" s="23">
        <f>+[1]DEPURADO!P308+[1]DEPURADO!Q308</f>
        <v>0</v>
      </c>
      <c r="L314" s="22">
        <v>0</v>
      </c>
      <c r="M314" s="22">
        <v>0</v>
      </c>
      <c r="N314" s="22">
        <f t="shared" si="29"/>
        <v>0</v>
      </c>
      <c r="O314" s="22">
        <f t="shared" si="30"/>
        <v>0</v>
      </c>
      <c r="P314" s="18">
        <f>IF([1]DEPURADO!H308&gt;1,0,[1]DEPURADO!B308)</f>
        <v>28078</v>
      </c>
      <c r="Q314" s="24">
        <f t="shared" si="31"/>
        <v>42610</v>
      </c>
      <c r="R314" s="25">
        <f t="shared" si="32"/>
        <v>0</v>
      </c>
      <c r="S314" s="25">
        <f>+[1]DEPURADO!J308</f>
        <v>0</v>
      </c>
      <c r="T314" s="17" t="s">
        <v>45</v>
      </c>
      <c r="U314" s="25">
        <f>+[1]DEPURADO!I308</f>
        <v>0</v>
      </c>
      <c r="V314" s="24"/>
      <c r="W314" s="17" t="s">
        <v>45</v>
      </c>
      <c r="X314" s="25">
        <f>+[1]DEPURADO!K308+[1]DEPURADO!L308</f>
        <v>0</v>
      </c>
      <c r="Y314" s="17" t="s">
        <v>45</v>
      </c>
      <c r="Z314" s="25">
        <f t="shared" si="33"/>
        <v>0</v>
      </c>
      <c r="AA314" s="25"/>
      <c r="AB314" s="25">
        <v>0</v>
      </c>
      <c r="AC314" s="25">
        <v>0</v>
      </c>
      <c r="AD314" s="24"/>
      <c r="AE314" s="24">
        <f>+[1]DEPURADO!K308</f>
        <v>0</v>
      </c>
      <c r="AF314" s="24">
        <v>0</v>
      </c>
      <c r="AG314" s="24">
        <f t="shared" si="34"/>
        <v>0</v>
      </c>
      <c r="AH314" s="24">
        <v>0</v>
      </c>
      <c r="AI314" s="24" t="str">
        <f>+[1]DEPURADO!G308</f>
        <v>SALDO DE CONTRATO LIQUIDADO</v>
      </c>
      <c r="AJ314" s="26"/>
      <c r="AK314" s="27"/>
    </row>
    <row r="315" spans="1:37" s="28" customFormat="1" ht="16.149999999999999" customHeight="1">
      <c r="A315" s="17">
        <f t="shared" si="28"/>
        <v>307</v>
      </c>
      <c r="B315" s="18" t="s">
        <v>44</v>
      </c>
      <c r="C315" s="17">
        <f>+[1]DEPURADO!A309</f>
        <v>28082</v>
      </c>
      <c r="D315" s="17">
        <f>+[1]DEPURADO!B309</f>
        <v>28082</v>
      </c>
      <c r="E315" s="19">
        <f>+[1]DEPURADO!C309</f>
        <v>42277</v>
      </c>
      <c r="F315" s="20">
        <f>+IF([1]DEPURADO!D309&gt;1,[1]DEPURADO!D309," ")</f>
        <v>42293</v>
      </c>
      <c r="G315" s="21">
        <f>[1]DEPURADO!F309</f>
        <v>42610</v>
      </c>
      <c r="H315" s="22">
        <v>0</v>
      </c>
      <c r="I315" s="22">
        <f>+[1]DEPURADO!M309+[1]DEPURADO!N309</f>
        <v>42610</v>
      </c>
      <c r="J315" s="22">
        <f>+[1]DEPURADO!R309</f>
        <v>0</v>
      </c>
      <c r="K315" s="23">
        <f>+[1]DEPURADO!P309+[1]DEPURADO!Q309</f>
        <v>0</v>
      </c>
      <c r="L315" s="22">
        <v>0</v>
      </c>
      <c r="M315" s="22">
        <v>0</v>
      </c>
      <c r="N315" s="22">
        <f t="shared" si="29"/>
        <v>0</v>
      </c>
      <c r="O315" s="22">
        <f t="shared" si="30"/>
        <v>0</v>
      </c>
      <c r="P315" s="18">
        <f>IF([1]DEPURADO!H309&gt;1,0,[1]DEPURADO!B309)</f>
        <v>28082</v>
      </c>
      <c r="Q315" s="24">
        <f t="shared" si="31"/>
        <v>42610</v>
      </c>
      <c r="R315" s="25">
        <f t="shared" si="32"/>
        <v>0</v>
      </c>
      <c r="S315" s="25">
        <f>+[1]DEPURADO!J309</f>
        <v>0</v>
      </c>
      <c r="T315" s="17" t="s">
        <v>45</v>
      </c>
      <c r="U315" s="25">
        <f>+[1]DEPURADO!I309</f>
        <v>0</v>
      </c>
      <c r="V315" s="24"/>
      <c r="W315" s="17" t="s">
        <v>45</v>
      </c>
      <c r="X315" s="25">
        <f>+[1]DEPURADO!K309+[1]DEPURADO!L309</f>
        <v>0</v>
      </c>
      <c r="Y315" s="17" t="s">
        <v>45</v>
      </c>
      <c r="Z315" s="25">
        <f t="shared" si="33"/>
        <v>0</v>
      </c>
      <c r="AA315" s="25"/>
      <c r="AB315" s="25">
        <v>0</v>
      </c>
      <c r="AC315" s="25">
        <v>0</v>
      </c>
      <c r="AD315" s="24"/>
      <c r="AE315" s="24">
        <f>+[1]DEPURADO!K309</f>
        <v>0</v>
      </c>
      <c r="AF315" s="24">
        <v>0</v>
      </c>
      <c r="AG315" s="24">
        <f t="shared" si="34"/>
        <v>0</v>
      </c>
      <c r="AH315" s="24">
        <v>0</v>
      </c>
      <c r="AI315" s="24" t="str">
        <f>+[1]DEPURADO!G309</f>
        <v>SALDO DE CONTRATO LIQUIDADO</v>
      </c>
      <c r="AJ315" s="26"/>
      <c r="AK315" s="27"/>
    </row>
    <row r="316" spans="1:37" s="28" customFormat="1" ht="16.149999999999999" customHeight="1">
      <c r="A316" s="17">
        <f t="shared" si="28"/>
        <v>308</v>
      </c>
      <c r="B316" s="18" t="s">
        <v>44</v>
      </c>
      <c r="C316" s="17">
        <f>+[1]DEPURADO!A310</f>
        <v>28083</v>
      </c>
      <c r="D316" s="17">
        <f>+[1]DEPURADO!B310</f>
        <v>28083</v>
      </c>
      <c r="E316" s="19">
        <f>+[1]DEPURADO!C310</f>
        <v>42277</v>
      </c>
      <c r="F316" s="20">
        <f>+IF([1]DEPURADO!D310&gt;1,[1]DEPURADO!D310," ")</f>
        <v>42293</v>
      </c>
      <c r="G316" s="21">
        <f>[1]DEPURADO!F310</f>
        <v>42610</v>
      </c>
      <c r="H316" s="22">
        <v>0</v>
      </c>
      <c r="I316" s="22">
        <f>+[1]DEPURADO!M310+[1]DEPURADO!N310</f>
        <v>42610</v>
      </c>
      <c r="J316" s="22">
        <f>+[1]DEPURADO!R310</f>
        <v>0</v>
      </c>
      <c r="K316" s="23">
        <f>+[1]DEPURADO!P310+[1]DEPURADO!Q310</f>
        <v>0</v>
      </c>
      <c r="L316" s="22">
        <v>0</v>
      </c>
      <c r="M316" s="22">
        <v>0</v>
      </c>
      <c r="N316" s="22">
        <f t="shared" si="29"/>
        <v>0</v>
      </c>
      <c r="O316" s="22">
        <f t="shared" si="30"/>
        <v>0</v>
      </c>
      <c r="P316" s="18">
        <f>IF([1]DEPURADO!H310&gt;1,0,[1]DEPURADO!B310)</f>
        <v>28083</v>
      </c>
      <c r="Q316" s="24">
        <f t="shared" si="31"/>
        <v>42610</v>
      </c>
      <c r="R316" s="25">
        <f t="shared" si="32"/>
        <v>0</v>
      </c>
      <c r="S316" s="25">
        <f>+[1]DEPURADO!J310</f>
        <v>0</v>
      </c>
      <c r="T316" s="17" t="s">
        <v>45</v>
      </c>
      <c r="U316" s="25">
        <f>+[1]DEPURADO!I310</f>
        <v>0</v>
      </c>
      <c r="V316" s="24"/>
      <c r="W316" s="17" t="s">
        <v>45</v>
      </c>
      <c r="X316" s="25">
        <f>+[1]DEPURADO!K310+[1]DEPURADO!L310</f>
        <v>0</v>
      </c>
      <c r="Y316" s="17" t="s">
        <v>45</v>
      </c>
      <c r="Z316" s="25">
        <f t="shared" si="33"/>
        <v>0</v>
      </c>
      <c r="AA316" s="25"/>
      <c r="AB316" s="25">
        <v>0</v>
      </c>
      <c r="AC316" s="25">
        <v>0</v>
      </c>
      <c r="AD316" s="24"/>
      <c r="AE316" s="24">
        <f>+[1]DEPURADO!K310</f>
        <v>0</v>
      </c>
      <c r="AF316" s="24">
        <v>0</v>
      </c>
      <c r="AG316" s="24">
        <f t="shared" si="34"/>
        <v>0</v>
      </c>
      <c r="AH316" s="24">
        <v>0</v>
      </c>
      <c r="AI316" s="24" t="str">
        <f>+[1]DEPURADO!G310</f>
        <v>SALDO DE CONTRATO LIQUIDADO</v>
      </c>
      <c r="AJ316" s="26"/>
      <c r="AK316" s="27"/>
    </row>
    <row r="317" spans="1:37" s="28" customFormat="1" ht="16.149999999999999" customHeight="1">
      <c r="A317" s="17">
        <f t="shared" si="28"/>
        <v>309</v>
      </c>
      <c r="B317" s="18" t="s">
        <v>44</v>
      </c>
      <c r="C317" s="17">
        <f>+[1]DEPURADO!A311</f>
        <v>28673</v>
      </c>
      <c r="D317" s="17">
        <f>+[1]DEPURADO!B311</f>
        <v>28673</v>
      </c>
      <c r="E317" s="19">
        <f>+[1]DEPURADO!C311</f>
        <v>42277</v>
      </c>
      <c r="F317" s="20">
        <f>+IF([1]DEPURADO!D311&gt;1,[1]DEPURADO!D311," ")</f>
        <v>42293</v>
      </c>
      <c r="G317" s="21">
        <f>[1]DEPURADO!F311</f>
        <v>42610</v>
      </c>
      <c r="H317" s="22">
        <v>0</v>
      </c>
      <c r="I317" s="22">
        <f>+[1]DEPURADO!M311+[1]DEPURADO!N311</f>
        <v>42610</v>
      </c>
      <c r="J317" s="22">
        <f>+[1]DEPURADO!R311</f>
        <v>0</v>
      </c>
      <c r="K317" s="23">
        <f>+[1]DEPURADO!P311+[1]DEPURADO!Q311</f>
        <v>0</v>
      </c>
      <c r="L317" s="22">
        <v>0</v>
      </c>
      <c r="M317" s="22">
        <v>0</v>
      </c>
      <c r="N317" s="22">
        <f t="shared" si="29"/>
        <v>0</v>
      </c>
      <c r="O317" s="22">
        <f t="shared" si="30"/>
        <v>0</v>
      </c>
      <c r="P317" s="18">
        <f>IF([1]DEPURADO!H311&gt;1,0,[1]DEPURADO!B311)</f>
        <v>28673</v>
      </c>
      <c r="Q317" s="24">
        <f t="shared" si="31"/>
        <v>42610</v>
      </c>
      <c r="R317" s="25">
        <f t="shared" si="32"/>
        <v>0</v>
      </c>
      <c r="S317" s="25">
        <f>+[1]DEPURADO!J311</f>
        <v>0</v>
      </c>
      <c r="T317" s="17" t="s">
        <v>45</v>
      </c>
      <c r="U317" s="25">
        <f>+[1]DEPURADO!I311</f>
        <v>0</v>
      </c>
      <c r="V317" s="24"/>
      <c r="W317" s="17" t="s">
        <v>45</v>
      </c>
      <c r="X317" s="25">
        <f>+[1]DEPURADO!K311+[1]DEPURADO!L311</f>
        <v>0</v>
      </c>
      <c r="Y317" s="17" t="s">
        <v>45</v>
      </c>
      <c r="Z317" s="25">
        <f t="shared" si="33"/>
        <v>0</v>
      </c>
      <c r="AA317" s="25"/>
      <c r="AB317" s="25">
        <v>0</v>
      </c>
      <c r="AC317" s="25">
        <v>0</v>
      </c>
      <c r="AD317" s="24"/>
      <c r="AE317" s="24">
        <f>+[1]DEPURADO!K311</f>
        <v>0</v>
      </c>
      <c r="AF317" s="24">
        <v>0</v>
      </c>
      <c r="AG317" s="24">
        <f t="shared" si="34"/>
        <v>0</v>
      </c>
      <c r="AH317" s="24">
        <v>0</v>
      </c>
      <c r="AI317" s="24" t="str">
        <f>+[1]DEPURADO!G311</f>
        <v>SALDO DE CONTRATO LIQUIDADO</v>
      </c>
      <c r="AJ317" s="26"/>
      <c r="AK317" s="27"/>
    </row>
    <row r="318" spans="1:37" s="28" customFormat="1" ht="16.149999999999999" customHeight="1">
      <c r="A318" s="17">
        <f t="shared" si="28"/>
        <v>310</v>
      </c>
      <c r="B318" s="18" t="s">
        <v>44</v>
      </c>
      <c r="C318" s="17">
        <f>+[1]DEPURADO!A312</f>
        <v>28153</v>
      </c>
      <c r="D318" s="17">
        <f>+[1]DEPURADO!B312</f>
        <v>28153</v>
      </c>
      <c r="E318" s="19">
        <f>+[1]DEPURADO!C312</f>
        <v>42277</v>
      </c>
      <c r="F318" s="20">
        <f>+IF([1]DEPURADO!D312&gt;1,[1]DEPURADO!D312," ")</f>
        <v>42293</v>
      </c>
      <c r="G318" s="21">
        <f>[1]DEPURADO!F312</f>
        <v>42610</v>
      </c>
      <c r="H318" s="22">
        <v>0</v>
      </c>
      <c r="I318" s="22">
        <f>+[1]DEPURADO!M312+[1]DEPURADO!N312</f>
        <v>42610</v>
      </c>
      <c r="J318" s="22">
        <f>+[1]DEPURADO!R312</f>
        <v>0</v>
      </c>
      <c r="K318" s="23">
        <f>+[1]DEPURADO!P312+[1]DEPURADO!Q312</f>
        <v>0</v>
      </c>
      <c r="L318" s="22">
        <v>0</v>
      </c>
      <c r="M318" s="22">
        <v>0</v>
      </c>
      <c r="N318" s="22">
        <f t="shared" si="29"/>
        <v>0</v>
      </c>
      <c r="O318" s="22">
        <f t="shared" si="30"/>
        <v>0</v>
      </c>
      <c r="P318" s="18">
        <f>IF([1]DEPURADO!H312&gt;1,0,[1]DEPURADO!B312)</f>
        <v>28153</v>
      </c>
      <c r="Q318" s="24">
        <f t="shared" si="31"/>
        <v>42610</v>
      </c>
      <c r="R318" s="25">
        <f t="shared" si="32"/>
        <v>0</v>
      </c>
      <c r="S318" s="25">
        <f>+[1]DEPURADO!J312</f>
        <v>0</v>
      </c>
      <c r="T318" s="17" t="s">
        <v>45</v>
      </c>
      <c r="U318" s="25">
        <f>+[1]DEPURADO!I312</f>
        <v>0</v>
      </c>
      <c r="V318" s="24"/>
      <c r="W318" s="17" t="s">
        <v>45</v>
      </c>
      <c r="X318" s="25">
        <f>+[1]DEPURADO!K312+[1]DEPURADO!L312</f>
        <v>0</v>
      </c>
      <c r="Y318" s="17" t="s">
        <v>45</v>
      </c>
      <c r="Z318" s="25">
        <f t="shared" si="33"/>
        <v>0</v>
      </c>
      <c r="AA318" s="25"/>
      <c r="AB318" s="25">
        <v>0</v>
      </c>
      <c r="AC318" s="25">
        <v>0</v>
      </c>
      <c r="AD318" s="24"/>
      <c r="AE318" s="24">
        <f>+[1]DEPURADO!K312</f>
        <v>0</v>
      </c>
      <c r="AF318" s="24">
        <v>0</v>
      </c>
      <c r="AG318" s="24">
        <f t="shared" si="34"/>
        <v>0</v>
      </c>
      <c r="AH318" s="24">
        <v>0</v>
      </c>
      <c r="AI318" s="24" t="str">
        <f>+[1]DEPURADO!G312</f>
        <v>SALDO DE CONTRATO LIQUIDADO</v>
      </c>
      <c r="AJ318" s="26"/>
      <c r="AK318" s="27"/>
    </row>
    <row r="319" spans="1:37" s="28" customFormat="1" ht="16.149999999999999" customHeight="1">
      <c r="A319" s="17">
        <f t="shared" si="28"/>
        <v>311</v>
      </c>
      <c r="B319" s="18" t="s">
        <v>44</v>
      </c>
      <c r="C319" s="17">
        <f>+[1]DEPURADO!A313</f>
        <v>28159</v>
      </c>
      <c r="D319" s="17">
        <f>+[1]DEPURADO!B313</f>
        <v>28159</v>
      </c>
      <c r="E319" s="19">
        <f>+[1]DEPURADO!C313</f>
        <v>42277</v>
      </c>
      <c r="F319" s="20">
        <f>+IF([1]DEPURADO!D313&gt;1,[1]DEPURADO!D313," ")</f>
        <v>42293</v>
      </c>
      <c r="G319" s="21">
        <f>[1]DEPURADO!F313</f>
        <v>42610</v>
      </c>
      <c r="H319" s="22">
        <v>0</v>
      </c>
      <c r="I319" s="22">
        <f>+[1]DEPURADO!M313+[1]DEPURADO!N313</f>
        <v>42610</v>
      </c>
      <c r="J319" s="22">
        <f>+[1]DEPURADO!R313</f>
        <v>0</v>
      </c>
      <c r="K319" s="23">
        <f>+[1]DEPURADO!P313+[1]DEPURADO!Q313</f>
        <v>0</v>
      </c>
      <c r="L319" s="22">
        <v>0</v>
      </c>
      <c r="M319" s="22">
        <v>0</v>
      </c>
      <c r="N319" s="22">
        <f t="shared" si="29"/>
        <v>0</v>
      </c>
      <c r="O319" s="22">
        <f t="shared" si="30"/>
        <v>0</v>
      </c>
      <c r="P319" s="18">
        <f>IF([1]DEPURADO!H313&gt;1,0,[1]DEPURADO!B313)</f>
        <v>28159</v>
      </c>
      <c r="Q319" s="24">
        <f t="shared" si="31"/>
        <v>42610</v>
      </c>
      <c r="R319" s="25">
        <f t="shared" si="32"/>
        <v>0</v>
      </c>
      <c r="S319" s="25">
        <f>+[1]DEPURADO!J313</f>
        <v>0</v>
      </c>
      <c r="T319" s="17" t="s">
        <v>45</v>
      </c>
      <c r="U319" s="25">
        <f>+[1]DEPURADO!I313</f>
        <v>0</v>
      </c>
      <c r="V319" s="24"/>
      <c r="W319" s="17" t="s">
        <v>45</v>
      </c>
      <c r="X319" s="25">
        <f>+[1]DEPURADO!K313+[1]DEPURADO!L313</f>
        <v>0</v>
      </c>
      <c r="Y319" s="17" t="s">
        <v>45</v>
      </c>
      <c r="Z319" s="25">
        <f t="shared" si="33"/>
        <v>0</v>
      </c>
      <c r="AA319" s="25"/>
      <c r="AB319" s="25">
        <v>0</v>
      </c>
      <c r="AC319" s="25">
        <v>0</v>
      </c>
      <c r="AD319" s="24"/>
      <c r="AE319" s="24">
        <f>+[1]DEPURADO!K313</f>
        <v>0</v>
      </c>
      <c r="AF319" s="24">
        <v>0</v>
      </c>
      <c r="AG319" s="24">
        <f t="shared" si="34"/>
        <v>0</v>
      </c>
      <c r="AH319" s="24">
        <v>0</v>
      </c>
      <c r="AI319" s="24" t="str">
        <f>+[1]DEPURADO!G313</f>
        <v>SALDO DE CONTRATO LIQUIDADO</v>
      </c>
      <c r="AJ319" s="26"/>
      <c r="AK319" s="27"/>
    </row>
    <row r="320" spans="1:37" s="28" customFormat="1" ht="16.149999999999999" customHeight="1">
      <c r="A320" s="17">
        <f t="shared" si="28"/>
        <v>312</v>
      </c>
      <c r="B320" s="18" t="s">
        <v>44</v>
      </c>
      <c r="C320" s="17">
        <f>+[1]DEPURADO!A314</f>
        <v>28160</v>
      </c>
      <c r="D320" s="17">
        <f>+[1]DEPURADO!B314</f>
        <v>28160</v>
      </c>
      <c r="E320" s="19">
        <f>+[1]DEPURADO!C314</f>
        <v>42277</v>
      </c>
      <c r="F320" s="20">
        <f>+IF([1]DEPURADO!D314&gt;1,[1]DEPURADO!D314," ")</f>
        <v>42293</v>
      </c>
      <c r="G320" s="21">
        <f>[1]DEPURADO!F314</f>
        <v>42610</v>
      </c>
      <c r="H320" s="22">
        <v>0</v>
      </c>
      <c r="I320" s="22">
        <f>+[1]DEPURADO!M314+[1]DEPURADO!N314</f>
        <v>42610</v>
      </c>
      <c r="J320" s="22">
        <f>+[1]DEPURADO!R314</f>
        <v>0</v>
      </c>
      <c r="K320" s="23">
        <f>+[1]DEPURADO!P314+[1]DEPURADO!Q314</f>
        <v>0</v>
      </c>
      <c r="L320" s="22">
        <v>0</v>
      </c>
      <c r="M320" s="22">
        <v>0</v>
      </c>
      <c r="N320" s="22">
        <f t="shared" si="29"/>
        <v>0</v>
      </c>
      <c r="O320" s="22">
        <f t="shared" si="30"/>
        <v>0</v>
      </c>
      <c r="P320" s="18">
        <f>IF([1]DEPURADO!H314&gt;1,0,[1]DEPURADO!B314)</f>
        <v>28160</v>
      </c>
      <c r="Q320" s="24">
        <f t="shared" si="31"/>
        <v>42610</v>
      </c>
      <c r="R320" s="25">
        <f t="shared" si="32"/>
        <v>0</v>
      </c>
      <c r="S320" s="25">
        <f>+[1]DEPURADO!J314</f>
        <v>0</v>
      </c>
      <c r="T320" s="17" t="s">
        <v>45</v>
      </c>
      <c r="U320" s="25">
        <f>+[1]DEPURADO!I314</f>
        <v>0</v>
      </c>
      <c r="V320" s="24"/>
      <c r="W320" s="17" t="s">
        <v>45</v>
      </c>
      <c r="X320" s="25">
        <f>+[1]DEPURADO!K314+[1]DEPURADO!L314</f>
        <v>0</v>
      </c>
      <c r="Y320" s="17" t="s">
        <v>45</v>
      </c>
      <c r="Z320" s="25">
        <f t="shared" si="33"/>
        <v>0</v>
      </c>
      <c r="AA320" s="25"/>
      <c r="AB320" s="25">
        <v>0</v>
      </c>
      <c r="AC320" s="25">
        <v>0</v>
      </c>
      <c r="AD320" s="24"/>
      <c r="AE320" s="24">
        <f>+[1]DEPURADO!K314</f>
        <v>0</v>
      </c>
      <c r="AF320" s="24">
        <v>0</v>
      </c>
      <c r="AG320" s="24">
        <f t="shared" si="34"/>
        <v>0</v>
      </c>
      <c r="AH320" s="24">
        <v>0</v>
      </c>
      <c r="AI320" s="24" t="str">
        <f>+[1]DEPURADO!G314</f>
        <v>SALDO DE CONTRATO LIQUIDADO</v>
      </c>
      <c r="AJ320" s="26"/>
      <c r="AK320" s="27"/>
    </row>
    <row r="321" spans="1:37" s="28" customFormat="1" ht="16.149999999999999" customHeight="1">
      <c r="A321" s="17">
        <f t="shared" si="28"/>
        <v>313</v>
      </c>
      <c r="B321" s="18" t="s">
        <v>44</v>
      </c>
      <c r="C321" s="17">
        <f>+[1]DEPURADO!A315</f>
        <v>28162</v>
      </c>
      <c r="D321" s="17">
        <f>+[1]DEPURADO!B315</f>
        <v>28162</v>
      </c>
      <c r="E321" s="19">
        <f>+[1]DEPURADO!C315</f>
        <v>42277</v>
      </c>
      <c r="F321" s="20">
        <f>+IF([1]DEPURADO!D315&gt;1,[1]DEPURADO!D315," ")</f>
        <v>42293</v>
      </c>
      <c r="G321" s="21">
        <f>[1]DEPURADO!F315</f>
        <v>42610</v>
      </c>
      <c r="H321" s="22">
        <v>0</v>
      </c>
      <c r="I321" s="22">
        <f>+[1]DEPURADO!M315+[1]DEPURADO!N315</f>
        <v>42610</v>
      </c>
      <c r="J321" s="22">
        <f>+[1]DEPURADO!R315</f>
        <v>0</v>
      </c>
      <c r="K321" s="23">
        <f>+[1]DEPURADO!P315+[1]DEPURADO!Q315</f>
        <v>0</v>
      </c>
      <c r="L321" s="22">
        <v>0</v>
      </c>
      <c r="M321" s="22">
        <v>0</v>
      </c>
      <c r="N321" s="22">
        <f t="shared" si="29"/>
        <v>0</v>
      </c>
      <c r="O321" s="22">
        <f t="shared" si="30"/>
        <v>0</v>
      </c>
      <c r="P321" s="18">
        <f>IF([1]DEPURADO!H315&gt;1,0,[1]DEPURADO!B315)</f>
        <v>28162</v>
      </c>
      <c r="Q321" s="24">
        <f t="shared" si="31"/>
        <v>42610</v>
      </c>
      <c r="R321" s="25">
        <f t="shared" si="32"/>
        <v>0</v>
      </c>
      <c r="S321" s="25">
        <f>+[1]DEPURADO!J315</f>
        <v>0</v>
      </c>
      <c r="T321" s="17" t="s">
        <v>45</v>
      </c>
      <c r="U321" s="25">
        <f>+[1]DEPURADO!I315</f>
        <v>0</v>
      </c>
      <c r="V321" s="24"/>
      <c r="W321" s="17" t="s">
        <v>45</v>
      </c>
      <c r="X321" s="25">
        <f>+[1]DEPURADO!K315+[1]DEPURADO!L315</f>
        <v>0</v>
      </c>
      <c r="Y321" s="17" t="s">
        <v>45</v>
      </c>
      <c r="Z321" s="25">
        <f t="shared" si="33"/>
        <v>0</v>
      </c>
      <c r="AA321" s="25"/>
      <c r="AB321" s="25">
        <v>0</v>
      </c>
      <c r="AC321" s="25">
        <v>0</v>
      </c>
      <c r="AD321" s="24"/>
      <c r="AE321" s="24">
        <f>+[1]DEPURADO!K315</f>
        <v>0</v>
      </c>
      <c r="AF321" s="24">
        <v>0</v>
      </c>
      <c r="AG321" s="24">
        <f t="shared" si="34"/>
        <v>0</v>
      </c>
      <c r="AH321" s="24">
        <v>0</v>
      </c>
      <c r="AI321" s="24" t="str">
        <f>+[1]DEPURADO!G315</f>
        <v>SALDO DE CONTRATO LIQUIDADO</v>
      </c>
      <c r="AJ321" s="26"/>
      <c r="AK321" s="27"/>
    </row>
    <row r="322" spans="1:37" s="28" customFormat="1" ht="16.149999999999999" customHeight="1">
      <c r="A322" s="17">
        <f t="shared" si="28"/>
        <v>314</v>
      </c>
      <c r="B322" s="18" t="s">
        <v>44</v>
      </c>
      <c r="C322" s="17">
        <f>+[1]DEPURADO!A316</f>
        <v>28178</v>
      </c>
      <c r="D322" s="17">
        <f>+[1]DEPURADO!B316</f>
        <v>28178</v>
      </c>
      <c r="E322" s="19">
        <f>+[1]DEPURADO!C316</f>
        <v>42277</v>
      </c>
      <c r="F322" s="20">
        <f>+IF([1]DEPURADO!D316&gt;1,[1]DEPURADO!D316," ")</f>
        <v>42293</v>
      </c>
      <c r="G322" s="21">
        <f>[1]DEPURADO!F316</f>
        <v>42610</v>
      </c>
      <c r="H322" s="22">
        <v>0</v>
      </c>
      <c r="I322" s="22">
        <f>+[1]DEPURADO!M316+[1]DEPURADO!N316</f>
        <v>42610</v>
      </c>
      <c r="J322" s="22">
        <f>+[1]DEPURADO!R316</f>
        <v>0</v>
      </c>
      <c r="K322" s="23">
        <f>+[1]DEPURADO!P316+[1]DEPURADO!Q316</f>
        <v>0</v>
      </c>
      <c r="L322" s="22">
        <v>0</v>
      </c>
      <c r="M322" s="22">
        <v>0</v>
      </c>
      <c r="N322" s="22">
        <f t="shared" si="29"/>
        <v>0</v>
      </c>
      <c r="O322" s="22">
        <f t="shared" si="30"/>
        <v>0</v>
      </c>
      <c r="P322" s="18">
        <f>IF([1]DEPURADO!H316&gt;1,0,[1]DEPURADO!B316)</f>
        <v>28178</v>
      </c>
      <c r="Q322" s="24">
        <f t="shared" si="31"/>
        <v>42610</v>
      </c>
      <c r="R322" s="25">
        <f t="shared" si="32"/>
        <v>0</v>
      </c>
      <c r="S322" s="25">
        <f>+[1]DEPURADO!J316</f>
        <v>0</v>
      </c>
      <c r="T322" s="17" t="s">
        <v>45</v>
      </c>
      <c r="U322" s="25">
        <f>+[1]DEPURADO!I316</f>
        <v>0</v>
      </c>
      <c r="V322" s="24"/>
      <c r="W322" s="17" t="s">
        <v>45</v>
      </c>
      <c r="X322" s="25">
        <f>+[1]DEPURADO!K316+[1]DEPURADO!L316</f>
        <v>0</v>
      </c>
      <c r="Y322" s="17" t="s">
        <v>45</v>
      </c>
      <c r="Z322" s="25">
        <f t="shared" si="33"/>
        <v>0</v>
      </c>
      <c r="AA322" s="25"/>
      <c r="AB322" s="25">
        <v>0</v>
      </c>
      <c r="AC322" s="25">
        <v>0</v>
      </c>
      <c r="AD322" s="24"/>
      <c r="AE322" s="24">
        <f>+[1]DEPURADO!K316</f>
        <v>0</v>
      </c>
      <c r="AF322" s="24">
        <v>0</v>
      </c>
      <c r="AG322" s="24">
        <f t="shared" si="34"/>
        <v>0</v>
      </c>
      <c r="AH322" s="24">
        <v>0</v>
      </c>
      <c r="AI322" s="24" t="str">
        <f>+[1]DEPURADO!G316</f>
        <v>SALDO DE CONTRATO LIQUIDADO</v>
      </c>
      <c r="AJ322" s="26"/>
      <c r="AK322" s="27"/>
    </row>
    <row r="323" spans="1:37" s="28" customFormat="1" ht="16.149999999999999" customHeight="1">
      <c r="A323" s="17">
        <f t="shared" si="28"/>
        <v>315</v>
      </c>
      <c r="B323" s="18" t="s">
        <v>44</v>
      </c>
      <c r="C323" s="17">
        <f>+[1]DEPURADO!A317</f>
        <v>28623</v>
      </c>
      <c r="D323" s="17">
        <f>+[1]DEPURADO!B317</f>
        <v>28623</v>
      </c>
      <c r="E323" s="19">
        <f>+[1]DEPURADO!C317</f>
        <v>42277</v>
      </c>
      <c r="F323" s="20">
        <f>+IF([1]DEPURADO!D317&gt;1,[1]DEPURADO!D317," ")</f>
        <v>42293</v>
      </c>
      <c r="G323" s="21">
        <f>[1]DEPURADO!F317</f>
        <v>42610</v>
      </c>
      <c r="H323" s="22">
        <v>0</v>
      </c>
      <c r="I323" s="22">
        <f>+[1]DEPURADO!M317+[1]DEPURADO!N317</f>
        <v>42610</v>
      </c>
      <c r="J323" s="22">
        <f>+[1]DEPURADO!R317</f>
        <v>0</v>
      </c>
      <c r="K323" s="23">
        <f>+[1]DEPURADO!P317+[1]DEPURADO!Q317</f>
        <v>0</v>
      </c>
      <c r="L323" s="22">
        <v>0</v>
      </c>
      <c r="M323" s="22">
        <v>0</v>
      </c>
      <c r="N323" s="22">
        <f t="shared" si="29"/>
        <v>0</v>
      </c>
      <c r="O323" s="22">
        <f t="shared" si="30"/>
        <v>0</v>
      </c>
      <c r="P323" s="18">
        <f>IF([1]DEPURADO!H317&gt;1,0,[1]DEPURADO!B317)</f>
        <v>28623</v>
      </c>
      <c r="Q323" s="24">
        <f t="shared" si="31"/>
        <v>42610</v>
      </c>
      <c r="R323" s="25">
        <f t="shared" si="32"/>
        <v>0</v>
      </c>
      <c r="S323" s="25">
        <f>+[1]DEPURADO!J317</f>
        <v>0</v>
      </c>
      <c r="T323" s="17" t="s">
        <v>45</v>
      </c>
      <c r="U323" s="25">
        <f>+[1]DEPURADO!I317</f>
        <v>0</v>
      </c>
      <c r="V323" s="24"/>
      <c r="W323" s="17" t="s">
        <v>45</v>
      </c>
      <c r="X323" s="25">
        <f>+[1]DEPURADO!K317+[1]DEPURADO!L317</f>
        <v>0</v>
      </c>
      <c r="Y323" s="17" t="s">
        <v>45</v>
      </c>
      <c r="Z323" s="25">
        <f t="shared" si="33"/>
        <v>0</v>
      </c>
      <c r="AA323" s="25"/>
      <c r="AB323" s="25">
        <v>0</v>
      </c>
      <c r="AC323" s="25">
        <v>0</v>
      </c>
      <c r="AD323" s="24"/>
      <c r="AE323" s="24">
        <f>+[1]DEPURADO!K317</f>
        <v>0</v>
      </c>
      <c r="AF323" s="24">
        <v>0</v>
      </c>
      <c r="AG323" s="24">
        <f t="shared" si="34"/>
        <v>0</v>
      </c>
      <c r="AH323" s="24">
        <v>0</v>
      </c>
      <c r="AI323" s="24" t="str">
        <f>+[1]DEPURADO!G317</f>
        <v>SALDO DE CONTRATO LIQUIDADO</v>
      </c>
      <c r="AJ323" s="26"/>
      <c r="AK323" s="27"/>
    </row>
    <row r="324" spans="1:37" s="28" customFormat="1" ht="16.149999999999999" customHeight="1">
      <c r="A324" s="17">
        <f t="shared" si="28"/>
        <v>316</v>
      </c>
      <c r="B324" s="18" t="s">
        <v>44</v>
      </c>
      <c r="C324" s="17">
        <f>+[1]DEPURADO!A318</f>
        <v>28624</v>
      </c>
      <c r="D324" s="17">
        <f>+[1]DEPURADO!B318</f>
        <v>28624</v>
      </c>
      <c r="E324" s="19">
        <f>+[1]DEPURADO!C318</f>
        <v>42277</v>
      </c>
      <c r="F324" s="20">
        <f>+IF([1]DEPURADO!D318&gt;1,[1]DEPURADO!D318," ")</f>
        <v>42293</v>
      </c>
      <c r="G324" s="21">
        <f>[1]DEPURADO!F318</f>
        <v>42610</v>
      </c>
      <c r="H324" s="22">
        <v>0</v>
      </c>
      <c r="I324" s="22">
        <f>+[1]DEPURADO!M318+[1]DEPURADO!N318</f>
        <v>42610</v>
      </c>
      <c r="J324" s="22">
        <f>+[1]DEPURADO!R318</f>
        <v>0</v>
      </c>
      <c r="K324" s="23">
        <f>+[1]DEPURADO!P318+[1]DEPURADO!Q318</f>
        <v>0</v>
      </c>
      <c r="L324" s="22">
        <v>0</v>
      </c>
      <c r="M324" s="22">
        <v>0</v>
      </c>
      <c r="N324" s="22">
        <f t="shared" si="29"/>
        <v>0</v>
      </c>
      <c r="O324" s="22">
        <f t="shared" si="30"/>
        <v>0</v>
      </c>
      <c r="P324" s="18">
        <f>IF([1]DEPURADO!H318&gt;1,0,[1]DEPURADO!B318)</f>
        <v>28624</v>
      </c>
      <c r="Q324" s="24">
        <f t="shared" si="31"/>
        <v>42610</v>
      </c>
      <c r="R324" s="25">
        <f t="shared" si="32"/>
        <v>0</v>
      </c>
      <c r="S324" s="25">
        <f>+[1]DEPURADO!J318</f>
        <v>0</v>
      </c>
      <c r="T324" s="17" t="s">
        <v>45</v>
      </c>
      <c r="U324" s="25">
        <f>+[1]DEPURADO!I318</f>
        <v>0</v>
      </c>
      <c r="V324" s="24"/>
      <c r="W324" s="17" t="s">
        <v>45</v>
      </c>
      <c r="X324" s="25">
        <f>+[1]DEPURADO!K318+[1]DEPURADO!L318</f>
        <v>0</v>
      </c>
      <c r="Y324" s="17" t="s">
        <v>45</v>
      </c>
      <c r="Z324" s="25">
        <f t="shared" si="33"/>
        <v>0</v>
      </c>
      <c r="AA324" s="25"/>
      <c r="AB324" s="25">
        <v>0</v>
      </c>
      <c r="AC324" s="25">
        <v>0</v>
      </c>
      <c r="AD324" s="24"/>
      <c r="AE324" s="24">
        <f>+[1]DEPURADO!K318</f>
        <v>0</v>
      </c>
      <c r="AF324" s="24">
        <v>0</v>
      </c>
      <c r="AG324" s="24">
        <f t="shared" si="34"/>
        <v>0</v>
      </c>
      <c r="AH324" s="24">
        <v>0</v>
      </c>
      <c r="AI324" s="24" t="str">
        <f>+[1]DEPURADO!G318</f>
        <v>SALDO DE CONTRATO LIQUIDADO</v>
      </c>
      <c r="AJ324" s="26"/>
      <c r="AK324" s="27"/>
    </row>
    <row r="325" spans="1:37" s="28" customFormat="1" ht="16.149999999999999" customHeight="1">
      <c r="A325" s="17">
        <f t="shared" si="28"/>
        <v>317</v>
      </c>
      <c r="B325" s="18" t="s">
        <v>44</v>
      </c>
      <c r="C325" s="17">
        <f>+[1]DEPURADO!A319</f>
        <v>28630</v>
      </c>
      <c r="D325" s="17">
        <f>+[1]DEPURADO!B319</f>
        <v>28630</v>
      </c>
      <c r="E325" s="19">
        <f>+[1]DEPURADO!C319</f>
        <v>42277</v>
      </c>
      <c r="F325" s="20">
        <f>+IF([1]DEPURADO!D319&gt;1,[1]DEPURADO!D319," ")</f>
        <v>42293</v>
      </c>
      <c r="G325" s="21">
        <f>[1]DEPURADO!F319</f>
        <v>42610</v>
      </c>
      <c r="H325" s="22">
        <v>0</v>
      </c>
      <c r="I325" s="22">
        <f>+[1]DEPURADO!M319+[1]DEPURADO!N319</f>
        <v>42610</v>
      </c>
      <c r="J325" s="22">
        <f>+[1]DEPURADO!R319</f>
        <v>0</v>
      </c>
      <c r="K325" s="23">
        <f>+[1]DEPURADO!P319+[1]DEPURADO!Q319</f>
        <v>0</v>
      </c>
      <c r="L325" s="22">
        <v>0</v>
      </c>
      <c r="M325" s="22">
        <v>0</v>
      </c>
      <c r="N325" s="22">
        <f t="shared" si="29"/>
        <v>0</v>
      </c>
      <c r="O325" s="22">
        <f t="shared" si="30"/>
        <v>0</v>
      </c>
      <c r="P325" s="18">
        <f>IF([1]DEPURADO!H319&gt;1,0,[1]DEPURADO!B319)</f>
        <v>28630</v>
      </c>
      <c r="Q325" s="24">
        <f t="shared" si="31"/>
        <v>42610</v>
      </c>
      <c r="R325" s="25">
        <f t="shared" si="32"/>
        <v>0</v>
      </c>
      <c r="S325" s="25">
        <f>+[1]DEPURADO!J319</f>
        <v>0</v>
      </c>
      <c r="T325" s="17" t="s">
        <v>45</v>
      </c>
      <c r="U325" s="25">
        <f>+[1]DEPURADO!I319</f>
        <v>0</v>
      </c>
      <c r="V325" s="24"/>
      <c r="W325" s="17" t="s">
        <v>45</v>
      </c>
      <c r="X325" s="25">
        <f>+[1]DEPURADO!K319+[1]DEPURADO!L319</f>
        <v>0</v>
      </c>
      <c r="Y325" s="17" t="s">
        <v>45</v>
      </c>
      <c r="Z325" s="25">
        <f t="shared" si="33"/>
        <v>0</v>
      </c>
      <c r="AA325" s="25"/>
      <c r="AB325" s="25">
        <v>0</v>
      </c>
      <c r="AC325" s="25">
        <v>0</v>
      </c>
      <c r="AD325" s="24"/>
      <c r="AE325" s="24">
        <f>+[1]DEPURADO!K319</f>
        <v>0</v>
      </c>
      <c r="AF325" s="24">
        <v>0</v>
      </c>
      <c r="AG325" s="24">
        <f t="shared" si="34"/>
        <v>0</v>
      </c>
      <c r="AH325" s="24">
        <v>0</v>
      </c>
      <c r="AI325" s="24" t="str">
        <f>+[1]DEPURADO!G319</f>
        <v>SALDO DE CONTRATO LIQUIDADO</v>
      </c>
      <c r="AJ325" s="26"/>
      <c r="AK325" s="27"/>
    </row>
    <row r="326" spans="1:37" s="28" customFormat="1" ht="16.149999999999999" customHeight="1">
      <c r="A326" s="17">
        <f t="shared" si="28"/>
        <v>318</v>
      </c>
      <c r="B326" s="18" t="s">
        <v>44</v>
      </c>
      <c r="C326" s="17">
        <f>+[1]DEPURADO!A320</f>
        <v>28648</v>
      </c>
      <c r="D326" s="17">
        <f>+[1]DEPURADO!B320</f>
        <v>28648</v>
      </c>
      <c r="E326" s="19">
        <f>+[1]DEPURADO!C320</f>
        <v>42277</v>
      </c>
      <c r="F326" s="20">
        <f>+IF([1]DEPURADO!D320&gt;1,[1]DEPURADO!D320," ")</f>
        <v>42293</v>
      </c>
      <c r="G326" s="21">
        <f>[1]DEPURADO!F320</f>
        <v>42610</v>
      </c>
      <c r="H326" s="22">
        <v>0</v>
      </c>
      <c r="I326" s="22">
        <f>+[1]DEPURADO!M320+[1]DEPURADO!N320</f>
        <v>42610</v>
      </c>
      <c r="J326" s="22">
        <f>+[1]DEPURADO!R320</f>
        <v>0</v>
      </c>
      <c r="K326" s="23">
        <f>+[1]DEPURADO!P320+[1]DEPURADO!Q320</f>
        <v>0</v>
      </c>
      <c r="L326" s="22">
        <v>0</v>
      </c>
      <c r="M326" s="22">
        <v>0</v>
      </c>
      <c r="N326" s="22">
        <f t="shared" si="29"/>
        <v>0</v>
      </c>
      <c r="O326" s="22">
        <f t="shared" si="30"/>
        <v>0</v>
      </c>
      <c r="P326" s="18">
        <f>IF([1]DEPURADO!H320&gt;1,0,[1]DEPURADO!B320)</f>
        <v>28648</v>
      </c>
      <c r="Q326" s="24">
        <f t="shared" si="31"/>
        <v>42610</v>
      </c>
      <c r="R326" s="25">
        <f t="shared" si="32"/>
        <v>0</v>
      </c>
      <c r="S326" s="25">
        <f>+[1]DEPURADO!J320</f>
        <v>0</v>
      </c>
      <c r="T326" s="17" t="s">
        <v>45</v>
      </c>
      <c r="U326" s="25">
        <f>+[1]DEPURADO!I320</f>
        <v>0</v>
      </c>
      <c r="V326" s="24"/>
      <c r="W326" s="17" t="s">
        <v>45</v>
      </c>
      <c r="X326" s="25">
        <f>+[1]DEPURADO!K320+[1]DEPURADO!L320</f>
        <v>0</v>
      </c>
      <c r="Y326" s="17" t="s">
        <v>45</v>
      </c>
      <c r="Z326" s="25">
        <f t="shared" si="33"/>
        <v>0</v>
      </c>
      <c r="AA326" s="25"/>
      <c r="AB326" s="25">
        <v>0</v>
      </c>
      <c r="AC326" s="25">
        <v>0</v>
      </c>
      <c r="AD326" s="24"/>
      <c r="AE326" s="24">
        <f>+[1]DEPURADO!K320</f>
        <v>0</v>
      </c>
      <c r="AF326" s="24">
        <v>0</v>
      </c>
      <c r="AG326" s="24">
        <f t="shared" si="34"/>
        <v>0</v>
      </c>
      <c r="AH326" s="24">
        <v>0</v>
      </c>
      <c r="AI326" s="24" t="str">
        <f>+[1]DEPURADO!G320</f>
        <v>SALDO DE CONTRATO LIQUIDADO</v>
      </c>
      <c r="AJ326" s="26"/>
      <c r="AK326" s="27"/>
    </row>
    <row r="327" spans="1:37" s="28" customFormat="1" ht="16.149999999999999" customHeight="1">
      <c r="A327" s="17">
        <f t="shared" si="28"/>
        <v>319</v>
      </c>
      <c r="B327" s="18" t="s">
        <v>44</v>
      </c>
      <c r="C327" s="17">
        <f>+[1]DEPURADO!A321</f>
        <v>28101</v>
      </c>
      <c r="D327" s="17">
        <f>+[1]DEPURADO!B321</f>
        <v>28101</v>
      </c>
      <c r="E327" s="19">
        <f>+[1]DEPURADO!C321</f>
        <v>42277</v>
      </c>
      <c r="F327" s="20">
        <f>+IF([1]DEPURADO!D321&gt;1,[1]DEPURADO!D321," ")</f>
        <v>42293</v>
      </c>
      <c r="G327" s="21">
        <f>[1]DEPURADO!F321</f>
        <v>42610</v>
      </c>
      <c r="H327" s="22">
        <v>0</v>
      </c>
      <c r="I327" s="22">
        <f>+[1]DEPURADO!M321+[1]DEPURADO!N321</f>
        <v>42610</v>
      </c>
      <c r="J327" s="22">
        <f>+[1]DEPURADO!R321</f>
        <v>0</v>
      </c>
      <c r="K327" s="23">
        <f>+[1]DEPURADO!P321+[1]DEPURADO!Q321</f>
        <v>0</v>
      </c>
      <c r="L327" s="22">
        <v>0</v>
      </c>
      <c r="M327" s="22">
        <v>0</v>
      </c>
      <c r="N327" s="22">
        <f t="shared" si="29"/>
        <v>0</v>
      </c>
      <c r="O327" s="22">
        <f t="shared" si="30"/>
        <v>0</v>
      </c>
      <c r="P327" s="18">
        <f>IF([1]DEPURADO!H321&gt;1,0,[1]DEPURADO!B321)</f>
        <v>28101</v>
      </c>
      <c r="Q327" s="24">
        <f t="shared" si="31"/>
        <v>42610</v>
      </c>
      <c r="R327" s="25">
        <f t="shared" si="32"/>
        <v>0</v>
      </c>
      <c r="S327" s="25">
        <f>+[1]DEPURADO!J321</f>
        <v>0</v>
      </c>
      <c r="T327" s="17" t="s">
        <v>45</v>
      </c>
      <c r="U327" s="25">
        <f>+[1]DEPURADO!I321</f>
        <v>0</v>
      </c>
      <c r="V327" s="24"/>
      <c r="W327" s="17" t="s">
        <v>45</v>
      </c>
      <c r="X327" s="25">
        <f>+[1]DEPURADO!K321+[1]DEPURADO!L321</f>
        <v>0</v>
      </c>
      <c r="Y327" s="17" t="s">
        <v>45</v>
      </c>
      <c r="Z327" s="25">
        <f t="shared" si="33"/>
        <v>0</v>
      </c>
      <c r="AA327" s="25"/>
      <c r="AB327" s="25">
        <v>0</v>
      </c>
      <c r="AC327" s="25">
        <v>0</v>
      </c>
      <c r="AD327" s="24"/>
      <c r="AE327" s="24">
        <f>+[1]DEPURADO!K321</f>
        <v>0</v>
      </c>
      <c r="AF327" s="24">
        <v>0</v>
      </c>
      <c r="AG327" s="24">
        <f t="shared" si="34"/>
        <v>0</v>
      </c>
      <c r="AH327" s="24">
        <v>0</v>
      </c>
      <c r="AI327" s="24" t="str">
        <f>+[1]DEPURADO!G321</f>
        <v>SALDO DE CONTRATO LIQUIDADO</v>
      </c>
      <c r="AJ327" s="26"/>
      <c r="AK327" s="27"/>
    </row>
    <row r="328" spans="1:37" s="28" customFormat="1" ht="16.149999999999999" customHeight="1">
      <c r="A328" s="17">
        <f t="shared" si="28"/>
        <v>320</v>
      </c>
      <c r="B328" s="18" t="s">
        <v>44</v>
      </c>
      <c r="C328" s="17">
        <f>+[1]DEPURADO!A322</f>
        <v>28626</v>
      </c>
      <c r="D328" s="17">
        <f>+[1]DEPURADO!B322</f>
        <v>28626</v>
      </c>
      <c r="E328" s="19">
        <f>+[1]DEPURADO!C322</f>
        <v>42277</v>
      </c>
      <c r="F328" s="20">
        <f>+IF([1]DEPURADO!D322&gt;1,[1]DEPURADO!D322," ")</f>
        <v>42293</v>
      </c>
      <c r="G328" s="21">
        <f>[1]DEPURADO!F322</f>
        <v>42610</v>
      </c>
      <c r="H328" s="22">
        <v>0</v>
      </c>
      <c r="I328" s="22">
        <f>+[1]DEPURADO!M322+[1]DEPURADO!N322</f>
        <v>42610</v>
      </c>
      <c r="J328" s="22">
        <f>+[1]DEPURADO!R322</f>
        <v>0</v>
      </c>
      <c r="K328" s="23">
        <f>+[1]DEPURADO!P322+[1]DEPURADO!Q322</f>
        <v>0</v>
      </c>
      <c r="L328" s="22">
        <v>0</v>
      </c>
      <c r="M328" s="22">
        <v>0</v>
      </c>
      <c r="N328" s="22">
        <f t="shared" si="29"/>
        <v>0</v>
      </c>
      <c r="O328" s="22">
        <f t="shared" si="30"/>
        <v>0</v>
      </c>
      <c r="P328" s="18">
        <f>IF([1]DEPURADO!H322&gt;1,0,[1]DEPURADO!B322)</f>
        <v>28626</v>
      </c>
      <c r="Q328" s="24">
        <f t="shared" si="31"/>
        <v>42610</v>
      </c>
      <c r="R328" s="25">
        <f t="shared" si="32"/>
        <v>0</v>
      </c>
      <c r="S328" s="25">
        <f>+[1]DEPURADO!J322</f>
        <v>0</v>
      </c>
      <c r="T328" s="17" t="s">
        <v>45</v>
      </c>
      <c r="U328" s="25">
        <f>+[1]DEPURADO!I322</f>
        <v>0</v>
      </c>
      <c r="V328" s="24"/>
      <c r="W328" s="17" t="s">
        <v>45</v>
      </c>
      <c r="X328" s="25">
        <f>+[1]DEPURADO!K322+[1]DEPURADO!L322</f>
        <v>0</v>
      </c>
      <c r="Y328" s="17" t="s">
        <v>45</v>
      </c>
      <c r="Z328" s="25">
        <f t="shared" si="33"/>
        <v>0</v>
      </c>
      <c r="AA328" s="25"/>
      <c r="AB328" s="25">
        <v>0</v>
      </c>
      <c r="AC328" s="25">
        <v>0</v>
      </c>
      <c r="AD328" s="24"/>
      <c r="AE328" s="24">
        <f>+[1]DEPURADO!K322</f>
        <v>0</v>
      </c>
      <c r="AF328" s="24">
        <v>0</v>
      </c>
      <c r="AG328" s="24">
        <f t="shared" si="34"/>
        <v>0</v>
      </c>
      <c r="AH328" s="24">
        <v>0</v>
      </c>
      <c r="AI328" s="24" t="str">
        <f>+[1]DEPURADO!G322</f>
        <v>SALDO DE CONTRATO LIQUIDADO</v>
      </c>
      <c r="AJ328" s="26"/>
      <c r="AK328" s="27"/>
    </row>
    <row r="329" spans="1:37" s="28" customFormat="1" ht="16.149999999999999" customHeight="1">
      <c r="A329" s="17">
        <f t="shared" si="28"/>
        <v>321</v>
      </c>
      <c r="B329" s="18" t="s">
        <v>44</v>
      </c>
      <c r="C329" s="17">
        <f>+[1]DEPURADO!A323</f>
        <v>28081</v>
      </c>
      <c r="D329" s="17">
        <f>+[1]DEPURADO!B323</f>
        <v>28081</v>
      </c>
      <c r="E329" s="19">
        <f>+[1]DEPURADO!C323</f>
        <v>42277</v>
      </c>
      <c r="F329" s="20">
        <f>+IF([1]DEPURADO!D323&gt;1,[1]DEPURADO!D323," ")</f>
        <v>42293</v>
      </c>
      <c r="G329" s="21">
        <f>[1]DEPURADO!F323</f>
        <v>42610</v>
      </c>
      <c r="H329" s="22">
        <v>0</v>
      </c>
      <c r="I329" s="22">
        <f>+[1]DEPURADO!M323+[1]DEPURADO!N323</f>
        <v>42610</v>
      </c>
      <c r="J329" s="22">
        <f>+[1]DEPURADO!R323</f>
        <v>0</v>
      </c>
      <c r="K329" s="23">
        <f>+[1]DEPURADO!P323+[1]DEPURADO!Q323</f>
        <v>0</v>
      </c>
      <c r="L329" s="22">
        <v>0</v>
      </c>
      <c r="M329" s="22">
        <v>0</v>
      </c>
      <c r="N329" s="22">
        <f t="shared" si="29"/>
        <v>0</v>
      </c>
      <c r="O329" s="22">
        <f t="shared" si="30"/>
        <v>0</v>
      </c>
      <c r="P329" s="18">
        <f>IF([1]DEPURADO!H323&gt;1,0,[1]DEPURADO!B323)</f>
        <v>28081</v>
      </c>
      <c r="Q329" s="24">
        <f t="shared" si="31"/>
        <v>42610</v>
      </c>
      <c r="R329" s="25">
        <f t="shared" si="32"/>
        <v>0</v>
      </c>
      <c r="S329" s="25">
        <f>+[1]DEPURADO!J323</f>
        <v>0</v>
      </c>
      <c r="T329" s="17" t="s">
        <v>45</v>
      </c>
      <c r="U329" s="25">
        <f>+[1]DEPURADO!I323</f>
        <v>0</v>
      </c>
      <c r="V329" s="24"/>
      <c r="W329" s="17" t="s">
        <v>45</v>
      </c>
      <c r="X329" s="25">
        <f>+[1]DEPURADO!K323+[1]DEPURADO!L323</f>
        <v>0</v>
      </c>
      <c r="Y329" s="17" t="s">
        <v>45</v>
      </c>
      <c r="Z329" s="25">
        <f t="shared" si="33"/>
        <v>0</v>
      </c>
      <c r="AA329" s="25"/>
      <c r="AB329" s="25">
        <v>0</v>
      </c>
      <c r="AC329" s="25">
        <v>0</v>
      </c>
      <c r="AD329" s="24"/>
      <c r="AE329" s="24">
        <f>+[1]DEPURADO!K323</f>
        <v>0</v>
      </c>
      <c r="AF329" s="24">
        <v>0</v>
      </c>
      <c r="AG329" s="24">
        <f t="shared" si="34"/>
        <v>0</v>
      </c>
      <c r="AH329" s="24">
        <v>0</v>
      </c>
      <c r="AI329" s="24" t="str">
        <f>+[1]DEPURADO!G323</f>
        <v>SALDO DE CONTRATO LIQUIDADO</v>
      </c>
      <c r="AJ329" s="26"/>
      <c r="AK329" s="27"/>
    </row>
    <row r="330" spans="1:37" s="28" customFormat="1" ht="16.149999999999999" customHeight="1">
      <c r="A330" s="17">
        <f t="shared" si="28"/>
        <v>322</v>
      </c>
      <c r="B330" s="18" t="s">
        <v>44</v>
      </c>
      <c r="C330" s="17">
        <f>+[1]DEPURADO!A324</f>
        <v>28100</v>
      </c>
      <c r="D330" s="17">
        <f>+[1]DEPURADO!B324</f>
        <v>28100</v>
      </c>
      <c r="E330" s="19">
        <f>+[1]DEPURADO!C324</f>
        <v>42277</v>
      </c>
      <c r="F330" s="20">
        <f>+IF([1]DEPURADO!D324&gt;1,[1]DEPURADO!D324," ")</f>
        <v>42293</v>
      </c>
      <c r="G330" s="21">
        <f>[1]DEPURADO!F324</f>
        <v>42620</v>
      </c>
      <c r="H330" s="22">
        <v>0</v>
      </c>
      <c r="I330" s="22">
        <f>+[1]DEPURADO!M324+[1]DEPURADO!N324</f>
        <v>42620</v>
      </c>
      <c r="J330" s="22">
        <f>+[1]DEPURADO!R324</f>
        <v>0</v>
      </c>
      <c r="K330" s="23">
        <f>+[1]DEPURADO!P324+[1]DEPURADO!Q324</f>
        <v>0</v>
      </c>
      <c r="L330" s="22">
        <v>0</v>
      </c>
      <c r="M330" s="22">
        <v>0</v>
      </c>
      <c r="N330" s="22">
        <f t="shared" si="29"/>
        <v>0</v>
      </c>
      <c r="O330" s="22">
        <f t="shared" si="30"/>
        <v>0</v>
      </c>
      <c r="P330" s="18">
        <f>IF([1]DEPURADO!H324&gt;1,0,[1]DEPURADO!B324)</f>
        <v>28100</v>
      </c>
      <c r="Q330" s="24">
        <f t="shared" si="31"/>
        <v>42620</v>
      </c>
      <c r="R330" s="25">
        <f t="shared" si="32"/>
        <v>0</v>
      </c>
      <c r="S330" s="25">
        <f>+[1]DEPURADO!J324</f>
        <v>0</v>
      </c>
      <c r="T330" s="17" t="s">
        <v>45</v>
      </c>
      <c r="U330" s="25">
        <f>+[1]DEPURADO!I324</f>
        <v>0</v>
      </c>
      <c r="V330" s="24"/>
      <c r="W330" s="17" t="s">
        <v>45</v>
      </c>
      <c r="X330" s="25">
        <f>+[1]DEPURADO!K324+[1]DEPURADO!L324</f>
        <v>0</v>
      </c>
      <c r="Y330" s="17" t="s">
        <v>45</v>
      </c>
      <c r="Z330" s="25">
        <f t="shared" si="33"/>
        <v>0</v>
      </c>
      <c r="AA330" s="25"/>
      <c r="AB330" s="25">
        <v>0</v>
      </c>
      <c r="AC330" s="25">
        <v>0</v>
      </c>
      <c r="AD330" s="24"/>
      <c r="AE330" s="24">
        <f>+[1]DEPURADO!K324</f>
        <v>0</v>
      </c>
      <c r="AF330" s="24">
        <v>0</v>
      </c>
      <c r="AG330" s="24">
        <f t="shared" si="34"/>
        <v>0</v>
      </c>
      <c r="AH330" s="24">
        <v>0</v>
      </c>
      <c r="AI330" s="24" t="str">
        <f>+[1]DEPURADO!G324</f>
        <v>SALDO DE CONTRATO LIQUIDADO</v>
      </c>
      <c r="AJ330" s="26"/>
      <c r="AK330" s="27"/>
    </row>
    <row r="331" spans="1:37" s="28" customFormat="1" ht="16.149999999999999" customHeight="1">
      <c r="A331" s="17">
        <f t="shared" ref="A331:A394" si="35">+A330+1</f>
        <v>323</v>
      </c>
      <c r="B331" s="18" t="s">
        <v>44</v>
      </c>
      <c r="C331" s="17">
        <f>+[1]DEPURADO!A325</f>
        <v>28254</v>
      </c>
      <c r="D331" s="17">
        <f>+[1]DEPURADO!B325</f>
        <v>28254</v>
      </c>
      <c r="E331" s="19">
        <f>+[1]DEPURADO!C325</f>
        <v>42277</v>
      </c>
      <c r="F331" s="20">
        <f>+IF([1]DEPURADO!D325&gt;1,[1]DEPURADO!D325," ")</f>
        <v>42293</v>
      </c>
      <c r="G331" s="21">
        <f>[1]DEPURADO!F325</f>
        <v>43110</v>
      </c>
      <c r="H331" s="22">
        <v>0</v>
      </c>
      <c r="I331" s="22">
        <f>+[1]DEPURADO!M325+[1]DEPURADO!N325</f>
        <v>43110</v>
      </c>
      <c r="J331" s="22">
        <f>+[1]DEPURADO!R325</f>
        <v>0</v>
      </c>
      <c r="K331" s="23">
        <f>+[1]DEPURADO!P325+[1]DEPURADO!Q325</f>
        <v>0</v>
      </c>
      <c r="L331" s="22">
        <v>0</v>
      </c>
      <c r="M331" s="22">
        <v>0</v>
      </c>
      <c r="N331" s="22">
        <f t="shared" si="29"/>
        <v>0</v>
      </c>
      <c r="O331" s="22">
        <f t="shared" si="30"/>
        <v>0</v>
      </c>
      <c r="P331" s="18">
        <f>IF([1]DEPURADO!H325&gt;1,0,[1]DEPURADO!B325)</f>
        <v>28254</v>
      </c>
      <c r="Q331" s="24">
        <f t="shared" si="31"/>
        <v>43110</v>
      </c>
      <c r="R331" s="25">
        <f t="shared" si="32"/>
        <v>0</v>
      </c>
      <c r="S331" s="25">
        <f>+[1]DEPURADO!J325</f>
        <v>0</v>
      </c>
      <c r="T331" s="17" t="s">
        <v>45</v>
      </c>
      <c r="U331" s="25">
        <f>+[1]DEPURADO!I325</f>
        <v>0</v>
      </c>
      <c r="V331" s="24"/>
      <c r="W331" s="17" t="s">
        <v>45</v>
      </c>
      <c r="X331" s="25">
        <f>+[1]DEPURADO!K325+[1]DEPURADO!L325</f>
        <v>0</v>
      </c>
      <c r="Y331" s="17" t="s">
        <v>45</v>
      </c>
      <c r="Z331" s="25">
        <f t="shared" si="33"/>
        <v>0</v>
      </c>
      <c r="AA331" s="25"/>
      <c r="AB331" s="25">
        <v>0</v>
      </c>
      <c r="AC331" s="25">
        <v>0</v>
      </c>
      <c r="AD331" s="24"/>
      <c r="AE331" s="24">
        <f>+[1]DEPURADO!K325</f>
        <v>0</v>
      </c>
      <c r="AF331" s="24">
        <v>0</v>
      </c>
      <c r="AG331" s="24">
        <f t="shared" si="34"/>
        <v>0</v>
      </c>
      <c r="AH331" s="24">
        <v>0</v>
      </c>
      <c r="AI331" s="24" t="str">
        <f>+[1]DEPURADO!G325</f>
        <v>SALDO DE CONTRATO LIQUIDADO</v>
      </c>
      <c r="AJ331" s="26"/>
      <c r="AK331" s="27"/>
    </row>
    <row r="332" spans="1:37" s="28" customFormat="1" ht="16.149999999999999" customHeight="1">
      <c r="A332" s="17">
        <f t="shared" si="35"/>
        <v>324</v>
      </c>
      <c r="B332" s="18" t="s">
        <v>44</v>
      </c>
      <c r="C332" s="17">
        <f>+[1]DEPURADO!A326</f>
        <v>28667</v>
      </c>
      <c r="D332" s="17">
        <f>+[1]DEPURADO!B326</f>
        <v>28667</v>
      </c>
      <c r="E332" s="19">
        <f>+[1]DEPURADO!C326</f>
        <v>42277</v>
      </c>
      <c r="F332" s="20">
        <f>+IF([1]DEPURADO!D326&gt;1,[1]DEPURADO!D326," ")</f>
        <v>42293</v>
      </c>
      <c r="G332" s="21">
        <f>[1]DEPURADO!F326</f>
        <v>43250</v>
      </c>
      <c r="H332" s="22">
        <v>0</v>
      </c>
      <c r="I332" s="22">
        <f>+[1]DEPURADO!M326+[1]DEPURADO!N326</f>
        <v>43250</v>
      </c>
      <c r="J332" s="22">
        <f>+[1]DEPURADO!R326</f>
        <v>0</v>
      </c>
      <c r="K332" s="23">
        <f>+[1]DEPURADO!P326+[1]DEPURADO!Q326</f>
        <v>0</v>
      </c>
      <c r="L332" s="22">
        <v>0</v>
      </c>
      <c r="M332" s="22">
        <v>0</v>
      </c>
      <c r="N332" s="22">
        <f t="shared" si="29"/>
        <v>0</v>
      </c>
      <c r="O332" s="22">
        <f t="shared" si="30"/>
        <v>0</v>
      </c>
      <c r="P332" s="18">
        <f>IF([1]DEPURADO!H326&gt;1,0,[1]DEPURADO!B326)</f>
        <v>28667</v>
      </c>
      <c r="Q332" s="24">
        <f t="shared" si="31"/>
        <v>43250</v>
      </c>
      <c r="R332" s="25">
        <f t="shared" si="32"/>
        <v>0</v>
      </c>
      <c r="S332" s="25">
        <f>+[1]DEPURADO!J326</f>
        <v>0</v>
      </c>
      <c r="T332" s="17" t="s">
        <v>45</v>
      </c>
      <c r="U332" s="25">
        <f>+[1]DEPURADO!I326</f>
        <v>0</v>
      </c>
      <c r="V332" s="24"/>
      <c r="W332" s="17" t="s">
        <v>45</v>
      </c>
      <c r="X332" s="25">
        <f>+[1]DEPURADO!K326+[1]DEPURADO!L326</f>
        <v>0</v>
      </c>
      <c r="Y332" s="17" t="s">
        <v>45</v>
      </c>
      <c r="Z332" s="25">
        <f t="shared" si="33"/>
        <v>0</v>
      </c>
      <c r="AA332" s="25"/>
      <c r="AB332" s="25">
        <v>0</v>
      </c>
      <c r="AC332" s="25">
        <v>0</v>
      </c>
      <c r="AD332" s="24"/>
      <c r="AE332" s="24">
        <f>+[1]DEPURADO!K326</f>
        <v>0</v>
      </c>
      <c r="AF332" s="24">
        <v>0</v>
      </c>
      <c r="AG332" s="24">
        <f t="shared" si="34"/>
        <v>0</v>
      </c>
      <c r="AH332" s="24">
        <v>0</v>
      </c>
      <c r="AI332" s="24" t="str">
        <f>+[1]DEPURADO!G326</f>
        <v>SALDO DE CONTRATO LIQUIDADO</v>
      </c>
      <c r="AJ332" s="26"/>
      <c r="AK332" s="27"/>
    </row>
    <row r="333" spans="1:37" s="28" customFormat="1" ht="16.149999999999999" customHeight="1">
      <c r="A333" s="17">
        <f t="shared" si="35"/>
        <v>325</v>
      </c>
      <c r="B333" s="18" t="s">
        <v>44</v>
      </c>
      <c r="C333" s="17">
        <f>+[1]DEPURADO!A327</f>
        <v>27969</v>
      </c>
      <c r="D333" s="17">
        <f>+[1]DEPURADO!B327</f>
        <v>27969</v>
      </c>
      <c r="E333" s="19">
        <f>+[1]DEPURADO!C327</f>
        <v>42277</v>
      </c>
      <c r="F333" s="20">
        <f>+IF([1]DEPURADO!D327&gt;1,[1]DEPURADO!D327," ")</f>
        <v>42293</v>
      </c>
      <c r="G333" s="21">
        <f>[1]DEPURADO!F327</f>
        <v>43380</v>
      </c>
      <c r="H333" s="22">
        <v>0</v>
      </c>
      <c r="I333" s="22">
        <f>+[1]DEPURADO!M327+[1]DEPURADO!N327</f>
        <v>43380</v>
      </c>
      <c r="J333" s="22">
        <f>+[1]DEPURADO!R327</f>
        <v>0</v>
      </c>
      <c r="K333" s="23">
        <f>+[1]DEPURADO!P327+[1]DEPURADO!Q327</f>
        <v>0</v>
      </c>
      <c r="L333" s="22">
        <v>0</v>
      </c>
      <c r="M333" s="22">
        <v>0</v>
      </c>
      <c r="N333" s="22">
        <f t="shared" ref="N333:N396" si="36">+SUM(J333:M333)</f>
        <v>0</v>
      </c>
      <c r="O333" s="22">
        <f t="shared" ref="O333:O396" si="37">+G333-I333-N333</f>
        <v>0</v>
      </c>
      <c r="P333" s="18">
        <f>IF([1]DEPURADO!H327&gt;1,0,[1]DEPURADO!B327)</f>
        <v>27969</v>
      </c>
      <c r="Q333" s="24">
        <f t="shared" ref="Q333:Q396" si="38">+IF(P333&gt;0,G333,0)</f>
        <v>43380</v>
      </c>
      <c r="R333" s="25">
        <f t="shared" ref="R333:R396" si="39">IF(P333=0,G333,0)</f>
        <v>0</v>
      </c>
      <c r="S333" s="25">
        <f>+[1]DEPURADO!J327</f>
        <v>0</v>
      </c>
      <c r="T333" s="17" t="s">
        <v>45</v>
      </c>
      <c r="U333" s="25">
        <f>+[1]DEPURADO!I327</f>
        <v>0</v>
      </c>
      <c r="V333" s="24"/>
      <c r="W333" s="17" t="s">
        <v>45</v>
      </c>
      <c r="X333" s="25">
        <f>+[1]DEPURADO!K327+[1]DEPURADO!L327</f>
        <v>0</v>
      </c>
      <c r="Y333" s="17" t="s">
        <v>45</v>
      </c>
      <c r="Z333" s="25">
        <f t="shared" ref="Z333:Z396" si="40">+X333-AE333+IF(X333-AE333&lt;-1,-X333+AE333,0)</f>
        <v>0</v>
      </c>
      <c r="AA333" s="25"/>
      <c r="AB333" s="25">
        <v>0</v>
      </c>
      <c r="AC333" s="25">
        <v>0</v>
      </c>
      <c r="AD333" s="24"/>
      <c r="AE333" s="24">
        <f>+[1]DEPURADO!K327</f>
        <v>0</v>
      </c>
      <c r="AF333" s="24">
        <v>0</v>
      </c>
      <c r="AG333" s="24">
        <f t="shared" ref="AG333:AG396" si="41">+G333-I333-N333-R333-Z333-AC333-AE333-S333-U333</f>
        <v>0</v>
      </c>
      <c r="AH333" s="24">
        <v>0</v>
      </c>
      <c r="AI333" s="24" t="str">
        <f>+[1]DEPURADO!G327</f>
        <v>SALDO DE CONTRATO LIQUIDADO</v>
      </c>
      <c r="AJ333" s="26"/>
      <c r="AK333" s="27"/>
    </row>
    <row r="334" spans="1:37" s="28" customFormat="1" ht="16.149999999999999" customHeight="1">
      <c r="A334" s="17">
        <f t="shared" si="35"/>
        <v>326</v>
      </c>
      <c r="B334" s="18" t="s">
        <v>44</v>
      </c>
      <c r="C334" s="17">
        <f>+[1]DEPURADO!A328</f>
        <v>28157</v>
      </c>
      <c r="D334" s="17">
        <f>+[1]DEPURADO!B328</f>
        <v>28157</v>
      </c>
      <c r="E334" s="19">
        <f>+[1]DEPURADO!C328</f>
        <v>42277</v>
      </c>
      <c r="F334" s="20">
        <f>+IF([1]DEPURADO!D328&gt;1,[1]DEPURADO!D328," ")</f>
        <v>42293</v>
      </c>
      <c r="G334" s="21">
        <f>[1]DEPURADO!F328</f>
        <v>43380</v>
      </c>
      <c r="H334" s="22">
        <v>0</v>
      </c>
      <c r="I334" s="22">
        <f>+[1]DEPURADO!M328+[1]DEPURADO!N328</f>
        <v>43380</v>
      </c>
      <c r="J334" s="22">
        <f>+[1]DEPURADO!R328</f>
        <v>0</v>
      </c>
      <c r="K334" s="23">
        <f>+[1]DEPURADO!P328+[1]DEPURADO!Q328</f>
        <v>0</v>
      </c>
      <c r="L334" s="22">
        <v>0</v>
      </c>
      <c r="M334" s="22">
        <v>0</v>
      </c>
      <c r="N334" s="22">
        <f t="shared" si="36"/>
        <v>0</v>
      </c>
      <c r="O334" s="22">
        <f t="shared" si="37"/>
        <v>0</v>
      </c>
      <c r="P334" s="18">
        <f>IF([1]DEPURADO!H328&gt;1,0,[1]DEPURADO!B328)</f>
        <v>28157</v>
      </c>
      <c r="Q334" s="24">
        <f t="shared" si="38"/>
        <v>43380</v>
      </c>
      <c r="R334" s="25">
        <f t="shared" si="39"/>
        <v>0</v>
      </c>
      <c r="S334" s="25">
        <f>+[1]DEPURADO!J328</f>
        <v>0</v>
      </c>
      <c r="T334" s="17" t="s">
        <v>45</v>
      </c>
      <c r="U334" s="25">
        <f>+[1]DEPURADO!I328</f>
        <v>0</v>
      </c>
      <c r="V334" s="24"/>
      <c r="W334" s="17" t="s">
        <v>45</v>
      </c>
      <c r="X334" s="25">
        <f>+[1]DEPURADO!K328+[1]DEPURADO!L328</f>
        <v>0</v>
      </c>
      <c r="Y334" s="17" t="s">
        <v>45</v>
      </c>
      <c r="Z334" s="25">
        <f t="shared" si="40"/>
        <v>0</v>
      </c>
      <c r="AA334" s="25"/>
      <c r="AB334" s="25">
        <v>0</v>
      </c>
      <c r="AC334" s="25">
        <v>0</v>
      </c>
      <c r="AD334" s="24"/>
      <c r="AE334" s="24">
        <f>+[1]DEPURADO!K328</f>
        <v>0</v>
      </c>
      <c r="AF334" s="24">
        <v>0</v>
      </c>
      <c r="AG334" s="24">
        <f t="shared" si="41"/>
        <v>0</v>
      </c>
      <c r="AH334" s="24">
        <v>0</v>
      </c>
      <c r="AI334" s="24" t="str">
        <f>+[1]DEPURADO!G328</f>
        <v>SALDO DE CONTRATO LIQUIDADO</v>
      </c>
      <c r="AJ334" s="26"/>
      <c r="AK334" s="27"/>
    </row>
    <row r="335" spans="1:37" s="28" customFormat="1" ht="16.149999999999999" customHeight="1">
      <c r="A335" s="17">
        <f t="shared" si="35"/>
        <v>327</v>
      </c>
      <c r="B335" s="18" t="s">
        <v>44</v>
      </c>
      <c r="C335" s="17">
        <f>+[1]DEPURADO!A329</f>
        <v>27977</v>
      </c>
      <c r="D335" s="17">
        <f>+[1]DEPURADO!B329</f>
        <v>27977</v>
      </c>
      <c r="E335" s="19">
        <f>+[1]DEPURADO!C329</f>
        <v>42277</v>
      </c>
      <c r="F335" s="20">
        <f>+IF([1]DEPURADO!D329&gt;1,[1]DEPURADO!D329," ")</f>
        <v>42293</v>
      </c>
      <c r="G335" s="21">
        <f>[1]DEPURADO!F329</f>
        <v>43600</v>
      </c>
      <c r="H335" s="22">
        <v>0</v>
      </c>
      <c r="I335" s="22">
        <f>+[1]DEPURADO!M329+[1]DEPURADO!N329</f>
        <v>43600</v>
      </c>
      <c r="J335" s="22">
        <f>+[1]DEPURADO!R329</f>
        <v>0</v>
      </c>
      <c r="K335" s="23">
        <f>+[1]DEPURADO!P329+[1]DEPURADO!Q329</f>
        <v>0</v>
      </c>
      <c r="L335" s="22">
        <v>0</v>
      </c>
      <c r="M335" s="22">
        <v>0</v>
      </c>
      <c r="N335" s="22">
        <f t="shared" si="36"/>
        <v>0</v>
      </c>
      <c r="O335" s="22">
        <f t="shared" si="37"/>
        <v>0</v>
      </c>
      <c r="P335" s="18">
        <f>IF([1]DEPURADO!H329&gt;1,0,[1]DEPURADO!B329)</f>
        <v>27977</v>
      </c>
      <c r="Q335" s="24">
        <f t="shared" si="38"/>
        <v>43600</v>
      </c>
      <c r="R335" s="25">
        <f t="shared" si="39"/>
        <v>0</v>
      </c>
      <c r="S335" s="25">
        <f>+[1]DEPURADO!J329</f>
        <v>0</v>
      </c>
      <c r="T335" s="17" t="s">
        <v>45</v>
      </c>
      <c r="U335" s="25">
        <f>+[1]DEPURADO!I329</f>
        <v>0</v>
      </c>
      <c r="V335" s="24"/>
      <c r="W335" s="17" t="s">
        <v>45</v>
      </c>
      <c r="X335" s="25">
        <f>+[1]DEPURADO!K329+[1]DEPURADO!L329</f>
        <v>0</v>
      </c>
      <c r="Y335" s="17" t="s">
        <v>45</v>
      </c>
      <c r="Z335" s="25">
        <f t="shared" si="40"/>
        <v>0</v>
      </c>
      <c r="AA335" s="25"/>
      <c r="AB335" s="25">
        <v>0</v>
      </c>
      <c r="AC335" s="25">
        <v>0</v>
      </c>
      <c r="AD335" s="24"/>
      <c r="AE335" s="24">
        <f>+[1]DEPURADO!K329</f>
        <v>0</v>
      </c>
      <c r="AF335" s="24">
        <v>0</v>
      </c>
      <c r="AG335" s="24">
        <f t="shared" si="41"/>
        <v>0</v>
      </c>
      <c r="AH335" s="24">
        <v>0</v>
      </c>
      <c r="AI335" s="24" t="str">
        <f>+[1]DEPURADO!G329</f>
        <v>SALDO DE CONTRATO LIQUIDADO</v>
      </c>
      <c r="AJ335" s="26"/>
      <c r="AK335" s="27"/>
    </row>
    <row r="336" spans="1:37" s="28" customFormat="1" ht="16.149999999999999" customHeight="1">
      <c r="A336" s="17">
        <f t="shared" si="35"/>
        <v>328</v>
      </c>
      <c r="B336" s="18" t="s">
        <v>44</v>
      </c>
      <c r="C336" s="17">
        <f>+[1]DEPURADO!A330</f>
        <v>28077</v>
      </c>
      <c r="D336" s="17">
        <f>+[1]DEPURADO!B330</f>
        <v>28077</v>
      </c>
      <c r="E336" s="19">
        <f>+[1]DEPURADO!C330</f>
        <v>42277</v>
      </c>
      <c r="F336" s="20">
        <f>+IF([1]DEPURADO!D330&gt;1,[1]DEPURADO!D330," ")</f>
        <v>42293</v>
      </c>
      <c r="G336" s="21">
        <f>[1]DEPURADO!F330</f>
        <v>45590</v>
      </c>
      <c r="H336" s="22">
        <v>0</v>
      </c>
      <c r="I336" s="22">
        <f>+[1]DEPURADO!M330+[1]DEPURADO!N330</f>
        <v>45590</v>
      </c>
      <c r="J336" s="22">
        <f>+[1]DEPURADO!R330</f>
        <v>0</v>
      </c>
      <c r="K336" s="23">
        <f>+[1]DEPURADO!P330+[1]DEPURADO!Q330</f>
        <v>0</v>
      </c>
      <c r="L336" s="22">
        <v>0</v>
      </c>
      <c r="M336" s="22">
        <v>0</v>
      </c>
      <c r="N336" s="22">
        <f t="shared" si="36"/>
        <v>0</v>
      </c>
      <c r="O336" s="22">
        <f t="shared" si="37"/>
        <v>0</v>
      </c>
      <c r="P336" s="18">
        <f>IF([1]DEPURADO!H330&gt;1,0,[1]DEPURADO!B330)</f>
        <v>28077</v>
      </c>
      <c r="Q336" s="24">
        <f t="shared" si="38"/>
        <v>45590</v>
      </c>
      <c r="R336" s="25">
        <f t="shared" si="39"/>
        <v>0</v>
      </c>
      <c r="S336" s="25">
        <f>+[1]DEPURADO!J330</f>
        <v>0</v>
      </c>
      <c r="T336" s="17" t="s">
        <v>45</v>
      </c>
      <c r="U336" s="25">
        <f>+[1]DEPURADO!I330</f>
        <v>0</v>
      </c>
      <c r="V336" s="24"/>
      <c r="W336" s="17" t="s">
        <v>45</v>
      </c>
      <c r="X336" s="25">
        <f>+[1]DEPURADO!K330+[1]DEPURADO!L330</f>
        <v>0</v>
      </c>
      <c r="Y336" s="17" t="s">
        <v>45</v>
      </c>
      <c r="Z336" s="25">
        <f t="shared" si="40"/>
        <v>0</v>
      </c>
      <c r="AA336" s="25"/>
      <c r="AB336" s="25">
        <v>0</v>
      </c>
      <c r="AC336" s="25">
        <v>0</v>
      </c>
      <c r="AD336" s="24"/>
      <c r="AE336" s="24">
        <f>+[1]DEPURADO!K330</f>
        <v>0</v>
      </c>
      <c r="AF336" s="24">
        <v>0</v>
      </c>
      <c r="AG336" s="24">
        <f t="shared" si="41"/>
        <v>0</v>
      </c>
      <c r="AH336" s="24">
        <v>0</v>
      </c>
      <c r="AI336" s="24" t="str">
        <f>+[1]DEPURADO!G330</f>
        <v>SALDO DE CONTRATO LIQUIDADO</v>
      </c>
      <c r="AJ336" s="26"/>
      <c r="AK336" s="27"/>
    </row>
    <row r="337" spans="1:37" s="28" customFormat="1" ht="16.149999999999999" customHeight="1">
      <c r="A337" s="17">
        <f t="shared" si="35"/>
        <v>329</v>
      </c>
      <c r="B337" s="18" t="s">
        <v>44</v>
      </c>
      <c r="C337" s="17">
        <f>+[1]DEPURADO!A331</f>
        <v>27981</v>
      </c>
      <c r="D337" s="17">
        <f>+[1]DEPURADO!B331</f>
        <v>27981</v>
      </c>
      <c r="E337" s="19">
        <f>+[1]DEPURADO!C331</f>
        <v>42277</v>
      </c>
      <c r="F337" s="20">
        <f>+IF([1]DEPURADO!D331&gt;1,[1]DEPURADO!D331," ")</f>
        <v>42293</v>
      </c>
      <c r="G337" s="21">
        <f>[1]DEPURADO!F331</f>
        <v>46280</v>
      </c>
      <c r="H337" s="22">
        <v>0</v>
      </c>
      <c r="I337" s="22">
        <f>+[1]DEPURADO!M331+[1]DEPURADO!N331</f>
        <v>46280</v>
      </c>
      <c r="J337" s="22">
        <f>+[1]DEPURADO!R331</f>
        <v>0</v>
      </c>
      <c r="K337" s="23">
        <f>+[1]DEPURADO!P331+[1]DEPURADO!Q331</f>
        <v>0</v>
      </c>
      <c r="L337" s="22">
        <v>0</v>
      </c>
      <c r="M337" s="22">
        <v>0</v>
      </c>
      <c r="N337" s="22">
        <f t="shared" si="36"/>
        <v>0</v>
      </c>
      <c r="O337" s="22">
        <f t="shared" si="37"/>
        <v>0</v>
      </c>
      <c r="P337" s="18">
        <f>IF([1]DEPURADO!H331&gt;1,0,[1]DEPURADO!B331)</f>
        <v>27981</v>
      </c>
      <c r="Q337" s="24">
        <f t="shared" si="38"/>
        <v>46280</v>
      </c>
      <c r="R337" s="25">
        <f t="shared" si="39"/>
        <v>0</v>
      </c>
      <c r="S337" s="25">
        <f>+[1]DEPURADO!J331</f>
        <v>0</v>
      </c>
      <c r="T337" s="17" t="s">
        <v>45</v>
      </c>
      <c r="U337" s="25">
        <f>+[1]DEPURADO!I331</f>
        <v>0</v>
      </c>
      <c r="V337" s="24"/>
      <c r="W337" s="17" t="s">
        <v>45</v>
      </c>
      <c r="X337" s="25">
        <f>+[1]DEPURADO!K331+[1]DEPURADO!L331</f>
        <v>0</v>
      </c>
      <c r="Y337" s="17" t="s">
        <v>45</v>
      </c>
      <c r="Z337" s="25">
        <f t="shared" si="40"/>
        <v>0</v>
      </c>
      <c r="AA337" s="25"/>
      <c r="AB337" s="25">
        <v>0</v>
      </c>
      <c r="AC337" s="25">
        <v>0</v>
      </c>
      <c r="AD337" s="24"/>
      <c r="AE337" s="24">
        <f>+[1]DEPURADO!K331</f>
        <v>0</v>
      </c>
      <c r="AF337" s="24">
        <v>0</v>
      </c>
      <c r="AG337" s="24">
        <f t="shared" si="41"/>
        <v>0</v>
      </c>
      <c r="AH337" s="24">
        <v>0</v>
      </c>
      <c r="AI337" s="24" t="str">
        <f>+[1]DEPURADO!G331</f>
        <v>SALDO DE CONTRATO LIQUIDADO</v>
      </c>
      <c r="AJ337" s="26"/>
      <c r="AK337" s="27"/>
    </row>
    <row r="338" spans="1:37" s="28" customFormat="1" ht="16.149999999999999" customHeight="1">
      <c r="A338" s="17">
        <f t="shared" si="35"/>
        <v>330</v>
      </c>
      <c r="B338" s="18" t="s">
        <v>46</v>
      </c>
      <c r="C338" s="17">
        <f>+[1]DEPURADO!A332</f>
        <v>28255</v>
      </c>
      <c r="D338" s="17">
        <f>+[1]DEPURADO!B332</f>
        <v>28255</v>
      </c>
      <c r="E338" s="19">
        <f>+[1]DEPURADO!C332</f>
        <v>42277</v>
      </c>
      <c r="F338" s="20">
        <f>+IF([1]DEPURADO!D332&gt;1,[1]DEPURADO!D332," ")</f>
        <v>42293</v>
      </c>
      <c r="G338" s="21">
        <f>[1]DEPURADO!F332</f>
        <v>4640</v>
      </c>
      <c r="H338" s="22">
        <v>0</v>
      </c>
      <c r="I338" s="22">
        <f>+[1]DEPURADO!M332+[1]DEPURADO!N332</f>
        <v>4640</v>
      </c>
      <c r="J338" s="22">
        <f>+[1]DEPURADO!R332</f>
        <v>0</v>
      </c>
      <c r="K338" s="23">
        <f>+[1]DEPURADO!P332+[1]DEPURADO!Q332</f>
        <v>0</v>
      </c>
      <c r="L338" s="22">
        <v>0</v>
      </c>
      <c r="M338" s="22">
        <v>0</v>
      </c>
      <c r="N338" s="22">
        <f t="shared" si="36"/>
        <v>0</v>
      </c>
      <c r="O338" s="22">
        <f t="shared" si="37"/>
        <v>0</v>
      </c>
      <c r="P338" s="18">
        <f>IF([1]DEPURADO!H332&gt;1,0,[1]DEPURADO!B332)</f>
        <v>28255</v>
      </c>
      <c r="Q338" s="24">
        <f t="shared" si="38"/>
        <v>4640</v>
      </c>
      <c r="R338" s="25">
        <f t="shared" si="39"/>
        <v>0</v>
      </c>
      <c r="S338" s="25">
        <f>+[1]DEPURADO!J332</f>
        <v>0</v>
      </c>
      <c r="T338" s="17" t="s">
        <v>45</v>
      </c>
      <c r="U338" s="25">
        <f>+[1]DEPURADO!I332</f>
        <v>0</v>
      </c>
      <c r="V338" s="24"/>
      <c r="W338" s="17" t="s">
        <v>45</v>
      </c>
      <c r="X338" s="25">
        <f>+[1]DEPURADO!K332+[1]DEPURADO!L332</f>
        <v>0</v>
      </c>
      <c r="Y338" s="17" t="s">
        <v>45</v>
      </c>
      <c r="Z338" s="25">
        <f t="shared" si="40"/>
        <v>0</v>
      </c>
      <c r="AA338" s="25"/>
      <c r="AB338" s="25">
        <v>0</v>
      </c>
      <c r="AC338" s="25">
        <v>0</v>
      </c>
      <c r="AD338" s="24"/>
      <c r="AE338" s="24">
        <f>+[1]DEPURADO!K332</f>
        <v>0</v>
      </c>
      <c r="AF338" s="24">
        <v>0</v>
      </c>
      <c r="AG338" s="24">
        <f t="shared" si="41"/>
        <v>0</v>
      </c>
      <c r="AH338" s="24">
        <v>0</v>
      </c>
      <c r="AI338" s="24" t="str">
        <f>+[1]DEPURADO!G332</f>
        <v>SALDO DE CONTRATO LIQUIDADO</v>
      </c>
      <c r="AJ338" s="26"/>
      <c r="AK338" s="27"/>
    </row>
    <row r="339" spans="1:37" s="28" customFormat="1" ht="16.149999999999999" customHeight="1">
      <c r="A339" s="17">
        <f t="shared" si="35"/>
        <v>331</v>
      </c>
      <c r="B339" s="18" t="s">
        <v>44</v>
      </c>
      <c r="C339" s="17">
        <f>+[1]DEPURADO!A333</f>
        <v>27983</v>
      </c>
      <c r="D339" s="17">
        <f>+[1]DEPURADO!B333</f>
        <v>27983</v>
      </c>
      <c r="E339" s="19">
        <f>+[1]DEPURADO!C333</f>
        <v>42277</v>
      </c>
      <c r="F339" s="20">
        <f>+IF([1]DEPURADO!D333&gt;1,[1]DEPURADO!D333," ")</f>
        <v>42293</v>
      </c>
      <c r="G339" s="21">
        <f>[1]DEPURADO!F333</f>
        <v>46700</v>
      </c>
      <c r="H339" s="22">
        <v>0</v>
      </c>
      <c r="I339" s="22">
        <f>+[1]DEPURADO!M333+[1]DEPURADO!N333</f>
        <v>46700</v>
      </c>
      <c r="J339" s="22">
        <f>+[1]DEPURADO!R333</f>
        <v>0</v>
      </c>
      <c r="K339" s="23">
        <f>+[1]DEPURADO!P333+[1]DEPURADO!Q333</f>
        <v>0</v>
      </c>
      <c r="L339" s="22">
        <v>0</v>
      </c>
      <c r="M339" s="22">
        <v>0</v>
      </c>
      <c r="N339" s="22">
        <f t="shared" si="36"/>
        <v>0</v>
      </c>
      <c r="O339" s="22">
        <f t="shared" si="37"/>
        <v>0</v>
      </c>
      <c r="P339" s="18">
        <f>IF([1]DEPURADO!H333&gt;1,0,[1]DEPURADO!B333)</f>
        <v>27983</v>
      </c>
      <c r="Q339" s="24">
        <f t="shared" si="38"/>
        <v>46700</v>
      </c>
      <c r="R339" s="25">
        <f t="shared" si="39"/>
        <v>0</v>
      </c>
      <c r="S339" s="25">
        <f>+[1]DEPURADO!J333</f>
        <v>0</v>
      </c>
      <c r="T339" s="17" t="s">
        <v>45</v>
      </c>
      <c r="U339" s="25">
        <f>+[1]DEPURADO!I333</f>
        <v>0</v>
      </c>
      <c r="V339" s="24"/>
      <c r="W339" s="17" t="s">
        <v>45</v>
      </c>
      <c r="X339" s="25">
        <f>+[1]DEPURADO!K333+[1]DEPURADO!L333</f>
        <v>0</v>
      </c>
      <c r="Y339" s="17" t="s">
        <v>45</v>
      </c>
      <c r="Z339" s="25">
        <f t="shared" si="40"/>
        <v>0</v>
      </c>
      <c r="AA339" s="25"/>
      <c r="AB339" s="25">
        <v>0</v>
      </c>
      <c r="AC339" s="25">
        <v>0</v>
      </c>
      <c r="AD339" s="24"/>
      <c r="AE339" s="24">
        <f>+[1]DEPURADO!K333</f>
        <v>0</v>
      </c>
      <c r="AF339" s="24">
        <v>0</v>
      </c>
      <c r="AG339" s="24">
        <f t="shared" si="41"/>
        <v>0</v>
      </c>
      <c r="AH339" s="24">
        <v>0</v>
      </c>
      <c r="AI339" s="24" t="str">
        <f>+[1]DEPURADO!G333</f>
        <v>SALDO DE CONTRATO LIQUIDADO</v>
      </c>
      <c r="AJ339" s="26"/>
      <c r="AK339" s="27"/>
    </row>
    <row r="340" spans="1:37" s="28" customFormat="1" ht="16.149999999999999" customHeight="1">
      <c r="A340" s="17">
        <f t="shared" si="35"/>
        <v>332</v>
      </c>
      <c r="B340" s="18" t="s">
        <v>44</v>
      </c>
      <c r="C340" s="17">
        <f>+[1]DEPURADO!A334</f>
        <v>28056</v>
      </c>
      <c r="D340" s="17">
        <f>+[1]DEPURADO!B334</f>
        <v>28056</v>
      </c>
      <c r="E340" s="19">
        <f>+[1]DEPURADO!C334</f>
        <v>42277</v>
      </c>
      <c r="F340" s="20">
        <f>+IF([1]DEPURADO!D334&gt;1,[1]DEPURADO!D334," ")</f>
        <v>42293</v>
      </c>
      <c r="G340" s="21">
        <f>[1]DEPURADO!F334</f>
        <v>46700</v>
      </c>
      <c r="H340" s="22">
        <v>0</v>
      </c>
      <c r="I340" s="22">
        <f>+[1]DEPURADO!M334+[1]DEPURADO!N334</f>
        <v>46700</v>
      </c>
      <c r="J340" s="22">
        <f>+[1]DEPURADO!R334</f>
        <v>0</v>
      </c>
      <c r="K340" s="23">
        <f>+[1]DEPURADO!P334+[1]DEPURADO!Q334</f>
        <v>0</v>
      </c>
      <c r="L340" s="22">
        <v>0</v>
      </c>
      <c r="M340" s="22">
        <v>0</v>
      </c>
      <c r="N340" s="22">
        <f t="shared" si="36"/>
        <v>0</v>
      </c>
      <c r="O340" s="22">
        <f t="shared" si="37"/>
        <v>0</v>
      </c>
      <c r="P340" s="18">
        <f>IF([1]DEPURADO!H334&gt;1,0,[1]DEPURADO!B334)</f>
        <v>28056</v>
      </c>
      <c r="Q340" s="24">
        <f t="shared" si="38"/>
        <v>46700</v>
      </c>
      <c r="R340" s="25">
        <f t="shared" si="39"/>
        <v>0</v>
      </c>
      <c r="S340" s="25">
        <f>+[1]DEPURADO!J334</f>
        <v>0</v>
      </c>
      <c r="T340" s="17" t="s">
        <v>45</v>
      </c>
      <c r="U340" s="25">
        <f>+[1]DEPURADO!I334</f>
        <v>0</v>
      </c>
      <c r="V340" s="24"/>
      <c r="W340" s="17" t="s">
        <v>45</v>
      </c>
      <c r="X340" s="25">
        <f>+[1]DEPURADO!K334+[1]DEPURADO!L334</f>
        <v>0</v>
      </c>
      <c r="Y340" s="17" t="s">
        <v>45</v>
      </c>
      <c r="Z340" s="25">
        <f t="shared" si="40"/>
        <v>0</v>
      </c>
      <c r="AA340" s="25"/>
      <c r="AB340" s="25">
        <v>0</v>
      </c>
      <c r="AC340" s="25">
        <v>0</v>
      </c>
      <c r="AD340" s="24"/>
      <c r="AE340" s="24">
        <f>+[1]DEPURADO!K334</f>
        <v>0</v>
      </c>
      <c r="AF340" s="24">
        <v>0</v>
      </c>
      <c r="AG340" s="24">
        <f t="shared" si="41"/>
        <v>0</v>
      </c>
      <c r="AH340" s="24">
        <v>0</v>
      </c>
      <c r="AI340" s="24" t="str">
        <f>+[1]DEPURADO!G334</f>
        <v>SALDO DE CONTRATO LIQUIDADO</v>
      </c>
      <c r="AJ340" s="26"/>
      <c r="AK340" s="27"/>
    </row>
    <row r="341" spans="1:37" s="28" customFormat="1" ht="16.149999999999999" customHeight="1">
      <c r="A341" s="17">
        <f t="shared" si="35"/>
        <v>333</v>
      </c>
      <c r="B341" s="18" t="s">
        <v>44</v>
      </c>
      <c r="C341" s="17">
        <f>+[1]DEPURADO!A335</f>
        <v>28219</v>
      </c>
      <c r="D341" s="17">
        <f>+[1]DEPURADO!B335</f>
        <v>28219</v>
      </c>
      <c r="E341" s="19">
        <f>+[1]DEPURADO!C335</f>
        <v>42277</v>
      </c>
      <c r="F341" s="20">
        <f>+IF([1]DEPURADO!D335&gt;1,[1]DEPURADO!D335," ")</f>
        <v>42293</v>
      </c>
      <c r="G341" s="21">
        <f>[1]DEPURADO!F335</f>
        <v>46910</v>
      </c>
      <c r="H341" s="22">
        <v>0</v>
      </c>
      <c r="I341" s="22">
        <f>+[1]DEPURADO!M335+[1]DEPURADO!N335</f>
        <v>46910</v>
      </c>
      <c r="J341" s="22">
        <f>+[1]DEPURADO!R335</f>
        <v>0</v>
      </c>
      <c r="K341" s="23">
        <f>+[1]DEPURADO!P335+[1]DEPURADO!Q335</f>
        <v>0</v>
      </c>
      <c r="L341" s="22">
        <v>0</v>
      </c>
      <c r="M341" s="22">
        <v>0</v>
      </c>
      <c r="N341" s="22">
        <f t="shared" si="36"/>
        <v>0</v>
      </c>
      <c r="O341" s="22">
        <f t="shared" si="37"/>
        <v>0</v>
      </c>
      <c r="P341" s="18">
        <f>IF([1]DEPURADO!H335&gt;1,0,[1]DEPURADO!B335)</f>
        <v>28219</v>
      </c>
      <c r="Q341" s="24">
        <f t="shared" si="38"/>
        <v>46910</v>
      </c>
      <c r="R341" s="25">
        <f t="shared" si="39"/>
        <v>0</v>
      </c>
      <c r="S341" s="25">
        <f>+[1]DEPURADO!J335</f>
        <v>0</v>
      </c>
      <c r="T341" s="17" t="s">
        <v>45</v>
      </c>
      <c r="U341" s="25">
        <f>+[1]DEPURADO!I335</f>
        <v>0</v>
      </c>
      <c r="V341" s="24"/>
      <c r="W341" s="17" t="s">
        <v>45</v>
      </c>
      <c r="X341" s="25">
        <f>+[1]DEPURADO!K335+[1]DEPURADO!L335</f>
        <v>0</v>
      </c>
      <c r="Y341" s="17" t="s">
        <v>45</v>
      </c>
      <c r="Z341" s="25">
        <f t="shared" si="40"/>
        <v>0</v>
      </c>
      <c r="AA341" s="25"/>
      <c r="AB341" s="25">
        <v>0</v>
      </c>
      <c r="AC341" s="25">
        <v>0</v>
      </c>
      <c r="AD341" s="24"/>
      <c r="AE341" s="24">
        <f>+[1]DEPURADO!K335</f>
        <v>0</v>
      </c>
      <c r="AF341" s="24">
        <v>0</v>
      </c>
      <c r="AG341" s="24">
        <f t="shared" si="41"/>
        <v>0</v>
      </c>
      <c r="AH341" s="24">
        <v>0</v>
      </c>
      <c r="AI341" s="24" t="str">
        <f>+[1]DEPURADO!G335</f>
        <v>SALDO DE CONTRATO LIQUIDADO</v>
      </c>
      <c r="AJ341" s="26"/>
      <c r="AK341" s="27"/>
    </row>
    <row r="342" spans="1:37" s="28" customFormat="1" ht="16.149999999999999" customHeight="1">
      <c r="A342" s="17">
        <f t="shared" si="35"/>
        <v>334</v>
      </c>
      <c r="B342" s="18" t="s">
        <v>44</v>
      </c>
      <c r="C342" s="17">
        <f>+[1]DEPURADO!A336</f>
        <v>28217</v>
      </c>
      <c r="D342" s="17">
        <f>+[1]DEPURADO!B336</f>
        <v>28217</v>
      </c>
      <c r="E342" s="19">
        <f>+[1]DEPURADO!C336</f>
        <v>42277</v>
      </c>
      <c r="F342" s="20">
        <f>+IF([1]DEPURADO!D336&gt;1,[1]DEPURADO!D336," ")</f>
        <v>42293</v>
      </c>
      <c r="G342" s="21">
        <f>[1]DEPURADO!F336</f>
        <v>47980</v>
      </c>
      <c r="H342" s="22">
        <v>0</v>
      </c>
      <c r="I342" s="22">
        <f>+[1]DEPURADO!M336+[1]DEPURADO!N336</f>
        <v>47980</v>
      </c>
      <c r="J342" s="22">
        <f>+[1]DEPURADO!R336</f>
        <v>0</v>
      </c>
      <c r="K342" s="23">
        <f>+[1]DEPURADO!P336+[1]DEPURADO!Q336</f>
        <v>0</v>
      </c>
      <c r="L342" s="22">
        <v>0</v>
      </c>
      <c r="M342" s="22">
        <v>0</v>
      </c>
      <c r="N342" s="22">
        <f t="shared" si="36"/>
        <v>0</v>
      </c>
      <c r="O342" s="22">
        <f t="shared" si="37"/>
        <v>0</v>
      </c>
      <c r="P342" s="18">
        <f>IF([1]DEPURADO!H336&gt;1,0,[1]DEPURADO!B336)</f>
        <v>28217</v>
      </c>
      <c r="Q342" s="24">
        <f t="shared" si="38"/>
        <v>47980</v>
      </c>
      <c r="R342" s="25">
        <f t="shared" si="39"/>
        <v>0</v>
      </c>
      <c r="S342" s="25">
        <f>+[1]DEPURADO!J336</f>
        <v>0</v>
      </c>
      <c r="T342" s="17" t="s">
        <v>45</v>
      </c>
      <c r="U342" s="25">
        <f>+[1]DEPURADO!I336</f>
        <v>0</v>
      </c>
      <c r="V342" s="24"/>
      <c r="W342" s="17" t="s">
        <v>45</v>
      </c>
      <c r="X342" s="25">
        <f>+[1]DEPURADO!K336+[1]DEPURADO!L336</f>
        <v>0</v>
      </c>
      <c r="Y342" s="17" t="s">
        <v>45</v>
      </c>
      <c r="Z342" s="25">
        <f t="shared" si="40"/>
        <v>0</v>
      </c>
      <c r="AA342" s="25"/>
      <c r="AB342" s="25">
        <v>0</v>
      </c>
      <c r="AC342" s="25">
        <v>0</v>
      </c>
      <c r="AD342" s="24"/>
      <c r="AE342" s="24">
        <f>+[1]DEPURADO!K336</f>
        <v>0</v>
      </c>
      <c r="AF342" s="24">
        <v>0</v>
      </c>
      <c r="AG342" s="24">
        <f t="shared" si="41"/>
        <v>0</v>
      </c>
      <c r="AH342" s="24">
        <v>0</v>
      </c>
      <c r="AI342" s="24" t="str">
        <f>+[1]DEPURADO!G336</f>
        <v>SALDO DE CONTRATO LIQUIDADO</v>
      </c>
      <c r="AJ342" s="26"/>
      <c r="AK342" s="27"/>
    </row>
    <row r="343" spans="1:37" s="28" customFormat="1" ht="16.149999999999999" customHeight="1">
      <c r="A343" s="17">
        <f t="shared" si="35"/>
        <v>335</v>
      </c>
      <c r="B343" s="18" t="s">
        <v>44</v>
      </c>
      <c r="C343" s="17">
        <f>+[1]DEPURADO!A337</f>
        <v>28639</v>
      </c>
      <c r="D343" s="17">
        <f>+[1]DEPURADO!B337</f>
        <v>28639</v>
      </c>
      <c r="E343" s="19">
        <f>+[1]DEPURADO!C337</f>
        <v>42277</v>
      </c>
      <c r="F343" s="20">
        <f>+IF([1]DEPURADO!D337&gt;1,[1]DEPURADO!D337," ")</f>
        <v>42293</v>
      </c>
      <c r="G343" s="21">
        <f>[1]DEPURADO!F337</f>
        <v>48300</v>
      </c>
      <c r="H343" s="22">
        <v>0</v>
      </c>
      <c r="I343" s="22">
        <f>+[1]DEPURADO!M337+[1]DEPURADO!N337</f>
        <v>48300</v>
      </c>
      <c r="J343" s="22">
        <f>+[1]DEPURADO!R337</f>
        <v>0</v>
      </c>
      <c r="K343" s="23">
        <f>+[1]DEPURADO!P337+[1]DEPURADO!Q337</f>
        <v>0</v>
      </c>
      <c r="L343" s="22">
        <v>0</v>
      </c>
      <c r="M343" s="22">
        <v>0</v>
      </c>
      <c r="N343" s="22">
        <f t="shared" si="36"/>
        <v>0</v>
      </c>
      <c r="O343" s="22">
        <f t="shared" si="37"/>
        <v>0</v>
      </c>
      <c r="P343" s="18">
        <f>IF([1]DEPURADO!H337&gt;1,0,[1]DEPURADO!B337)</f>
        <v>28639</v>
      </c>
      <c r="Q343" s="24">
        <f t="shared" si="38"/>
        <v>48300</v>
      </c>
      <c r="R343" s="25">
        <f t="shared" si="39"/>
        <v>0</v>
      </c>
      <c r="S343" s="25">
        <f>+[1]DEPURADO!J337</f>
        <v>0</v>
      </c>
      <c r="T343" s="17" t="s">
        <v>45</v>
      </c>
      <c r="U343" s="25">
        <f>+[1]DEPURADO!I337</f>
        <v>0</v>
      </c>
      <c r="V343" s="24"/>
      <c r="W343" s="17" t="s">
        <v>45</v>
      </c>
      <c r="X343" s="25">
        <f>+[1]DEPURADO!K337+[1]DEPURADO!L337</f>
        <v>0</v>
      </c>
      <c r="Y343" s="17" t="s">
        <v>45</v>
      </c>
      <c r="Z343" s="25">
        <f t="shared" si="40"/>
        <v>0</v>
      </c>
      <c r="AA343" s="25"/>
      <c r="AB343" s="25">
        <v>0</v>
      </c>
      <c r="AC343" s="25">
        <v>0</v>
      </c>
      <c r="AD343" s="24"/>
      <c r="AE343" s="24">
        <f>+[1]DEPURADO!K337</f>
        <v>0</v>
      </c>
      <c r="AF343" s="24">
        <v>0</v>
      </c>
      <c r="AG343" s="24">
        <f t="shared" si="41"/>
        <v>0</v>
      </c>
      <c r="AH343" s="24">
        <v>0</v>
      </c>
      <c r="AI343" s="24" t="str">
        <f>+[1]DEPURADO!G337</f>
        <v>SALDO DE CONTRATO LIQUIDADO</v>
      </c>
      <c r="AJ343" s="26"/>
      <c r="AK343" s="27"/>
    </row>
    <row r="344" spans="1:37" s="28" customFormat="1" ht="16.149999999999999" customHeight="1">
      <c r="A344" s="17">
        <f t="shared" si="35"/>
        <v>336</v>
      </c>
      <c r="B344" s="18" t="s">
        <v>44</v>
      </c>
      <c r="C344" s="17">
        <f>+[1]DEPURADO!A338</f>
        <v>28066</v>
      </c>
      <c r="D344" s="17">
        <f>+[1]DEPURADO!B338</f>
        <v>28066</v>
      </c>
      <c r="E344" s="19">
        <f>+[1]DEPURADO!C338</f>
        <v>42277</v>
      </c>
      <c r="F344" s="20">
        <f>+IF([1]DEPURADO!D338&gt;1,[1]DEPURADO!D338," ")</f>
        <v>42293</v>
      </c>
      <c r="G344" s="21">
        <f>[1]DEPURADO!F338</f>
        <v>4860</v>
      </c>
      <c r="H344" s="22">
        <v>0</v>
      </c>
      <c r="I344" s="22">
        <f>+[1]DEPURADO!M338+[1]DEPURADO!N338</f>
        <v>4860</v>
      </c>
      <c r="J344" s="22">
        <f>+[1]DEPURADO!R338</f>
        <v>0</v>
      </c>
      <c r="K344" s="23">
        <f>+[1]DEPURADO!P338+[1]DEPURADO!Q338</f>
        <v>0</v>
      </c>
      <c r="L344" s="22">
        <v>0</v>
      </c>
      <c r="M344" s="22">
        <v>0</v>
      </c>
      <c r="N344" s="22">
        <f t="shared" si="36"/>
        <v>0</v>
      </c>
      <c r="O344" s="22">
        <f t="shared" si="37"/>
        <v>0</v>
      </c>
      <c r="P344" s="18">
        <f>IF([1]DEPURADO!H338&gt;1,0,[1]DEPURADO!B338)</f>
        <v>28066</v>
      </c>
      <c r="Q344" s="24">
        <f t="shared" si="38"/>
        <v>4860</v>
      </c>
      <c r="R344" s="25">
        <f t="shared" si="39"/>
        <v>0</v>
      </c>
      <c r="S344" s="25">
        <f>+[1]DEPURADO!J338</f>
        <v>0</v>
      </c>
      <c r="T344" s="17" t="s">
        <v>45</v>
      </c>
      <c r="U344" s="25">
        <f>+[1]DEPURADO!I338</f>
        <v>0</v>
      </c>
      <c r="V344" s="24"/>
      <c r="W344" s="17" t="s">
        <v>45</v>
      </c>
      <c r="X344" s="25">
        <f>+[1]DEPURADO!K338+[1]DEPURADO!L338</f>
        <v>0</v>
      </c>
      <c r="Y344" s="17" t="s">
        <v>45</v>
      </c>
      <c r="Z344" s="25">
        <f t="shared" si="40"/>
        <v>0</v>
      </c>
      <c r="AA344" s="25"/>
      <c r="AB344" s="25">
        <v>0</v>
      </c>
      <c r="AC344" s="25">
        <v>0</v>
      </c>
      <c r="AD344" s="24"/>
      <c r="AE344" s="24">
        <f>+[1]DEPURADO!K338</f>
        <v>0</v>
      </c>
      <c r="AF344" s="24">
        <v>0</v>
      </c>
      <c r="AG344" s="24">
        <f t="shared" si="41"/>
        <v>0</v>
      </c>
      <c r="AH344" s="24">
        <v>0</v>
      </c>
      <c r="AI344" s="24" t="str">
        <f>+[1]DEPURADO!G338</f>
        <v>SALDO DE CONTRATO LIQUIDADO</v>
      </c>
      <c r="AJ344" s="26"/>
      <c r="AK344" s="27"/>
    </row>
    <row r="345" spans="1:37" s="28" customFormat="1" ht="16.149999999999999" customHeight="1">
      <c r="A345" s="17">
        <f t="shared" si="35"/>
        <v>337</v>
      </c>
      <c r="B345" s="18" t="s">
        <v>44</v>
      </c>
      <c r="C345" s="17">
        <f>+[1]DEPURADO!A339</f>
        <v>27989</v>
      </c>
      <c r="D345" s="17">
        <f>+[1]DEPURADO!B339</f>
        <v>27989</v>
      </c>
      <c r="E345" s="19">
        <f>+[1]DEPURADO!C339</f>
        <v>42277</v>
      </c>
      <c r="F345" s="20">
        <f>+IF([1]DEPURADO!D339&gt;1,[1]DEPURADO!D339," ")</f>
        <v>42293</v>
      </c>
      <c r="G345" s="21">
        <f>[1]DEPURADO!F339</f>
        <v>49180</v>
      </c>
      <c r="H345" s="22">
        <v>0</v>
      </c>
      <c r="I345" s="22">
        <f>+[1]DEPURADO!M339+[1]DEPURADO!N339</f>
        <v>49180</v>
      </c>
      <c r="J345" s="22">
        <f>+[1]DEPURADO!R339</f>
        <v>0</v>
      </c>
      <c r="K345" s="23">
        <f>+[1]DEPURADO!P339+[1]DEPURADO!Q339</f>
        <v>0</v>
      </c>
      <c r="L345" s="22">
        <v>0</v>
      </c>
      <c r="M345" s="22">
        <v>0</v>
      </c>
      <c r="N345" s="22">
        <f t="shared" si="36"/>
        <v>0</v>
      </c>
      <c r="O345" s="22">
        <f t="shared" si="37"/>
        <v>0</v>
      </c>
      <c r="P345" s="18">
        <f>IF([1]DEPURADO!H339&gt;1,0,[1]DEPURADO!B339)</f>
        <v>27989</v>
      </c>
      <c r="Q345" s="24">
        <f t="shared" si="38"/>
        <v>49180</v>
      </c>
      <c r="R345" s="25">
        <f t="shared" si="39"/>
        <v>0</v>
      </c>
      <c r="S345" s="25">
        <f>+[1]DEPURADO!J339</f>
        <v>0</v>
      </c>
      <c r="T345" s="17" t="s">
        <v>45</v>
      </c>
      <c r="U345" s="25">
        <f>+[1]DEPURADO!I339</f>
        <v>0</v>
      </c>
      <c r="V345" s="24"/>
      <c r="W345" s="17" t="s">
        <v>45</v>
      </c>
      <c r="X345" s="25">
        <f>+[1]DEPURADO!K339+[1]DEPURADO!L339</f>
        <v>0</v>
      </c>
      <c r="Y345" s="17" t="s">
        <v>45</v>
      </c>
      <c r="Z345" s="25">
        <f t="shared" si="40"/>
        <v>0</v>
      </c>
      <c r="AA345" s="25"/>
      <c r="AB345" s="25">
        <v>0</v>
      </c>
      <c r="AC345" s="25">
        <v>0</v>
      </c>
      <c r="AD345" s="24"/>
      <c r="AE345" s="24">
        <f>+[1]DEPURADO!K339</f>
        <v>0</v>
      </c>
      <c r="AF345" s="24">
        <v>0</v>
      </c>
      <c r="AG345" s="24">
        <f t="shared" si="41"/>
        <v>0</v>
      </c>
      <c r="AH345" s="24">
        <v>0</v>
      </c>
      <c r="AI345" s="24" t="str">
        <f>+[1]DEPURADO!G339</f>
        <v>SALDO DE CONTRATO LIQUIDADO</v>
      </c>
      <c r="AJ345" s="26"/>
      <c r="AK345" s="27"/>
    </row>
    <row r="346" spans="1:37" s="28" customFormat="1" ht="16.149999999999999" customHeight="1">
      <c r="A346" s="17">
        <f t="shared" si="35"/>
        <v>338</v>
      </c>
      <c r="B346" s="18" t="s">
        <v>44</v>
      </c>
      <c r="C346" s="17">
        <f>+[1]DEPURADO!A340</f>
        <v>28036</v>
      </c>
      <c r="D346" s="17">
        <f>+[1]DEPURADO!B340</f>
        <v>28036</v>
      </c>
      <c r="E346" s="19">
        <f>+[1]DEPURADO!C340</f>
        <v>42277</v>
      </c>
      <c r="F346" s="20">
        <f>+IF([1]DEPURADO!D340&gt;1,[1]DEPURADO!D340," ")</f>
        <v>42293</v>
      </c>
      <c r="G346" s="21">
        <f>[1]DEPURADO!F340</f>
        <v>49600</v>
      </c>
      <c r="H346" s="22">
        <v>0</v>
      </c>
      <c r="I346" s="22">
        <f>+[1]DEPURADO!M340+[1]DEPURADO!N340</f>
        <v>49600</v>
      </c>
      <c r="J346" s="22">
        <f>+[1]DEPURADO!R340</f>
        <v>0</v>
      </c>
      <c r="K346" s="23">
        <f>+[1]DEPURADO!P340+[1]DEPURADO!Q340</f>
        <v>0</v>
      </c>
      <c r="L346" s="22">
        <v>0</v>
      </c>
      <c r="M346" s="22">
        <v>0</v>
      </c>
      <c r="N346" s="22">
        <f t="shared" si="36"/>
        <v>0</v>
      </c>
      <c r="O346" s="22">
        <f t="shared" si="37"/>
        <v>0</v>
      </c>
      <c r="P346" s="18">
        <f>IF([1]DEPURADO!H340&gt;1,0,[1]DEPURADO!B340)</f>
        <v>28036</v>
      </c>
      <c r="Q346" s="24">
        <f t="shared" si="38"/>
        <v>49600</v>
      </c>
      <c r="R346" s="25">
        <f t="shared" si="39"/>
        <v>0</v>
      </c>
      <c r="S346" s="25">
        <f>+[1]DEPURADO!J340</f>
        <v>0</v>
      </c>
      <c r="T346" s="17" t="s">
        <v>45</v>
      </c>
      <c r="U346" s="25">
        <f>+[1]DEPURADO!I340</f>
        <v>0</v>
      </c>
      <c r="V346" s="24"/>
      <c r="W346" s="17" t="s">
        <v>45</v>
      </c>
      <c r="X346" s="25">
        <f>+[1]DEPURADO!K340+[1]DEPURADO!L340</f>
        <v>0</v>
      </c>
      <c r="Y346" s="17" t="s">
        <v>45</v>
      </c>
      <c r="Z346" s="25">
        <f t="shared" si="40"/>
        <v>0</v>
      </c>
      <c r="AA346" s="25"/>
      <c r="AB346" s="25">
        <v>0</v>
      </c>
      <c r="AC346" s="25">
        <v>0</v>
      </c>
      <c r="AD346" s="24"/>
      <c r="AE346" s="24">
        <f>+[1]DEPURADO!K340</f>
        <v>0</v>
      </c>
      <c r="AF346" s="24">
        <v>0</v>
      </c>
      <c r="AG346" s="24">
        <f t="shared" si="41"/>
        <v>0</v>
      </c>
      <c r="AH346" s="24">
        <v>0</v>
      </c>
      <c r="AI346" s="24" t="str">
        <f>+[1]DEPURADO!G340</f>
        <v>SALDO DE CONTRATO LIQUIDADO</v>
      </c>
      <c r="AJ346" s="26"/>
      <c r="AK346" s="27"/>
    </row>
    <row r="347" spans="1:37" s="28" customFormat="1" ht="16.149999999999999" customHeight="1">
      <c r="A347" s="17">
        <f t="shared" si="35"/>
        <v>339</v>
      </c>
      <c r="B347" s="18" t="s">
        <v>44</v>
      </c>
      <c r="C347" s="17">
        <f>+[1]DEPURADO!A341</f>
        <v>27957</v>
      </c>
      <c r="D347" s="17">
        <f>+[1]DEPURADO!B341</f>
        <v>27957</v>
      </c>
      <c r="E347" s="19">
        <f>+[1]DEPURADO!C341</f>
        <v>42277</v>
      </c>
      <c r="F347" s="20">
        <f>+IF([1]DEPURADO!D341&gt;1,[1]DEPURADO!D341," ")</f>
        <v>42293</v>
      </c>
      <c r="G347" s="21">
        <f>[1]DEPURADO!F341</f>
        <v>50360</v>
      </c>
      <c r="H347" s="22">
        <v>0</v>
      </c>
      <c r="I347" s="22">
        <f>+[1]DEPURADO!M341+[1]DEPURADO!N341</f>
        <v>50360</v>
      </c>
      <c r="J347" s="22">
        <f>+[1]DEPURADO!R341</f>
        <v>0</v>
      </c>
      <c r="K347" s="23">
        <f>+[1]DEPURADO!P341+[1]DEPURADO!Q341</f>
        <v>0</v>
      </c>
      <c r="L347" s="22">
        <v>0</v>
      </c>
      <c r="M347" s="22">
        <v>0</v>
      </c>
      <c r="N347" s="22">
        <f t="shared" si="36"/>
        <v>0</v>
      </c>
      <c r="O347" s="22">
        <f t="shared" si="37"/>
        <v>0</v>
      </c>
      <c r="P347" s="18">
        <f>IF([1]DEPURADO!H341&gt;1,0,[1]DEPURADO!B341)</f>
        <v>27957</v>
      </c>
      <c r="Q347" s="24">
        <f t="shared" si="38"/>
        <v>50360</v>
      </c>
      <c r="R347" s="25">
        <f t="shared" si="39"/>
        <v>0</v>
      </c>
      <c r="S347" s="25">
        <f>+[1]DEPURADO!J341</f>
        <v>0</v>
      </c>
      <c r="T347" s="17" t="s">
        <v>45</v>
      </c>
      <c r="U347" s="25">
        <f>+[1]DEPURADO!I341</f>
        <v>0</v>
      </c>
      <c r="V347" s="24"/>
      <c r="W347" s="17" t="s">
        <v>45</v>
      </c>
      <c r="X347" s="25">
        <f>+[1]DEPURADO!K341+[1]DEPURADO!L341</f>
        <v>0</v>
      </c>
      <c r="Y347" s="17" t="s">
        <v>45</v>
      </c>
      <c r="Z347" s="25">
        <f t="shared" si="40"/>
        <v>0</v>
      </c>
      <c r="AA347" s="25"/>
      <c r="AB347" s="25">
        <v>0</v>
      </c>
      <c r="AC347" s="25">
        <v>0</v>
      </c>
      <c r="AD347" s="24"/>
      <c r="AE347" s="24">
        <f>+[1]DEPURADO!K341</f>
        <v>0</v>
      </c>
      <c r="AF347" s="24">
        <v>0</v>
      </c>
      <c r="AG347" s="24">
        <f t="shared" si="41"/>
        <v>0</v>
      </c>
      <c r="AH347" s="24">
        <v>0</v>
      </c>
      <c r="AI347" s="24" t="str">
        <f>+[1]DEPURADO!G341</f>
        <v>SALDO DE CONTRATO LIQUIDADO</v>
      </c>
      <c r="AJ347" s="26"/>
      <c r="AK347" s="27"/>
    </row>
    <row r="348" spans="1:37" s="28" customFormat="1" ht="16.149999999999999" customHeight="1">
      <c r="A348" s="17">
        <f t="shared" si="35"/>
        <v>340</v>
      </c>
      <c r="B348" s="18" t="s">
        <v>44</v>
      </c>
      <c r="C348" s="17">
        <f>+[1]DEPURADO!A342</f>
        <v>28676</v>
      </c>
      <c r="D348" s="17">
        <f>+[1]DEPURADO!B342</f>
        <v>28676</v>
      </c>
      <c r="E348" s="19">
        <f>+[1]DEPURADO!C342</f>
        <v>42277</v>
      </c>
      <c r="F348" s="20">
        <f>+IF([1]DEPURADO!D342&gt;1,[1]DEPURADO!D342," ")</f>
        <v>42293</v>
      </c>
      <c r="G348" s="21">
        <f>[1]DEPURADO!F342</f>
        <v>5080</v>
      </c>
      <c r="H348" s="22">
        <v>0</v>
      </c>
      <c r="I348" s="22">
        <f>+[1]DEPURADO!M342+[1]DEPURADO!N342</f>
        <v>5080</v>
      </c>
      <c r="J348" s="22">
        <f>+[1]DEPURADO!R342</f>
        <v>0</v>
      </c>
      <c r="K348" s="23">
        <f>+[1]DEPURADO!P342+[1]DEPURADO!Q342</f>
        <v>0</v>
      </c>
      <c r="L348" s="22">
        <v>0</v>
      </c>
      <c r="M348" s="22">
        <v>0</v>
      </c>
      <c r="N348" s="22">
        <f t="shared" si="36"/>
        <v>0</v>
      </c>
      <c r="O348" s="22">
        <f t="shared" si="37"/>
        <v>0</v>
      </c>
      <c r="P348" s="18">
        <f>IF([1]DEPURADO!H342&gt;1,0,[1]DEPURADO!B342)</f>
        <v>28676</v>
      </c>
      <c r="Q348" s="24">
        <f t="shared" si="38"/>
        <v>5080</v>
      </c>
      <c r="R348" s="25">
        <f t="shared" si="39"/>
        <v>0</v>
      </c>
      <c r="S348" s="25">
        <f>+[1]DEPURADO!J342</f>
        <v>0</v>
      </c>
      <c r="T348" s="17" t="s">
        <v>45</v>
      </c>
      <c r="U348" s="25">
        <f>+[1]DEPURADO!I342</f>
        <v>0</v>
      </c>
      <c r="V348" s="24"/>
      <c r="W348" s="17" t="s">
        <v>45</v>
      </c>
      <c r="X348" s="25">
        <f>+[1]DEPURADO!K342+[1]DEPURADO!L342</f>
        <v>0</v>
      </c>
      <c r="Y348" s="17" t="s">
        <v>45</v>
      </c>
      <c r="Z348" s="25">
        <f t="shared" si="40"/>
        <v>0</v>
      </c>
      <c r="AA348" s="25"/>
      <c r="AB348" s="25">
        <v>0</v>
      </c>
      <c r="AC348" s="25">
        <v>0</v>
      </c>
      <c r="AD348" s="24"/>
      <c r="AE348" s="24">
        <f>+[1]DEPURADO!K342</f>
        <v>0</v>
      </c>
      <c r="AF348" s="24">
        <v>0</v>
      </c>
      <c r="AG348" s="24">
        <f t="shared" si="41"/>
        <v>0</v>
      </c>
      <c r="AH348" s="24">
        <v>0</v>
      </c>
      <c r="AI348" s="24" t="str">
        <f>+[1]DEPURADO!G342</f>
        <v>SALDO DE CONTRATO LIQUIDADO</v>
      </c>
      <c r="AJ348" s="26"/>
      <c r="AK348" s="27"/>
    </row>
    <row r="349" spans="1:37" s="28" customFormat="1" ht="16.149999999999999" customHeight="1">
      <c r="A349" s="17">
        <f t="shared" si="35"/>
        <v>341</v>
      </c>
      <c r="B349" s="18" t="s">
        <v>44</v>
      </c>
      <c r="C349" s="17">
        <f>+[1]DEPURADO!A343</f>
        <v>28663</v>
      </c>
      <c r="D349" s="17">
        <f>+[1]DEPURADO!B343</f>
        <v>28663</v>
      </c>
      <c r="E349" s="19">
        <f>+[1]DEPURADO!C343</f>
        <v>42277</v>
      </c>
      <c r="F349" s="20">
        <f>+IF([1]DEPURADO!D343&gt;1,[1]DEPURADO!D343," ")</f>
        <v>42293</v>
      </c>
      <c r="G349" s="21">
        <f>[1]DEPURADO!F343</f>
        <v>51900</v>
      </c>
      <c r="H349" s="22">
        <v>0</v>
      </c>
      <c r="I349" s="22">
        <f>+[1]DEPURADO!M343+[1]DEPURADO!N343</f>
        <v>51900</v>
      </c>
      <c r="J349" s="22">
        <f>+[1]DEPURADO!R343</f>
        <v>0</v>
      </c>
      <c r="K349" s="23">
        <f>+[1]DEPURADO!P343+[1]DEPURADO!Q343</f>
        <v>0</v>
      </c>
      <c r="L349" s="22">
        <v>0</v>
      </c>
      <c r="M349" s="22">
        <v>0</v>
      </c>
      <c r="N349" s="22">
        <f t="shared" si="36"/>
        <v>0</v>
      </c>
      <c r="O349" s="22">
        <f t="shared" si="37"/>
        <v>0</v>
      </c>
      <c r="P349" s="18">
        <f>IF([1]DEPURADO!H343&gt;1,0,[1]DEPURADO!B343)</f>
        <v>28663</v>
      </c>
      <c r="Q349" s="24">
        <f t="shared" si="38"/>
        <v>51900</v>
      </c>
      <c r="R349" s="25">
        <f t="shared" si="39"/>
        <v>0</v>
      </c>
      <c r="S349" s="25">
        <f>+[1]DEPURADO!J343</f>
        <v>0</v>
      </c>
      <c r="T349" s="17" t="s">
        <v>45</v>
      </c>
      <c r="U349" s="25">
        <f>+[1]DEPURADO!I343</f>
        <v>0</v>
      </c>
      <c r="V349" s="24"/>
      <c r="W349" s="17" t="s">
        <v>45</v>
      </c>
      <c r="X349" s="25">
        <f>+[1]DEPURADO!K343+[1]DEPURADO!L343</f>
        <v>0</v>
      </c>
      <c r="Y349" s="17" t="s">
        <v>45</v>
      </c>
      <c r="Z349" s="25">
        <f t="shared" si="40"/>
        <v>0</v>
      </c>
      <c r="AA349" s="25"/>
      <c r="AB349" s="25">
        <v>0</v>
      </c>
      <c r="AC349" s="25">
        <v>0</v>
      </c>
      <c r="AD349" s="24"/>
      <c r="AE349" s="24">
        <f>+[1]DEPURADO!K343</f>
        <v>0</v>
      </c>
      <c r="AF349" s="24">
        <v>0</v>
      </c>
      <c r="AG349" s="24">
        <f t="shared" si="41"/>
        <v>0</v>
      </c>
      <c r="AH349" s="24">
        <v>0</v>
      </c>
      <c r="AI349" s="24" t="str">
        <f>+[1]DEPURADO!G343</f>
        <v>SALDO DE CONTRATO LIQUIDADO</v>
      </c>
      <c r="AJ349" s="26"/>
      <c r="AK349" s="27"/>
    </row>
    <row r="350" spans="1:37" s="28" customFormat="1" ht="16.149999999999999" customHeight="1">
      <c r="A350" s="17">
        <f t="shared" si="35"/>
        <v>342</v>
      </c>
      <c r="B350" s="18" t="s">
        <v>44</v>
      </c>
      <c r="C350" s="17">
        <f>+[1]DEPURADO!A344</f>
        <v>28611</v>
      </c>
      <c r="D350" s="17">
        <f>+[1]DEPURADO!B344</f>
        <v>28611</v>
      </c>
      <c r="E350" s="19">
        <f>+[1]DEPURADO!C344</f>
        <v>42277</v>
      </c>
      <c r="F350" s="20">
        <f>+IF([1]DEPURADO!D344&gt;1,[1]DEPURADO!D344," ")</f>
        <v>42293</v>
      </c>
      <c r="G350" s="21">
        <f>[1]DEPURADO!F344</f>
        <v>52780</v>
      </c>
      <c r="H350" s="22">
        <v>0</v>
      </c>
      <c r="I350" s="22">
        <f>+[1]DEPURADO!M344+[1]DEPURADO!N344</f>
        <v>52780</v>
      </c>
      <c r="J350" s="22">
        <f>+[1]DEPURADO!R344</f>
        <v>0</v>
      </c>
      <c r="K350" s="23">
        <f>+[1]DEPURADO!P344+[1]DEPURADO!Q344</f>
        <v>0</v>
      </c>
      <c r="L350" s="22">
        <v>0</v>
      </c>
      <c r="M350" s="22">
        <v>0</v>
      </c>
      <c r="N350" s="22">
        <f t="shared" si="36"/>
        <v>0</v>
      </c>
      <c r="O350" s="22">
        <f t="shared" si="37"/>
        <v>0</v>
      </c>
      <c r="P350" s="18">
        <f>IF([1]DEPURADO!H344&gt;1,0,[1]DEPURADO!B344)</f>
        <v>28611</v>
      </c>
      <c r="Q350" s="24">
        <f t="shared" si="38"/>
        <v>52780</v>
      </c>
      <c r="R350" s="25">
        <f t="shared" si="39"/>
        <v>0</v>
      </c>
      <c r="S350" s="25">
        <f>+[1]DEPURADO!J344</f>
        <v>0</v>
      </c>
      <c r="T350" s="17" t="s">
        <v>45</v>
      </c>
      <c r="U350" s="25">
        <f>+[1]DEPURADO!I344</f>
        <v>0</v>
      </c>
      <c r="V350" s="24"/>
      <c r="W350" s="17" t="s">
        <v>45</v>
      </c>
      <c r="X350" s="25">
        <f>+[1]DEPURADO!K344+[1]DEPURADO!L344</f>
        <v>0</v>
      </c>
      <c r="Y350" s="17" t="s">
        <v>45</v>
      </c>
      <c r="Z350" s="25">
        <f t="shared" si="40"/>
        <v>0</v>
      </c>
      <c r="AA350" s="25"/>
      <c r="AB350" s="25">
        <v>0</v>
      </c>
      <c r="AC350" s="25">
        <v>0</v>
      </c>
      <c r="AD350" s="24"/>
      <c r="AE350" s="24">
        <f>+[1]DEPURADO!K344</f>
        <v>0</v>
      </c>
      <c r="AF350" s="24">
        <v>0</v>
      </c>
      <c r="AG350" s="24">
        <f t="shared" si="41"/>
        <v>0</v>
      </c>
      <c r="AH350" s="24">
        <v>0</v>
      </c>
      <c r="AI350" s="24" t="str">
        <f>+[1]DEPURADO!G344</f>
        <v>SALDO DE CONTRATO LIQUIDADO</v>
      </c>
      <c r="AJ350" s="26"/>
      <c r="AK350" s="27"/>
    </row>
    <row r="351" spans="1:37" s="28" customFormat="1" ht="16.149999999999999" customHeight="1">
      <c r="A351" s="17">
        <f t="shared" si="35"/>
        <v>343</v>
      </c>
      <c r="B351" s="18" t="s">
        <v>44</v>
      </c>
      <c r="C351" s="17">
        <f>+[1]DEPURADO!A345</f>
        <v>27993</v>
      </c>
      <c r="D351" s="17">
        <f>+[1]DEPURADO!B345</f>
        <v>27993</v>
      </c>
      <c r="E351" s="19">
        <f>+[1]DEPURADO!C345</f>
        <v>42277</v>
      </c>
      <c r="F351" s="20">
        <f>+IF([1]DEPURADO!D345&gt;1,[1]DEPURADO!D345," ")</f>
        <v>42293</v>
      </c>
      <c r="G351" s="21">
        <f>[1]DEPURADO!F345</f>
        <v>5320</v>
      </c>
      <c r="H351" s="22">
        <v>0</v>
      </c>
      <c r="I351" s="22">
        <f>+[1]DEPURADO!M345+[1]DEPURADO!N345</f>
        <v>5320</v>
      </c>
      <c r="J351" s="22">
        <f>+[1]DEPURADO!R345</f>
        <v>0</v>
      </c>
      <c r="K351" s="23">
        <f>+[1]DEPURADO!P345+[1]DEPURADO!Q345</f>
        <v>0</v>
      </c>
      <c r="L351" s="22">
        <v>0</v>
      </c>
      <c r="M351" s="22">
        <v>0</v>
      </c>
      <c r="N351" s="22">
        <f t="shared" si="36"/>
        <v>0</v>
      </c>
      <c r="O351" s="22">
        <f t="shared" si="37"/>
        <v>0</v>
      </c>
      <c r="P351" s="18">
        <f>IF([1]DEPURADO!H345&gt;1,0,[1]DEPURADO!B345)</f>
        <v>27993</v>
      </c>
      <c r="Q351" s="24">
        <f t="shared" si="38"/>
        <v>5320</v>
      </c>
      <c r="R351" s="25">
        <f t="shared" si="39"/>
        <v>0</v>
      </c>
      <c r="S351" s="25">
        <f>+[1]DEPURADO!J345</f>
        <v>0</v>
      </c>
      <c r="T351" s="17" t="s">
        <v>45</v>
      </c>
      <c r="U351" s="25">
        <f>+[1]DEPURADO!I345</f>
        <v>0</v>
      </c>
      <c r="V351" s="24"/>
      <c r="W351" s="17" t="s">
        <v>45</v>
      </c>
      <c r="X351" s="25">
        <f>+[1]DEPURADO!K345+[1]DEPURADO!L345</f>
        <v>0</v>
      </c>
      <c r="Y351" s="17" t="s">
        <v>45</v>
      </c>
      <c r="Z351" s="25">
        <f t="shared" si="40"/>
        <v>0</v>
      </c>
      <c r="AA351" s="25"/>
      <c r="AB351" s="25">
        <v>0</v>
      </c>
      <c r="AC351" s="25">
        <v>0</v>
      </c>
      <c r="AD351" s="24"/>
      <c r="AE351" s="24">
        <f>+[1]DEPURADO!K345</f>
        <v>0</v>
      </c>
      <c r="AF351" s="24">
        <v>0</v>
      </c>
      <c r="AG351" s="24">
        <f t="shared" si="41"/>
        <v>0</v>
      </c>
      <c r="AH351" s="24">
        <v>0</v>
      </c>
      <c r="AI351" s="24" t="str">
        <f>+[1]DEPURADO!G345</f>
        <v>SALDO DE CONTRATO LIQUIDADO</v>
      </c>
      <c r="AJ351" s="26"/>
      <c r="AK351" s="27"/>
    </row>
    <row r="352" spans="1:37" s="28" customFormat="1" ht="16.149999999999999" customHeight="1">
      <c r="A352" s="17">
        <f t="shared" si="35"/>
        <v>344</v>
      </c>
      <c r="B352" s="18" t="s">
        <v>44</v>
      </c>
      <c r="C352" s="17">
        <f>+[1]DEPURADO!A346</f>
        <v>27996</v>
      </c>
      <c r="D352" s="17">
        <f>+[1]DEPURADO!B346</f>
        <v>27996</v>
      </c>
      <c r="E352" s="19">
        <f>+[1]DEPURADO!C346</f>
        <v>42277</v>
      </c>
      <c r="F352" s="20">
        <f>+IF([1]DEPURADO!D346&gt;1,[1]DEPURADO!D346," ")</f>
        <v>42293</v>
      </c>
      <c r="G352" s="21">
        <f>[1]DEPURADO!F346</f>
        <v>5320</v>
      </c>
      <c r="H352" s="22">
        <v>0</v>
      </c>
      <c r="I352" s="22">
        <f>+[1]DEPURADO!M346+[1]DEPURADO!N346</f>
        <v>5320</v>
      </c>
      <c r="J352" s="22">
        <f>+[1]DEPURADO!R346</f>
        <v>0</v>
      </c>
      <c r="K352" s="23">
        <f>+[1]DEPURADO!P346+[1]DEPURADO!Q346</f>
        <v>0</v>
      </c>
      <c r="L352" s="22">
        <v>0</v>
      </c>
      <c r="M352" s="22">
        <v>0</v>
      </c>
      <c r="N352" s="22">
        <f t="shared" si="36"/>
        <v>0</v>
      </c>
      <c r="O352" s="22">
        <f t="shared" si="37"/>
        <v>0</v>
      </c>
      <c r="P352" s="18">
        <f>IF([1]DEPURADO!H346&gt;1,0,[1]DEPURADO!B346)</f>
        <v>27996</v>
      </c>
      <c r="Q352" s="24">
        <f t="shared" si="38"/>
        <v>5320</v>
      </c>
      <c r="R352" s="25">
        <f t="shared" si="39"/>
        <v>0</v>
      </c>
      <c r="S352" s="25">
        <f>+[1]DEPURADO!J346</f>
        <v>0</v>
      </c>
      <c r="T352" s="17" t="s">
        <v>45</v>
      </c>
      <c r="U352" s="25">
        <f>+[1]DEPURADO!I346</f>
        <v>0</v>
      </c>
      <c r="V352" s="24"/>
      <c r="W352" s="17" t="s">
        <v>45</v>
      </c>
      <c r="X352" s="25">
        <f>+[1]DEPURADO!K346+[1]DEPURADO!L346</f>
        <v>0</v>
      </c>
      <c r="Y352" s="17" t="s">
        <v>45</v>
      </c>
      <c r="Z352" s="25">
        <f t="shared" si="40"/>
        <v>0</v>
      </c>
      <c r="AA352" s="25"/>
      <c r="AB352" s="25">
        <v>0</v>
      </c>
      <c r="AC352" s="25">
        <v>0</v>
      </c>
      <c r="AD352" s="24"/>
      <c r="AE352" s="24">
        <f>+[1]DEPURADO!K346</f>
        <v>0</v>
      </c>
      <c r="AF352" s="24">
        <v>0</v>
      </c>
      <c r="AG352" s="24">
        <f t="shared" si="41"/>
        <v>0</v>
      </c>
      <c r="AH352" s="24">
        <v>0</v>
      </c>
      <c r="AI352" s="24" t="str">
        <f>+[1]DEPURADO!G346</f>
        <v>SALDO DE CONTRATO LIQUIDADO</v>
      </c>
      <c r="AJ352" s="26"/>
      <c r="AK352" s="27"/>
    </row>
    <row r="353" spans="1:37" s="28" customFormat="1" ht="16.149999999999999" customHeight="1">
      <c r="A353" s="17">
        <f t="shared" si="35"/>
        <v>345</v>
      </c>
      <c r="B353" s="18" t="s">
        <v>44</v>
      </c>
      <c r="C353" s="17">
        <f>+[1]DEPURADO!A347</f>
        <v>28129</v>
      </c>
      <c r="D353" s="17">
        <f>+[1]DEPURADO!B347</f>
        <v>28129</v>
      </c>
      <c r="E353" s="19">
        <f>+[1]DEPURADO!C347</f>
        <v>42277</v>
      </c>
      <c r="F353" s="20">
        <f>+IF([1]DEPURADO!D347&gt;1,[1]DEPURADO!D347," ")</f>
        <v>42293</v>
      </c>
      <c r="G353" s="21">
        <f>[1]DEPURADO!F347</f>
        <v>5320</v>
      </c>
      <c r="H353" s="22">
        <v>0</v>
      </c>
      <c r="I353" s="22">
        <f>+[1]DEPURADO!M347+[1]DEPURADO!N347</f>
        <v>5320</v>
      </c>
      <c r="J353" s="22">
        <f>+[1]DEPURADO!R347</f>
        <v>0</v>
      </c>
      <c r="K353" s="23">
        <f>+[1]DEPURADO!P347+[1]DEPURADO!Q347</f>
        <v>0</v>
      </c>
      <c r="L353" s="22">
        <v>0</v>
      </c>
      <c r="M353" s="22">
        <v>0</v>
      </c>
      <c r="N353" s="22">
        <f t="shared" si="36"/>
        <v>0</v>
      </c>
      <c r="O353" s="22">
        <f t="shared" si="37"/>
        <v>0</v>
      </c>
      <c r="P353" s="18">
        <f>IF([1]DEPURADO!H347&gt;1,0,[1]DEPURADO!B347)</f>
        <v>28129</v>
      </c>
      <c r="Q353" s="24">
        <f t="shared" si="38"/>
        <v>5320</v>
      </c>
      <c r="R353" s="25">
        <f t="shared" si="39"/>
        <v>0</v>
      </c>
      <c r="S353" s="25">
        <f>+[1]DEPURADO!J347</f>
        <v>0</v>
      </c>
      <c r="T353" s="17" t="s">
        <v>45</v>
      </c>
      <c r="U353" s="25">
        <f>+[1]DEPURADO!I347</f>
        <v>0</v>
      </c>
      <c r="V353" s="24"/>
      <c r="W353" s="17" t="s">
        <v>45</v>
      </c>
      <c r="X353" s="25">
        <f>+[1]DEPURADO!K347+[1]DEPURADO!L347</f>
        <v>0</v>
      </c>
      <c r="Y353" s="17" t="s">
        <v>45</v>
      </c>
      <c r="Z353" s="25">
        <f t="shared" si="40"/>
        <v>0</v>
      </c>
      <c r="AA353" s="25"/>
      <c r="AB353" s="25">
        <v>0</v>
      </c>
      <c r="AC353" s="25">
        <v>0</v>
      </c>
      <c r="AD353" s="24"/>
      <c r="AE353" s="24">
        <f>+[1]DEPURADO!K347</f>
        <v>0</v>
      </c>
      <c r="AF353" s="24">
        <v>0</v>
      </c>
      <c r="AG353" s="24">
        <f t="shared" si="41"/>
        <v>0</v>
      </c>
      <c r="AH353" s="24">
        <v>0</v>
      </c>
      <c r="AI353" s="24" t="str">
        <f>+[1]DEPURADO!G347</f>
        <v>SALDO DE CONTRATO LIQUIDADO</v>
      </c>
      <c r="AJ353" s="26"/>
      <c r="AK353" s="27"/>
    </row>
    <row r="354" spans="1:37" s="28" customFormat="1" ht="16.149999999999999" customHeight="1">
      <c r="A354" s="17">
        <f t="shared" si="35"/>
        <v>346</v>
      </c>
      <c r="B354" s="18" t="s">
        <v>44</v>
      </c>
      <c r="C354" s="17">
        <f>+[1]DEPURADO!A348</f>
        <v>28658</v>
      </c>
      <c r="D354" s="17">
        <f>+[1]DEPURADO!B348</f>
        <v>28658</v>
      </c>
      <c r="E354" s="19">
        <f>+[1]DEPURADO!C348</f>
        <v>42277</v>
      </c>
      <c r="F354" s="20">
        <f>+IF([1]DEPURADO!D348&gt;1,[1]DEPURADO!D348," ")</f>
        <v>42293</v>
      </c>
      <c r="G354" s="21">
        <f>[1]DEPURADO!F348</f>
        <v>5320</v>
      </c>
      <c r="H354" s="22">
        <v>0</v>
      </c>
      <c r="I354" s="22">
        <f>+[1]DEPURADO!M348+[1]DEPURADO!N348</f>
        <v>5320</v>
      </c>
      <c r="J354" s="22">
        <f>+[1]DEPURADO!R348</f>
        <v>0</v>
      </c>
      <c r="K354" s="23">
        <f>+[1]DEPURADO!P348+[1]DEPURADO!Q348</f>
        <v>0</v>
      </c>
      <c r="L354" s="22">
        <v>0</v>
      </c>
      <c r="M354" s="22">
        <v>0</v>
      </c>
      <c r="N354" s="22">
        <f t="shared" si="36"/>
        <v>0</v>
      </c>
      <c r="O354" s="22">
        <f t="shared" si="37"/>
        <v>0</v>
      </c>
      <c r="P354" s="18">
        <f>IF([1]DEPURADO!H348&gt;1,0,[1]DEPURADO!B348)</f>
        <v>28658</v>
      </c>
      <c r="Q354" s="24">
        <f t="shared" si="38"/>
        <v>5320</v>
      </c>
      <c r="R354" s="25">
        <f t="shared" si="39"/>
        <v>0</v>
      </c>
      <c r="S354" s="25">
        <f>+[1]DEPURADO!J348</f>
        <v>0</v>
      </c>
      <c r="T354" s="17" t="s">
        <v>45</v>
      </c>
      <c r="U354" s="25">
        <f>+[1]DEPURADO!I348</f>
        <v>0</v>
      </c>
      <c r="V354" s="24"/>
      <c r="W354" s="17" t="s">
        <v>45</v>
      </c>
      <c r="X354" s="25">
        <f>+[1]DEPURADO!K348+[1]DEPURADO!L348</f>
        <v>0</v>
      </c>
      <c r="Y354" s="17" t="s">
        <v>45</v>
      </c>
      <c r="Z354" s="25">
        <f t="shared" si="40"/>
        <v>0</v>
      </c>
      <c r="AA354" s="25"/>
      <c r="AB354" s="25">
        <v>0</v>
      </c>
      <c r="AC354" s="25">
        <v>0</v>
      </c>
      <c r="AD354" s="24"/>
      <c r="AE354" s="24">
        <f>+[1]DEPURADO!K348</f>
        <v>0</v>
      </c>
      <c r="AF354" s="24">
        <v>0</v>
      </c>
      <c r="AG354" s="24">
        <f t="shared" si="41"/>
        <v>0</v>
      </c>
      <c r="AH354" s="24">
        <v>0</v>
      </c>
      <c r="AI354" s="24" t="str">
        <f>+[1]DEPURADO!G348</f>
        <v>SALDO DE CONTRATO LIQUIDADO</v>
      </c>
      <c r="AJ354" s="26"/>
      <c r="AK354" s="27"/>
    </row>
    <row r="355" spans="1:37" s="28" customFormat="1" ht="16.149999999999999" customHeight="1">
      <c r="A355" s="17">
        <f t="shared" si="35"/>
        <v>347</v>
      </c>
      <c r="B355" s="18" t="s">
        <v>44</v>
      </c>
      <c r="C355" s="17">
        <f>+[1]DEPURADO!A349</f>
        <v>28156</v>
      </c>
      <c r="D355" s="17">
        <f>+[1]DEPURADO!B349</f>
        <v>28156</v>
      </c>
      <c r="E355" s="19">
        <f>+[1]DEPURADO!C349</f>
        <v>42277</v>
      </c>
      <c r="F355" s="20">
        <f>+IF([1]DEPURADO!D349&gt;1,[1]DEPURADO!D349," ")</f>
        <v>42293</v>
      </c>
      <c r="G355" s="21">
        <f>[1]DEPURADO!F349</f>
        <v>53420</v>
      </c>
      <c r="H355" s="22">
        <v>0</v>
      </c>
      <c r="I355" s="22">
        <f>+[1]DEPURADO!M349+[1]DEPURADO!N349</f>
        <v>53420</v>
      </c>
      <c r="J355" s="22">
        <f>+[1]DEPURADO!R349</f>
        <v>0</v>
      </c>
      <c r="K355" s="23">
        <f>+[1]DEPURADO!P349+[1]DEPURADO!Q349</f>
        <v>0</v>
      </c>
      <c r="L355" s="22">
        <v>0</v>
      </c>
      <c r="M355" s="22">
        <v>0</v>
      </c>
      <c r="N355" s="22">
        <f t="shared" si="36"/>
        <v>0</v>
      </c>
      <c r="O355" s="22">
        <f t="shared" si="37"/>
        <v>0</v>
      </c>
      <c r="P355" s="18">
        <f>IF([1]DEPURADO!H349&gt;1,0,[1]DEPURADO!B349)</f>
        <v>28156</v>
      </c>
      <c r="Q355" s="24">
        <f t="shared" si="38"/>
        <v>53420</v>
      </c>
      <c r="R355" s="25">
        <f t="shared" si="39"/>
        <v>0</v>
      </c>
      <c r="S355" s="25">
        <f>+[1]DEPURADO!J349</f>
        <v>0</v>
      </c>
      <c r="T355" s="17" t="s">
        <v>45</v>
      </c>
      <c r="U355" s="25">
        <f>+[1]DEPURADO!I349</f>
        <v>0</v>
      </c>
      <c r="V355" s="24"/>
      <c r="W355" s="17" t="s">
        <v>45</v>
      </c>
      <c r="X355" s="25">
        <f>+[1]DEPURADO!K349+[1]DEPURADO!L349</f>
        <v>0</v>
      </c>
      <c r="Y355" s="17" t="s">
        <v>45</v>
      </c>
      <c r="Z355" s="25">
        <f t="shared" si="40"/>
        <v>0</v>
      </c>
      <c r="AA355" s="25"/>
      <c r="AB355" s="25">
        <v>0</v>
      </c>
      <c r="AC355" s="25">
        <v>0</v>
      </c>
      <c r="AD355" s="24"/>
      <c r="AE355" s="24">
        <f>+[1]DEPURADO!K349</f>
        <v>0</v>
      </c>
      <c r="AF355" s="24">
        <v>0</v>
      </c>
      <c r="AG355" s="24">
        <f t="shared" si="41"/>
        <v>0</v>
      </c>
      <c r="AH355" s="24">
        <v>0</v>
      </c>
      <c r="AI355" s="24" t="str">
        <f>+[1]DEPURADO!G349</f>
        <v>SALDO DE CONTRATO LIQUIDADO</v>
      </c>
      <c r="AJ355" s="26"/>
      <c r="AK355" s="27"/>
    </row>
    <row r="356" spans="1:37" s="28" customFormat="1" ht="16.149999999999999" customHeight="1">
      <c r="A356" s="17">
        <f t="shared" si="35"/>
        <v>348</v>
      </c>
      <c r="B356" s="18" t="s">
        <v>44</v>
      </c>
      <c r="C356" s="17">
        <f>+[1]DEPURADO!A350</f>
        <v>27955</v>
      </c>
      <c r="D356" s="17">
        <f>+[1]DEPURADO!B350</f>
        <v>27955</v>
      </c>
      <c r="E356" s="19">
        <f>+[1]DEPURADO!C350</f>
        <v>42277</v>
      </c>
      <c r="F356" s="20">
        <f>+IF([1]DEPURADO!D350&gt;1,[1]DEPURADO!D350," ")</f>
        <v>42293</v>
      </c>
      <c r="G356" s="21">
        <f>[1]DEPURADO!F350</f>
        <v>55140</v>
      </c>
      <c r="H356" s="22">
        <v>0</v>
      </c>
      <c r="I356" s="22">
        <f>+[1]DEPURADO!M350+[1]DEPURADO!N350</f>
        <v>55140</v>
      </c>
      <c r="J356" s="22">
        <f>+[1]DEPURADO!R350</f>
        <v>0</v>
      </c>
      <c r="K356" s="23">
        <f>+[1]DEPURADO!P350+[1]DEPURADO!Q350</f>
        <v>0</v>
      </c>
      <c r="L356" s="22">
        <v>0</v>
      </c>
      <c r="M356" s="22">
        <v>0</v>
      </c>
      <c r="N356" s="22">
        <f t="shared" si="36"/>
        <v>0</v>
      </c>
      <c r="O356" s="22">
        <f t="shared" si="37"/>
        <v>0</v>
      </c>
      <c r="P356" s="18">
        <f>IF([1]DEPURADO!H350&gt;1,0,[1]DEPURADO!B350)</f>
        <v>27955</v>
      </c>
      <c r="Q356" s="24">
        <f t="shared" si="38"/>
        <v>55140</v>
      </c>
      <c r="R356" s="25">
        <f t="shared" si="39"/>
        <v>0</v>
      </c>
      <c r="S356" s="25">
        <f>+[1]DEPURADO!J350</f>
        <v>0</v>
      </c>
      <c r="T356" s="17" t="s">
        <v>45</v>
      </c>
      <c r="U356" s="25">
        <f>+[1]DEPURADO!I350</f>
        <v>0</v>
      </c>
      <c r="V356" s="24"/>
      <c r="W356" s="17" t="s">
        <v>45</v>
      </c>
      <c r="X356" s="25">
        <f>+[1]DEPURADO!K350+[1]DEPURADO!L350</f>
        <v>0</v>
      </c>
      <c r="Y356" s="17" t="s">
        <v>45</v>
      </c>
      <c r="Z356" s="25">
        <f t="shared" si="40"/>
        <v>0</v>
      </c>
      <c r="AA356" s="25"/>
      <c r="AB356" s="25">
        <v>0</v>
      </c>
      <c r="AC356" s="25">
        <v>0</v>
      </c>
      <c r="AD356" s="24"/>
      <c r="AE356" s="24">
        <f>+[1]DEPURADO!K350</f>
        <v>0</v>
      </c>
      <c r="AF356" s="24">
        <v>0</v>
      </c>
      <c r="AG356" s="24">
        <f t="shared" si="41"/>
        <v>0</v>
      </c>
      <c r="AH356" s="24">
        <v>0</v>
      </c>
      <c r="AI356" s="24" t="str">
        <f>+[1]DEPURADO!G350</f>
        <v>SALDO DE CONTRATO LIQUIDADO</v>
      </c>
      <c r="AJ356" s="26"/>
      <c r="AK356" s="27"/>
    </row>
    <row r="357" spans="1:37" s="28" customFormat="1" ht="16.149999999999999" customHeight="1">
      <c r="A357" s="17">
        <f t="shared" si="35"/>
        <v>349</v>
      </c>
      <c r="B357" s="18" t="s">
        <v>44</v>
      </c>
      <c r="C357" s="17">
        <f>+[1]DEPURADO!A351</f>
        <v>28031</v>
      </c>
      <c r="D357" s="17">
        <f>+[1]DEPURADO!B351</f>
        <v>28031</v>
      </c>
      <c r="E357" s="19">
        <f>+[1]DEPURADO!C351</f>
        <v>42277</v>
      </c>
      <c r="F357" s="20">
        <f>+IF([1]DEPURADO!D351&gt;1,[1]DEPURADO!D351," ")</f>
        <v>42293</v>
      </c>
      <c r="G357" s="21">
        <f>[1]DEPURADO!F351</f>
        <v>55520</v>
      </c>
      <c r="H357" s="22">
        <v>0</v>
      </c>
      <c r="I357" s="22">
        <f>+[1]DEPURADO!M351+[1]DEPURADO!N351</f>
        <v>55520</v>
      </c>
      <c r="J357" s="22">
        <f>+[1]DEPURADO!R351</f>
        <v>0</v>
      </c>
      <c r="K357" s="23">
        <f>+[1]DEPURADO!P351+[1]DEPURADO!Q351</f>
        <v>0</v>
      </c>
      <c r="L357" s="22">
        <v>0</v>
      </c>
      <c r="M357" s="22">
        <v>0</v>
      </c>
      <c r="N357" s="22">
        <f t="shared" si="36"/>
        <v>0</v>
      </c>
      <c r="O357" s="22">
        <f t="shared" si="37"/>
        <v>0</v>
      </c>
      <c r="P357" s="18">
        <f>IF([1]DEPURADO!H351&gt;1,0,[1]DEPURADO!B351)</f>
        <v>28031</v>
      </c>
      <c r="Q357" s="24">
        <f t="shared" si="38"/>
        <v>55520</v>
      </c>
      <c r="R357" s="25">
        <f t="shared" si="39"/>
        <v>0</v>
      </c>
      <c r="S357" s="25">
        <f>+[1]DEPURADO!J351</f>
        <v>0</v>
      </c>
      <c r="T357" s="17" t="s">
        <v>45</v>
      </c>
      <c r="U357" s="25">
        <f>+[1]DEPURADO!I351</f>
        <v>0</v>
      </c>
      <c r="V357" s="24"/>
      <c r="W357" s="17" t="s">
        <v>45</v>
      </c>
      <c r="X357" s="25">
        <f>+[1]DEPURADO!K351+[1]DEPURADO!L351</f>
        <v>0</v>
      </c>
      <c r="Y357" s="17" t="s">
        <v>45</v>
      </c>
      <c r="Z357" s="25">
        <f t="shared" si="40"/>
        <v>0</v>
      </c>
      <c r="AA357" s="25"/>
      <c r="AB357" s="25">
        <v>0</v>
      </c>
      <c r="AC357" s="25">
        <v>0</v>
      </c>
      <c r="AD357" s="24"/>
      <c r="AE357" s="24">
        <f>+[1]DEPURADO!K351</f>
        <v>0</v>
      </c>
      <c r="AF357" s="24">
        <v>0</v>
      </c>
      <c r="AG357" s="24">
        <f t="shared" si="41"/>
        <v>0</v>
      </c>
      <c r="AH357" s="24">
        <v>0</v>
      </c>
      <c r="AI357" s="24" t="str">
        <f>+[1]DEPURADO!G351</f>
        <v>SALDO DE CONTRATO LIQUIDADO</v>
      </c>
      <c r="AJ357" s="26"/>
      <c r="AK357" s="27"/>
    </row>
    <row r="358" spans="1:37" s="28" customFormat="1" ht="16.149999999999999" customHeight="1">
      <c r="A358" s="17">
        <f t="shared" si="35"/>
        <v>350</v>
      </c>
      <c r="B358" s="18" t="s">
        <v>44</v>
      </c>
      <c r="C358" s="17">
        <f>+[1]DEPURADO!A352</f>
        <v>28037</v>
      </c>
      <c r="D358" s="17">
        <f>+[1]DEPURADO!B352</f>
        <v>28037</v>
      </c>
      <c r="E358" s="19">
        <f>+[1]DEPURADO!C352</f>
        <v>42277</v>
      </c>
      <c r="F358" s="20">
        <f>+IF([1]DEPURADO!D352&gt;1,[1]DEPURADO!D352," ")</f>
        <v>42293</v>
      </c>
      <c r="G358" s="21">
        <f>[1]DEPURADO!F352</f>
        <v>55520</v>
      </c>
      <c r="H358" s="22">
        <v>0</v>
      </c>
      <c r="I358" s="22">
        <f>+[1]DEPURADO!M352+[1]DEPURADO!N352</f>
        <v>55520</v>
      </c>
      <c r="J358" s="22">
        <f>+[1]DEPURADO!R352</f>
        <v>0</v>
      </c>
      <c r="K358" s="23">
        <f>+[1]DEPURADO!P352+[1]DEPURADO!Q352</f>
        <v>0</v>
      </c>
      <c r="L358" s="22">
        <v>0</v>
      </c>
      <c r="M358" s="22">
        <v>0</v>
      </c>
      <c r="N358" s="22">
        <f t="shared" si="36"/>
        <v>0</v>
      </c>
      <c r="O358" s="22">
        <f t="shared" si="37"/>
        <v>0</v>
      </c>
      <c r="P358" s="18">
        <f>IF([1]DEPURADO!H352&gt;1,0,[1]DEPURADO!B352)</f>
        <v>28037</v>
      </c>
      <c r="Q358" s="24">
        <f t="shared" si="38"/>
        <v>55520</v>
      </c>
      <c r="R358" s="25">
        <f t="shared" si="39"/>
        <v>0</v>
      </c>
      <c r="S358" s="25">
        <f>+[1]DEPURADO!J352</f>
        <v>0</v>
      </c>
      <c r="T358" s="17" t="s">
        <v>45</v>
      </c>
      <c r="U358" s="25">
        <f>+[1]DEPURADO!I352</f>
        <v>0</v>
      </c>
      <c r="V358" s="24"/>
      <c r="W358" s="17" t="s">
        <v>45</v>
      </c>
      <c r="X358" s="25">
        <f>+[1]DEPURADO!K352+[1]DEPURADO!L352</f>
        <v>0</v>
      </c>
      <c r="Y358" s="17" t="s">
        <v>45</v>
      </c>
      <c r="Z358" s="25">
        <f t="shared" si="40"/>
        <v>0</v>
      </c>
      <c r="AA358" s="25"/>
      <c r="AB358" s="25">
        <v>0</v>
      </c>
      <c r="AC358" s="25">
        <v>0</v>
      </c>
      <c r="AD358" s="24"/>
      <c r="AE358" s="24">
        <f>+[1]DEPURADO!K352</f>
        <v>0</v>
      </c>
      <c r="AF358" s="24">
        <v>0</v>
      </c>
      <c r="AG358" s="24">
        <f t="shared" si="41"/>
        <v>0</v>
      </c>
      <c r="AH358" s="24">
        <v>0</v>
      </c>
      <c r="AI358" s="24" t="str">
        <f>+[1]DEPURADO!G352</f>
        <v>SALDO DE CONTRATO LIQUIDADO</v>
      </c>
      <c r="AJ358" s="26"/>
      <c r="AK358" s="27"/>
    </row>
    <row r="359" spans="1:37" s="28" customFormat="1" ht="16.149999999999999" customHeight="1">
      <c r="A359" s="17">
        <f t="shared" si="35"/>
        <v>351</v>
      </c>
      <c r="B359" s="18" t="s">
        <v>44</v>
      </c>
      <c r="C359" s="17">
        <f>+[1]DEPURADO!A353</f>
        <v>27995</v>
      </c>
      <c r="D359" s="17">
        <f>+[1]DEPURADO!B353</f>
        <v>27995</v>
      </c>
      <c r="E359" s="19">
        <f>+[1]DEPURADO!C353</f>
        <v>42277</v>
      </c>
      <c r="F359" s="20">
        <f>+IF([1]DEPURADO!D353&gt;1,[1]DEPURADO!D353," ")</f>
        <v>42293</v>
      </c>
      <c r="G359" s="21">
        <f>[1]DEPURADO!F353</f>
        <v>56380</v>
      </c>
      <c r="H359" s="22">
        <v>0</v>
      </c>
      <c r="I359" s="22">
        <f>+[1]DEPURADO!M353+[1]DEPURADO!N353</f>
        <v>56380</v>
      </c>
      <c r="J359" s="22">
        <f>+[1]DEPURADO!R353</f>
        <v>0</v>
      </c>
      <c r="K359" s="23">
        <f>+[1]DEPURADO!P353+[1]DEPURADO!Q353</f>
        <v>0</v>
      </c>
      <c r="L359" s="22">
        <v>0</v>
      </c>
      <c r="M359" s="22">
        <v>0</v>
      </c>
      <c r="N359" s="22">
        <f t="shared" si="36"/>
        <v>0</v>
      </c>
      <c r="O359" s="22">
        <f t="shared" si="37"/>
        <v>0</v>
      </c>
      <c r="P359" s="18">
        <f>IF([1]DEPURADO!H353&gt;1,0,[1]DEPURADO!B353)</f>
        <v>27995</v>
      </c>
      <c r="Q359" s="24">
        <f t="shared" si="38"/>
        <v>56380</v>
      </c>
      <c r="R359" s="25">
        <f t="shared" si="39"/>
        <v>0</v>
      </c>
      <c r="S359" s="25">
        <f>+[1]DEPURADO!J353</f>
        <v>0</v>
      </c>
      <c r="T359" s="17" t="s">
        <v>45</v>
      </c>
      <c r="U359" s="25">
        <f>+[1]DEPURADO!I353</f>
        <v>0</v>
      </c>
      <c r="V359" s="24"/>
      <c r="W359" s="17" t="s">
        <v>45</v>
      </c>
      <c r="X359" s="25">
        <f>+[1]DEPURADO!K353+[1]DEPURADO!L353</f>
        <v>0</v>
      </c>
      <c r="Y359" s="17" t="s">
        <v>45</v>
      </c>
      <c r="Z359" s="25">
        <f t="shared" si="40"/>
        <v>0</v>
      </c>
      <c r="AA359" s="25"/>
      <c r="AB359" s="25">
        <v>0</v>
      </c>
      <c r="AC359" s="25">
        <v>0</v>
      </c>
      <c r="AD359" s="24"/>
      <c r="AE359" s="24">
        <f>+[1]DEPURADO!K353</f>
        <v>0</v>
      </c>
      <c r="AF359" s="24">
        <v>0</v>
      </c>
      <c r="AG359" s="24">
        <f t="shared" si="41"/>
        <v>0</v>
      </c>
      <c r="AH359" s="24">
        <v>0</v>
      </c>
      <c r="AI359" s="24" t="str">
        <f>+[1]DEPURADO!G353</f>
        <v>SALDO DE CONTRATO LIQUIDADO</v>
      </c>
      <c r="AJ359" s="26"/>
      <c r="AK359" s="27"/>
    </row>
    <row r="360" spans="1:37" s="28" customFormat="1" ht="16.149999999999999" customHeight="1">
      <c r="A360" s="17">
        <f t="shared" si="35"/>
        <v>352</v>
      </c>
      <c r="B360" s="18" t="s">
        <v>44</v>
      </c>
      <c r="C360" s="17">
        <f>+[1]DEPURADO!A354</f>
        <v>27948</v>
      </c>
      <c r="D360" s="17">
        <f>+[1]DEPURADO!B354</f>
        <v>27948</v>
      </c>
      <c r="E360" s="19">
        <f>+[1]DEPURADO!C354</f>
        <v>42277</v>
      </c>
      <c r="F360" s="20">
        <f>+IF([1]DEPURADO!D354&gt;1,[1]DEPURADO!D354," ")</f>
        <v>42293</v>
      </c>
      <c r="G360" s="21">
        <f>[1]DEPURADO!F354</f>
        <v>56630</v>
      </c>
      <c r="H360" s="22">
        <v>0</v>
      </c>
      <c r="I360" s="22">
        <f>+[1]DEPURADO!M354+[1]DEPURADO!N354</f>
        <v>56630</v>
      </c>
      <c r="J360" s="22">
        <f>+[1]DEPURADO!R354</f>
        <v>0</v>
      </c>
      <c r="K360" s="23">
        <f>+[1]DEPURADO!P354+[1]DEPURADO!Q354</f>
        <v>0</v>
      </c>
      <c r="L360" s="22">
        <v>0</v>
      </c>
      <c r="M360" s="22">
        <v>0</v>
      </c>
      <c r="N360" s="22">
        <f t="shared" si="36"/>
        <v>0</v>
      </c>
      <c r="O360" s="22">
        <f t="shared" si="37"/>
        <v>0</v>
      </c>
      <c r="P360" s="18">
        <f>IF([1]DEPURADO!H354&gt;1,0,[1]DEPURADO!B354)</f>
        <v>27948</v>
      </c>
      <c r="Q360" s="24">
        <f t="shared" si="38"/>
        <v>56630</v>
      </c>
      <c r="R360" s="25">
        <f t="shared" si="39"/>
        <v>0</v>
      </c>
      <c r="S360" s="25">
        <f>+[1]DEPURADO!J354</f>
        <v>0</v>
      </c>
      <c r="T360" s="17" t="s">
        <v>45</v>
      </c>
      <c r="U360" s="25">
        <f>+[1]DEPURADO!I354</f>
        <v>0</v>
      </c>
      <c r="V360" s="24"/>
      <c r="W360" s="17" t="s">
        <v>45</v>
      </c>
      <c r="X360" s="25">
        <f>+[1]DEPURADO!K354+[1]DEPURADO!L354</f>
        <v>0</v>
      </c>
      <c r="Y360" s="17" t="s">
        <v>45</v>
      </c>
      <c r="Z360" s="25">
        <f t="shared" si="40"/>
        <v>0</v>
      </c>
      <c r="AA360" s="25"/>
      <c r="AB360" s="25">
        <v>0</v>
      </c>
      <c r="AC360" s="25">
        <v>0</v>
      </c>
      <c r="AD360" s="24"/>
      <c r="AE360" s="24">
        <f>+[1]DEPURADO!K354</f>
        <v>0</v>
      </c>
      <c r="AF360" s="24">
        <v>0</v>
      </c>
      <c r="AG360" s="24">
        <f t="shared" si="41"/>
        <v>0</v>
      </c>
      <c r="AH360" s="24">
        <v>0</v>
      </c>
      <c r="AI360" s="24" t="str">
        <f>+[1]DEPURADO!G354</f>
        <v>SALDO DE CONTRATO LIQUIDADO</v>
      </c>
      <c r="AJ360" s="26"/>
      <c r="AK360" s="27"/>
    </row>
    <row r="361" spans="1:37" s="28" customFormat="1" ht="16.149999999999999" customHeight="1">
      <c r="A361" s="17">
        <f t="shared" si="35"/>
        <v>353</v>
      </c>
      <c r="B361" s="18" t="s">
        <v>44</v>
      </c>
      <c r="C361" s="17">
        <f>+[1]DEPURADO!A355</f>
        <v>28608</v>
      </c>
      <c r="D361" s="17">
        <f>+[1]DEPURADO!B355</f>
        <v>28608</v>
      </c>
      <c r="E361" s="19">
        <f>+[1]DEPURADO!C355</f>
        <v>42277</v>
      </c>
      <c r="F361" s="20">
        <f>+IF([1]DEPURADO!D355&gt;1,[1]DEPURADO!D355," ")</f>
        <v>42293</v>
      </c>
      <c r="G361" s="21">
        <f>[1]DEPURADO!F355</f>
        <v>57370</v>
      </c>
      <c r="H361" s="22">
        <v>0</v>
      </c>
      <c r="I361" s="22">
        <f>+[1]DEPURADO!M355+[1]DEPURADO!N355</f>
        <v>57370</v>
      </c>
      <c r="J361" s="22">
        <f>+[1]DEPURADO!R355</f>
        <v>0</v>
      </c>
      <c r="K361" s="23">
        <f>+[1]DEPURADO!P355+[1]DEPURADO!Q355</f>
        <v>0</v>
      </c>
      <c r="L361" s="22">
        <v>0</v>
      </c>
      <c r="M361" s="22">
        <v>0</v>
      </c>
      <c r="N361" s="22">
        <f t="shared" si="36"/>
        <v>0</v>
      </c>
      <c r="O361" s="22">
        <f t="shared" si="37"/>
        <v>0</v>
      </c>
      <c r="P361" s="18">
        <f>IF([1]DEPURADO!H355&gt;1,0,[1]DEPURADO!B355)</f>
        <v>28608</v>
      </c>
      <c r="Q361" s="24">
        <f t="shared" si="38"/>
        <v>57370</v>
      </c>
      <c r="R361" s="25">
        <f t="shared" si="39"/>
        <v>0</v>
      </c>
      <c r="S361" s="25">
        <f>+[1]DEPURADO!J355</f>
        <v>0</v>
      </c>
      <c r="T361" s="17" t="s">
        <v>45</v>
      </c>
      <c r="U361" s="25">
        <f>+[1]DEPURADO!I355</f>
        <v>0</v>
      </c>
      <c r="V361" s="24"/>
      <c r="W361" s="17" t="s">
        <v>45</v>
      </c>
      <c r="X361" s="25">
        <f>+[1]DEPURADO!K355+[1]DEPURADO!L355</f>
        <v>0</v>
      </c>
      <c r="Y361" s="17" t="s">
        <v>45</v>
      </c>
      <c r="Z361" s="25">
        <f t="shared" si="40"/>
        <v>0</v>
      </c>
      <c r="AA361" s="25"/>
      <c r="AB361" s="25">
        <v>0</v>
      </c>
      <c r="AC361" s="25">
        <v>0</v>
      </c>
      <c r="AD361" s="24"/>
      <c r="AE361" s="24">
        <f>+[1]DEPURADO!K355</f>
        <v>0</v>
      </c>
      <c r="AF361" s="24">
        <v>0</v>
      </c>
      <c r="AG361" s="24">
        <f t="shared" si="41"/>
        <v>0</v>
      </c>
      <c r="AH361" s="24">
        <v>0</v>
      </c>
      <c r="AI361" s="24" t="str">
        <f>+[1]DEPURADO!G355</f>
        <v>SALDO DE CONTRATO LIQUIDADO</v>
      </c>
      <c r="AJ361" s="26"/>
      <c r="AK361" s="27"/>
    </row>
    <row r="362" spans="1:37" s="28" customFormat="1" ht="16.149999999999999" customHeight="1">
      <c r="A362" s="17">
        <f t="shared" si="35"/>
        <v>354</v>
      </c>
      <c r="B362" s="18" t="s">
        <v>44</v>
      </c>
      <c r="C362" s="17">
        <f>+[1]DEPURADO!A356</f>
        <v>28195</v>
      </c>
      <c r="D362" s="17">
        <f>+[1]DEPURADO!B356</f>
        <v>28195</v>
      </c>
      <c r="E362" s="19">
        <f>+[1]DEPURADO!C356</f>
        <v>42277</v>
      </c>
      <c r="F362" s="20">
        <f>+IF([1]DEPURADO!D356&gt;1,[1]DEPURADO!D356," ")</f>
        <v>42293</v>
      </c>
      <c r="G362" s="21">
        <f>[1]DEPURADO!F356</f>
        <v>57810</v>
      </c>
      <c r="H362" s="22">
        <v>0</v>
      </c>
      <c r="I362" s="22">
        <f>+[1]DEPURADO!M356+[1]DEPURADO!N356</f>
        <v>57810</v>
      </c>
      <c r="J362" s="22">
        <f>+[1]DEPURADO!R356</f>
        <v>0</v>
      </c>
      <c r="K362" s="23">
        <f>+[1]DEPURADO!P356+[1]DEPURADO!Q356</f>
        <v>0</v>
      </c>
      <c r="L362" s="22">
        <v>0</v>
      </c>
      <c r="M362" s="22">
        <v>0</v>
      </c>
      <c r="N362" s="22">
        <f t="shared" si="36"/>
        <v>0</v>
      </c>
      <c r="O362" s="22">
        <f t="shared" si="37"/>
        <v>0</v>
      </c>
      <c r="P362" s="18">
        <f>IF([1]DEPURADO!H356&gt;1,0,[1]DEPURADO!B356)</f>
        <v>28195</v>
      </c>
      <c r="Q362" s="24">
        <f t="shared" si="38"/>
        <v>57810</v>
      </c>
      <c r="R362" s="25">
        <f t="shared" si="39"/>
        <v>0</v>
      </c>
      <c r="S362" s="25">
        <f>+[1]DEPURADO!J356</f>
        <v>0</v>
      </c>
      <c r="T362" s="17" t="s">
        <v>45</v>
      </c>
      <c r="U362" s="25">
        <f>+[1]DEPURADO!I356</f>
        <v>0</v>
      </c>
      <c r="V362" s="24"/>
      <c r="W362" s="17" t="s">
        <v>45</v>
      </c>
      <c r="X362" s="25">
        <f>+[1]DEPURADO!K356+[1]DEPURADO!L356</f>
        <v>0</v>
      </c>
      <c r="Y362" s="17" t="s">
        <v>45</v>
      </c>
      <c r="Z362" s="25">
        <f t="shared" si="40"/>
        <v>0</v>
      </c>
      <c r="AA362" s="25"/>
      <c r="AB362" s="25">
        <v>0</v>
      </c>
      <c r="AC362" s="25">
        <v>0</v>
      </c>
      <c r="AD362" s="24"/>
      <c r="AE362" s="24">
        <f>+[1]DEPURADO!K356</f>
        <v>0</v>
      </c>
      <c r="AF362" s="24">
        <v>0</v>
      </c>
      <c r="AG362" s="24">
        <f t="shared" si="41"/>
        <v>0</v>
      </c>
      <c r="AH362" s="24">
        <v>0</v>
      </c>
      <c r="AI362" s="24" t="str">
        <f>+[1]DEPURADO!G356</f>
        <v>SALDO DE CONTRATO LIQUIDADO</v>
      </c>
      <c r="AJ362" s="26"/>
      <c r="AK362" s="27"/>
    </row>
    <row r="363" spans="1:37" s="28" customFormat="1" ht="16.149999999999999" customHeight="1">
      <c r="A363" s="17">
        <f t="shared" si="35"/>
        <v>355</v>
      </c>
      <c r="B363" s="18" t="s">
        <v>44</v>
      </c>
      <c r="C363" s="17">
        <f>+[1]DEPURADO!A357</f>
        <v>28062</v>
      </c>
      <c r="D363" s="17">
        <f>+[1]DEPURADO!B357</f>
        <v>28062</v>
      </c>
      <c r="E363" s="19">
        <f>+[1]DEPURADO!C357</f>
        <v>42277</v>
      </c>
      <c r="F363" s="20">
        <f>+IF([1]DEPURADO!D357&gt;1,[1]DEPURADO!D357," ")</f>
        <v>42293</v>
      </c>
      <c r="G363" s="21">
        <f>[1]DEPURADO!F357</f>
        <v>58760</v>
      </c>
      <c r="H363" s="22">
        <v>0</v>
      </c>
      <c r="I363" s="22">
        <f>+[1]DEPURADO!M357+[1]DEPURADO!N357</f>
        <v>58760</v>
      </c>
      <c r="J363" s="22">
        <f>+[1]DEPURADO!R357</f>
        <v>0</v>
      </c>
      <c r="K363" s="23">
        <f>+[1]DEPURADO!P357+[1]DEPURADO!Q357</f>
        <v>0</v>
      </c>
      <c r="L363" s="22">
        <v>0</v>
      </c>
      <c r="M363" s="22">
        <v>0</v>
      </c>
      <c r="N363" s="22">
        <f t="shared" si="36"/>
        <v>0</v>
      </c>
      <c r="O363" s="22">
        <f t="shared" si="37"/>
        <v>0</v>
      </c>
      <c r="P363" s="18">
        <f>IF([1]DEPURADO!H357&gt;1,0,[1]DEPURADO!B357)</f>
        <v>28062</v>
      </c>
      <c r="Q363" s="24">
        <f t="shared" si="38"/>
        <v>58760</v>
      </c>
      <c r="R363" s="25">
        <f t="shared" si="39"/>
        <v>0</v>
      </c>
      <c r="S363" s="25">
        <f>+[1]DEPURADO!J357</f>
        <v>0</v>
      </c>
      <c r="T363" s="17" t="s">
        <v>45</v>
      </c>
      <c r="U363" s="25">
        <f>+[1]DEPURADO!I357</f>
        <v>0</v>
      </c>
      <c r="V363" s="24"/>
      <c r="W363" s="17" t="s">
        <v>45</v>
      </c>
      <c r="X363" s="25">
        <f>+[1]DEPURADO!K357+[1]DEPURADO!L357</f>
        <v>0</v>
      </c>
      <c r="Y363" s="17" t="s">
        <v>45</v>
      </c>
      <c r="Z363" s="25">
        <f t="shared" si="40"/>
        <v>0</v>
      </c>
      <c r="AA363" s="25"/>
      <c r="AB363" s="25">
        <v>0</v>
      </c>
      <c r="AC363" s="25">
        <v>0</v>
      </c>
      <c r="AD363" s="24"/>
      <c r="AE363" s="24">
        <f>+[1]DEPURADO!K357</f>
        <v>0</v>
      </c>
      <c r="AF363" s="24">
        <v>0</v>
      </c>
      <c r="AG363" s="24">
        <f t="shared" si="41"/>
        <v>0</v>
      </c>
      <c r="AH363" s="24">
        <v>0</v>
      </c>
      <c r="AI363" s="24" t="str">
        <f>+[1]DEPURADO!G357</f>
        <v>SALDO DE CONTRATO LIQUIDADO</v>
      </c>
      <c r="AJ363" s="26"/>
      <c r="AK363" s="27"/>
    </row>
    <row r="364" spans="1:37" s="28" customFormat="1" ht="16.149999999999999" customHeight="1">
      <c r="A364" s="17">
        <f t="shared" si="35"/>
        <v>356</v>
      </c>
      <c r="B364" s="18" t="s">
        <v>44</v>
      </c>
      <c r="C364" s="17">
        <f>+[1]DEPURADO!A358</f>
        <v>28615</v>
      </c>
      <c r="D364" s="17">
        <f>+[1]DEPURADO!B358</f>
        <v>28615</v>
      </c>
      <c r="E364" s="19">
        <f>+[1]DEPURADO!C358</f>
        <v>42277</v>
      </c>
      <c r="F364" s="20">
        <f>+IF([1]DEPURADO!D358&gt;1,[1]DEPURADO!D358," ")</f>
        <v>42293</v>
      </c>
      <c r="G364" s="21">
        <f>[1]DEPURADO!F358</f>
        <v>58760</v>
      </c>
      <c r="H364" s="22">
        <v>0</v>
      </c>
      <c r="I364" s="22">
        <f>+[1]DEPURADO!M358+[1]DEPURADO!N358</f>
        <v>58760</v>
      </c>
      <c r="J364" s="22">
        <f>+[1]DEPURADO!R358</f>
        <v>0</v>
      </c>
      <c r="K364" s="23">
        <f>+[1]DEPURADO!P358+[1]DEPURADO!Q358</f>
        <v>0</v>
      </c>
      <c r="L364" s="22">
        <v>0</v>
      </c>
      <c r="M364" s="22">
        <v>0</v>
      </c>
      <c r="N364" s="22">
        <f t="shared" si="36"/>
        <v>0</v>
      </c>
      <c r="O364" s="22">
        <f t="shared" si="37"/>
        <v>0</v>
      </c>
      <c r="P364" s="18">
        <f>IF([1]DEPURADO!H358&gt;1,0,[1]DEPURADO!B358)</f>
        <v>28615</v>
      </c>
      <c r="Q364" s="24">
        <f t="shared" si="38"/>
        <v>58760</v>
      </c>
      <c r="R364" s="25">
        <f t="shared" si="39"/>
        <v>0</v>
      </c>
      <c r="S364" s="25">
        <f>+[1]DEPURADO!J358</f>
        <v>0</v>
      </c>
      <c r="T364" s="17" t="s">
        <v>45</v>
      </c>
      <c r="U364" s="25">
        <f>+[1]DEPURADO!I358</f>
        <v>0</v>
      </c>
      <c r="V364" s="24"/>
      <c r="W364" s="17" t="s">
        <v>45</v>
      </c>
      <c r="X364" s="25">
        <f>+[1]DEPURADO!K358+[1]DEPURADO!L358</f>
        <v>0</v>
      </c>
      <c r="Y364" s="17" t="s">
        <v>45</v>
      </c>
      <c r="Z364" s="25">
        <f t="shared" si="40"/>
        <v>0</v>
      </c>
      <c r="AA364" s="25"/>
      <c r="AB364" s="25">
        <v>0</v>
      </c>
      <c r="AC364" s="25">
        <v>0</v>
      </c>
      <c r="AD364" s="24"/>
      <c r="AE364" s="24">
        <f>+[1]DEPURADO!K358</f>
        <v>0</v>
      </c>
      <c r="AF364" s="24">
        <v>0</v>
      </c>
      <c r="AG364" s="24">
        <f t="shared" si="41"/>
        <v>0</v>
      </c>
      <c r="AH364" s="24">
        <v>0</v>
      </c>
      <c r="AI364" s="24" t="str">
        <f>+[1]DEPURADO!G358</f>
        <v>SALDO DE CONTRATO LIQUIDADO</v>
      </c>
      <c r="AJ364" s="26"/>
      <c r="AK364" s="27"/>
    </row>
    <row r="365" spans="1:37" s="28" customFormat="1" ht="16.149999999999999" customHeight="1">
      <c r="A365" s="17">
        <f t="shared" si="35"/>
        <v>357</v>
      </c>
      <c r="B365" s="18" t="s">
        <v>44</v>
      </c>
      <c r="C365" s="17">
        <f>+[1]DEPURADO!A359</f>
        <v>28088</v>
      </c>
      <c r="D365" s="17">
        <f>+[1]DEPURADO!B359</f>
        <v>28088</v>
      </c>
      <c r="E365" s="19">
        <f>+[1]DEPURADO!C359</f>
        <v>42277</v>
      </c>
      <c r="F365" s="20">
        <f>+IF([1]DEPURADO!D359&gt;1,[1]DEPURADO!D359," ")</f>
        <v>42293</v>
      </c>
      <c r="G365" s="21">
        <f>[1]DEPURADO!F359</f>
        <v>5880</v>
      </c>
      <c r="H365" s="22">
        <v>0</v>
      </c>
      <c r="I365" s="22">
        <f>+[1]DEPURADO!M359+[1]DEPURADO!N359</f>
        <v>5880</v>
      </c>
      <c r="J365" s="22">
        <f>+[1]DEPURADO!R359</f>
        <v>0</v>
      </c>
      <c r="K365" s="23">
        <f>+[1]DEPURADO!P359+[1]DEPURADO!Q359</f>
        <v>0</v>
      </c>
      <c r="L365" s="22">
        <v>0</v>
      </c>
      <c r="M365" s="22">
        <v>0</v>
      </c>
      <c r="N365" s="22">
        <f t="shared" si="36"/>
        <v>0</v>
      </c>
      <c r="O365" s="22">
        <f t="shared" si="37"/>
        <v>0</v>
      </c>
      <c r="P365" s="18">
        <f>IF([1]DEPURADO!H359&gt;1,0,[1]DEPURADO!B359)</f>
        <v>28088</v>
      </c>
      <c r="Q365" s="24">
        <f t="shared" si="38"/>
        <v>5880</v>
      </c>
      <c r="R365" s="25">
        <f t="shared" si="39"/>
        <v>0</v>
      </c>
      <c r="S365" s="25">
        <f>+[1]DEPURADO!J359</f>
        <v>0</v>
      </c>
      <c r="T365" s="17" t="s">
        <v>45</v>
      </c>
      <c r="U365" s="25">
        <f>+[1]DEPURADO!I359</f>
        <v>0</v>
      </c>
      <c r="V365" s="24"/>
      <c r="W365" s="17" t="s">
        <v>45</v>
      </c>
      <c r="X365" s="25">
        <f>+[1]DEPURADO!K359+[1]DEPURADO!L359</f>
        <v>0</v>
      </c>
      <c r="Y365" s="17" t="s">
        <v>45</v>
      </c>
      <c r="Z365" s="25">
        <f t="shared" si="40"/>
        <v>0</v>
      </c>
      <c r="AA365" s="25"/>
      <c r="AB365" s="25">
        <v>0</v>
      </c>
      <c r="AC365" s="25">
        <v>0</v>
      </c>
      <c r="AD365" s="24"/>
      <c r="AE365" s="24">
        <f>+[1]DEPURADO!K359</f>
        <v>0</v>
      </c>
      <c r="AF365" s="24">
        <v>0</v>
      </c>
      <c r="AG365" s="24">
        <f t="shared" si="41"/>
        <v>0</v>
      </c>
      <c r="AH365" s="24">
        <v>0</v>
      </c>
      <c r="AI365" s="24" t="str">
        <f>+[1]DEPURADO!G359</f>
        <v>SALDO DE CONTRATO LIQUIDADO</v>
      </c>
      <c r="AJ365" s="26"/>
      <c r="AK365" s="27"/>
    </row>
    <row r="366" spans="1:37" s="28" customFormat="1" ht="16.149999999999999" customHeight="1">
      <c r="A366" s="17">
        <f t="shared" si="35"/>
        <v>358</v>
      </c>
      <c r="B366" s="18" t="s">
        <v>44</v>
      </c>
      <c r="C366" s="17">
        <f>+[1]DEPURADO!A360</f>
        <v>28642</v>
      </c>
      <c r="D366" s="17">
        <f>+[1]DEPURADO!B360</f>
        <v>28642</v>
      </c>
      <c r="E366" s="19">
        <f>+[1]DEPURADO!C360</f>
        <v>42277</v>
      </c>
      <c r="F366" s="20">
        <f>+IF([1]DEPURADO!D360&gt;1,[1]DEPURADO!D360," ")</f>
        <v>42293</v>
      </c>
      <c r="G366" s="21">
        <f>[1]DEPURADO!F360</f>
        <v>5880</v>
      </c>
      <c r="H366" s="22">
        <v>0</v>
      </c>
      <c r="I366" s="22">
        <f>+[1]DEPURADO!M360+[1]DEPURADO!N360</f>
        <v>5880</v>
      </c>
      <c r="J366" s="22">
        <f>+[1]DEPURADO!R360</f>
        <v>0</v>
      </c>
      <c r="K366" s="23">
        <f>+[1]DEPURADO!P360+[1]DEPURADO!Q360</f>
        <v>0</v>
      </c>
      <c r="L366" s="22">
        <v>0</v>
      </c>
      <c r="M366" s="22">
        <v>0</v>
      </c>
      <c r="N366" s="22">
        <f t="shared" si="36"/>
        <v>0</v>
      </c>
      <c r="O366" s="22">
        <f t="shared" si="37"/>
        <v>0</v>
      </c>
      <c r="P366" s="18">
        <f>IF([1]DEPURADO!H360&gt;1,0,[1]DEPURADO!B360)</f>
        <v>28642</v>
      </c>
      <c r="Q366" s="24">
        <f t="shared" si="38"/>
        <v>5880</v>
      </c>
      <c r="R366" s="25">
        <f t="shared" si="39"/>
        <v>0</v>
      </c>
      <c r="S366" s="25">
        <f>+[1]DEPURADO!J360</f>
        <v>0</v>
      </c>
      <c r="T366" s="17" t="s">
        <v>45</v>
      </c>
      <c r="U366" s="25">
        <f>+[1]DEPURADO!I360</f>
        <v>0</v>
      </c>
      <c r="V366" s="24"/>
      <c r="W366" s="17" t="s">
        <v>45</v>
      </c>
      <c r="X366" s="25">
        <f>+[1]DEPURADO!K360+[1]DEPURADO!L360</f>
        <v>0</v>
      </c>
      <c r="Y366" s="17" t="s">
        <v>45</v>
      </c>
      <c r="Z366" s="25">
        <f t="shared" si="40"/>
        <v>0</v>
      </c>
      <c r="AA366" s="25"/>
      <c r="AB366" s="25">
        <v>0</v>
      </c>
      <c r="AC366" s="25">
        <v>0</v>
      </c>
      <c r="AD366" s="24"/>
      <c r="AE366" s="24">
        <f>+[1]DEPURADO!K360</f>
        <v>0</v>
      </c>
      <c r="AF366" s="24">
        <v>0</v>
      </c>
      <c r="AG366" s="24">
        <f t="shared" si="41"/>
        <v>0</v>
      </c>
      <c r="AH366" s="24">
        <v>0</v>
      </c>
      <c r="AI366" s="24" t="str">
        <f>+[1]DEPURADO!G360</f>
        <v>SALDO DE CONTRATO LIQUIDADO</v>
      </c>
      <c r="AJ366" s="26"/>
      <c r="AK366" s="27"/>
    </row>
    <row r="367" spans="1:37" s="28" customFormat="1" ht="16.149999999999999" customHeight="1">
      <c r="A367" s="17">
        <f t="shared" si="35"/>
        <v>359</v>
      </c>
      <c r="B367" s="18" t="s">
        <v>44</v>
      </c>
      <c r="C367" s="17">
        <f>+[1]DEPURADO!A361</f>
        <v>28660</v>
      </c>
      <c r="D367" s="17">
        <f>+[1]DEPURADO!B361</f>
        <v>28660</v>
      </c>
      <c r="E367" s="19">
        <f>+[1]DEPURADO!C361</f>
        <v>42277</v>
      </c>
      <c r="F367" s="20">
        <f>+IF([1]DEPURADO!D361&gt;1,[1]DEPURADO!D361," ")</f>
        <v>42293</v>
      </c>
      <c r="G367" s="21">
        <f>[1]DEPURADO!F361</f>
        <v>5880</v>
      </c>
      <c r="H367" s="22">
        <v>0</v>
      </c>
      <c r="I367" s="22">
        <f>+[1]DEPURADO!M361+[1]DEPURADO!N361</f>
        <v>5880</v>
      </c>
      <c r="J367" s="22">
        <f>+[1]DEPURADO!R361</f>
        <v>0</v>
      </c>
      <c r="K367" s="23">
        <f>+[1]DEPURADO!P361+[1]DEPURADO!Q361</f>
        <v>0</v>
      </c>
      <c r="L367" s="22">
        <v>0</v>
      </c>
      <c r="M367" s="22">
        <v>0</v>
      </c>
      <c r="N367" s="22">
        <f t="shared" si="36"/>
        <v>0</v>
      </c>
      <c r="O367" s="22">
        <f t="shared" si="37"/>
        <v>0</v>
      </c>
      <c r="P367" s="18">
        <f>IF([1]DEPURADO!H361&gt;1,0,[1]DEPURADO!B361)</f>
        <v>28660</v>
      </c>
      <c r="Q367" s="24">
        <f t="shared" si="38"/>
        <v>5880</v>
      </c>
      <c r="R367" s="25">
        <f t="shared" si="39"/>
        <v>0</v>
      </c>
      <c r="S367" s="25">
        <f>+[1]DEPURADO!J361</f>
        <v>0</v>
      </c>
      <c r="T367" s="17" t="s">
        <v>45</v>
      </c>
      <c r="U367" s="25">
        <f>+[1]DEPURADO!I361</f>
        <v>0</v>
      </c>
      <c r="V367" s="24"/>
      <c r="W367" s="17" t="s">
        <v>45</v>
      </c>
      <c r="X367" s="25">
        <f>+[1]DEPURADO!K361+[1]DEPURADO!L361</f>
        <v>0</v>
      </c>
      <c r="Y367" s="17" t="s">
        <v>45</v>
      </c>
      <c r="Z367" s="25">
        <f t="shared" si="40"/>
        <v>0</v>
      </c>
      <c r="AA367" s="25"/>
      <c r="AB367" s="25">
        <v>0</v>
      </c>
      <c r="AC367" s="25">
        <v>0</v>
      </c>
      <c r="AD367" s="24"/>
      <c r="AE367" s="24">
        <f>+[1]DEPURADO!K361</f>
        <v>0</v>
      </c>
      <c r="AF367" s="24">
        <v>0</v>
      </c>
      <c r="AG367" s="24">
        <f t="shared" si="41"/>
        <v>0</v>
      </c>
      <c r="AH367" s="24">
        <v>0</v>
      </c>
      <c r="AI367" s="24" t="str">
        <f>+[1]DEPURADO!G361</f>
        <v>SALDO DE CONTRATO LIQUIDADO</v>
      </c>
      <c r="AJ367" s="26"/>
      <c r="AK367" s="27"/>
    </row>
    <row r="368" spans="1:37" s="28" customFormat="1" ht="16.149999999999999" customHeight="1">
      <c r="A368" s="17">
        <f t="shared" si="35"/>
        <v>360</v>
      </c>
      <c r="B368" s="18" t="s">
        <v>44</v>
      </c>
      <c r="C368" s="17">
        <f>+[1]DEPURADO!A362</f>
        <v>28598</v>
      </c>
      <c r="D368" s="17">
        <f>+[1]DEPURADO!B362</f>
        <v>28598</v>
      </c>
      <c r="E368" s="19">
        <f>+[1]DEPURADO!C362</f>
        <v>42277</v>
      </c>
      <c r="F368" s="20">
        <f>+IF([1]DEPURADO!D362&gt;1,[1]DEPURADO!D362," ")</f>
        <v>42293</v>
      </c>
      <c r="G368" s="21">
        <f>[1]DEPURADO!F362</f>
        <v>5890</v>
      </c>
      <c r="H368" s="22">
        <v>0</v>
      </c>
      <c r="I368" s="22">
        <f>+[1]DEPURADO!M362+[1]DEPURADO!N362</f>
        <v>5890</v>
      </c>
      <c r="J368" s="22">
        <f>+[1]DEPURADO!R362</f>
        <v>0</v>
      </c>
      <c r="K368" s="23">
        <f>+[1]DEPURADO!P362+[1]DEPURADO!Q362</f>
        <v>0</v>
      </c>
      <c r="L368" s="22">
        <v>0</v>
      </c>
      <c r="M368" s="22">
        <v>0</v>
      </c>
      <c r="N368" s="22">
        <f t="shared" si="36"/>
        <v>0</v>
      </c>
      <c r="O368" s="22">
        <f t="shared" si="37"/>
        <v>0</v>
      </c>
      <c r="P368" s="18">
        <f>IF([1]DEPURADO!H362&gt;1,0,[1]DEPURADO!B362)</f>
        <v>28598</v>
      </c>
      <c r="Q368" s="24">
        <f t="shared" si="38"/>
        <v>5890</v>
      </c>
      <c r="R368" s="25">
        <f t="shared" si="39"/>
        <v>0</v>
      </c>
      <c r="S368" s="25">
        <f>+[1]DEPURADO!J362</f>
        <v>0</v>
      </c>
      <c r="T368" s="17" t="s">
        <v>45</v>
      </c>
      <c r="U368" s="25">
        <f>+[1]DEPURADO!I362</f>
        <v>0</v>
      </c>
      <c r="V368" s="24"/>
      <c r="W368" s="17" t="s">
        <v>45</v>
      </c>
      <c r="X368" s="25">
        <f>+[1]DEPURADO!K362+[1]DEPURADO!L362</f>
        <v>0</v>
      </c>
      <c r="Y368" s="17" t="s">
        <v>45</v>
      </c>
      <c r="Z368" s="25">
        <f t="shared" si="40"/>
        <v>0</v>
      </c>
      <c r="AA368" s="25"/>
      <c r="AB368" s="25">
        <v>0</v>
      </c>
      <c r="AC368" s="25">
        <v>0</v>
      </c>
      <c r="AD368" s="24"/>
      <c r="AE368" s="24">
        <f>+[1]DEPURADO!K362</f>
        <v>0</v>
      </c>
      <c r="AF368" s="24">
        <v>0</v>
      </c>
      <c r="AG368" s="24">
        <f t="shared" si="41"/>
        <v>0</v>
      </c>
      <c r="AH368" s="24">
        <v>0</v>
      </c>
      <c r="AI368" s="24" t="str">
        <f>+[1]DEPURADO!G362</f>
        <v>SALDO DE CONTRATO LIQUIDADO</v>
      </c>
      <c r="AJ368" s="26"/>
      <c r="AK368" s="27"/>
    </row>
    <row r="369" spans="1:37" s="28" customFormat="1" ht="16.149999999999999" customHeight="1">
      <c r="A369" s="17">
        <f t="shared" si="35"/>
        <v>361</v>
      </c>
      <c r="B369" s="18" t="s">
        <v>44</v>
      </c>
      <c r="C369" s="17">
        <f>+[1]DEPURADO!A363</f>
        <v>27968</v>
      </c>
      <c r="D369" s="17">
        <f>+[1]DEPURADO!B363</f>
        <v>27968</v>
      </c>
      <c r="E369" s="19">
        <f>+[1]DEPURADO!C363</f>
        <v>42277</v>
      </c>
      <c r="F369" s="20">
        <f>+IF([1]DEPURADO!D363&gt;1,[1]DEPURADO!D363," ")</f>
        <v>42293</v>
      </c>
      <c r="G369" s="21">
        <f>[1]DEPURADO!F363</f>
        <v>59130</v>
      </c>
      <c r="H369" s="22">
        <v>0</v>
      </c>
      <c r="I369" s="22">
        <f>+[1]DEPURADO!M363+[1]DEPURADO!N363</f>
        <v>59130</v>
      </c>
      <c r="J369" s="22">
        <f>+[1]DEPURADO!R363</f>
        <v>0</v>
      </c>
      <c r="K369" s="23">
        <f>+[1]DEPURADO!P363+[1]DEPURADO!Q363</f>
        <v>0</v>
      </c>
      <c r="L369" s="22">
        <v>0</v>
      </c>
      <c r="M369" s="22">
        <v>0</v>
      </c>
      <c r="N369" s="22">
        <f t="shared" si="36"/>
        <v>0</v>
      </c>
      <c r="O369" s="22">
        <f t="shared" si="37"/>
        <v>0</v>
      </c>
      <c r="P369" s="18">
        <f>IF([1]DEPURADO!H363&gt;1,0,[1]DEPURADO!B363)</f>
        <v>27968</v>
      </c>
      <c r="Q369" s="24">
        <f t="shared" si="38"/>
        <v>59130</v>
      </c>
      <c r="R369" s="25">
        <f t="shared" si="39"/>
        <v>0</v>
      </c>
      <c r="S369" s="25">
        <f>+[1]DEPURADO!J363</f>
        <v>0</v>
      </c>
      <c r="T369" s="17" t="s">
        <v>45</v>
      </c>
      <c r="U369" s="25">
        <f>+[1]DEPURADO!I363</f>
        <v>0</v>
      </c>
      <c r="V369" s="24"/>
      <c r="W369" s="17" t="s">
        <v>45</v>
      </c>
      <c r="X369" s="25">
        <f>+[1]DEPURADO!K363+[1]DEPURADO!L363</f>
        <v>0</v>
      </c>
      <c r="Y369" s="17" t="s">
        <v>45</v>
      </c>
      <c r="Z369" s="25">
        <f t="shared" si="40"/>
        <v>0</v>
      </c>
      <c r="AA369" s="25"/>
      <c r="AB369" s="25">
        <v>0</v>
      </c>
      <c r="AC369" s="25">
        <v>0</v>
      </c>
      <c r="AD369" s="24"/>
      <c r="AE369" s="24">
        <f>+[1]DEPURADO!K363</f>
        <v>0</v>
      </c>
      <c r="AF369" s="24">
        <v>0</v>
      </c>
      <c r="AG369" s="24">
        <f t="shared" si="41"/>
        <v>0</v>
      </c>
      <c r="AH369" s="24">
        <v>0</v>
      </c>
      <c r="AI369" s="24" t="str">
        <f>+[1]DEPURADO!G363</f>
        <v>SALDO DE CONTRATO LIQUIDADO</v>
      </c>
      <c r="AJ369" s="26"/>
      <c r="AK369" s="27"/>
    </row>
    <row r="370" spans="1:37" s="28" customFormat="1" ht="16.149999999999999" customHeight="1">
      <c r="A370" s="17">
        <f t="shared" si="35"/>
        <v>362</v>
      </c>
      <c r="B370" s="18" t="s">
        <v>44</v>
      </c>
      <c r="C370" s="17">
        <f>+[1]DEPURADO!A364</f>
        <v>28020</v>
      </c>
      <c r="D370" s="17">
        <f>+[1]DEPURADO!B364</f>
        <v>28020</v>
      </c>
      <c r="E370" s="19">
        <f>+[1]DEPURADO!C364</f>
        <v>42277</v>
      </c>
      <c r="F370" s="20">
        <f>+IF([1]DEPURADO!D364&gt;1,[1]DEPURADO!D364," ")</f>
        <v>42293</v>
      </c>
      <c r="G370" s="21">
        <f>[1]DEPURADO!F364</f>
        <v>59130</v>
      </c>
      <c r="H370" s="22">
        <v>0</v>
      </c>
      <c r="I370" s="22">
        <f>+[1]DEPURADO!M364+[1]DEPURADO!N364</f>
        <v>59130</v>
      </c>
      <c r="J370" s="22">
        <f>+[1]DEPURADO!R364</f>
        <v>0</v>
      </c>
      <c r="K370" s="23">
        <f>+[1]DEPURADO!P364+[1]DEPURADO!Q364</f>
        <v>0</v>
      </c>
      <c r="L370" s="22">
        <v>0</v>
      </c>
      <c r="M370" s="22">
        <v>0</v>
      </c>
      <c r="N370" s="22">
        <f t="shared" si="36"/>
        <v>0</v>
      </c>
      <c r="O370" s="22">
        <f t="shared" si="37"/>
        <v>0</v>
      </c>
      <c r="P370" s="18">
        <f>IF([1]DEPURADO!H364&gt;1,0,[1]DEPURADO!B364)</f>
        <v>28020</v>
      </c>
      <c r="Q370" s="24">
        <f t="shared" si="38"/>
        <v>59130</v>
      </c>
      <c r="R370" s="25">
        <f t="shared" si="39"/>
        <v>0</v>
      </c>
      <c r="S370" s="25">
        <f>+[1]DEPURADO!J364</f>
        <v>0</v>
      </c>
      <c r="T370" s="17" t="s">
        <v>45</v>
      </c>
      <c r="U370" s="25">
        <f>+[1]DEPURADO!I364</f>
        <v>0</v>
      </c>
      <c r="V370" s="24"/>
      <c r="W370" s="17" t="s">
        <v>45</v>
      </c>
      <c r="X370" s="25">
        <f>+[1]DEPURADO!K364+[1]DEPURADO!L364</f>
        <v>0</v>
      </c>
      <c r="Y370" s="17" t="s">
        <v>45</v>
      </c>
      <c r="Z370" s="25">
        <f t="shared" si="40"/>
        <v>0</v>
      </c>
      <c r="AA370" s="25"/>
      <c r="AB370" s="25">
        <v>0</v>
      </c>
      <c r="AC370" s="25">
        <v>0</v>
      </c>
      <c r="AD370" s="24"/>
      <c r="AE370" s="24">
        <f>+[1]DEPURADO!K364</f>
        <v>0</v>
      </c>
      <c r="AF370" s="24">
        <v>0</v>
      </c>
      <c r="AG370" s="24">
        <f t="shared" si="41"/>
        <v>0</v>
      </c>
      <c r="AH370" s="24">
        <v>0</v>
      </c>
      <c r="AI370" s="24" t="str">
        <f>+[1]DEPURADO!G364</f>
        <v>SALDO DE CONTRATO LIQUIDADO</v>
      </c>
      <c r="AJ370" s="26"/>
      <c r="AK370" s="27"/>
    </row>
    <row r="371" spans="1:37" s="28" customFormat="1" ht="16.149999999999999" customHeight="1">
      <c r="A371" s="17">
        <f t="shared" si="35"/>
        <v>363</v>
      </c>
      <c r="B371" s="18" t="s">
        <v>44</v>
      </c>
      <c r="C371" s="17">
        <f>+[1]DEPURADO!A365</f>
        <v>28150</v>
      </c>
      <c r="D371" s="17">
        <f>+[1]DEPURADO!B365</f>
        <v>28150</v>
      </c>
      <c r="E371" s="19">
        <f>+[1]DEPURADO!C365</f>
        <v>42277</v>
      </c>
      <c r="F371" s="20">
        <f>+IF([1]DEPURADO!D365&gt;1,[1]DEPURADO!D365," ")</f>
        <v>42293</v>
      </c>
      <c r="G371" s="21">
        <f>[1]DEPURADO!F365</f>
        <v>59130</v>
      </c>
      <c r="H371" s="22">
        <v>0</v>
      </c>
      <c r="I371" s="22">
        <f>+[1]DEPURADO!M365+[1]DEPURADO!N365</f>
        <v>59130</v>
      </c>
      <c r="J371" s="22">
        <f>+[1]DEPURADO!R365</f>
        <v>0</v>
      </c>
      <c r="K371" s="23">
        <f>+[1]DEPURADO!P365+[1]DEPURADO!Q365</f>
        <v>0</v>
      </c>
      <c r="L371" s="22">
        <v>0</v>
      </c>
      <c r="M371" s="22">
        <v>0</v>
      </c>
      <c r="N371" s="22">
        <f t="shared" si="36"/>
        <v>0</v>
      </c>
      <c r="O371" s="22">
        <f t="shared" si="37"/>
        <v>0</v>
      </c>
      <c r="P371" s="18">
        <f>IF([1]DEPURADO!H365&gt;1,0,[1]DEPURADO!B365)</f>
        <v>28150</v>
      </c>
      <c r="Q371" s="24">
        <f t="shared" si="38"/>
        <v>59130</v>
      </c>
      <c r="R371" s="25">
        <f t="shared" si="39"/>
        <v>0</v>
      </c>
      <c r="S371" s="25">
        <f>+[1]DEPURADO!J365</f>
        <v>0</v>
      </c>
      <c r="T371" s="17" t="s">
        <v>45</v>
      </c>
      <c r="U371" s="25">
        <f>+[1]DEPURADO!I365</f>
        <v>0</v>
      </c>
      <c r="V371" s="24"/>
      <c r="W371" s="17" t="s">
        <v>45</v>
      </c>
      <c r="X371" s="25">
        <f>+[1]DEPURADO!K365+[1]DEPURADO!L365</f>
        <v>0</v>
      </c>
      <c r="Y371" s="17" t="s">
        <v>45</v>
      </c>
      <c r="Z371" s="25">
        <f t="shared" si="40"/>
        <v>0</v>
      </c>
      <c r="AA371" s="25"/>
      <c r="AB371" s="25">
        <v>0</v>
      </c>
      <c r="AC371" s="25">
        <v>0</v>
      </c>
      <c r="AD371" s="24"/>
      <c r="AE371" s="24">
        <f>+[1]DEPURADO!K365</f>
        <v>0</v>
      </c>
      <c r="AF371" s="24">
        <v>0</v>
      </c>
      <c r="AG371" s="24">
        <f t="shared" si="41"/>
        <v>0</v>
      </c>
      <c r="AH371" s="24">
        <v>0</v>
      </c>
      <c r="AI371" s="24" t="str">
        <f>+[1]DEPURADO!G365</f>
        <v>SALDO DE CONTRATO LIQUIDADO</v>
      </c>
      <c r="AJ371" s="26"/>
      <c r="AK371" s="27"/>
    </row>
    <row r="372" spans="1:37" s="28" customFormat="1" ht="16.149999999999999" customHeight="1">
      <c r="A372" s="17">
        <f t="shared" si="35"/>
        <v>364</v>
      </c>
      <c r="B372" s="18" t="s">
        <v>44</v>
      </c>
      <c r="C372" s="17">
        <f>+[1]DEPURADO!A366</f>
        <v>28230</v>
      </c>
      <c r="D372" s="17">
        <f>+[1]DEPURADO!B366</f>
        <v>28230</v>
      </c>
      <c r="E372" s="19">
        <f>+[1]DEPURADO!C366</f>
        <v>42277</v>
      </c>
      <c r="F372" s="20">
        <f>+IF([1]DEPURADO!D366&gt;1,[1]DEPURADO!D366," ")</f>
        <v>42293</v>
      </c>
      <c r="G372" s="21">
        <f>[1]DEPURADO!F366</f>
        <v>59130</v>
      </c>
      <c r="H372" s="22">
        <v>0</v>
      </c>
      <c r="I372" s="22">
        <f>+[1]DEPURADO!M366+[1]DEPURADO!N366</f>
        <v>59130</v>
      </c>
      <c r="J372" s="22">
        <f>+[1]DEPURADO!R366</f>
        <v>0</v>
      </c>
      <c r="K372" s="23">
        <f>+[1]DEPURADO!P366+[1]DEPURADO!Q366</f>
        <v>0</v>
      </c>
      <c r="L372" s="22">
        <v>0</v>
      </c>
      <c r="M372" s="22">
        <v>0</v>
      </c>
      <c r="N372" s="22">
        <f t="shared" si="36"/>
        <v>0</v>
      </c>
      <c r="O372" s="22">
        <f t="shared" si="37"/>
        <v>0</v>
      </c>
      <c r="P372" s="18">
        <f>IF([1]DEPURADO!H366&gt;1,0,[1]DEPURADO!B366)</f>
        <v>28230</v>
      </c>
      <c r="Q372" s="24">
        <f t="shared" si="38"/>
        <v>59130</v>
      </c>
      <c r="R372" s="25">
        <f t="shared" si="39"/>
        <v>0</v>
      </c>
      <c r="S372" s="25">
        <f>+[1]DEPURADO!J366</f>
        <v>0</v>
      </c>
      <c r="T372" s="17" t="s">
        <v>45</v>
      </c>
      <c r="U372" s="25">
        <f>+[1]DEPURADO!I366</f>
        <v>0</v>
      </c>
      <c r="V372" s="24"/>
      <c r="W372" s="17" t="s">
        <v>45</v>
      </c>
      <c r="X372" s="25">
        <f>+[1]DEPURADO!K366+[1]DEPURADO!L366</f>
        <v>0</v>
      </c>
      <c r="Y372" s="17" t="s">
        <v>45</v>
      </c>
      <c r="Z372" s="25">
        <f t="shared" si="40"/>
        <v>0</v>
      </c>
      <c r="AA372" s="25"/>
      <c r="AB372" s="25">
        <v>0</v>
      </c>
      <c r="AC372" s="25">
        <v>0</v>
      </c>
      <c r="AD372" s="24"/>
      <c r="AE372" s="24">
        <f>+[1]DEPURADO!K366</f>
        <v>0</v>
      </c>
      <c r="AF372" s="24">
        <v>0</v>
      </c>
      <c r="AG372" s="24">
        <f t="shared" si="41"/>
        <v>0</v>
      </c>
      <c r="AH372" s="24">
        <v>0</v>
      </c>
      <c r="AI372" s="24" t="str">
        <f>+[1]DEPURADO!G366</f>
        <v>SALDO DE CONTRATO LIQUIDADO</v>
      </c>
      <c r="AJ372" s="26"/>
      <c r="AK372" s="27"/>
    </row>
    <row r="373" spans="1:37" s="28" customFormat="1" ht="16.149999999999999" customHeight="1">
      <c r="A373" s="17">
        <f t="shared" si="35"/>
        <v>365</v>
      </c>
      <c r="B373" s="18" t="s">
        <v>44</v>
      </c>
      <c r="C373" s="17">
        <f>+[1]DEPURADO!A367</f>
        <v>28095</v>
      </c>
      <c r="D373" s="17">
        <f>+[1]DEPURADO!B367</f>
        <v>28095</v>
      </c>
      <c r="E373" s="19">
        <f>+[1]DEPURADO!C367</f>
        <v>42277</v>
      </c>
      <c r="F373" s="20">
        <f>+IF([1]DEPURADO!D367&gt;1,[1]DEPURADO!D367," ")</f>
        <v>42293</v>
      </c>
      <c r="G373" s="21">
        <f>[1]DEPURADO!F367</f>
        <v>59130</v>
      </c>
      <c r="H373" s="22">
        <v>0</v>
      </c>
      <c r="I373" s="22">
        <f>+[1]DEPURADO!M367+[1]DEPURADO!N367</f>
        <v>59130</v>
      </c>
      <c r="J373" s="22">
        <f>+[1]DEPURADO!R367</f>
        <v>0</v>
      </c>
      <c r="K373" s="23">
        <f>+[1]DEPURADO!P367+[1]DEPURADO!Q367</f>
        <v>0</v>
      </c>
      <c r="L373" s="22">
        <v>0</v>
      </c>
      <c r="M373" s="22">
        <v>0</v>
      </c>
      <c r="N373" s="22">
        <f t="shared" si="36"/>
        <v>0</v>
      </c>
      <c r="O373" s="22">
        <f t="shared" si="37"/>
        <v>0</v>
      </c>
      <c r="P373" s="18">
        <f>IF([1]DEPURADO!H367&gt;1,0,[1]DEPURADO!B367)</f>
        <v>28095</v>
      </c>
      <c r="Q373" s="24">
        <f t="shared" si="38"/>
        <v>59130</v>
      </c>
      <c r="R373" s="25">
        <f t="shared" si="39"/>
        <v>0</v>
      </c>
      <c r="S373" s="25">
        <f>+[1]DEPURADO!J367</f>
        <v>0</v>
      </c>
      <c r="T373" s="17" t="s">
        <v>45</v>
      </c>
      <c r="U373" s="25">
        <f>+[1]DEPURADO!I367</f>
        <v>0</v>
      </c>
      <c r="V373" s="24"/>
      <c r="W373" s="17" t="s">
        <v>45</v>
      </c>
      <c r="X373" s="25">
        <f>+[1]DEPURADO!K367+[1]DEPURADO!L367</f>
        <v>0</v>
      </c>
      <c r="Y373" s="17" t="s">
        <v>45</v>
      </c>
      <c r="Z373" s="25">
        <f t="shared" si="40"/>
        <v>0</v>
      </c>
      <c r="AA373" s="25"/>
      <c r="AB373" s="25">
        <v>0</v>
      </c>
      <c r="AC373" s="25">
        <v>0</v>
      </c>
      <c r="AD373" s="24"/>
      <c r="AE373" s="24">
        <f>+[1]DEPURADO!K367</f>
        <v>0</v>
      </c>
      <c r="AF373" s="24">
        <v>0</v>
      </c>
      <c r="AG373" s="24">
        <f t="shared" si="41"/>
        <v>0</v>
      </c>
      <c r="AH373" s="24">
        <v>0</v>
      </c>
      <c r="AI373" s="24" t="str">
        <f>+[1]DEPURADO!G367</f>
        <v>SALDO DE CONTRATO LIQUIDADO</v>
      </c>
      <c r="AJ373" s="26"/>
      <c r="AK373" s="27"/>
    </row>
    <row r="374" spans="1:37" s="28" customFormat="1" ht="16.149999999999999" customHeight="1">
      <c r="A374" s="17">
        <f t="shared" si="35"/>
        <v>366</v>
      </c>
      <c r="B374" s="18" t="s">
        <v>44</v>
      </c>
      <c r="C374" s="17">
        <f>+[1]DEPURADO!A368</f>
        <v>28110</v>
      </c>
      <c r="D374" s="17">
        <f>+[1]DEPURADO!B368</f>
        <v>28110</v>
      </c>
      <c r="E374" s="19">
        <f>+[1]DEPURADO!C368</f>
        <v>42277</v>
      </c>
      <c r="F374" s="20">
        <f>+IF([1]DEPURADO!D368&gt;1,[1]DEPURADO!D368," ")</f>
        <v>42293</v>
      </c>
      <c r="G374" s="21">
        <f>[1]DEPURADO!F368</f>
        <v>59130</v>
      </c>
      <c r="H374" s="22">
        <v>0</v>
      </c>
      <c r="I374" s="22">
        <f>+[1]DEPURADO!M368+[1]DEPURADO!N368</f>
        <v>59130</v>
      </c>
      <c r="J374" s="22">
        <f>+[1]DEPURADO!R368</f>
        <v>0</v>
      </c>
      <c r="K374" s="23">
        <f>+[1]DEPURADO!P368+[1]DEPURADO!Q368</f>
        <v>0</v>
      </c>
      <c r="L374" s="22">
        <v>0</v>
      </c>
      <c r="M374" s="22">
        <v>0</v>
      </c>
      <c r="N374" s="22">
        <f t="shared" si="36"/>
        <v>0</v>
      </c>
      <c r="O374" s="22">
        <f t="shared" si="37"/>
        <v>0</v>
      </c>
      <c r="P374" s="18">
        <f>IF([1]DEPURADO!H368&gt;1,0,[1]DEPURADO!B368)</f>
        <v>28110</v>
      </c>
      <c r="Q374" s="24">
        <f t="shared" si="38"/>
        <v>59130</v>
      </c>
      <c r="R374" s="25">
        <f t="shared" si="39"/>
        <v>0</v>
      </c>
      <c r="S374" s="25">
        <f>+[1]DEPURADO!J368</f>
        <v>0</v>
      </c>
      <c r="T374" s="17" t="s">
        <v>45</v>
      </c>
      <c r="U374" s="25">
        <f>+[1]DEPURADO!I368</f>
        <v>0</v>
      </c>
      <c r="V374" s="24"/>
      <c r="W374" s="17" t="s">
        <v>45</v>
      </c>
      <c r="X374" s="25">
        <f>+[1]DEPURADO!K368+[1]DEPURADO!L368</f>
        <v>0</v>
      </c>
      <c r="Y374" s="17" t="s">
        <v>45</v>
      </c>
      <c r="Z374" s="25">
        <f t="shared" si="40"/>
        <v>0</v>
      </c>
      <c r="AA374" s="25"/>
      <c r="AB374" s="25">
        <v>0</v>
      </c>
      <c r="AC374" s="25">
        <v>0</v>
      </c>
      <c r="AD374" s="24"/>
      <c r="AE374" s="24">
        <f>+[1]DEPURADO!K368</f>
        <v>0</v>
      </c>
      <c r="AF374" s="24">
        <v>0</v>
      </c>
      <c r="AG374" s="24">
        <f t="shared" si="41"/>
        <v>0</v>
      </c>
      <c r="AH374" s="24">
        <v>0</v>
      </c>
      <c r="AI374" s="24" t="str">
        <f>+[1]DEPURADO!G368</f>
        <v>SALDO DE CONTRATO LIQUIDADO</v>
      </c>
      <c r="AJ374" s="26"/>
      <c r="AK374" s="27"/>
    </row>
    <row r="375" spans="1:37" s="28" customFormat="1" ht="16.149999999999999" customHeight="1">
      <c r="A375" s="17">
        <f t="shared" si="35"/>
        <v>367</v>
      </c>
      <c r="B375" s="18" t="s">
        <v>44</v>
      </c>
      <c r="C375" s="17">
        <f>+[1]DEPURADO!A369</f>
        <v>28670</v>
      </c>
      <c r="D375" s="17">
        <f>+[1]DEPURADO!B369</f>
        <v>28670</v>
      </c>
      <c r="E375" s="19">
        <f>+[1]DEPURADO!C369</f>
        <v>42277</v>
      </c>
      <c r="F375" s="20">
        <f>+IF([1]DEPURADO!D369&gt;1,[1]DEPURADO!D369," ")</f>
        <v>42293</v>
      </c>
      <c r="G375" s="21">
        <f>[1]DEPURADO!F369</f>
        <v>59130</v>
      </c>
      <c r="H375" s="22">
        <v>0</v>
      </c>
      <c r="I375" s="22">
        <f>+[1]DEPURADO!M369+[1]DEPURADO!N369</f>
        <v>59130</v>
      </c>
      <c r="J375" s="22">
        <f>+[1]DEPURADO!R369</f>
        <v>0</v>
      </c>
      <c r="K375" s="23">
        <f>+[1]DEPURADO!P369+[1]DEPURADO!Q369</f>
        <v>0</v>
      </c>
      <c r="L375" s="22">
        <v>0</v>
      </c>
      <c r="M375" s="22">
        <v>0</v>
      </c>
      <c r="N375" s="22">
        <f t="shared" si="36"/>
        <v>0</v>
      </c>
      <c r="O375" s="22">
        <f t="shared" si="37"/>
        <v>0</v>
      </c>
      <c r="P375" s="18">
        <f>IF([1]DEPURADO!H369&gt;1,0,[1]DEPURADO!B369)</f>
        <v>28670</v>
      </c>
      <c r="Q375" s="24">
        <f t="shared" si="38"/>
        <v>59130</v>
      </c>
      <c r="R375" s="25">
        <f t="shared" si="39"/>
        <v>0</v>
      </c>
      <c r="S375" s="25">
        <f>+[1]DEPURADO!J369</f>
        <v>0</v>
      </c>
      <c r="T375" s="17" t="s">
        <v>45</v>
      </c>
      <c r="U375" s="25">
        <f>+[1]DEPURADO!I369</f>
        <v>0</v>
      </c>
      <c r="V375" s="24"/>
      <c r="W375" s="17" t="s">
        <v>45</v>
      </c>
      <c r="X375" s="25">
        <f>+[1]DEPURADO!K369+[1]DEPURADO!L369</f>
        <v>0</v>
      </c>
      <c r="Y375" s="17" t="s">
        <v>45</v>
      </c>
      <c r="Z375" s="25">
        <f t="shared" si="40"/>
        <v>0</v>
      </c>
      <c r="AA375" s="25"/>
      <c r="AB375" s="25">
        <v>0</v>
      </c>
      <c r="AC375" s="25">
        <v>0</v>
      </c>
      <c r="AD375" s="24"/>
      <c r="AE375" s="24">
        <f>+[1]DEPURADO!K369</f>
        <v>0</v>
      </c>
      <c r="AF375" s="24">
        <v>0</v>
      </c>
      <c r="AG375" s="24">
        <f t="shared" si="41"/>
        <v>0</v>
      </c>
      <c r="AH375" s="24">
        <v>0</v>
      </c>
      <c r="AI375" s="24" t="str">
        <f>+[1]DEPURADO!G369</f>
        <v>SALDO DE CONTRATO LIQUIDADO</v>
      </c>
      <c r="AJ375" s="26"/>
      <c r="AK375" s="27"/>
    </row>
    <row r="376" spans="1:37" s="28" customFormat="1" ht="16.149999999999999" customHeight="1">
      <c r="A376" s="17">
        <f t="shared" si="35"/>
        <v>368</v>
      </c>
      <c r="B376" s="18" t="s">
        <v>44</v>
      </c>
      <c r="C376" s="17">
        <f>+[1]DEPURADO!A370</f>
        <v>28629</v>
      </c>
      <c r="D376" s="17">
        <f>+[1]DEPURADO!B370</f>
        <v>28629</v>
      </c>
      <c r="E376" s="19">
        <f>+[1]DEPURADO!C370</f>
        <v>42277</v>
      </c>
      <c r="F376" s="20">
        <f>+IF([1]DEPURADO!D370&gt;1,[1]DEPURADO!D370," ")</f>
        <v>42293</v>
      </c>
      <c r="G376" s="21">
        <f>[1]DEPURADO!F370</f>
        <v>59480</v>
      </c>
      <c r="H376" s="22">
        <v>0</v>
      </c>
      <c r="I376" s="22">
        <f>+[1]DEPURADO!M370+[1]DEPURADO!N370</f>
        <v>59480</v>
      </c>
      <c r="J376" s="22">
        <f>+[1]DEPURADO!R370</f>
        <v>0</v>
      </c>
      <c r="K376" s="23">
        <f>+[1]DEPURADO!P370+[1]DEPURADO!Q370</f>
        <v>0</v>
      </c>
      <c r="L376" s="22">
        <v>0</v>
      </c>
      <c r="M376" s="22">
        <v>0</v>
      </c>
      <c r="N376" s="22">
        <f t="shared" si="36"/>
        <v>0</v>
      </c>
      <c r="O376" s="22">
        <f t="shared" si="37"/>
        <v>0</v>
      </c>
      <c r="P376" s="18">
        <f>IF([1]DEPURADO!H370&gt;1,0,[1]DEPURADO!B370)</f>
        <v>28629</v>
      </c>
      <c r="Q376" s="24">
        <f t="shared" si="38"/>
        <v>59480</v>
      </c>
      <c r="R376" s="25">
        <f t="shared" si="39"/>
        <v>0</v>
      </c>
      <c r="S376" s="25">
        <f>+[1]DEPURADO!J370</f>
        <v>0</v>
      </c>
      <c r="T376" s="17" t="s">
        <v>45</v>
      </c>
      <c r="U376" s="25">
        <f>+[1]DEPURADO!I370</f>
        <v>0</v>
      </c>
      <c r="V376" s="24"/>
      <c r="W376" s="17" t="s">
        <v>45</v>
      </c>
      <c r="X376" s="25">
        <f>+[1]DEPURADO!K370+[1]DEPURADO!L370</f>
        <v>0</v>
      </c>
      <c r="Y376" s="17" t="s">
        <v>45</v>
      </c>
      <c r="Z376" s="25">
        <f t="shared" si="40"/>
        <v>0</v>
      </c>
      <c r="AA376" s="25"/>
      <c r="AB376" s="25">
        <v>0</v>
      </c>
      <c r="AC376" s="25">
        <v>0</v>
      </c>
      <c r="AD376" s="24"/>
      <c r="AE376" s="24">
        <f>+[1]DEPURADO!K370</f>
        <v>0</v>
      </c>
      <c r="AF376" s="24">
        <v>0</v>
      </c>
      <c r="AG376" s="24">
        <f t="shared" si="41"/>
        <v>0</v>
      </c>
      <c r="AH376" s="24">
        <v>0</v>
      </c>
      <c r="AI376" s="24" t="str">
        <f>+[1]DEPURADO!G370</f>
        <v>SALDO DE CONTRATO LIQUIDADO</v>
      </c>
      <c r="AJ376" s="26"/>
      <c r="AK376" s="27"/>
    </row>
    <row r="377" spans="1:37" s="28" customFormat="1" ht="16.149999999999999" customHeight="1">
      <c r="A377" s="17">
        <f t="shared" si="35"/>
        <v>369</v>
      </c>
      <c r="B377" s="18" t="s">
        <v>44</v>
      </c>
      <c r="C377" s="17">
        <f>+[1]DEPURADO!A371</f>
        <v>28232</v>
      </c>
      <c r="D377" s="17">
        <f>+[1]DEPURADO!B371</f>
        <v>28232</v>
      </c>
      <c r="E377" s="19">
        <f>+[1]DEPURADO!C371</f>
        <v>42277</v>
      </c>
      <c r="F377" s="20">
        <f>+IF([1]DEPURADO!D371&gt;1,[1]DEPURADO!D371," ")</f>
        <v>42293</v>
      </c>
      <c r="G377" s="21">
        <f>[1]DEPURADO!F371</f>
        <v>59520</v>
      </c>
      <c r="H377" s="22">
        <v>0</v>
      </c>
      <c r="I377" s="22">
        <f>+[1]DEPURADO!M371+[1]DEPURADO!N371</f>
        <v>59520</v>
      </c>
      <c r="J377" s="22">
        <f>+[1]DEPURADO!R371</f>
        <v>0</v>
      </c>
      <c r="K377" s="23">
        <f>+[1]DEPURADO!P371+[1]DEPURADO!Q371</f>
        <v>0</v>
      </c>
      <c r="L377" s="22">
        <v>0</v>
      </c>
      <c r="M377" s="22">
        <v>0</v>
      </c>
      <c r="N377" s="22">
        <f t="shared" si="36"/>
        <v>0</v>
      </c>
      <c r="O377" s="22">
        <f t="shared" si="37"/>
        <v>0</v>
      </c>
      <c r="P377" s="18">
        <f>IF([1]DEPURADO!H371&gt;1,0,[1]DEPURADO!B371)</f>
        <v>28232</v>
      </c>
      <c r="Q377" s="24">
        <f t="shared" si="38"/>
        <v>59520</v>
      </c>
      <c r="R377" s="25">
        <f t="shared" si="39"/>
        <v>0</v>
      </c>
      <c r="S377" s="25">
        <f>+[1]DEPURADO!J371</f>
        <v>0</v>
      </c>
      <c r="T377" s="17" t="s">
        <v>45</v>
      </c>
      <c r="U377" s="25">
        <f>+[1]DEPURADO!I371</f>
        <v>0</v>
      </c>
      <c r="V377" s="24"/>
      <c r="W377" s="17" t="s">
        <v>45</v>
      </c>
      <c r="X377" s="25">
        <f>+[1]DEPURADO!K371+[1]DEPURADO!L371</f>
        <v>0</v>
      </c>
      <c r="Y377" s="17" t="s">
        <v>45</v>
      </c>
      <c r="Z377" s="25">
        <f t="shared" si="40"/>
        <v>0</v>
      </c>
      <c r="AA377" s="25"/>
      <c r="AB377" s="25">
        <v>0</v>
      </c>
      <c r="AC377" s="25">
        <v>0</v>
      </c>
      <c r="AD377" s="24"/>
      <c r="AE377" s="24">
        <f>+[1]DEPURADO!K371</f>
        <v>0</v>
      </c>
      <c r="AF377" s="24">
        <v>0</v>
      </c>
      <c r="AG377" s="24">
        <f t="shared" si="41"/>
        <v>0</v>
      </c>
      <c r="AH377" s="24">
        <v>0</v>
      </c>
      <c r="AI377" s="24" t="str">
        <f>+[1]DEPURADO!G371</f>
        <v>SALDO DE CONTRATO LIQUIDADO</v>
      </c>
      <c r="AJ377" s="26"/>
      <c r="AK377" s="27"/>
    </row>
    <row r="378" spans="1:37" s="28" customFormat="1" ht="16.149999999999999" customHeight="1">
      <c r="A378" s="17">
        <f t="shared" si="35"/>
        <v>370</v>
      </c>
      <c r="B378" s="18" t="s">
        <v>44</v>
      </c>
      <c r="C378" s="17">
        <f>+[1]DEPURADO!A372</f>
        <v>27992</v>
      </c>
      <c r="D378" s="17">
        <f>+[1]DEPURADO!B372</f>
        <v>27992</v>
      </c>
      <c r="E378" s="19">
        <f>+[1]DEPURADO!C372</f>
        <v>42277</v>
      </c>
      <c r="F378" s="20">
        <f>+IF([1]DEPURADO!D372&gt;1,[1]DEPURADO!D372," ")</f>
        <v>42293</v>
      </c>
      <c r="G378" s="21">
        <f>[1]DEPURADO!F372</f>
        <v>5960</v>
      </c>
      <c r="H378" s="22">
        <v>0</v>
      </c>
      <c r="I378" s="22">
        <f>+[1]DEPURADO!M372+[1]DEPURADO!N372</f>
        <v>5960</v>
      </c>
      <c r="J378" s="22">
        <f>+[1]DEPURADO!R372</f>
        <v>0</v>
      </c>
      <c r="K378" s="23">
        <f>+[1]DEPURADO!P372+[1]DEPURADO!Q372</f>
        <v>0</v>
      </c>
      <c r="L378" s="22">
        <v>0</v>
      </c>
      <c r="M378" s="22">
        <v>0</v>
      </c>
      <c r="N378" s="22">
        <f t="shared" si="36"/>
        <v>0</v>
      </c>
      <c r="O378" s="22">
        <f t="shared" si="37"/>
        <v>0</v>
      </c>
      <c r="P378" s="18">
        <f>IF([1]DEPURADO!H372&gt;1,0,[1]DEPURADO!B372)</f>
        <v>27992</v>
      </c>
      <c r="Q378" s="24">
        <f t="shared" si="38"/>
        <v>5960</v>
      </c>
      <c r="R378" s="25">
        <f t="shared" si="39"/>
        <v>0</v>
      </c>
      <c r="S378" s="25">
        <f>+[1]DEPURADO!J372</f>
        <v>0</v>
      </c>
      <c r="T378" s="17" t="s">
        <v>45</v>
      </c>
      <c r="U378" s="25">
        <f>+[1]DEPURADO!I372</f>
        <v>0</v>
      </c>
      <c r="V378" s="24"/>
      <c r="W378" s="17" t="s">
        <v>45</v>
      </c>
      <c r="X378" s="25">
        <f>+[1]DEPURADO!K372+[1]DEPURADO!L372</f>
        <v>0</v>
      </c>
      <c r="Y378" s="17" t="s">
        <v>45</v>
      </c>
      <c r="Z378" s="25">
        <f t="shared" si="40"/>
        <v>0</v>
      </c>
      <c r="AA378" s="25"/>
      <c r="AB378" s="25">
        <v>0</v>
      </c>
      <c r="AC378" s="25">
        <v>0</v>
      </c>
      <c r="AD378" s="24"/>
      <c r="AE378" s="24">
        <f>+[1]DEPURADO!K372</f>
        <v>0</v>
      </c>
      <c r="AF378" s="24">
        <v>0</v>
      </c>
      <c r="AG378" s="24">
        <f t="shared" si="41"/>
        <v>0</v>
      </c>
      <c r="AH378" s="24">
        <v>0</v>
      </c>
      <c r="AI378" s="24" t="str">
        <f>+[1]DEPURADO!G372</f>
        <v>SALDO DE CONTRATO LIQUIDADO</v>
      </c>
      <c r="AJ378" s="26"/>
      <c r="AK378" s="27"/>
    </row>
    <row r="379" spans="1:37" s="28" customFormat="1" ht="16.149999999999999" customHeight="1">
      <c r="A379" s="17">
        <f t="shared" si="35"/>
        <v>371</v>
      </c>
      <c r="B379" s="18" t="s">
        <v>44</v>
      </c>
      <c r="C379" s="17">
        <f>+[1]DEPURADO!A373</f>
        <v>28223</v>
      </c>
      <c r="D379" s="17">
        <f>+[1]DEPURADO!B373</f>
        <v>28223</v>
      </c>
      <c r="E379" s="19">
        <f>+[1]DEPURADO!C373</f>
        <v>42277</v>
      </c>
      <c r="F379" s="20">
        <f>+IF([1]DEPURADO!D373&gt;1,[1]DEPURADO!D373," ")</f>
        <v>42293</v>
      </c>
      <c r="G379" s="21">
        <f>[1]DEPURADO!F373</f>
        <v>59940</v>
      </c>
      <c r="H379" s="22">
        <v>0</v>
      </c>
      <c r="I379" s="22">
        <f>+[1]DEPURADO!M373+[1]DEPURADO!N373</f>
        <v>59940</v>
      </c>
      <c r="J379" s="22">
        <f>+[1]DEPURADO!R373</f>
        <v>0</v>
      </c>
      <c r="K379" s="23">
        <f>+[1]DEPURADO!P373+[1]DEPURADO!Q373</f>
        <v>0</v>
      </c>
      <c r="L379" s="22">
        <v>0</v>
      </c>
      <c r="M379" s="22">
        <v>0</v>
      </c>
      <c r="N379" s="22">
        <f t="shared" si="36"/>
        <v>0</v>
      </c>
      <c r="O379" s="22">
        <f t="shared" si="37"/>
        <v>0</v>
      </c>
      <c r="P379" s="18">
        <f>IF([1]DEPURADO!H373&gt;1,0,[1]DEPURADO!B373)</f>
        <v>28223</v>
      </c>
      <c r="Q379" s="24">
        <f t="shared" si="38"/>
        <v>59940</v>
      </c>
      <c r="R379" s="25">
        <f t="shared" si="39"/>
        <v>0</v>
      </c>
      <c r="S379" s="25">
        <f>+[1]DEPURADO!J373</f>
        <v>0</v>
      </c>
      <c r="T379" s="17" t="s">
        <v>45</v>
      </c>
      <c r="U379" s="25">
        <f>+[1]DEPURADO!I373</f>
        <v>0</v>
      </c>
      <c r="V379" s="24"/>
      <c r="W379" s="17" t="s">
        <v>45</v>
      </c>
      <c r="X379" s="25">
        <f>+[1]DEPURADO!K373+[1]DEPURADO!L373</f>
        <v>0</v>
      </c>
      <c r="Y379" s="17" t="s">
        <v>45</v>
      </c>
      <c r="Z379" s="25">
        <f t="shared" si="40"/>
        <v>0</v>
      </c>
      <c r="AA379" s="25"/>
      <c r="AB379" s="25">
        <v>0</v>
      </c>
      <c r="AC379" s="25">
        <v>0</v>
      </c>
      <c r="AD379" s="24"/>
      <c r="AE379" s="24">
        <f>+[1]DEPURADO!K373</f>
        <v>0</v>
      </c>
      <c r="AF379" s="24">
        <v>0</v>
      </c>
      <c r="AG379" s="24">
        <f t="shared" si="41"/>
        <v>0</v>
      </c>
      <c r="AH379" s="24">
        <v>0</v>
      </c>
      <c r="AI379" s="24" t="str">
        <f>+[1]DEPURADO!G373</f>
        <v>SALDO DE CONTRATO LIQUIDADO</v>
      </c>
      <c r="AJ379" s="26"/>
      <c r="AK379" s="27"/>
    </row>
    <row r="380" spans="1:37" s="28" customFormat="1" ht="16.149999999999999" customHeight="1">
      <c r="A380" s="17">
        <f t="shared" si="35"/>
        <v>372</v>
      </c>
      <c r="B380" s="18" t="s">
        <v>44</v>
      </c>
      <c r="C380" s="17">
        <f>+[1]DEPURADO!A374</f>
        <v>28593</v>
      </c>
      <c r="D380" s="17">
        <f>+[1]DEPURADO!B374</f>
        <v>28593</v>
      </c>
      <c r="E380" s="19">
        <f>+[1]DEPURADO!C374</f>
        <v>42277</v>
      </c>
      <c r="F380" s="20">
        <f>+IF([1]DEPURADO!D374&gt;1,[1]DEPURADO!D374," ")</f>
        <v>42293</v>
      </c>
      <c r="G380" s="21">
        <f>[1]DEPURADO!F374</f>
        <v>60640</v>
      </c>
      <c r="H380" s="22">
        <v>0</v>
      </c>
      <c r="I380" s="22">
        <f>+[1]DEPURADO!M374+[1]DEPURADO!N374</f>
        <v>60640</v>
      </c>
      <c r="J380" s="22">
        <f>+[1]DEPURADO!R374</f>
        <v>0</v>
      </c>
      <c r="K380" s="23">
        <f>+[1]DEPURADO!P374+[1]DEPURADO!Q374</f>
        <v>0</v>
      </c>
      <c r="L380" s="22">
        <v>0</v>
      </c>
      <c r="M380" s="22">
        <v>0</v>
      </c>
      <c r="N380" s="22">
        <f t="shared" si="36"/>
        <v>0</v>
      </c>
      <c r="O380" s="22">
        <f t="shared" si="37"/>
        <v>0</v>
      </c>
      <c r="P380" s="18">
        <f>IF([1]DEPURADO!H374&gt;1,0,[1]DEPURADO!B374)</f>
        <v>28593</v>
      </c>
      <c r="Q380" s="24">
        <f t="shared" si="38"/>
        <v>60640</v>
      </c>
      <c r="R380" s="25">
        <f t="shared" si="39"/>
        <v>0</v>
      </c>
      <c r="S380" s="25">
        <f>+[1]DEPURADO!J374</f>
        <v>0</v>
      </c>
      <c r="T380" s="17" t="s">
        <v>45</v>
      </c>
      <c r="U380" s="25">
        <f>+[1]DEPURADO!I374</f>
        <v>0</v>
      </c>
      <c r="V380" s="24"/>
      <c r="W380" s="17" t="s">
        <v>45</v>
      </c>
      <c r="X380" s="25">
        <f>+[1]DEPURADO!K374+[1]DEPURADO!L374</f>
        <v>0</v>
      </c>
      <c r="Y380" s="17" t="s">
        <v>45</v>
      </c>
      <c r="Z380" s="25">
        <f t="shared" si="40"/>
        <v>0</v>
      </c>
      <c r="AA380" s="25"/>
      <c r="AB380" s="25">
        <v>0</v>
      </c>
      <c r="AC380" s="25">
        <v>0</v>
      </c>
      <c r="AD380" s="24"/>
      <c r="AE380" s="24">
        <f>+[1]DEPURADO!K374</f>
        <v>0</v>
      </c>
      <c r="AF380" s="24">
        <v>0</v>
      </c>
      <c r="AG380" s="24">
        <f t="shared" si="41"/>
        <v>0</v>
      </c>
      <c r="AH380" s="24">
        <v>0</v>
      </c>
      <c r="AI380" s="24" t="str">
        <f>+[1]DEPURADO!G374</f>
        <v>SALDO DE CONTRATO LIQUIDADO</v>
      </c>
      <c r="AJ380" s="26"/>
      <c r="AK380" s="27"/>
    </row>
    <row r="381" spans="1:37" s="28" customFormat="1" ht="16.149999999999999" customHeight="1">
      <c r="A381" s="17">
        <f t="shared" si="35"/>
        <v>373</v>
      </c>
      <c r="B381" s="18" t="s">
        <v>44</v>
      </c>
      <c r="C381" s="17">
        <f>+[1]DEPURADO!A375</f>
        <v>28671</v>
      </c>
      <c r="D381" s="17">
        <f>+[1]DEPURADO!B375</f>
        <v>28671</v>
      </c>
      <c r="E381" s="19">
        <f>+[1]DEPURADO!C375</f>
        <v>42277</v>
      </c>
      <c r="F381" s="20">
        <f>+IF([1]DEPURADO!D375&gt;1,[1]DEPURADO!D375," ")</f>
        <v>42293</v>
      </c>
      <c r="G381" s="21">
        <f>[1]DEPURADO!F375</f>
        <v>61450</v>
      </c>
      <c r="H381" s="22">
        <v>0</v>
      </c>
      <c r="I381" s="22">
        <f>+[1]DEPURADO!M375+[1]DEPURADO!N375</f>
        <v>61450</v>
      </c>
      <c r="J381" s="22">
        <f>+[1]DEPURADO!R375</f>
        <v>0</v>
      </c>
      <c r="K381" s="23">
        <f>+[1]DEPURADO!P375+[1]DEPURADO!Q375</f>
        <v>0</v>
      </c>
      <c r="L381" s="22">
        <v>0</v>
      </c>
      <c r="M381" s="22">
        <v>0</v>
      </c>
      <c r="N381" s="22">
        <f t="shared" si="36"/>
        <v>0</v>
      </c>
      <c r="O381" s="22">
        <f t="shared" si="37"/>
        <v>0</v>
      </c>
      <c r="P381" s="18">
        <f>IF([1]DEPURADO!H375&gt;1,0,[1]DEPURADO!B375)</f>
        <v>28671</v>
      </c>
      <c r="Q381" s="24">
        <f t="shared" si="38"/>
        <v>61450</v>
      </c>
      <c r="R381" s="25">
        <f t="shared" si="39"/>
        <v>0</v>
      </c>
      <c r="S381" s="25">
        <f>+[1]DEPURADO!J375</f>
        <v>0</v>
      </c>
      <c r="T381" s="17" t="s">
        <v>45</v>
      </c>
      <c r="U381" s="25">
        <f>+[1]DEPURADO!I375</f>
        <v>0</v>
      </c>
      <c r="V381" s="24"/>
      <c r="W381" s="17" t="s">
        <v>45</v>
      </c>
      <c r="X381" s="25">
        <f>+[1]DEPURADO!K375+[1]DEPURADO!L375</f>
        <v>0</v>
      </c>
      <c r="Y381" s="17" t="s">
        <v>45</v>
      </c>
      <c r="Z381" s="25">
        <f t="shared" si="40"/>
        <v>0</v>
      </c>
      <c r="AA381" s="25"/>
      <c r="AB381" s="25">
        <v>0</v>
      </c>
      <c r="AC381" s="25">
        <v>0</v>
      </c>
      <c r="AD381" s="24"/>
      <c r="AE381" s="24">
        <f>+[1]DEPURADO!K375</f>
        <v>0</v>
      </c>
      <c r="AF381" s="24">
        <v>0</v>
      </c>
      <c r="AG381" s="24">
        <f t="shared" si="41"/>
        <v>0</v>
      </c>
      <c r="AH381" s="24">
        <v>0</v>
      </c>
      <c r="AI381" s="24" t="str">
        <f>+[1]DEPURADO!G375</f>
        <v>SALDO DE CONTRATO LIQUIDADO</v>
      </c>
      <c r="AJ381" s="26"/>
      <c r="AK381" s="27"/>
    </row>
    <row r="382" spans="1:37" s="28" customFormat="1" ht="16.149999999999999" customHeight="1">
      <c r="A382" s="17">
        <f t="shared" si="35"/>
        <v>374</v>
      </c>
      <c r="B382" s="18" t="s">
        <v>44</v>
      </c>
      <c r="C382" s="17">
        <f>+[1]DEPURADO!A376</f>
        <v>28179</v>
      </c>
      <c r="D382" s="17">
        <f>+[1]DEPURADO!B376</f>
        <v>28179</v>
      </c>
      <c r="E382" s="19">
        <f>+[1]DEPURADO!C376</f>
        <v>42277</v>
      </c>
      <c r="F382" s="20">
        <f>+IF([1]DEPURADO!D376&gt;1,[1]DEPURADO!D376," ")</f>
        <v>42293</v>
      </c>
      <c r="G382" s="21">
        <f>[1]DEPURADO!F376</f>
        <v>62180</v>
      </c>
      <c r="H382" s="22">
        <v>0</v>
      </c>
      <c r="I382" s="22">
        <f>+[1]DEPURADO!M376+[1]DEPURADO!N376</f>
        <v>62180</v>
      </c>
      <c r="J382" s="22">
        <f>+[1]DEPURADO!R376</f>
        <v>0</v>
      </c>
      <c r="K382" s="23">
        <f>+[1]DEPURADO!P376+[1]DEPURADO!Q376</f>
        <v>0</v>
      </c>
      <c r="L382" s="22">
        <v>0</v>
      </c>
      <c r="M382" s="22">
        <v>0</v>
      </c>
      <c r="N382" s="22">
        <f t="shared" si="36"/>
        <v>0</v>
      </c>
      <c r="O382" s="22">
        <f t="shared" si="37"/>
        <v>0</v>
      </c>
      <c r="P382" s="18">
        <f>IF([1]DEPURADO!H376&gt;1,0,[1]DEPURADO!B376)</f>
        <v>28179</v>
      </c>
      <c r="Q382" s="24">
        <f t="shared" si="38"/>
        <v>62180</v>
      </c>
      <c r="R382" s="25">
        <f t="shared" si="39"/>
        <v>0</v>
      </c>
      <c r="S382" s="25">
        <f>+[1]DEPURADO!J376</f>
        <v>0</v>
      </c>
      <c r="T382" s="17" t="s">
        <v>45</v>
      </c>
      <c r="U382" s="25">
        <f>+[1]DEPURADO!I376</f>
        <v>0</v>
      </c>
      <c r="V382" s="24"/>
      <c r="W382" s="17" t="s">
        <v>45</v>
      </c>
      <c r="X382" s="25">
        <f>+[1]DEPURADO!K376+[1]DEPURADO!L376</f>
        <v>0</v>
      </c>
      <c r="Y382" s="17" t="s">
        <v>45</v>
      </c>
      <c r="Z382" s="25">
        <f t="shared" si="40"/>
        <v>0</v>
      </c>
      <c r="AA382" s="25"/>
      <c r="AB382" s="25">
        <v>0</v>
      </c>
      <c r="AC382" s="25">
        <v>0</v>
      </c>
      <c r="AD382" s="24"/>
      <c r="AE382" s="24">
        <f>+[1]DEPURADO!K376</f>
        <v>0</v>
      </c>
      <c r="AF382" s="24">
        <v>0</v>
      </c>
      <c r="AG382" s="24">
        <f t="shared" si="41"/>
        <v>0</v>
      </c>
      <c r="AH382" s="24">
        <v>0</v>
      </c>
      <c r="AI382" s="24" t="str">
        <f>+[1]DEPURADO!G376</f>
        <v>SALDO DE CONTRATO LIQUIDADO</v>
      </c>
      <c r="AJ382" s="26"/>
      <c r="AK382" s="27"/>
    </row>
    <row r="383" spans="1:37" s="28" customFormat="1" ht="16.149999999999999" customHeight="1">
      <c r="A383" s="17">
        <f t="shared" si="35"/>
        <v>375</v>
      </c>
      <c r="B383" s="18" t="s">
        <v>44</v>
      </c>
      <c r="C383" s="17">
        <f>+[1]DEPURADO!A377</f>
        <v>27964</v>
      </c>
      <c r="D383" s="17">
        <f>+[1]DEPURADO!B377</f>
        <v>27964</v>
      </c>
      <c r="E383" s="19">
        <f>+[1]DEPURADO!C377</f>
        <v>42277</v>
      </c>
      <c r="F383" s="20">
        <f>+IF([1]DEPURADO!D377&gt;1,[1]DEPURADO!D377," ")</f>
        <v>42293</v>
      </c>
      <c r="G383" s="21">
        <f>[1]DEPURADO!F377</f>
        <v>62640</v>
      </c>
      <c r="H383" s="22">
        <v>0</v>
      </c>
      <c r="I383" s="22">
        <f>+[1]DEPURADO!M377+[1]DEPURADO!N377</f>
        <v>62640</v>
      </c>
      <c r="J383" s="22">
        <f>+[1]DEPURADO!R377</f>
        <v>0</v>
      </c>
      <c r="K383" s="23">
        <f>+[1]DEPURADO!P377+[1]DEPURADO!Q377</f>
        <v>0</v>
      </c>
      <c r="L383" s="22">
        <v>0</v>
      </c>
      <c r="M383" s="22">
        <v>0</v>
      </c>
      <c r="N383" s="22">
        <f t="shared" si="36"/>
        <v>0</v>
      </c>
      <c r="O383" s="22">
        <f t="shared" si="37"/>
        <v>0</v>
      </c>
      <c r="P383" s="18">
        <f>IF([1]DEPURADO!H377&gt;1,0,[1]DEPURADO!B377)</f>
        <v>27964</v>
      </c>
      <c r="Q383" s="24">
        <f t="shared" si="38"/>
        <v>62640</v>
      </c>
      <c r="R383" s="25">
        <f t="shared" si="39"/>
        <v>0</v>
      </c>
      <c r="S383" s="25">
        <f>+[1]DEPURADO!J377</f>
        <v>0</v>
      </c>
      <c r="T383" s="17" t="s">
        <v>45</v>
      </c>
      <c r="U383" s="25">
        <f>+[1]DEPURADO!I377</f>
        <v>0</v>
      </c>
      <c r="V383" s="24"/>
      <c r="W383" s="17" t="s">
        <v>45</v>
      </c>
      <c r="X383" s="25">
        <f>+[1]DEPURADO!K377+[1]DEPURADO!L377</f>
        <v>0</v>
      </c>
      <c r="Y383" s="17" t="s">
        <v>45</v>
      </c>
      <c r="Z383" s="25">
        <f t="shared" si="40"/>
        <v>0</v>
      </c>
      <c r="AA383" s="25"/>
      <c r="AB383" s="25">
        <v>0</v>
      </c>
      <c r="AC383" s="25">
        <v>0</v>
      </c>
      <c r="AD383" s="24"/>
      <c r="AE383" s="24">
        <f>+[1]DEPURADO!K377</f>
        <v>0</v>
      </c>
      <c r="AF383" s="24">
        <v>0</v>
      </c>
      <c r="AG383" s="24">
        <f t="shared" si="41"/>
        <v>0</v>
      </c>
      <c r="AH383" s="24">
        <v>0</v>
      </c>
      <c r="AI383" s="24" t="str">
        <f>+[1]DEPURADO!G377</f>
        <v>SALDO DE CONTRATO LIQUIDADO</v>
      </c>
      <c r="AJ383" s="26"/>
      <c r="AK383" s="27"/>
    </row>
    <row r="384" spans="1:37" s="28" customFormat="1" ht="16.149999999999999" customHeight="1">
      <c r="A384" s="17">
        <f t="shared" si="35"/>
        <v>376</v>
      </c>
      <c r="B384" s="18" t="s">
        <v>44</v>
      </c>
      <c r="C384" s="17">
        <f>+[1]DEPURADO!A378</f>
        <v>28643</v>
      </c>
      <c r="D384" s="17">
        <f>+[1]DEPURADO!B378</f>
        <v>28643</v>
      </c>
      <c r="E384" s="19">
        <f>+[1]DEPURADO!C378</f>
        <v>42277</v>
      </c>
      <c r="F384" s="20">
        <f>+IF([1]DEPURADO!D378&gt;1,[1]DEPURADO!D378," ")</f>
        <v>42293</v>
      </c>
      <c r="G384" s="21">
        <f>[1]DEPURADO!F378</f>
        <v>6290</v>
      </c>
      <c r="H384" s="22">
        <v>0</v>
      </c>
      <c r="I384" s="22">
        <f>+[1]DEPURADO!M378+[1]DEPURADO!N378</f>
        <v>6290</v>
      </c>
      <c r="J384" s="22">
        <f>+[1]DEPURADO!R378</f>
        <v>0</v>
      </c>
      <c r="K384" s="23">
        <f>+[1]DEPURADO!P378+[1]DEPURADO!Q378</f>
        <v>0</v>
      </c>
      <c r="L384" s="22">
        <v>0</v>
      </c>
      <c r="M384" s="22">
        <v>0</v>
      </c>
      <c r="N384" s="22">
        <f t="shared" si="36"/>
        <v>0</v>
      </c>
      <c r="O384" s="22">
        <f t="shared" si="37"/>
        <v>0</v>
      </c>
      <c r="P384" s="18">
        <f>IF([1]DEPURADO!H378&gt;1,0,[1]DEPURADO!B378)</f>
        <v>28643</v>
      </c>
      <c r="Q384" s="24">
        <f t="shared" si="38"/>
        <v>6290</v>
      </c>
      <c r="R384" s="25">
        <f t="shared" si="39"/>
        <v>0</v>
      </c>
      <c r="S384" s="25">
        <f>+[1]DEPURADO!J378</f>
        <v>0</v>
      </c>
      <c r="T384" s="17" t="s">
        <v>45</v>
      </c>
      <c r="U384" s="25">
        <f>+[1]DEPURADO!I378</f>
        <v>0</v>
      </c>
      <c r="V384" s="24"/>
      <c r="W384" s="17" t="s">
        <v>45</v>
      </c>
      <c r="X384" s="25">
        <f>+[1]DEPURADO!K378+[1]DEPURADO!L378</f>
        <v>0</v>
      </c>
      <c r="Y384" s="17" t="s">
        <v>45</v>
      </c>
      <c r="Z384" s="25">
        <f t="shared" si="40"/>
        <v>0</v>
      </c>
      <c r="AA384" s="25"/>
      <c r="AB384" s="25">
        <v>0</v>
      </c>
      <c r="AC384" s="25">
        <v>0</v>
      </c>
      <c r="AD384" s="24"/>
      <c r="AE384" s="24">
        <f>+[1]DEPURADO!K378</f>
        <v>0</v>
      </c>
      <c r="AF384" s="24">
        <v>0</v>
      </c>
      <c r="AG384" s="24">
        <f t="shared" si="41"/>
        <v>0</v>
      </c>
      <c r="AH384" s="24">
        <v>0</v>
      </c>
      <c r="AI384" s="24" t="str">
        <f>+[1]DEPURADO!G378</f>
        <v>SALDO DE CONTRATO LIQUIDADO</v>
      </c>
      <c r="AJ384" s="26"/>
      <c r="AK384" s="27"/>
    </row>
    <row r="385" spans="1:37" s="28" customFormat="1" ht="16.149999999999999" customHeight="1">
      <c r="A385" s="17">
        <f t="shared" si="35"/>
        <v>377</v>
      </c>
      <c r="B385" s="18" t="s">
        <v>44</v>
      </c>
      <c r="C385" s="17">
        <f>+[1]DEPURADO!A379</f>
        <v>28019</v>
      </c>
      <c r="D385" s="17">
        <f>+[1]DEPURADO!B379</f>
        <v>28019</v>
      </c>
      <c r="E385" s="19">
        <f>+[1]DEPURADO!C379</f>
        <v>42277</v>
      </c>
      <c r="F385" s="20">
        <f>+IF([1]DEPURADO!D379&gt;1,[1]DEPURADO!D379," ")</f>
        <v>42293</v>
      </c>
      <c r="G385" s="21">
        <f>[1]DEPURADO!F379</f>
        <v>63010</v>
      </c>
      <c r="H385" s="22">
        <v>0</v>
      </c>
      <c r="I385" s="22">
        <f>+[1]DEPURADO!M379+[1]DEPURADO!N379</f>
        <v>63010</v>
      </c>
      <c r="J385" s="22">
        <f>+[1]DEPURADO!R379</f>
        <v>0</v>
      </c>
      <c r="K385" s="23">
        <f>+[1]DEPURADO!P379+[1]DEPURADO!Q379</f>
        <v>0</v>
      </c>
      <c r="L385" s="22">
        <v>0</v>
      </c>
      <c r="M385" s="22">
        <v>0</v>
      </c>
      <c r="N385" s="22">
        <f t="shared" si="36"/>
        <v>0</v>
      </c>
      <c r="O385" s="22">
        <f t="shared" si="37"/>
        <v>0</v>
      </c>
      <c r="P385" s="18">
        <f>IF([1]DEPURADO!H379&gt;1,0,[1]DEPURADO!B379)</f>
        <v>28019</v>
      </c>
      <c r="Q385" s="24">
        <f t="shared" si="38"/>
        <v>63010</v>
      </c>
      <c r="R385" s="25">
        <f t="shared" si="39"/>
        <v>0</v>
      </c>
      <c r="S385" s="25">
        <f>+[1]DEPURADO!J379</f>
        <v>0</v>
      </c>
      <c r="T385" s="17" t="s">
        <v>45</v>
      </c>
      <c r="U385" s="25">
        <f>+[1]DEPURADO!I379</f>
        <v>0</v>
      </c>
      <c r="V385" s="24"/>
      <c r="W385" s="17" t="s">
        <v>45</v>
      </c>
      <c r="X385" s="25">
        <f>+[1]DEPURADO!K379+[1]DEPURADO!L379</f>
        <v>0</v>
      </c>
      <c r="Y385" s="17" t="s">
        <v>45</v>
      </c>
      <c r="Z385" s="25">
        <f t="shared" si="40"/>
        <v>0</v>
      </c>
      <c r="AA385" s="25"/>
      <c r="AB385" s="25">
        <v>0</v>
      </c>
      <c r="AC385" s="25">
        <v>0</v>
      </c>
      <c r="AD385" s="24"/>
      <c r="AE385" s="24">
        <f>+[1]DEPURADO!K379</f>
        <v>0</v>
      </c>
      <c r="AF385" s="24">
        <v>0</v>
      </c>
      <c r="AG385" s="24">
        <f t="shared" si="41"/>
        <v>0</v>
      </c>
      <c r="AH385" s="24">
        <v>0</v>
      </c>
      <c r="AI385" s="24" t="str">
        <f>+[1]DEPURADO!G379</f>
        <v>SALDO DE CONTRATO LIQUIDADO</v>
      </c>
      <c r="AJ385" s="26"/>
      <c r="AK385" s="27"/>
    </row>
    <row r="386" spans="1:37" s="28" customFormat="1" ht="16.149999999999999" customHeight="1">
      <c r="A386" s="17">
        <f t="shared" si="35"/>
        <v>378</v>
      </c>
      <c r="B386" s="18" t="s">
        <v>44</v>
      </c>
      <c r="C386" s="17">
        <f>+[1]DEPURADO!A380</f>
        <v>28032</v>
      </c>
      <c r="D386" s="17">
        <f>+[1]DEPURADO!B380</f>
        <v>28032</v>
      </c>
      <c r="E386" s="19">
        <f>+[1]DEPURADO!C380</f>
        <v>42277</v>
      </c>
      <c r="F386" s="20">
        <f>+IF([1]DEPURADO!D380&gt;1,[1]DEPURADO!D380," ")</f>
        <v>42293</v>
      </c>
      <c r="G386" s="21">
        <f>[1]DEPURADO!F380</f>
        <v>63010</v>
      </c>
      <c r="H386" s="22">
        <v>0</v>
      </c>
      <c r="I386" s="22">
        <f>+[1]DEPURADO!M380+[1]DEPURADO!N380</f>
        <v>63010</v>
      </c>
      <c r="J386" s="22">
        <f>+[1]DEPURADO!R380</f>
        <v>0</v>
      </c>
      <c r="K386" s="23">
        <f>+[1]DEPURADO!P380+[1]DEPURADO!Q380</f>
        <v>0</v>
      </c>
      <c r="L386" s="22">
        <v>0</v>
      </c>
      <c r="M386" s="22">
        <v>0</v>
      </c>
      <c r="N386" s="22">
        <f t="shared" si="36"/>
        <v>0</v>
      </c>
      <c r="O386" s="22">
        <f t="shared" si="37"/>
        <v>0</v>
      </c>
      <c r="P386" s="18">
        <f>IF([1]DEPURADO!H380&gt;1,0,[1]DEPURADO!B380)</f>
        <v>28032</v>
      </c>
      <c r="Q386" s="24">
        <f t="shared" si="38"/>
        <v>63010</v>
      </c>
      <c r="R386" s="25">
        <f t="shared" si="39"/>
        <v>0</v>
      </c>
      <c r="S386" s="25">
        <f>+[1]DEPURADO!J380</f>
        <v>0</v>
      </c>
      <c r="T386" s="17" t="s">
        <v>45</v>
      </c>
      <c r="U386" s="25">
        <f>+[1]DEPURADO!I380</f>
        <v>0</v>
      </c>
      <c r="V386" s="24"/>
      <c r="W386" s="17" t="s">
        <v>45</v>
      </c>
      <c r="X386" s="25">
        <f>+[1]DEPURADO!K380+[1]DEPURADO!L380</f>
        <v>0</v>
      </c>
      <c r="Y386" s="17" t="s">
        <v>45</v>
      </c>
      <c r="Z386" s="25">
        <f t="shared" si="40"/>
        <v>0</v>
      </c>
      <c r="AA386" s="25"/>
      <c r="AB386" s="25">
        <v>0</v>
      </c>
      <c r="AC386" s="25">
        <v>0</v>
      </c>
      <c r="AD386" s="24"/>
      <c r="AE386" s="24">
        <f>+[1]DEPURADO!K380</f>
        <v>0</v>
      </c>
      <c r="AF386" s="24">
        <v>0</v>
      </c>
      <c r="AG386" s="24">
        <f t="shared" si="41"/>
        <v>0</v>
      </c>
      <c r="AH386" s="24">
        <v>0</v>
      </c>
      <c r="AI386" s="24" t="str">
        <f>+[1]DEPURADO!G380</f>
        <v>SALDO DE CONTRATO LIQUIDADO</v>
      </c>
      <c r="AJ386" s="26"/>
      <c r="AK386" s="27"/>
    </row>
    <row r="387" spans="1:37" s="28" customFormat="1" ht="16.149999999999999" customHeight="1">
      <c r="A387" s="17">
        <f t="shared" si="35"/>
        <v>379</v>
      </c>
      <c r="B387" s="18" t="s">
        <v>44</v>
      </c>
      <c r="C387" s="17">
        <f>+[1]DEPURADO!A381</f>
        <v>28622</v>
      </c>
      <c r="D387" s="17">
        <f>+[1]DEPURADO!B381</f>
        <v>28622</v>
      </c>
      <c r="E387" s="19">
        <f>+[1]DEPURADO!C381</f>
        <v>42277</v>
      </c>
      <c r="F387" s="20">
        <f>+IF([1]DEPURADO!D381&gt;1,[1]DEPURADO!D381," ")</f>
        <v>42293</v>
      </c>
      <c r="G387" s="21">
        <f>[1]DEPURADO!F381</f>
        <v>63300</v>
      </c>
      <c r="H387" s="22">
        <v>0</v>
      </c>
      <c r="I387" s="22">
        <f>+[1]DEPURADO!M381+[1]DEPURADO!N381</f>
        <v>63300</v>
      </c>
      <c r="J387" s="22">
        <f>+[1]DEPURADO!R381</f>
        <v>0</v>
      </c>
      <c r="K387" s="23">
        <f>+[1]DEPURADO!P381+[1]DEPURADO!Q381</f>
        <v>0</v>
      </c>
      <c r="L387" s="22">
        <v>0</v>
      </c>
      <c r="M387" s="22">
        <v>0</v>
      </c>
      <c r="N387" s="22">
        <f t="shared" si="36"/>
        <v>0</v>
      </c>
      <c r="O387" s="22">
        <f t="shared" si="37"/>
        <v>0</v>
      </c>
      <c r="P387" s="18">
        <f>IF([1]DEPURADO!H381&gt;1,0,[1]DEPURADO!B381)</f>
        <v>28622</v>
      </c>
      <c r="Q387" s="24">
        <f t="shared" si="38"/>
        <v>63300</v>
      </c>
      <c r="R387" s="25">
        <f t="shared" si="39"/>
        <v>0</v>
      </c>
      <c r="S387" s="25">
        <f>+[1]DEPURADO!J381</f>
        <v>0</v>
      </c>
      <c r="T387" s="17" t="s">
        <v>45</v>
      </c>
      <c r="U387" s="25">
        <f>+[1]DEPURADO!I381</f>
        <v>0</v>
      </c>
      <c r="V387" s="24"/>
      <c r="W387" s="17" t="s">
        <v>45</v>
      </c>
      <c r="X387" s="25">
        <f>+[1]DEPURADO!K381+[1]DEPURADO!L381</f>
        <v>0</v>
      </c>
      <c r="Y387" s="17" t="s">
        <v>45</v>
      </c>
      <c r="Z387" s="25">
        <f t="shared" si="40"/>
        <v>0</v>
      </c>
      <c r="AA387" s="25"/>
      <c r="AB387" s="25">
        <v>0</v>
      </c>
      <c r="AC387" s="25">
        <v>0</v>
      </c>
      <c r="AD387" s="24"/>
      <c r="AE387" s="24">
        <f>+[1]DEPURADO!K381</f>
        <v>0</v>
      </c>
      <c r="AF387" s="24">
        <v>0</v>
      </c>
      <c r="AG387" s="24">
        <f t="shared" si="41"/>
        <v>0</v>
      </c>
      <c r="AH387" s="24">
        <v>0</v>
      </c>
      <c r="AI387" s="24" t="str">
        <f>+[1]DEPURADO!G381</f>
        <v>SALDO DE CONTRATO LIQUIDADO</v>
      </c>
      <c r="AJ387" s="26"/>
      <c r="AK387" s="27"/>
    </row>
    <row r="388" spans="1:37" s="28" customFormat="1" ht="16.149999999999999" customHeight="1">
      <c r="A388" s="17">
        <f t="shared" si="35"/>
        <v>380</v>
      </c>
      <c r="B388" s="18" t="s">
        <v>44</v>
      </c>
      <c r="C388" s="17">
        <f>+[1]DEPURADO!A382</f>
        <v>28176</v>
      </c>
      <c r="D388" s="17">
        <f>+[1]DEPURADO!B382</f>
        <v>28176</v>
      </c>
      <c r="E388" s="19">
        <f>+[1]DEPURADO!C382</f>
        <v>42277</v>
      </c>
      <c r="F388" s="20">
        <f>+IF([1]DEPURADO!D382&gt;1,[1]DEPURADO!D382," ")</f>
        <v>42293</v>
      </c>
      <c r="G388" s="21">
        <f>[1]DEPURADO!F382</f>
        <v>69830</v>
      </c>
      <c r="H388" s="22">
        <v>0</v>
      </c>
      <c r="I388" s="22">
        <f>+[1]DEPURADO!M382+[1]DEPURADO!N382</f>
        <v>69830</v>
      </c>
      <c r="J388" s="22">
        <f>+[1]DEPURADO!R382</f>
        <v>0</v>
      </c>
      <c r="K388" s="23">
        <f>+[1]DEPURADO!P382+[1]DEPURADO!Q382</f>
        <v>0</v>
      </c>
      <c r="L388" s="22">
        <v>0</v>
      </c>
      <c r="M388" s="22">
        <v>0</v>
      </c>
      <c r="N388" s="22">
        <f t="shared" si="36"/>
        <v>0</v>
      </c>
      <c r="O388" s="22">
        <f t="shared" si="37"/>
        <v>0</v>
      </c>
      <c r="P388" s="18">
        <f>IF([1]DEPURADO!H382&gt;1,0,[1]DEPURADO!B382)</f>
        <v>28176</v>
      </c>
      <c r="Q388" s="24">
        <f t="shared" si="38"/>
        <v>69830</v>
      </c>
      <c r="R388" s="25">
        <f t="shared" si="39"/>
        <v>0</v>
      </c>
      <c r="S388" s="25">
        <f>+[1]DEPURADO!J382</f>
        <v>0</v>
      </c>
      <c r="T388" s="17" t="s">
        <v>45</v>
      </c>
      <c r="U388" s="25">
        <f>+[1]DEPURADO!I382</f>
        <v>0</v>
      </c>
      <c r="V388" s="24"/>
      <c r="W388" s="17" t="s">
        <v>45</v>
      </c>
      <c r="X388" s="25">
        <f>+[1]DEPURADO!K382+[1]DEPURADO!L382</f>
        <v>0</v>
      </c>
      <c r="Y388" s="17" t="s">
        <v>45</v>
      </c>
      <c r="Z388" s="25">
        <f t="shared" si="40"/>
        <v>0</v>
      </c>
      <c r="AA388" s="25"/>
      <c r="AB388" s="25">
        <v>0</v>
      </c>
      <c r="AC388" s="25">
        <v>0</v>
      </c>
      <c r="AD388" s="24"/>
      <c r="AE388" s="24">
        <f>+[1]DEPURADO!K382</f>
        <v>0</v>
      </c>
      <c r="AF388" s="24">
        <v>0</v>
      </c>
      <c r="AG388" s="24">
        <f t="shared" si="41"/>
        <v>0</v>
      </c>
      <c r="AH388" s="24">
        <v>0</v>
      </c>
      <c r="AI388" s="24" t="str">
        <f>+[1]DEPURADO!G382</f>
        <v>SALDO DE CONTRATO LIQUIDADO</v>
      </c>
      <c r="AJ388" s="26"/>
      <c r="AK388" s="27"/>
    </row>
    <row r="389" spans="1:37" s="28" customFormat="1" ht="16.149999999999999" customHeight="1">
      <c r="A389" s="17">
        <f t="shared" si="35"/>
        <v>381</v>
      </c>
      <c r="B389" s="18" t="s">
        <v>44</v>
      </c>
      <c r="C389" s="17">
        <f>+[1]DEPURADO!A383</f>
        <v>28638</v>
      </c>
      <c r="D389" s="17">
        <f>+[1]DEPURADO!B383</f>
        <v>28638</v>
      </c>
      <c r="E389" s="19">
        <f>+[1]DEPURADO!C383</f>
        <v>42277</v>
      </c>
      <c r="F389" s="20">
        <f>+IF([1]DEPURADO!D383&gt;1,[1]DEPURADO!D383," ")</f>
        <v>42293</v>
      </c>
      <c r="G389" s="21">
        <f>[1]DEPURADO!F383</f>
        <v>69830</v>
      </c>
      <c r="H389" s="22">
        <v>0</v>
      </c>
      <c r="I389" s="22">
        <f>+[1]DEPURADO!M383+[1]DEPURADO!N383</f>
        <v>69830</v>
      </c>
      <c r="J389" s="22">
        <f>+[1]DEPURADO!R383</f>
        <v>0</v>
      </c>
      <c r="K389" s="23">
        <f>+[1]DEPURADO!P383+[1]DEPURADO!Q383</f>
        <v>0</v>
      </c>
      <c r="L389" s="22">
        <v>0</v>
      </c>
      <c r="M389" s="22">
        <v>0</v>
      </c>
      <c r="N389" s="22">
        <f t="shared" si="36"/>
        <v>0</v>
      </c>
      <c r="O389" s="22">
        <f t="shared" si="37"/>
        <v>0</v>
      </c>
      <c r="P389" s="18">
        <f>IF([1]DEPURADO!H383&gt;1,0,[1]DEPURADO!B383)</f>
        <v>28638</v>
      </c>
      <c r="Q389" s="24">
        <f t="shared" si="38"/>
        <v>69830</v>
      </c>
      <c r="R389" s="25">
        <f t="shared" si="39"/>
        <v>0</v>
      </c>
      <c r="S389" s="25">
        <f>+[1]DEPURADO!J383</f>
        <v>0</v>
      </c>
      <c r="T389" s="17" t="s">
        <v>45</v>
      </c>
      <c r="U389" s="25">
        <f>+[1]DEPURADO!I383</f>
        <v>0</v>
      </c>
      <c r="V389" s="24"/>
      <c r="W389" s="17" t="s">
        <v>45</v>
      </c>
      <c r="X389" s="25">
        <f>+[1]DEPURADO!K383+[1]DEPURADO!L383</f>
        <v>0</v>
      </c>
      <c r="Y389" s="17" t="s">
        <v>45</v>
      </c>
      <c r="Z389" s="25">
        <f t="shared" si="40"/>
        <v>0</v>
      </c>
      <c r="AA389" s="25"/>
      <c r="AB389" s="25">
        <v>0</v>
      </c>
      <c r="AC389" s="25">
        <v>0</v>
      </c>
      <c r="AD389" s="24"/>
      <c r="AE389" s="24">
        <f>+[1]DEPURADO!K383</f>
        <v>0</v>
      </c>
      <c r="AF389" s="24">
        <v>0</v>
      </c>
      <c r="AG389" s="24">
        <f t="shared" si="41"/>
        <v>0</v>
      </c>
      <c r="AH389" s="24">
        <v>0</v>
      </c>
      <c r="AI389" s="24" t="str">
        <f>+[1]DEPURADO!G383</f>
        <v>SALDO DE CONTRATO LIQUIDADO</v>
      </c>
      <c r="AJ389" s="26"/>
      <c r="AK389" s="27"/>
    </row>
    <row r="390" spans="1:37" s="28" customFormat="1" ht="16.149999999999999" customHeight="1">
      <c r="A390" s="17">
        <f t="shared" si="35"/>
        <v>382</v>
      </c>
      <c r="B390" s="18" t="s">
        <v>44</v>
      </c>
      <c r="C390" s="17">
        <f>+[1]DEPURADO!A384</f>
        <v>28583</v>
      </c>
      <c r="D390" s="17">
        <f>+[1]DEPURADO!B384</f>
        <v>28583</v>
      </c>
      <c r="E390" s="19">
        <f>+[1]DEPURADO!C384</f>
        <v>42277</v>
      </c>
      <c r="F390" s="20">
        <f>+IF([1]DEPURADO!D384&gt;1,[1]DEPURADO!D384," ")</f>
        <v>42293</v>
      </c>
      <c r="G390" s="21">
        <f>[1]DEPURADO!F384</f>
        <v>7070</v>
      </c>
      <c r="H390" s="22">
        <v>0</v>
      </c>
      <c r="I390" s="22">
        <f>+[1]DEPURADO!M384+[1]DEPURADO!N384</f>
        <v>7070</v>
      </c>
      <c r="J390" s="22">
        <f>+[1]DEPURADO!R384</f>
        <v>0</v>
      </c>
      <c r="K390" s="23">
        <f>+[1]DEPURADO!P384+[1]DEPURADO!Q384</f>
        <v>0</v>
      </c>
      <c r="L390" s="22">
        <v>0</v>
      </c>
      <c r="M390" s="22">
        <v>0</v>
      </c>
      <c r="N390" s="22">
        <f t="shared" si="36"/>
        <v>0</v>
      </c>
      <c r="O390" s="22">
        <f t="shared" si="37"/>
        <v>0</v>
      </c>
      <c r="P390" s="18">
        <f>IF([1]DEPURADO!H384&gt;1,0,[1]DEPURADO!B384)</f>
        <v>28583</v>
      </c>
      <c r="Q390" s="24">
        <f t="shared" si="38"/>
        <v>7070</v>
      </c>
      <c r="R390" s="25">
        <f t="shared" si="39"/>
        <v>0</v>
      </c>
      <c r="S390" s="25">
        <f>+[1]DEPURADO!J384</f>
        <v>0</v>
      </c>
      <c r="T390" s="17" t="s">
        <v>45</v>
      </c>
      <c r="U390" s="25">
        <f>+[1]DEPURADO!I384</f>
        <v>0</v>
      </c>
      <c r="V390" s="24"/>
      <c r="W390" s="17" t="s">
        <v>45</v>
      </c>
      <c r="X390" s="25">
        <f>+[1]DEPURADO!K384+[1]DEPURADO!L384</f>
        <v>0</v>
      </c>
      <c r="Y390" s="17" t="s">
        <v>45</v>
      </c>
      <c r="Z390" s="25">
        <f t="shared" si="40"/>
        <v>0</v>
      </c>
      <c r="AA390" s="25"/>
      <c r="AB390" s="25">
        <v>0</v>
      </c>
      <c r="AC390" s="25">
        <v>0</v>
      </c>
      <c r="AD390" s="24"/>
      <c r="AE390" s="24">
        <f>+[1]DEPURADO!K384</f>
        <v>0</v>
      </c>
      <c r="AF390" s="24">
        <v>0</v>
      </c>
      <c r="AG390" s="24">
        <f t="shared" si="41"/>
        <v>0</v>
      </c>
      <c r="AH390" s="24">
        <v>0</v>
      </c>
      <c r="AI390" s="24" t="str">
        <f>+[1]DEPURADO!G384</f>
        <v>SALDO DE CONTRATO LIQUIDADO</v>
      </c>
      <c r="AJ390" s="26"/>
      <c r="AK390" s="27"/>
    </row>
    <row r="391" spans="1:37" s="28" customFormat="1" ht="16.149999999999999" customHeight="1">
      <c r="A391" s="17">
        <f t="shared" si="35"/>
        <v>383</v>
      </c>
      <c r="B391" s="18" t="s">
        <v>44</v>
      </c>
      <c r="C391" s="17">
        <f>+[1]DEPURADO!A385</f>
        <v>28211</v>
      </c>
      <c r="D391" s="17">
        <f>+[1]DEPURADO!B385</f>
        <v>28211</v>
      </c>
      <c r="E391" s="19">
        <f>+[1]DEPURADO!C385</f>
        <v>42277</v>
      </c>
      <c r="F391" s="20">
        <f>+IF([1]DEPURADO!D385&gt;1,[1]DEPURADO!D385," ")</f>
        <v>42293</v>
      </c>
      <c r="G391" s="21">
        <f>[1]DEPURADO!F385</f>
        <v>70900</v>
      </c>
      <c r="H391" s="22">
        <v>0</v>
      </c>
      <c r="I391" s="22">
        <f>+[1]DEPURADO!M385+[1]DEPURADO!N385</f>
        <v>70900</v>
      </c>
      <c r="J391" s="22">
        <f>+[1]DEPURADO!R385</f>
        <v>0</v>
      </c>
      <c r="K391" s="23">
        <f>+[1]DEPURADO!P385+[1]DEPURADO!Q385</f>
        <v>0</v>
      </c>
      <c r="L391" s="22">
        <v>0</v>
      </c>
      <c r="M391" s="22">
        <v>0</v>
      </c>
      <c r="N391" s="22">
        <f t="shared" si="36"/>
        <v>0</v>
      </c>
      <c r="O391" s="22">
        <f t="shared" si="37"/>
        <v>0</v>
      </c>
      <c r="P391" s="18">
        <f>IF([1]DEPURADO!H385&gt;1,0,[1]DEPURADO!B385)</f>
        <v>28211</v>
      </c>
      <c r="Q391" s="24">
        <f t="shared" si="38"/>
        <v>70900</v>
      </c>
      <c r="R391" s="25">
        <f t="shared" si="39"/>
        <v>0</v>
      </c>
      <c r="S391" s="25">
        <f>+[1]DEPURADO!J385</f>
        <v>0</v>
      </c>
      <c r="T391" s="17" t="s">
        <v>45</v>
      </c>
      <c r="U391" s="25">
        <f>+[1]DEPURADO!I385</f>
        <v>0</v>
      </c>
      <c r="V391" s="24"/>
      <c r="W391" s="17" t="s">
        <v>45</v>
      </c>
      <c r="X391" s="25">
        <f>+[1]DEPURADO!K385+[1]DEPURADO!L385</f>
        <v>0</v>
      </c>
      <c r="Y391" s="17" t="s">
        <v>45</v>
      </c>
      <c r="Z391" s="25">
        <f t="shared" si="40"/>
        <v>0</v>
      </c>
      <c r="AA391" s="25"/>
      <c r="AB391" s="25">
        <v>0</v>
      </c>
      <c r="AC391" s="25">
        <v>0</v>
      </c>
      <c r="AD391" s="24"/>
      <c r="AE391" s="24">
        <f>+[1]DEPURADO!K385</f>
        <v>0</v>
      </c>
      <c r="AF391" s="24">
        <v>0</v>
      </c>
      <c r="AG391" s="24">
        <f t="shared" si="41"/>
        <v>0</v>
      </c>
      <c r="AH391" s="24">
        <v>0</v>
      </c>
      <c r="AI391" s="24" t="str">
        <f>+[1]DEPURADO!G385</f>
        <v>SALDO DE CONTRATO LIQUIDADO</v>
      </c>
      <c r="AJ391" s="26"/>
      <c r="AK391" s="27"/>
    </row>
    <row r="392" spans="1:37" s="28" customFormat="1" ht="16.149999999999999" customHeight="1">
      <c r="A392" s="17">
        <f t="shared" si="35"/>
        <v>384</v>
      </c>
      <c r="B392" s="18" t="s">
        <v>44</v>
      </c>
      <c r="C392" s="17">
        <f>+[1]DEPURADO!A386</f>
        <v>27953</v>
      </c>
      <c r="D392" s="17">
        <f>+[1]DEPURADO!B386</f>
        <v>27953</v>
      </c>
      <c r="E392" s="19">
        <f>+[1]DEPURADO!C386</f>
        <v>42277</v>
      </c>
      <c r="F392" s="20">
        <f>+IF([1]DEPURADO!D386&gt;1,[1]DEPURADO!D386," ")</f>
        <v>42293</v>
      </c>
      <c r="G392" s="21">
        <f>[1]DEPURADO!F386</f>
        <v>74320</v>
      </c>
      <c r="H392" s="22">
        <v>0</v>
      </c>
      <c r="I392" s="22">
        <f>+[1]DEPURADO!M386+[1]DEPURADO!N386</f>
        <v>74320</v>
      </c>
      <c r="J392" s="22">
        <f>+[1]DEPURADO!R386</f>
        <v>0</v>
      </c>
      <c r="K392" s="23">
        <f>+[1]DEPURADO!P386+[1]DEPURADO!Q386</f>
        <v>0</v>
      </c>
      <c r="L392" s="22">
        <v>0</v>
      </c>
      <c r="M392" s="22">
        <v>0</v>
      </c>
      <c r="N392" s="22">
        <f t="shared" si="36"/>
        <v>0</v>
      </c>
      <c r="O392" s="22">
        <f t="shared" si="37"/>
        <v>0</v>
      </c>
      <c r="P392" s="18">
        <f>IF([1]DEPURADO!H386&gt;1,0,[1]DEPURADO!B386)</f>
        <v>27953</v>
      </c>
      <c r="Q392" s="24">
        <f t="shared" si="38"/>
        <v>74320</v>
      </c>
      <c r="R392" s="25">
        <f t="shared" si="39"/>
        <v>0</v>
      </c>
      <c r="S392" s="25">
        <f>+[1]DEPURADO!J386</f>
        <v>0</v>
      </c>
      <c r="T392" s="17" t="s">
        <v>45</v>
      </c>
      <c r="U392" s="25">
        <f>+[1]DEPURADO!I386</f>
        <v>0</v>
      </c>
      <c r="V392" s="24"/>
      <c r="W392" s="17" t="s">
        <v>45</v>
      </c>
      <c r="X392" s="25">
        <f>+[1]DEPURADO!K386+[1]DEPURADO!L386</f>
        <v>0</v>
      </c>
      <c r="Y392" s="17" t="s">
        <v>45</v>
      </c>
      <c r="Z392" s="25">
        <f t="shared" si="40"/>
        <v>0</v>
      </c>
      <c r="AA392" s="25"/>
      <c r="AB392" s="25">
        <v>0</v>
      </c>
      <c r="AC392" s="25">
        <v>0</v>
      </c>
      <c r="AD392" s="24"/>
      <c r="AE392" s="24">
        <f>+[1]DEPURADO!K386</f>
        <v>0</v>
      </c>
      <c r="AF392" s="24">
        <v>0</v>
      </c>
      <c r="AG392" s="24">
        <f t="shared" si="41"/>
        <v>0</v>
      </c>
      <c r="AH392" s="24">
        <v>0</v>
      </c>
      <c r="AI392" s="24" t="str">
        <f>+[1]DEPURADO!G386</f>
        <v>SALDO DE CONTRATO LIQUIDADO</v>
      </c>
      <c r="AJ392" s="26"/>
      <c r="AK392" s="27"/>
    </row>
    <row r="393" spans="1:37" s="28" customFormat="1" ht="16.149999999999999" customHeight="1">
      <c r="A393" s="17">
        <f t="shared" si="35"/>
        <v>385</v>
      </c>
      <c r="B393" s="18" t="s">
        <v>44</v>
      </c>
      <c r="C393" s="17">
        <f>+[1]DEPURADO!A387</f>
        <v>28595</v>
      </c>
      <c r="D393" s="17">
        <f>+[1]DEPURADO!B387</f>
        <v>28595</v>
      </c>
      <c r="E393" s="19">
        <f>+[1]DEPURADO!C387</f>
        <v>42277</v>
      </c>
      <c r="F393" s="20">
        <f>+IF([1]DEPURADO!D387&gt;1,[1]DEPURADO!D387," ")</f>
        <v>42293</v>
      </c>
      <c r="G393" s="21">
        <f>[1]DEPURADO!F387</f>
        <v>74630</v>
      </c>
      <c r="H393" s="22">
        <v>0</v>
      </c>
      <c r="I393" s="22">
        <f>+[1]DEPURADO!M387+[1]DEPURADO!N387</f>
        <v>74630</v>
      </c>
      <c r="J393" s="22">
        <f>+[1]DEPURADO!R387</f>
        <v>0</v>
      </c>
      <c r="K393" s="23">
        <f>+[1]DEPURADO!P387+[1]DEPURADO!Q387</f>
        <v>0</v>
      </c>
      <c r="L393" s="22">
        <v>0</v>
      </c>
      <c r="M393" s="22">
        <v>0</v>
      </c>
      <c r="N393" s="22">
        <f t="shared" si="36"/>
        <v>0</v>
      </c>
      <c r="O393" s="22">
        <f t="shared" si="37"/>
        <v>0</v>
      </c>
      <c r="P393" s="18">
        <f>IF([1]DEPURADO!H387&gt;1,0,[1]DEPURADO!B387)</f>
        <v>28595</v>
      </c>
      <c r="Q393" s="24">
        <f t="shared" si="38"/>
        <v>74630</v>
      </c>
      <c r="R393" s="25">
        <f t="shared" si="39"/>
        <v>0</v>
      </c>
      <c r="S393" s="25">
        <f>+[1]DEPURADO!J387</f>
        <v>0</v>
      </c>
      <c r="T393" s="17" t="s">
        <v>45</v>
      </c>
      <c r="U393" s="25">
        <f>+[1]DEPURADO!I387</f>
        <v>0</v>
      </c>
      <c r="V393" s="24"/>
      <c r="W393" s="17" t="s">
        <v>45</v>
      </c>
      <c r="X393" s="25">
        <f>+[1]DEPURADO!K387+[1]DEPURADO!L387</f>
        <v>0</v>
      </c>
      <c r="Y393" s="17" t="s">
        <v>45</v>
      </c>
      <c r="Z393" s="25">
        <f t="shared" si="40"/>
        <v>0</v>
      </c>
      <c r="AA393" s="25"/>
      <c r="AB393" s="25">
        <v>0</v>
      </c>
      <c r="AC393" s="25">
        <v>0</v>
      </c>
      <c r="AD393" s="24"/>
      <c r="AE393" s="24">
        <f>+[1]DEPURADO!K387</f>
        <v>0</v>
      </c>
      <c r="AF393" s="24">
        <v>0</v>
      </c>
      <c r="AG393" s="24">
        <f t="shared" si="41"/>
        <v>0</v>
      </c>
      <c r="AH393" s="24">
        <v>0</v>
      </c>
      <c r="AI393" s="24" t="str">
        <f>+[1]DEPURADO!G387</f>
        <v>SALDO DE CONTRATO LIQUIDADO</v>
      </c>
      <c r="AJ393" s="26"/>
      <c r="AK393" s="27"/>
    </row>
    <row r="394" spans="1:37" s="28" customFormat="1" ht="16.149999999999999" customHeight="1">
      <c r="A394" s="17">
        <f t="shared" si="35"/>
        <v>386</v>
      </c>
      <c r="B394" s="18" t="s">
        <v>44</v>
      </c>
      <c r="C394" s="17">
        <f>+[1]DEPURADO!A388</f>
        <v>28104</v>
      </c>
      <c r="D394" s="17">
        <f>+[1]DEPURADO!B388</f>
        <v>28104</v>
      </c>
      <c r="E394" s="19">
        <f>+[1]DEPURADO!C388</f>
        <v>42277</v>
      </c>
      <c r="F394" s="20">
        <f>+IF([1]DEPURADO!D388&gt;1,[1]DEPURADO!D388," ")</f>
        <v>42293</v>
      </c>
      <c r="G394" s="21">
        <f>[1]DEPURADO!F388</f>
        <v>75070</v>
      </c>
      <c r="H394" s="22">
        <v>0</v>
      </c>
      <c r="I394" s="22">
        <f>+[1]DEPURADO!M388+[1]DEPURADO!N388</f>
        <v>75070</v>
      </c>
      <c r="J394" s="22">
        <f>+[1]DEPURADO!R388</f>
        <v>0</v>
      </c>
      <c r="K394" s="23">
        <f>+[1]DEPURADO!P388+[1]DEPURADO!Q388</f>
        <v>0</v>
      </c>
      <c r="L394" s="22">
        <v>0</v>
      </c>
      <c r="M394" s="22">
        <v>0</v>
      </c>
      <c r="N394" s="22">
        <f t="shared" si="36"/>
        <v>0</v>
      </c>
      <c r="O394" s="22">
        <f t="shared" si="37"/>
        <v>0</v>
      </c>
      <c r="P394" s="18">
        <f>IF([1]DEPURADO!H388&gt;1,0,[1]DEPURADO!B388)</f>
        <v>28104</v>
      </c>
      <c r="Q394" s="24">
        <f t="shared" si="38"/>
        <v>75070</v>
      </c>
      <c r="R394" s="25">
        <f t="shared" si="39"/>
        <v>0</v>
      </c>
      <c r="S394" s="25">
        <f>+[1]DEPURADO!J388</f>
        <v>0</v>
      </c>
      <c r="T394" s="17" t="s">
        <v>45</v>
      </c>
      <c r="U394" s="25">
        <f>+[1]DEPURADO!I388</f>
        <v>0</v>
      </c>
      <c r="V394" s="24"/>
      <c r="W394" s="17" t="s">
        <v>45</v>
      </c>
      <c r="X394" s="25">
        <f>+[1]DEPURADO!K388+[1]DEPURADO!L388</f>
        <v>0</v>
      </c>
      <c r="Y394" s="17" t="s">
        <v>45</v>
      </c>
      <c r="Z394" s="25">
        <f t="shared" si="40"/>
        <v>0</v>
      </c>
      <c r="AA394" s="25"/>
      <c r="AB394" s="25">
        <v>0</v>
      </c>
      <c r="AC394" s="25">
        <v>0</v>
      </c>
      <c r="AD394" s="24"/>
      <c r="AE394" s="24">
        <f>+[1]DEPURADO!K388</f>
        <v>0</v>
      </c>
      <c r="AF394" s="24">
        <v>0</v>
      </c>
      <c r="AG394" s="24">
        <f t="shared" si="41"/>
        <v>0</v>
      </c>
      <c r="AH394" s="24">
        <v>0</v>
      </c>
      <c r="AI394" s="24" t="str">
        <f>+[1]DEPURADO!G388</f>
        <v>SALDO DE CONTRATO LIQUIDADO</v>
      </c>
      <c r="AJ394" s="26"/>
      <c r="AK394" s="27"/>
    </row>
    <row r="395" spans="1:37" s="28" customFormat="1" ht="16.149999999999999" customHeight="1">
      <c r="A395" s="17">
        <f t="shared" ref="A395:A419" si="42">+A394+1</f>
        <v>387</v>
      </c>
      <c r="B395" s="18" t="s">
        <v>44</v>
      </c>
      <c r="C395" s="17">
        <f>+[1]DEPURADO!A389</f>
        <v>28586</v>
      </c>
      <c r="D395" s="17">
        <f>+[1]DEPURADO!B389</f>
        <v>28586</v>
      </c>
      <c r="E395" s="19">
        <f>+[1]DEPURADO!C389</f>
        <v>42277</v>
      </c>
      <c r="F395" s="20">
        <f>+IF([1]DEPURADO!D389&gt;1,[1]DEPURADO!D389," ")</f>
        <v>42293</v>
      </c>
      <c r="G395" s="21">
        <f>[1]DEPURADO!F389</f>
        <v>76280</v>
      </c>
      <c r="H395" s="22">
        <v>0</v>
      </c>
      <c r="I395" s="22">
        <f>+[1]DEPURADO!M389+[1]DEPURADO!N389</f>
        <v>76280</v>
      </c>
      <c r="J395" s="22">
        <f>+[1]DEPURADO!R389</f>
        <v>0</v>
      </c>
      <c r="K395" s="23">
        <f>+[1]DEPURADO!P389+[1]DEPURADO!Q389</f>
        <v>0</v>
      </c>
      <c r="L395" s="22">
        <v>0</v>
      </c>
      <c r="M395" s="22">
        <v>0</v>
      </c>
      <c r="N395" s="22">
        <f t="shared" si="36"/>
        <v>0</v>
      </c>
      <c r="O395" s="22">
        <f t="shared" si="37"/>
        <v>0</v>
      </c>
      <c r="P395" s="18">
        <f>IF([1]DEPURADO!H389&gt;1,0,[1]DEPURADO!B389)</f>
        <v>28586</v>
      </c>
      <c r="Q395" s="24">
        <f t="shared" si="38"/>
        <v>76280</v>
      </c>
      <c r="R395" s="25">
        <f t="shared" si="39"/>
        <v>0</v>
      </c>
      <c r="S395" s="25">
        <f>+[1]DEPURADO!J389</f>
        <v>0</v>
      </c>
      <c r="T395" s="17" t="s">
        <v>45</v>
      </c>
      <c r="U395" s="25">
        <f>+[1]DEPURADO!I389</f>
        <v>0</v>
      </c>
      <c r="V395" s="24"/>
      <c r="W395" s="17" t="s">
        <v>45</v>
      </c>
      <c r="X395" s="25">
        <f>+[1]DEPURADO!K389+[1]DEPURADO!L389</f>
        <v>0</v>
      </c>
      <c r="Y395" s="17" t="s">
        <v>45</v>
      </c>
      <c r="Z395" s="25">
        <f t="shared" si="40"/>
        <v>0</v>
      </c>
      <c r="AA395" s="25"/>
      <c r="AB395" s="25">
        <v>0</v>
      </c>
      <c r="AC395" s="25">
        <v>0</v>
      </c>
      <c r="AD395" s="24"/>
      <c r="AE395" s="24">
        <f>+[1]DEPURADO!K389</f>
        <v>0</v>
      </c>
      <c r="AF395" s="24">
        <v>0</v>
      </c>
      <c r="AG395" s="24">
        <f t="shared" si="41"/>
        <v>0</v>
      </c>
      <c r="AH395" s="24">
        <v>0</v>
      </c>
      <c r="AI395" s="24" t="str">
        <f>+[1]DEPURADO!G389</f>
        <v>SALDO DE CONTRATO LIQUIDADO</v>
      </c>
      <c r="AJ395" s="26"/>
      <c r="AK395" s="27"/>
    </row>
    <row r="396" spans="1:37" s="28" customFormat="1" ht="16.149999999999999" customHeight="1">
      <c r="A396" s="17">
        <f t="shared" si="42"/>
        <v>388</v>
      </c>
      <c r="B396" s="18" t="s">
        <v>44</v>
      </c>
      <c r="C396" s="17">
        <f>+[1]DEPURADO!A390</f>
        <v>27956</v>
      </c>
      <c r="D396" s="17">
        <f>+[1]DEPURADO!B390</f>
        <v>27956</v>
      </c>
      <c r="E396" s="19">
        <f>+[1]DEPURADO!C390</f>
        <v>42277</v>
      </c>
      <c r="F396" s="20">
        <f>+IF([1]DEPURADO!D390&gt;1,[1]DEPURADO!D390," ")</f>
        <v>42293</v>
      </c>
      <c r="G396" s="21">
        <f>[1]DEPURADO!F390</f>
        <v>79480</v>
      </c>
      <c r="H396" s="22">
        <v>0</v>
      </c>
      <c r="I396" s="22">
        <f>+[1]DEPURADO!M390+[1]DEPURADO!N390</f>
        <v>79480</v>
      </c>
      <c r="J396" s="22">
        <f>+[1]DEPURADO!R390</f>
        <v>0</v>
      </c>
      <c r="K396" s="23">
        <f>+[1]DEPURADO!P390+[1]DEPURADO!Q390</f>
        <v>0</v>
      </c>
      <c r="L396" s="22">
        <v>0</v>
      </c>
      <c r="M396" s="22">
        <v>0</v>
      </c>
      <c r="N396" s="22">
        <f t="shared" si="36"/>
        <v>0</v>
      </c>
      <c r="O396" s="22">
        <f t="shared" si="37"/>
        <v>0</v>
      </c>
      <c r="P396" s="18">
        <f>IF([1]DEPURADO!H390&gt;1,0,[1]DEPURADO!B390)</f>
        <v>27956</v>
      </c>
      <c r="Q396" s="24">
        <f t="shared" si="38"/>
        <v>79480</v>
      </c>
      <c r="R396" s="25">
        <f t="shared" si="39"/>
        <v>0</v>
      </c>
      <c r="S396" s="25">
        <f>+[1]DEPURADO!J390</f>
        <v>0</v>
      </c>
      <c r="T396" s="17" t="s">
        <v>45</v>
      </c>
      <c r="U396" s="25">
        <f>+[1]DEPURADO!I390</f>
        <v>0</v>
      </c>
      <c r="V396" s="24"/>
      <c r="W396" s="17" t="s">
        <v>45</v>
      </c>
      <c r="X396" s="25">
        <f>+[1]DEPURADO!K390+[1]DEPURADO!L390</f>
        <v>0</v>
      </c>
      <c r="Y396" s="17" t="s">
        <v>45</v>
      </c>
      <c r="Z396" s="25">
        <f t="shared" si="40"/>
        <v>0</v>
      </c>
      <c r="AA396" s="25"/>
      <c r="AB396" s="25">
        <v>0</v>
      </c>
      <c r="AC396" s="25">
        <v>0</v>
      </c>
      <c r="AD396" s="24"/>
      <c r="AE396" s="24">
        <f>+[1]DEPURADO!K390</f>
        <v>0</v>
      </c>
      <c r="AF396" s="24">
        <v>0</v>
      </c>
      <c r="AG396" s="24">
        <f t="shared" si="41"/>
        <v>0</v>
      </c>
      <c r="AH396" s="24">
        <v>0</v>
      </c>
      <c r="AI396" s="24" t="str">
        <f>+[1]DEPURADO!G390</f>
        <v>SALDO DE CONTRATO LIQUIDADO</v>
      </c>
      <c r="AJ396" s="26"/>
      <c r="AK396" s="27"/>
    </row>
    <row r="397" spans="1:37" s="28" customFormat="1" ht="16.149999999999999" customHeight="1">
      <c r="A397" s="17">
        <f t="shared" si="42"/>
        <v>389</v>
      </c>
      <c r="B397" s="18" t="s">
        <v>44</v>
      </c>
      <c r="C397" s="17">
        <f>+[1]DEPURADO!A391</f>
        <v>28061</v>
      </c>
      <c r="D397" s="17">
        <f>+[1]DEPURADO!B391</f>
        <v>28061</v>
      </c>
      <c r="E397" s="19">
        <f>+[1]DEPURADO!C391</f>
        <v>42277</v>
      </c>
      <c r="F397" s="20">
        <f>+IF([1]DEPURADO!D391&gt;1,[1]DEPURADO!D391," ")</f>
        <v>42293</v>
      </c>
      <c r="G397" s="21">
        <f>[1]DEPURADO!F391</f>
        <v>80520</v>
      </c>
      <c r="H397" s="22">
        <v>0</v>
      </c>
      <c r="I397" s="22">
        <f>+[1]DEPURADO!M391+[1]DEPURADO!N391</f>
        <v>80520</v>
      </c>
      <c r="J397" s="22">
        <f>+[1]DEPURADO!R391</f>
        <v>0</v>
      </c>
      <c r="K397" s="23">
        <f>+[1]DEPURADO!P391+[1]DEPURADO!Q391</f>
        <v>0</v>
      </c>
      <c r="L397" s="22">
        <v>0</v>
      </c>
      <c r="M397" s="22">
        <v>0</v>
      </c>
      <c r="N397" s="22">
        <f t="shared" ref="N397:N460" si="43">+SUM(J397:M397)</f>
        <v>0</v>
      </c>
      <c r="O397" s="22">
        <f t="shared" ref="O397:O460" si="44">+G397-I397-N397</f>
        <v>0</v>
      </c>
      <c r="P397" s="18">
        <f>IF([1]DEPURADO!H391&gt;1,0,[1]DEPURADO!B391)</f>
        <v>28061</v>
      </c>
      <c r="Q397" s="24">
        <f t="shared" ref="Q397:Q460" si="45">+IF(P397&gt;0,G397,0)</f>
        <v>80520</v>
      </c>
      <c r="R397" s="25">
        <f t="shared" ref="R397:R460" si="46">IF(P397=0,G397,0)</f>
        <v>0</v>
      </c>
      <c r="S397" s="25">
        <f>+[1]DEPURADO!J391</f>
        <v>0</v>
      </c>
      <c r="T397" s="17" t="s">
        <v>45</v>
      </c>
      <c r="U397" s="25">
        <f>+[1]DEPURADO!I391</f>
        <v>0</v>
      </c>
      <c r="V397" s="24"/>
      <c r="W397" s="17" t="s">
        <v>45</v>
      </c>
      <c r="X397" s="25">
        <f>+[1]DEPURADO!K391+[1]DEPURADO!L391</f>
        <v>0</v>
      </c>
      <c r="Y397" s="17" t="s">
        <v>45</v>
      </c>
      <c r="Z397" s="25">
        <f t="shared" ref="Z397:Z460" si="47">+X397-AE397+IF(X397-AE397&lt;-1,-X397+AE397,0)</f>
        <v>0</v>
      </c>
      <c r="AA397" s="25"/>
      <c r="AB397" s="25">
        <v>0</v>
      </c>
      <c r="AC397" s="25">
        <v>0</v>
      </c>
      <c r="AD397" s="24"/>
      <c r="AE397" s="24">
        <f>+[1]DEPURADO!K391</f>
        <v>0</v>
      </c>
      <c r="AF397" s="24">
        <v>0</v>
      </c>
      <c r="AG397" s="24">
        <f t="shared" ref="AG397:AG460" si="48">+G397-I397-N397-R397-Z397-AC397-AE397-S397-U397</f>
        <v>0</v>
      </c>
      <c r="AH397" s="24">
        <v>0</v>
      </c>
      <c r="AI397" s="24" t="str">
        <f>+[1]DEPURADO!G391</f>
        <v>SALDO DE CONTRATO LIQUIDADO</v>
      </c>
      <c r="AJ397" s="26"/>
      <c r="AK397" s="27"/>
    </row>
    <row r="398" spans="1:37" s="28" customFormat="1" ht="16.149999999999999" customHeight="1">
      <c r="A398" s="17">
        <f t="shared" si="42"/>
        <v>390</v>
      </c>
      <c r="B398" s="18" t="s">
        <v>44</v>
      </c>
      <c r="C398" s="17">
        <f>+[1]DEPURADO!A392</f>
        <v>27965</v>
      </c>
      <c r="D398" s="17">
        <f>+[1]DEPURADO!B392</f>
        <v>27965</v>
      </c>
      <c r="E398" s="19">
        <f>+[1]DEPURADO!C392</f>
        <v>42277</v>
      </c>
      <c r="F398" s="20">
        <f>+IF([1]DEPURADO!D392&gt;1,[1]DEPURADO!D392," ")</f>
        <v>42293</v>
      </c>
      <c r="G398" s="21">
        <f>[1]DEPURADO!F392</f>
        <v>81840</v>
      </c>
      <c r="H398" s="22">
        <v>0</v>
      </c>
      <c r="I398" s="22">
        <f>+[1]DEPURADO!M392+[1]DEPURADO!N392</f>
        <v>81840</v>
      </c>
      <c r="J398" s="22">
        <f>+[1]DEPURADO!R392</f>
        <v>0</v>
      </c>
      <c r="K398" s="23">
        <f>+[1]DEPURADO!P392+[1]DEPURADO!Q392</f>
        <v>0</v>
      </c>
      <c r="L398" s="22">
        <v>0</v>
      </c>
      <c r="M398" s="22">
        <v>0</v>
      </c>
      <c r="N398" s="22">
        <f t="shared" si="43"/>
        <v>0</v>
      </c>
      <c r="O398" s="22">
        <f t="shared" si="44"/>
        <v>0</v>
      </c>
      <c r="P398" s="18">
        <f>IF([1]DEPURADO!H392&gt;1,0,[1]DEPURADO!B392)</f>
        <v>27965</v>
      </c>
      <c r="Q398" s="24">
        <f t="shared" si="45"/>
        <v>81840</v>
      </c>
      <c r="R398" s="25">
        <f t="shared" si="46"/>
        <v>0</v>
      </c>
      <c r="S398" s="25">
        <f>+[1]DEPURADO!J392</f>
        <v>0</v>
      </c>
      <c r="T398" s="17" t="s">
        <v>45</v>
      </c>
      <c r="U398" s="25">
        <f>+[1]DEPURADO!I392</f>
        <v>0</v>
      </c>
      <c r="V398" s="24"/>
      <c r="W398" s="17" t="s">
        <v>45</v>
      </c>
      <c r="X398" s="25">
        <f>+[1]DEPURADO!K392+[1]DEPURADO!L392</f>
        <v>0</v>
      </c>
      <c r="Y398" s="17" t="s">
        <v>45</v>
      </c>
      <c r="Z398" s="25">
        <f t="shared" si="47"/>
        <v>0</v>
      </c>
      <c r="AA398" s="25"/>
      <c r="AB398" s="25">
        <v>0</v>
      </c>
      <c r="AC398" s="25">
        <v>0</v>
      </c>
      <c r="AD398" s="24"/>
      <c r="AE398" s="24">
        <f>+[1]DEPURADO!K392</f>
        <v>0</v>
      </c>
      <c r="AF398" s="24">
        <v>0</v>
      </c>
      <c r="AG398" s="24">
        <f t="shared" si="48"/>
        <v>0</v>
      </c>
      <c r="AH398" s="24">
        <v>0</v>
      </c>
      <c r="AI398" s="24" t="str">
        <f>+[1]DEPURADO!G392</f>
        <v>SALDO DE CONTRATO LIQUIDADO</v>
      </c>
      <c r="AJ398" s="26"/>
      <c r="AK398" s="27"/>
    </row>
    <row r="399" spans="1:37" s="28" customFormat="1" ht="16.149999999999999" customHeight="1">
      <c r="A399" s="17">
        <f t="shared" si="42"/>
        <v>391</v>
      </c>
      <c r="B399" s="18" t="s">
        <v>44</v>
      </c>
      <c r="C399" s="17">
        <f>+[1]DEPURADO!A393</f>
        <v>28645</v>
      </c>
      <c r="D399" s="17">
        <f>+[1]DEPURADO!B393</f>
        <v>28645</v>
      </c>
      <c r="E399" s="19">
        <f>+[1]DEPURADO!C393</f>
        <v>42277</v>
      </c>
      <c r="F399" s="20">
        <f>+IF([1]DEPURADO!D393&gt;1,[1]DEPURADO!D393," ")</f>
        <v>42293</v>
      </c>
      <c r="G399" s="21">
        <f>[1]DEPURADO!F393</f>
        <v>83580</v>
      </c>
      <c r="H399" s="22">
        <v>0</v>
      </c>
      <c r="I399" s="22">
        <f>+[1]DEPURADO!M393+[1]DEPURADO!N393</f>
        <v>83580</v>
      </c>
      <c r="J399" s="22">
        <f>+[1]DEPURADO!R393</f>
        <v>0</v>
      </c>
      <c r="K399" s="23">
        <f>+[1]DEPURADO!P393+[1]DEPURADO!Q393</f>
        <v>0</v>
      </c>
      <c r="L399" s="22">
        <v>0</v>
      </c>
      <c r="M399" s="22">
        <v>0</v>
      </c>
      <c r="N399" s="22">
        <f t="shared" si="43"/>
        <v>0</v>
      </c>
      <c r="O399" s="22">
        <f t="shared" si="44"/>
        <v>0</v>
      </c>
      <c r="P399" s="18">
        <f>IF([1]DEPURADO!H393&gt;1,0,[1]DEPURADO!B393)</f>
        <v>28645</v>
      </c>
      <c r="Q399" s="24">
        <f t="shared" si="45"/>
        <v>83580</v>
      </c>
      <c r="R399" s="25">
        <f t="shared" si="46"/>
        <v>0</v>
      </c>
      <c r="S399" s="25">
        <f>+[1]DEPURADO!J393</f>
        <v>0</v>
      </c>
      <c r="T399" s="17" t="s">
        <v>45</v>
      </c>
      <c r="U399" s="25">
        <f>+[1]DEPURADO!I393</f>
        <v>0</v>
      </c>
      <c r="V399" s="24"/>
      <c r="W399" s="17" t="s">
        <v>45</v>
      </c>
      <c r="X399" s="25">
        <f>+[1]DEPURADO!K393+[1]DEPURADO!L393</f>
        <v>0</v>
      </c>
      <c r="Y399" s="17" t="s">
        <v>45</v>
      </c>
      <c r="Z399" s="25">
        <f t="shared" si="47"/>
        <v>0</v>
      </c>
      <c r="AA399" s="25"/>
      <c r="AB399" s="25">
        <v>0</v>
      </c>
      <c r="AC399" s="25">
        <v>0</v>
      </c>
      <c r="AD399" s="24"/>
      <c r="AE399" s="24">
        <f>+[1]DEPURADO!K393</f>
        <v>0</v>
      </c>
      <c r="AF399" s="24">
        <v>0</v>
      </c>
      <c r="AG399" s="24">
        <f t="shared" si="48"/>
        <v>0</v>
      </c>
      <c r="AH399" s="24">
        <v>0</v>
      </c>
      <c r="AI399" s="24" t="str">
        <f>+[1]DEPURADO!G393</f>
        <v>SALDO DE CONTRATO LIQUIDADO</v>
      </c>
      <c r="AJ399" s="26"/>
      <c r="AK399" s="27"/>
    </row>
    <row r="400" spans="1:37" s="28" customFormat="1" ht="16.149999999999999" customHeight="1">
      <c r="A400" s="17">
        <f t="shared" si="42"/>
        <v>392</v>
      </c>
      <c r="B400" s="18" t="s">
        <v>44</v>
      </c>
      <c r="C400" s="17">
        <f>+[1]DEPURADO!A394</f>
        <v>28079</v>
      </c>
      <c r="D400" s="17">
        <f>+[1]DEPURADO!B394</f>
        <v>28079</v>
      </c>
      <c r="E400" s="19">
        <f>+[1]DEPURADO!C394</f>
        <v>42277</v>
      </c>
      <c r="F400" s="20">
        <f>+IF([1]DEPURADO!D394&gt;1,[1]DEPURADO!D394," ")</f>
        <v>42293</v>
      </c>
      <c r="G400" s="21">
        <f>[1]DEPURADO!F394</f>
        <v>8370</v>
      </c>
      <c r="H400" s="22">
        <v>0</v>
      </c>
      <c r="I400" s="22">
        <f>+[1]DEPURADO!M394+[1]DEPURADO!N394</f>
        <v>8370</v>
      </c>
      <c r="J400" s="22">
        <f>+[1]DEPURADO!R394</f>
        <v>0</v>
      </c>
      <c r="K400" s="23">
        <f>+[1]DEPURADO!P394+[1]DEPURADO!Q394</f>
        <v>0</v>
      </c>
      <c r="L400" s="22">
        <v>0</v>
      </c>
      <c r="M400" s="22">
        <v>0</v>
      </c>
      <c r="N400" s="22">
        <f t="shared" si="43"/>
        <v>0</v>
      </c>
      <c r="O400" s="22">
        <f t="shared" si="44"/>
        <v>0</v>
      </c>
      <c r="P400" s="18">
        <f>IF([1]DEPURADO!H394&gt;1,0,[1]DEPURADO!B394)</f>
        <v>28079</v>
      </c>
      <c r="Q400" s="24">
        <f t="shared" si="45"/>
        <v>8370</v>
      </c>
      <c r="R400" s="25">
        <f t="shared" si="46"/>
        <v>0</v>
      </c>
      <c r="S400" s="25">
        <f>+[1]DEPURADO!J394</f>
        <v>0</v>
      </c>
      <c r="T400" s="17" t="s">
        <v>45</v>
      </c>
      <c r="U400" s="25">
        <f>+[1]DEPURADO!I394</f>
        <v>0</v>
      </c>
      <c r="V400" s="24"/>
      <c r="W400" s="17" t="s">
        <v>45</v>
      </c>
      <c r="X400" s="25">
        <f>+[1]DEPURADO!K394+[1]DEPURADO!L394</f>
        <v>0</v>
      </c>
      <c r="Y400" s="17" t="s">
        <v>45</v>
      </c>
      <c r="Z400" s="25">
        <f t="shared" si="47"/>
        <v>0</v>
      </c>
      <c r="AA400" s="25"/>
      <c r="AB400" s="25">
        <v>0</v>
      </c>
      <c r="AC400" s="25">
        <v>0</v>
      </c>
      <c r="AD400" s="24"/>
      <c r="AE400" s="24">
        <f>+[1]DEPURADO!K394</f>
        <v>0</v>
      </c>
      <c r="AF400" s="24">
        <v>0</v>
      </c>
      <c r="AG400" s="24">
        <f t="shared" si="48"/>
        <v>0</v>
      </c>
      <c r="AH400" s="24">
        <v>0</v>
      </c>
      <c r="AI400" s="24" t="str">
        <f>+[1]DEPURADO!G394</f>
        <v>SALDO DE CONTRATO LIQUIDADO</v>
      </c>
      <c r="AJ400" s="26"/>
      <c r="AK400" s="27"/>
    </row>
    <row r="401" spans="1:37" s="28" customFormat="1" ht="16.149999999999999" customHeight="1">
      <c r="A401" s="17">
        <f t="shared" si="42"/>
        <v>393</v>
      </c>
      <c r="B401" s="18" t="s">
        <v>44</v>
      </c>
      <c r="C401" s="17">
        <f>+[1]DEPURADO!A395</f>
        <v>28252</v>
      </c>
      <c r="D401" s="17">
        <f>+[1]DEPURADO!B395</f>
        <v>28252</v>
      </c>
      <c r="E401" s="19">
        <f>+[1]DEPURADO!C395</f>
        <v>42277</v>
      </c>
      <c r="F401" s="20">
        <f>+IF([1]DEPURADO!D395&gt;1,[1]DEPURADO!D395," ")</f>
        <v>42293</v>
      </c>
      <c r="G401" s="21">
        <f>[1]DEPURADO!F395</f>
        <v>8850</v>
      </c>
      <c r="H401" s="22">
        <v>0</v>
      </c>
      <c r="I401" s="22">
        <f>+[1]DEPURADO!M395+[1]DEPURADO!N395</f>
        <v>8850</v>
      </c>
      <c r="J401" s="22">
        <f>+[1]DEPURADO!R395</f>
        <v>0</v>
      </c>
      <c r="K401" s="23">
        <f>+[1]DEPURADO!P395+[1]DEPURADO!Q395</f>
        <v>0</v>
      </c>
      <c r="L401" s="22">
        <v>0</v>
      </c>
      <c r="M401" s="22">
        <v>0</v>
      </c>
      <c r="N401" s="22">
        <f t="shared" si="43"/>
        <v>0</v>
      </c>
      <c r="O401" s="22">
        <f t="shared" si="44"/>
        <v>0</v>
      </c>
      <c r="P401" s="18">
        <f>IF([1]DEPURADO!H395&gt;1,0,[1]DEPURADO!B395)</f>
        <v>28252</v>
      </c>
      <c r="Q401" s="24">
        <f t="shared" si="45"/>
        <v>8850</v>
      </c>
      <c r="R401" s="25">
        <f t="shared" si="46"/>
        <v>0</v>
      </c>
      <c r="S401" s="25">
        <f>+[1]DEPURADO!J395</f>
        <v>0</v>
      </c>
      <c r="T401" s="17" t="s">
        <v>45</v>
      </c>
      <c r="U401" s="25">
        <f>+[1]DEPURADO!I395</f>
        <v>0</v>
      </c>
      <c r="V401" s="24"/>
      <c r="W401" s="17" t="s">
        <v>45</v>
      </c>
      <c r="X401" s="25">
        <f>+[1]DEPURADO!K395+[1]DEPURADO!L395</f>
        <v>0</v>
      </c>
      <c r="Y401" s="17" t="s">
        <v>45</v>
      </c>
      <c r="Z401" s="25">
        <f t="shared" si="47"/>
        <v>0</v>
      </c>
      <c r="AA401" s="25"/>
      <c r="AB401" s="25">
        <v>0</v>
      </c>
      <c r="AC401" s="25">
        <v>0</v>
      </c>
      <c r="AD401" s="24"/>
      <c r="AE401" s="24">
        <f>+[1]DEPURADO!K395</f>
        <v>0</v>
      </c>
      <c r="AF401" s="24">
        <v>0</v>
      </c>
      <c r="AG401" s="24">
        <f t="shared" si="48"/>
        <v>0</v>
      </c>
      <c r="AH401" s="24">
        <v>0</v>
      </c>
      <c r="AI401" s="24" t="str">
        <f>+[1]DEPURADO!G395</f>
        <v>SALDO DE CONTRATO LIQUIDADO</v>
      </c>
      <c r="AJ401" s="26"/>
      <c r="AK401" s="27"/>
    </row>
    <row r="402" spans="1:37" s="28" customFormat="1" ht="16.149999999999999" customHeight="1">
      <c r="A402" s="17">
        <f t="shared" si="42"/>
        <v>394</v>
      </c>
      <c r="B402" s="18" t="s">
        <v>44</v>
      </c>
      <c r="C402" s="17">
        <f>+[1]DEPURADO!A396</f>
        <v>28171</v>
      </c>
      <c r="D402" s="17">
        <f>+[1]DEPURADO!B396</f>
        <v>28171</v>
      </c>
      <c r="E402" s="19">
        <f>+[1]DEPURADO!C396</f>
        <v>42277</v>
      </c>
      <c r="F402" s="20">
        <f>+IF([1]DEPURADO!D396&gt;1,[1]DEPURADO!D396," ")</f>
        <v>42293</v>
      </c>
      <c r="G402" s="21">
        <f>[1]DEPURADO!F396</f>
        <v>89480</v>
      </c>
      <c r="H402" s="22">
        <v>0</v>
      </c>
      <c r="I402" s="22">
        <f>+[1]DEPURADO!M396+[1]DEPURADO!N396</f>
        <v>89480</v>
      </c>
      <c r="J402" s="22">
        <f>+[1]DEPURADO!R396</f>
        <v>0</v>
      </c>
      <c r="K402" s="23">
        <f>+[1]DEPURADO!P396+[1]DEPURADO!Q396</f>
        <v>0</v>
      </c>
      <c r="L402" s="22">
        <v>0</v>
      </c>
      <c r="M402" s="22">
        <v>0</v>
      </c>
      <c r="N402" s="22">
        <f t="shared" si="43"/>
        <v>0</v>
      </c>
      <c r="O402" s="22">
        <f t="shared" si="44"/>
        <v>0</v>
      </c>
      <c r="P402" s="18">
        <f>IF([1]DEPURADO!H396&gt;1,0,[1]DEPURADO!B396)</f>
        <v>28171</v>
      </c>
      <c r="Q402" s="24">
        <f t="shared" si="45"/>
        <v>89480</v>
      </c>
      <c r="R402" s="25">
        <f t="shared" si="46"/>
        <v>0</v>
      </c>
      <c r="S402" s="25">
        <f>+[1]DEPURADO!J396</f>
        <v>0</v>
      </c>
      <c r="T402" s="17" t="s">
        <v>45</v>
      </c>
      <c r="U402" s="25">
        <f>+[1]DEPURADO!I396</f>
        <v>0</v>
      </c>
      <c r="V402" s="24"/>
      <c r="W402" s="17" t="s">
        <v>45</v>
      </c>
      <c r="X402" s="25">
        <f>+[1]DEPURADO!K396+[1]DEPURADO!L396</f>
        <v>0</v>
      </c>
      <c r="Y402" s="17" t="s">
        <v>45</v>
      </c>
      <c r="Z402" s="25">
        <f t="shared" si="47"/>
        <v>0</v>
      </c>
      <c r="AA402" s="25"/>
      <c r="AB402" s="25">
        <v>0</v>
      </c>
      <c r="AC402" s="25">
        <v>0</v>
      </c>
      <c r="AD402" s="24"/>
      <c r="AE402" s="24">
        <f>+[1]DEPURADO!K396</f>
        <v>0</v>
      </c>
      <c r="AF402" s="24">
        <v>0</v>
      </c>
      <c r="AG402" s="24">
        <f t="shared" si="48"/>
        <v>0</v>
      </c>
      <c r="AH402" s="24">
        <v>0</v>
      </c>
      <c r="AI402" s="24" t="str">
        <f>+[1]DEPURADO!G396</f>
        <v>SALDO DE CONTRATO LIQUIDADO</v>
      </c>
      <c r="AJ402" s="26"/>
      <c r="AK402" s="27"/>
    </row>
    <row r="403" spans="1:37" s="28" customFormat="1" ht="16.149999999999999" customHeight="1">
      <c r="A403" s="17">
        <f t="shared" si="42"/>
        <v>395</v>
      </c>
      <c r="B403" s="18" t="s">
        <v>44</v>
      </c>
      <c r="C403" s="17">
        <f>+[1]DEPURADO!A397</f>
        <v>28603</v>
      </c>
      <c r="D403" s="17">
        <f>+[1]DEPURADO!B397</f>
        <v>28603</v>
      </c>
      <c r="E403" s="19">
        <f>+[1]DEPURADO!C397</f>
        <v>42277</v>
      </c>
      <c r="F403" s="20">
        <f>+IF([1]DEPURADO!D397&gt;1,[1]DEPURADO!D397," ")</f>
        <v>42293</v>
      </c>
      <c r="G403" s="21">
        <f>[1]DEPURADO!F397</f>
        <v>8970</v>
      </c>
      <c r="H403" s="22">
        <v>0</v>
      </c>
      <c r="I403" s="22">
        <f>+[1]DEPURADO!M397+[1]DEPURADO!N397</f>
        <v>8970</v>
      </c>
      <c r="J403" s="22">
        <f>+[1]DEPURADO!R397</f>
        <v>0</v>
      </c>
      <c r="K403" s="23">
        <f>+[1]DEPURADO!P397+[1]DEPURADO!Q397</f>
        <v>0</v>
      </c>
      <c r="L403" s="22">
        <v>0</v>
      </c>
      <c r="M403" s="22">
        <v>0</v>
      </c>
      <c r="N403" s="22">
        <f t="shared" si="43"/>
        <v>0</v>
      </c>
      <c r="O403" s="22">
        <f t="shared" si="44"/>
        <v>0</v>
      </c>
      <c r="P403" s="18">
        <f>IF([1]DEPURADO!H397&gt;1,0,[1]DEPURADO!B397)</f>
        <v>28603</v>
      </c>
      <c r="Q403" s="24">
        <f t="shared" si="45"/>
        <v>8970</v>
      </c>
      <c r="R403" s="25">
        <f t="shared" si="46"/>
        <v>0</v>
      </c>
      <c r="S403" s="25">
        <f>+[1]DEPURADO!J397</f>
        <v>0</v>
      </c>
      <c r="T403" s="17" t="s">
        <v>45</v>
      </c>
      <c r="U403" s="25">
        <f>+[1]DEPURADO!I397</f>
        <v>0</v>
      </c>
      <c r="V403" s="24"/>
      <c r="W403" s="17" t="s">
        <v>45</v>
      </c>
      <c r="X403" s="25">
        <f>+[1]DEPURADO!K397+[1]DEPURADO!L397</f>
        <v>0</v>
      </c>
      <c r="Y403" s="17" t="s">
        <v>45</v>
      </c>
      <c r="Z403" s="25">
        <f t="shared" si="47"/>
        <v>0</v>
      </c>
      <c r="AA403" s="25"/>
      <c r="AB403" s="25">
        <v>0</v>
      </c>
      <c r="AC403" s="25">
        <v>0</v>
      </c>
      <c r="AD403" s="24"/>
      <c r="AE403" s="24">
        <f>+[1]DEPURADO!K397</f>
        <v>0</v>
      </c>
      <c r="AF403" s="24">
        <v>0</v>
      </c>
      <c r="AG403" s="24">
        <f t="shared" si="48"/>
        <v>0</v>
      </c>
      <c r="AH403" s="24">
        <v>0</v>
      </c>
      <c r="AI403" s="24" t="str">
        <f>+[1]DEPURADO!G397</f>
        <v>SALDO DE CONTRATO LIQUIDADO</v>
      </c>
      <c r="AJ403" s="26"/>
      <c r="AK403" s="27"/>
    </row>
    <row r="404" spans="1:37" s="28" customFormat="1" ht="16.149999999999999" customHeight="1">
      <c r="A404" s="17">
        <f t="shared" si="42"/>
        <v>396</v>
      </c>
      <c r="B404" s="18" t="s">
        <v>44</v>
      </c>
      <c r="C404" s="17">
        <f>+[1]DEPURADO!A398</f>
        <v>28649</v>
      </c>
      <c r="D404" s="17">
        <f>+[1]DEPURADO!B398</f>
        <v>28649</v>
      </c>
      <c r="E404" s="19">
        <f>+[1]DEPURADO!C398</f>
        <v>42277</v>
      </c>
      <c r="F404" s="20">
        <f>+IF([1]DEPURADO!D398&gt;1,[1]DEPURADO!D398," ")</f>
        <v>42293</v>
      </c>
      <c r="G404" s="21">
        <f>[1]DEPURADO!F398</f>
        <v>8970</v>
      </c>
      <c r="H404" s="22">
        <v>0</v>
      </c>
      <c r="I404" s="22">
        <f>+[1]DEPURADO!M398+[1]DEPURADO!N398</f>
        <v>8970</v>
      </c>
      <c r="J404" s="22">
        <f>+[1]DEPURADO!R398</f>
        <v>0</v>
      </c>
      <c r="K404" s="23">
        <f>+[1]DEPURADO!P398+[1]DEPURADO!Q398</f>
        <v>0</v>
      </c>
      <c r="L404" s="22">
        <v>0</v>
      </c>
      <c r="M404" s="22">
        <v>0</v>
      </c>
      <c r="N404" s="22">
        <f t="shared" si="43"/>
        <v>0</v>
      </c>
      <c r="O404" s="22">
        <f t="shared" si="44"/>
        <v>0</v>
      </c>
      <c r="P404" s="18">
        <f>IF([1]DEPURADO!H398&gt;1,0,[1]DEPURADO!B398)</f>
        <v>28649</v>
      </c>
      <c r="Q404" s="24">
        <f t="shared" si="45"/>
        <v>8970</v>
      </c>
      <c r="R404" s="25">
        <f t="shared" si="46"/>
        <v>0</v>
      </c>
      <c r="S404" s="25">
        <f>+[1]DEPURADO!J398</f>
        <v>0</v>
      </c>
      <c r="T404" s="17" t="s">
        <v>45</v>
      </c>
      <c r="U404" s="25">
        <f>+[1]DEPURADO!I398</f>
        <v>0</v>
      </c>
      <c r="V404" s="24"/>
      <c r="W404" s="17" t="s">
        <v>45</v>
      </c>
      <c r="X404" s="25">
        <f>+[1]DEPURADO!K398+[1]DEPURADO!L398</f>
        <v>0</v>
      </c>
      <c r="Y404" s="17" t="s">
        <v>45</v>
      </c>
      <c r="Z404" s="25">
        <f t="shared" si="47"/>
        <v>0</v>
      </c>
      <c r="AA404" s="25"/>
      <c r="AB404" s="25">
        <v>0</v>
      </c>
      <c r="AC404" s="25">
        <v>0</v>
      </c>
      <c r="AD404" s="24"/>
      <c r="AE404" s="24">
        <f>+[1]DEPURADO!K398</f>
        <v>0</v>
      </c>
      <c r="AF404" s="24">
        <v>0</v>
      </c>
      <c r="AG404" s="24">
        <f t="shared" si="48"/>
        <v>0</v>
      </c>
      <c r="AH404" s="24">
        <v>0</v>
      </c>
      <c r="AI404" s="24" t="str">
        <f>+[1]DEPURADO!G398</f>
        <v>SALDO DE CONTRATO LIQUIDADO</v>
      </c>
      <c r="AJ404" s="26"/>
      <c r="AK404" s="27"/>
    </row>
    <row r="405" spans="1:37" s="28" customFormat="1" ht="16.149999999999999" customHeight="1">
      <c r="A405" s="17">
        <f t="shared" si="42"/>
        <v>397</v>
      </c>
      <c r="B405" s="18" t="s">
        <v>44</v>
      </c>
      <c r="C405" s="17">
        <f>+[1]DEPURADO!A399</f>
        <v>28666</v>
      </c>
      <c r="D405" s="17">
        <f>+[1]DEPURADO!B399</f>
        <v>28666</v>
      </c>
      <c r="E405" s="19">
        <f>+[1]DEPURADO!C399</f>
        <v>42277</v>
      </c>
      <c r="F405" s="20">
        <f>+IF([1]DEPURADO!D399&gt;1,[1]DEPURADO!D399," ")</f>
        <v>42293</v>
      </c>
      <c r="G405" s="21">
        <f>[1]DEPURADO!F399</f>
        <v>8970</v>
      </c>
      <c r="H405" s="22">
        <v>0</v>
      </c>
      <c r="I405" s="22">
        <f>+[1]DEPURADO!M399+[1]DEPURADO!N399</f>
        <v>8970</v>
      </c>
      <c r="J405" s="22">
        <f>+[1]DEPURADO!R399</f>
        <v>0</v>
      </c>
      <c r="K405" s="23">
        <f>+[1]DEPURADO!P399+[1]DEPURADO!Q399</f>
        <v>0</v>
      </c>
      <c r="L405" s="22">
        <v>0</v>
      </c>
      <c r="M405" s="22">
        <v>0</v>
      </c>
      <c r="N405" s="22">
        <f t="shared" si="43"/>
        <v>0</v>
      </c>
      <c r="O405" s="22">
        <f t="shared" si="44"/>
        <v>0</v>
      </c>
      <c r="P405" s="18">
        <f>IF([1]DEPURADO!H399&gt;1,0,[1]DEPURADO!B399)</f>
        <v>28666</v>
      </c>
      <c r="Q405" s="24">
        <f t="shared" si="45"/>
        <v>8970</v>
      </c>
      <c r="R405" s="25">
        <f t="shared" si="46"/>
        <v>0</v>
      </c>
      <c r="S405" s="25">
        <f>+[1]DEPURADO!J399</f>
        <v>0</v>
      </c>
      <c r="T405" s="17" t="s">
        <v>45</v>
      </c>
      <c r="U405" s="25">
        <f>+[1]DEPURADO!I399</f>
        <v>0</v>
      </c>
      <c r="V405" s="24"/>
      <c r="W405" s="17" t="s">
        <v>45</v>
      </c>
      <c r="X405" s="25">
        <f>+[1]DEPURADO!K399+[1]DEPURADO!L399</f>
        <v>0</v>
      </c>
      <c r="Y405" s="17" t="s">
        <v>45</v>
      </c>
      <c r="Z405" s="25">
        <f t="shared" si="47"/>
        <v>0</v>
      </c>
      <c r="AA405" s="25"/>
      <c r="AB405" s="25">
        <v>0</v>
      </c>
      <c r="AC405" s="25">
        <v>0</v>
      </c>
      <c r="AD405" s="24"/>
      <c r="AE405" s="24">
        <f>+[1]DEPURADO!K399</f>
        <v>0</v>
      </c>
      <c r="AF405" s="24">
        <v>0</v>
      </c>
      <c r="AG405" s="24">
        <f t="shared" si="48"/>
        <v>0</v>
      </c>
      <c r="AH405" s="24">
        <v>0</v>
      </c>
      <c r="AI405" s="24" t="str">
        <f>+[1]DEPURADO!G399</f>
        <v>SALDO DE CONTRATO LIQUIDADO</v>
      </c>
      <c r="AJ405" s="26"/>
      <c r="AK405" s="27"/>
    </row>
    <row r="406" spans="1:37" s="28" customFormat="1" ht="16.149999999999999" customHeight="1">
      <c r="A406" s="17">
        <f t="shared" si="42"/>
        <v>398</v>
      </c>
      <c r="B406" s="18" t="s">
        <v>44</v>
      </c>
      <c r="C406" s="17">
        <f>+[1]DEPURADO!A400</f>
        <v>28034</v>
      </c>
      <c r="D406" s="17">
        <f>+[1]DEPURADO!B400</f>
        <v>28034</v>
      </c>
      <c r="E406" s="19">
        <f>+[1]DEPURADO!C400</f>
        <v>42277</v>
      </c>
      <c r="F406" s="20">
        <f>+IF([1]DEPURADO!D400&gt;1,[1]DEPURADO!D400," ")</f>
        <v>42293</v>
      </c>
      <c r="G406" s="21">
        <f>[1]DEPURADO!F400</f>
        <v>90000</v>
      </c>
      <c r="H406" s="22">
        <v>0</v>
      </c>
      <c r="I406" s="22">
        <f>+[1]DEPURADO!M400+[1]DEPURADO!N400</f>
        <v>90000</v>
      </c>
      <c r="J406" s="22">
        <f>+[1]DEPURADO!R400</f>
        <v>0</v>
      </c>
      <c r="K406" s="23">
        <f>+[1]DEPURADO!P400+[1]DEPURADO!Q400</f>
        <v>0</v>
      </c>
      <c r="L406" s="22">
        <v>0</v>
      </c>
      <c r="M406" s="22">
        <v>0</v>
      </c>
      <c r="N406" s="22">
        <f t="shared" si="43"/>
        <v>0</v>
      </c>
      <c r="O406" s="22">
        <f t="shared" si="44"/>
        <v>0</v>
      </c>
      <c r="P406" s="18">
        <f>IF([1]DEPURADO!H400&gt;1,0,[1]DEPURADO!B400)</f>
        <v>28034</v>
      </c>
      <c r="Q406" s="24">
        <f t="shared" si="45"/>
        <v>90000</v>
      </c>
      <c r="R406" s="25">
        <f t="shared" si="46"/>
        <v>0</v>
      </c>
      <c r="S406" s="25">
        <f>+[1]DEPURADO!J400</f>
        <v>0</v>
      </c>
      <c r="T406" s="17" t="s">
        <v>45</v>
      </c>
      <c r="U406" s="25">
        <f>+[1]DEPURADO!I400</f>
        <v>0</v>
      </c>
      <c r="V406" s="24"/>
      <c r="W406" s="17" t="s">
        <v>45</v>
      </c>
      <c r="X406" s="25">
        <f>+[1]DEPURADO!K400+[1]DEPURADO!L400</f>
        <v>0</v>
      </c>
      <c r="Y406" s="17" t="s">
        <v>45</v>
      </c>
      <c r="Z406" s="25">
        <f t="shared" si="47"/>
        <v>0</v>
      </c>
      <c r="AA406" s="25"/>
      <c r="AB406" s="25">
        <v>0</v>
      </c>
      <c r="AC406" s="25">
        <v>0</v>
      </c>
      <c r="AD406" s="24"/>
      <c r="AE406" s="24">
        <f>+[1]DEPURADO!K400</f>
        <v>0</v>
      </c>
      <c r="AF406" s="24">
        <v>0</v>
      </c>
      <c r="AG406" s="24">
        <f t="shared" si="48"/>
        <v>0</v>
      </c>
      <c r="AH406" s="24">
        <v>0</v>
      </c>
      <c r="AI406" s="24" t="str">
        <f>+[1]DEPURADO!G400</f>
        <v>SALDO DE CONTRATO LIQUIDADO</v>
      </c>
      <c r="AJ406" s="26"/>
      <c r="AK406" s="27"/>
    </row>
    <row r="407" spans="1:37" s="28" customFormat="1" ht="16.149999999999999" customHeight="1">
      <c r="A407" s="17">
        <f t="shared" si="42"/>
        <v>399</v>
      </c>
      <c r="B407" s="18" t="s">
        <v>44</v>
      </c>
      <c r="C407" s="17">
        <f>+[1]DEPURADO!A401</f>
        <v>28679</v>
      </c>
      <c r="D407" s="17">
        <f>+[1]DEPURADO!B401</f>
        <v>28679</v>
      </c>
      <c r="E407" s="19">
        <f>+[1]DEPURADO!C401</f>
        <v>42277</v>
      </c>
      <c r="F407" s="20">
        <f>+IF([1]DEPURADO!D401&gt;1,[1]DEPURADO!D401," ")</f>
        <v>42293</v>
      </c>
      <c r="G407" s="21">
        <f>[1]DEPURADO!F401</f>
        <v>90000</v>
      </c>
      <c r="H407" s="22">
        <v>0</v>
      </c>
      <c r="I407" s="22">
        <f>+[1]DEPURADO!M401+[1]DEPURADO!N401</f>
        <v>90000</v>
      </c>
      <c r="J407" s="22">
        <f>+[1]DEPURADO!R401</f>
        <v>0</v>
      </c>
      <c r="K407" s="23">
        <f>+[1]DEPURADO!P401+[1]DEPURADO!Q401</f>
        <v>0</v>
      </c>
      <c r="L407" s="22">
        <v>0</v>
      </c>
      <c r="M407" s="22">
        <v>0</v>
      </c>
      <c r="N407" s="22">
        <f t="shared" si="43"/>
        <v>0</v>
      </c>
      <c r="O407" s="22">
        <f t="shared" si="44"/>
        <v>0</v>
      </c>
      <c r="P407" s="18">
        <f>IF([1]DEPURADO!H401&gt;1,0,[1]DEPURADO!B401)</f>
        <v>28679</v>
      </c>
      <c r="Q407" s="24">
        <f t="shared" si="45"/>
        <v>90000</v>
      </c>
      <c r="R407" s="25">
        <f t="shared" si="46"/>
        <v>0</v>
      </c>
      <c r="S407" s="25">
        <f>+[1]DEPURADO!J401</f>
        <v>0</v>
      </c>
      <c r="T407" s="17" t="s">
        <v>45</v>
      </c>
      <c r="U407" s="25">
        <f>+[1]DEPURADO!I401</f>
        <v>0</v>
      </c>
      <c r="V407" s="24"/>
      <c r="W407" s="17" t="s">
        <v>45</v>
      </c>
      <c r="X407" s="25">
        <f>+[1]DEPURADO!K401+[1]DEPURADO!L401</f>
        <v>0</v>
      </c>
      <c r="Y407" s="17" t="s">
        <v>45</v>
      </c>
      <c r="Z407" s="25">
        <f t="shared" si="47"/>
        <v>0</v>
      </c>
      <c r="AA407" s="25"/>
      <c r="AB407" s="25">
        <v>0</v>
      </c>
      <c r="AC407" s="25">
        <v>0</v>
      </c>
      <c r="AD407" s="24"/>
      <c r="AE407" s="24">
        <f>+[1]DEPURADO!K401</f>
        <v>0</v>
      </c>
      <c r="AF407" s="24">
        <v>0</v>
      </c>
      <c r="AG407" s="24">
        <f t="shared" si="48"/>
        <v>0</v>
      </c>
      <c r="AH407" s="24">
        <v>0</v>
      </c>
      <c r="AI407" s="24" t="str">
        <f>+[1]DEPURADO!G401</f>
        <v>SALDO DE CONTRATO LIQUIDADO</v>
      </c>
      <c r="AJ407" s="26"/>
      <c r="AK407" s="27"/>
    </row>
    <row r="408" spans="1:37" s="28" customFormat="1" ht="16.149999999999999" customHeight="1">
      <c r="A408" s="17">
        <f t="shared" si="42"/>
        <v>400</v>
      </c>
      <c r="B408" s="18" t="s">
        <v>44</v>
      </c>
      <c r="C408" s="17">
        <f>+[1]DEPURADO!A402</f>
        <v>27951</v>
      </c>
      <c r="D408" s="17">
        <f>+[1]DEPURADO!B402</f>
        <v>27951</v>
      </c>
      <c r="E408" s="19">
        <f>+[1]DEPURADO!C402</f>
        <v>42277</v>
      </c>
      <c r="F408" s="20">
        <f>+IF([1]DEPURADO!D402&gt;1,[1]DEPURADO!D402," ")</f>
        <v>42293</v>
      </c>
      <c r="G408" s="21">
        <f>[1]DEPURADO!F402</f>
        <v>9060</v>
      </c>
      <c r="H408" s="22">
        <v>0</v>
      </c>
      <c r="I408" s="22">
        <f>+[1]DEPURADO!M402+[1]DEPURADO!N402</f>
        <v>9060</v>
      </c>
      <c r="J408" s="22">
        <f>+[1]DEPURADO!R402</f>
        <v>0</v>
      </c>
      <c r="K408" s="23">
        <f>+[1]DEPURADO!P402+[1]DEPURADO!Q402</f>
        <v>0</v>
      </c>
      <c r="L408" s="22">
        <v>0</v>
      </c>
      <c r="M408" s="22">
        <v>0</v>
      </c>
      <c r="N408" s="22">
        <f t="shared" si="43"/>
        <v>0</v>
      </c>
      <c r="O408" s="22">
        <f t="shared" si="44"/>
        <v>0</v>
      </c>
      <c r="P408" s="18">
        <f>IF([1]DEPURADO!H402&gt;1,0,[1]DEPURADO!B402)</f>
        <v>27951</v>
      </c>
      <c r="Q408" s="24">
        <f t="shared" si="45"/>
        <v>9060</v>
      </c>
      <c r="R408" s="25">
        <f t="shared" si="46"/>
        <v>0</v>
      </c>
      <c r="S408" s="25">
        <f>+[1]DEPURADO!J402</f>
        <v>0</v>
      </c>
      <c r="T408" s="17" t="s">
        <v>45</v>
      </c>
      <c r="U408" s="25">
        <f>+[1]DEPURADO!I402</f>
        <v>0</v>
      </c>
      <c r="V408" s="24"/>
      <c r="W408" s="17" t="s">
        <v>45</v>
      </c>
      <c r="X408" s="25">
        <f>+[1]DEPURADO!K402+[1]DEPURADO!L402</f>
        <v>0</v>
      </c>
      <c r="Y408" s="17" t="s">
        <v>45</v>
      </c>
      <c r="Z408" s="25">
        <f t="shared" si="47"/>
        <v>0</v>
      </c>
      <c r="AA408" s="25"/>
      <c r="AB408" s="25">
        <v>0</v>
      </c>
      <c r="AC408" s="25">
        <v>0</v>
      </c>
      <c r="AD408" s="24"/>
      <c r="AE408" s="24">
        <f>+[1]DEPURADO!K402</f>
        <v>0</v>
      </c>
      <c r="AF408" s="24">
        <v>0</v>
      </c>
      <c r="AG408" s="24">
        <f t="shared" si="48"/>
        <v>0</v>
      </c>
      <c r="AH408" s="24">
        <v>0</v>
      </c>
      <c r="AI408" s="24" t="str">
        <f>+[1]DEPURADO!G402</f>
        <v>SALDO DE CONTRATO LIQUIDADO</v>
      </c>
      <c r="AJ408" s="26"/>
      <c r="AK408" s="27"/>
    </row>
    <row r="409" spans="1:37" s="28" customFormat="1" ht="16.149999999999999" customHeight="1">
      <c r="A409" s="17">
        <f t="shared" si="42"/>
        <v>401</v>
      </c>
      <c r="B409" s="18" t="s">
        <v>44</v>
      </c>
      <c r="C409" s="17">
        <f>+[1]DEPURADO!A403</f>
        <v>27990</v>
      </c>
      <c r="D409" s="17">
        <f>+[1]DEPURADO!B403</f>
        <v>27990</v>
      </c>
      <c r="E409" s="19">
        <f>+[1]DEPURADO!C403</f>
        <v>42277</v>
      </c>
      <c r="F409" s="20">
        <f>+IF([1]DEPURADO!D403&gt;1,[1]DEPURADO!D403," ")</f>
        <v>42293</v>
      </c>
      <c r="G409" s="21">
        <f>[1]DEPURADO!F403</f>
        <v>9060</v>
      </c>
      <c r="H409" s="22">
        <v>0</v>
      </c>
      <c r="I409" s="22">
        <f>+[1]DEPURADO!M403+[1]DEPURADO!N403</f>
        <v>9060</v>
      </c>
      <c r="J409" s="22">
        <f>+[1]DEPURADO!R403</f>
        <v>0</v>
      </c>
      <c r="K409" s="23">
        <f>+[1]DEPURADO!P403+[1]DEPURADO!Q403</f>
        <v>0</v>
      </c>
      <c r="L409" s="22">
        <v>0</v>
      </c>
      <c r="M409" s="22">
        <v>0</v>
      </c>
      <c r="N409" s="22">
        <f t="shared" si="43"/>
        <v>0</v>
      </c>
      <c r="O409" s="22">
        <f t="shared" si="44"/>
        <v>0</v>
      </c>
      <c r="P409" s="18">
        <f>IF([1]DEPURADO!H403&gt;1,0,[1]DEPURADO!B403)</f>
        <v>27990</v>
      </c>
      <c r="Q409" s="24">
        <f t="shared" si="45"/>
        <v>9060</v>
      </c>
      <c r="R409" s="25">
        <f t="shared" si="46"/>
        <v>0</v>
      </c>
      <c r="S409" s="25">
        <f>+[1]DEPURADO!J403</f>
        <v>0</v>
      </c>
      <c r="T409" s="17" t="s">
        <v>45</v>
      </c>
      <c r="U409" s="25">
        <f>+[1]DEPURADO!I403</f>
        <v>0</v>
      </c>
      <c r="V409" s="24"/>
      <c r="W409" s="17" t="s">
        <v>45</v>
      </c>
      <c r="X409" s="25">
        <f>+[1]DEPURADO!K403+[1]DEPURADO!L403</f>
        <v>0</v>
      </c>
      <c r="Y409" s="17" t="s">
        <v>45</v>
      </c>
      <c r="Z409" s="25">
        <f t="shared" si="47"/>
        <v>0</v>
      </c>
      <c r="AA409" s="25"/>
      <c r="AB409" s="25">
        <v>0</v>
      </c>
      <c r="AC409" s="25">
        <v>0</v>
      </c>
      <c r="AD409" s="24"/>
      <c r="AE409" s="24">
        <f>+[1]DEPURADO!K403</f>
        <v>0</v>
      </c>
      <c r="AF409" s="24">
        <v>0</v>
      </c>
      <c r="AG409" s="24">
        <f t="shared" si="48"/>
        <v>0</v>
      </c>
      <c r="AH409" s="24">
        <v>0</v>
      </c>
      <c r="AI409" s="24" t="str">
        <f>+[1]DEPURADO!G403</f>
        <v>SALDO DE CONTRATO LIQUIDADO</v>
      </c>
      <c r="AJ409" s="26"/>
      <c r="AK409" s="27"/>
    </row>
    <row r="410" spans="1:37" s="28" customFormat="1" ht="16.149999999999999" customHeight="1">
      <c r="A410" s="17">
        <f t="shared" si="42"/>
        <v>402</v>
      </c>
      <c r="B410" s="18" t="s">
        <v>44</v>
      </c>
      <c r="C410" s="17">
        <f>+[1]DEPURADO!A404</f>
        <v>28060</v>
      </c>
      <c r="D410" s="17">
        <f>+[1]DEPURADO!B404</f>
        <v>28060</v>
      </c>
      <c r="E410" s="19">
        <f>+[1]DEPURADO!C404</f>
        <v>42277</v>
      </c>
      <c r="F410" s="20">
        <f>+IF([1]DEPURADO!D404&gt;1,[1]DEPURADO!D404," ")</f>
        <v>42293</v>
      </c>
      <c r="G410" s="21">
        <f>[1]DEPURADO!F404</f>
        <v>9060</v>
      </c>
      <c r="H410" s="22">
        <v>0</v>
      </c>
      <c r="I410" s="22">
        <f>+[1]DEPURADO!M404+[1]DEPURADO!N404</f>
        <v>9060</v>
      </c>
      <c r="J410" s="22">
        <f>+[1]DEPURADO!R404</f>
        <v>0</v>
      </c>
      <c r="K410" s="23">
        <f>+[1]DEPURADO!P404+[1]DEPURADO!Q404</f>
        <v>0</v>
      </c>
      <c r="L410" s="22">
        <v>0</v>
      </c>
      <c r="M410" s="22">
        <v>0</v>
      </c>
      <c r="N410" s="22">
        <f t="shared" si="43"/>
        <v>0</v>
      </c>
      <c r="O410" s="22">
        <f t="shared" si="44"/>
        <v>0</v>
      </c>
      <c r="P410" s="18">
        <f>IF([1]DEPURADO!H404&gt;1,0,[1]DEPURADO!B404)</f>
        <v>28060</v>
      </c>
      <c r="Q410" s="24">
        <f t="shared" si="45"/>
        <v>9060</v>
      </c>
      <c r="R410" s="25">
        <f t="shared" si="46"/>
        <v>0</v>
      </c>
      <c r="S410" s="25">
        <f>+[1]DEPURADO!J404</f>
        <v>0</v>
      </c>
      <c r="T410" s="17" t="s">
        <v>45</v>
      </c>
      <c r="U410" s="25">
        <f>+[1]DEPURADO!I404</f>
        <v>0</v>
      </c>
      <c r="V410" s="24"/>
      <c r="W410" s="17" t="s">
        <v>45</v>
      </c>
      <c r="X410" s="25">
        <f>+[1]DEPURADO!K404+[1]DEPURADO!L404</f>
        <v>0</v>
      </c>
      <c r="Y410" s="17" t="s">
        <v>45</v>
      </c>
      <c r="Z410" s="25">
        <f t="shared" si="47"/>
        <v>0</v>
      </c>
      <c r="AA410" s="25"/>
      <c r="AB410" s="25">
        <v>0</v>
      </c>
      <c r="AC410" s="25">
        <v>0</v>
      </c>
      <c r="AD410" s="24"/>
      <c r="AE410" s="24">
        <f>+[1]DEPURADO!K404</f>
        <v>0</v>
      </c>
      <c r="AF410" s="24">
        <v>0</v>
      </c>
      <c r="AG410" s="24">
        <f t="shared" si="48"/>
        <v>0</v>
      </c>
      <c r="AH410" s="24">
        <v>0</v>
      </c>
      <c r="AI410" s="24" t="str">
        <f>+[1]DEPURADO!G404</f>
        <v>SALDO DE CONTRATO LIQUIDADO</v>
      </c>
      <c r="AJ410" s="26"/>
      <c r="AK410" s="27"/>
    </row>
    <row r="411" spans="1:37" s="28" customFormat="1" ht="16.149999999999999" customHeight="1">
      <c r="A411" s="17">
        <f t="shared" si="42"/>
        <v>403</v>
      </c>
      <c r="B411" s="18" t="s">
        <v>44</v>
      </c>
      <c r="C411" s="17">
        <f>+[1]DEPURADO!A405</f>
        <v>28263</v>
      </c>
      <c r="D411" s="17">
        <f>+[1]DEPURADO!B405</f>
        <v>28263</v>
      </c>
      <c r="E411" s="19">
        <f>+[1]DEPURADO!C405</f>
        <v>42277</v>
      </c>
      <c r="F411" s="20">
        <f>+IF([1]DEPURADO!D405&gt;1,[1]DEPURADO!D405," ")</f>
        <v>42293</v>
      </c>
      <c r="G411" s="21">
        <f>[1]DEPURADO!F405</f>
        <v>9060</v>
      </c>
      <c r="H411" s="22">
        <v>0</v>
      </c>
      <c r="I411" s="22">
        <f>+[1]DEPURADO!M405+[1]DEPURADO!N405</f>
        <v>9060</v>
      </c>
      <c r="J411" s="22">
        <f>+[1]DEPURADO!R405</f>
        <v>0</v>
      </c>
      <c r="K411" s="23">
        <f>+[1]DEPURADO!P405+[1]DEPURADO!Q405</f>
        <v>0</v>
      </c>
      <c r="L411" s="22">
        <v>0</v>
      </c>
      <c r="M411" s="22">
        <v>0</v>
      </c>
      <c r="N411" s="22">
        <f t="shared" si="43"/>
        <v>0</v>
      </c>
      <c r="O411" s="22">
        <f t="shared" si="44"/>
        <v>0</v>
      </c>
      <c r="P411" s="18">
        <f>IF([1]DEPURADO!H405&gt;1,0,[1]DEPURADO!B405)</f>
        <v>28263</v>
      </c>
      <c r="Q411" s="24">
        <f t="shared" si="45"/>
        <v>9060</v>
      </c>
      <c r="R411" s="25">
        <f t="shared" si="46"/>
        <v>0</v>
      </c>
      <c r="S411" s="25">
        <f>+[1]DEPURADO!J405</f>
        <v>0</v>
      </c>
      <c r="T411" s="17" t="s">
        <v>45</v>
      </c>
      <c r="U411" s="25">
        <f>+[1]DEPURADO!I405</f>
        <v>0</v>
      </c>
      <c r="V411" s="24"/>
      <c r="W411" s="17" t="s">
        <v>45</v>
      </c>
      <c r="X411" s="25">
        <f>+[1]DEPURADO!K405+[1]DEPURADO!L405</f>
        <v>0</v>
      </c>
      <c r="Y411" s="17" t="s">
        <v>45</v>
      </c>
      <c r="Z411" s="25">
        <f t="shared" si="47"/>
        <v>0</v>
      </c>
      <c r="AA411" s="25"/>
      <c r="AB411" s="25">
        <v>0</v>
      </c>
      <c r="AC411" s="25">
        <v>0</v>
      </c>
      <c r="AD411" s="24"/>
      <c r="AE411" s="24">
        <f>+[1]DEPURADO!K405</f>
        <v>0</v>
      </c>
      <c r="AF411" s="24">
        <v>0</v>
      </c>
      <c r="AG411" s="24">
        <f t="shared" si="48"/>
        <v>0</v>
      </c>
      <c r="AH411" s="24">
        <v>0</v>
      </c>
      <c r="AI411" s="24" t="str">
        <f>+[1]DEPURADO!G405</f>
        <v>SALDO DE CONTRATO LIQUIDADO</v>
      </c>
      <c r="AJ411" s="26"/>
      <c r="AK411" s="27"/>
    </row>
    <row r="412" spans="1:37" s="28" customFormat="1" ht="16.149999999999999" customHeight="1">
      <c r="A412" s="17">
        <f t="shared" si="42"/>
        <v>404</v>
      </c>
      <c r="B412" s="18" t="s">
        <v>44</v>
      </c>
      <c r="C412" s="17">
        <f>+[1]DEPURADO!A406</f>
        <v>28105</v>
      </c>
      <c r="D412" s="17">
        <f>+[1]DEPURADO!B406</f>
        <v>28105</v>
      </c>
      <c r="E412" s="19">
        <f>+[1]DEPURADO!C406</f>
        <v>42277</v>
      </c>
      <c r="F412" s="20">
        <f>+IF([1]DEPURADO!D406&gt;1,[1]DEPURADO!D406," ")</f>
        <v>42293</v>
      </c>
      <c r="G412" s="21">
        <f>[1]DEPURADO!F406</f>
        <v>9060</v>
      </c>
      <c r="H412" s="22">
        <v>0</v>
      </c>
      <c r="I412" s="22">
        <f>+[1]DEPURADO!M406+[1]DEPURADO!N406</f>
        <v>9060</v>
      </c>
      <c r="J412" s="22">
        <f>+[1]DEPURADO!R406</f>
        <v>0</v>
      </c>
      <c r="K412" s="23">
        <f>+[1]DEPURADO!P406+[1]DEPURADO!Q406</f>
        <v>0</v>
      </c>
      <c r="L412" s="22">
        <v>0</v>
      </c>
      <c r="M412" s="22">
        <v>0</v>
      </c>
      <c r="N412" s="22">
        <f t="shared" si="43"/>
        <v>0</v>
      </c>
      <c r="O412" s="22">
        <f t="shared" si="44"/>
        <v>0</v>
      </c>
      <c r="P412" s="18">
        <f>IF([1]DEPURADO!H406&gt;1,0,[1]DEPURADO!B406)</f>
        <v>28105</v>
      </c>
      <c r="Q412" s="24">
        <f t="shared" si="45"/>
        <v>9060</v>
      </c>
      <c r="R412" s="25">
        <f t="shared" si="46"/>
        <v>0</v>
      </c>
      <c r="S412" s="25">
        <f>+[1]DEPURADO!J406</f>
        <v>0</v>
      </c>
      <c r="T412" s="17" t="s">
        <v>45</v>
      </c>
      <c r="U412" s="25">
        <f>+[1]DEPURADO!I406</f>
        <v>0</v>
      </c>
      <c r="V412" s="24"/>
      <c r="W412" s="17" t="s">
        <v>45</v>
      </c>
      <c r="X412" s="25">
        <f>+[1]DEPURADO!K406+[1]DEPURADO!L406</f>
        <v>0</v>
      </c>
      <c r="Y412" s="17" t="s">
        <v>45</v>
      </c>
      <c r="Z412" s="25">
        <f t="shared" si="47"/>
        <v>0</v>
      </c>
      <c r="AA412" s="25"/>
      <c r="AB412" s="25">
        <v>0</v>
      </c>
      <c r="AC412" s="25">
        <v>0</v>
      </c>
      <c r="AD412" s="24"/>
      <c r="AE412" s="24">
        <f>+[1]DEPURADO!K406</f>
        <v>0</v>
      </c>
      <c r="AF412" s="24">
        <v>0</v>
      </c>
      <c r="AG412" s="24">
        <f t="shared" si="48"/>
        <v>0</v>
      </c>
      <c r="AH412" s="24">
        <v>0</v>
      </c>
      <c r="AI412" s="24" t="str">
        <f>+[1]DEPURADO!G406</f>
        <v>SALDO DE CONTRATO LIQUIDADO</v>
      </c>
      <c r="AJ412" s="26"/>
      <c r="AK412" s="27"/>
    </row>
    <row r="413" spans="1:37" s="28" customFormat="1" ht="16.149999999999999" customHeight="1">
      <c r="A413" s="17">
        <f t="shared" si="42"/>
        <v>405</v>
      </c>
      <c r="B413" s="18" t="s">
        <v>44</v>
      </c>
      <c r="C413" s="17">
        <f>+[1]DEPURADO!A407</f>
        <v>28653</v>
      </c>
      <c r="D413" s="17">
        <f>+[1]DEPURADO!B407</f>
        <v>28653</v>
      </c>
      <c r="E413" s="19">
        <f>+[1]DEPURADO!C407</f>
        <v>42277</v>
      </c>
      <c r="F413" s="20">
        <f>+IF([1]DEPURADO!D407&gt;1,[1]DEPURADO!D407," ")</f>
        <v>42293</v>
      </c>
      <c r="G413" s="21">
        <f>[1]DEPURADO!F407</f>
        <v>94250</v>
      </c>
      <c r="H413" s="22">
        <v>0</v>
      </c>
      <c r="I413" s="22">
        <f>+[1]DEPURADO!M407+[1]DEPURADO!N407</f>
        <v>94250</v>
      </c>
      <c r="J413" s="22">
        <f>+[1]DEPURADO!R407</f>
        <v>0</v>
      </c>
      <c r="K413" s="23">
        <f>+[1]DEPURADO!P407+[1]DEPURADO!Q407</f>
        <v>0</v>
      </c>
      <c r="L413" s="22">
        <v>0</v>
      </c>
      <c r="M413" s="22">
        <v>0</v>
      </c>
      <c r="N413" s="22">
        <f t="shared" si="43"/>
        <v>0</v>
      </c>
      <c r="O413" s="22">
        <f t="shared" si="44"/>
        <v>0</v>
      </c>
      <c r="P413" s="18">
        <f>IF([1]DEPURADO!H407&gt;1,0,[1]DEPURADO!B407)</f>
        <v>28653</v>
      </c>
      <c r="Q413" s="24">
        <f t="shared" si="45"/>
        <v>94250</v>
      </c>
      <c r="R413" s="25">
        <f t="shared" si="46"/>
        <v>0</v>
      </c>
      <c r="S413" s="25">
        <f>+[1]DEPURADO!J407</f>
        <v>0</v>
      </c>
      <c r="T413" s="17" t="s">
        <v>45</v>
      </c>
      <c r="U413" s="25">
        <f>+[1]DEPURADO!I407</f>
        <v>0</v>
      </c>
      <c r="V413" s="24"/>
      <c r="W413" s="17" t="s">
        <v>45</v>
      </c>
      <c r="X413" s="25">
        <f>+[1]DEPURADO!K407+[1]DEPURADO!L407</f>
        <v>0</v>
      </c>
      <c r="Y413" s="17" t="s">
        <v>45</v>
      </c>
      <c r="Z413" s="25">
        <f t="shared" si="47"/>
        <v>0</v>
      </c>
      <c r="AA413" s="25"/>
      <c r="AB413" s="25">
        <v>0</v>
      </c>
      <c r="AC413" s="25">
        <v>0</v>
      </c>
      <c r="AD413" s="24"/>
      <c r="AE413" s="24">
        <f>+[1]DEPURADO!K407</f>
        <v>0</v>
      </c>
      <c r="AF413" s="24">
        <v>0</v>
      </c>
      <c r="AG413" s="24">
        <f t="shared" si="48"/>
        <v>0</v>
      </c>
      <c r="AH413" s="24">
        <v>0</v>
      </c>
      <c r="AI413" s="24" t="str">
        <f>+[1]DEPURADO!G407</f>
        <v>SALDO DE CONTRATO LIQUIDADO</v>
      </c>
      <c r="AJ413" s="26"/>
      <c r="AK413" s="27"/>
    </row>
    <row r="414" spans="1:37" s="28" customFormat="1" ht="16.149999999999999" customHeight="1">
      <c r="A414" s="17">
        <f t="shared" si="42"/>
        <v>406</v>
      </c>
      <c r="B414" s="18" t="s">
        <v>44</v>
      </c>
      <c r="C414" s="17">
        <f>+[1]DEPURADO!A408</f>
        <v>28030</v>
      </c>
      <c r="D414" s="17">
        <f>+[1]DEPURADO!B408</f>
        <v>28030</v>
      </c>
      <c r="E414" s="19">
        <f>+[1]DEPURADO!C408</f>
        <v>42277</v>
      </c>
      <c r="F414" s="20">
        <f>+IF([1]DEPURADO!D408&gt;1,[1]DEPURADO!D408," ")</f>
        <v>42293</v>
      </c>
      <c r="G414" s="21">
        <f>[1]DEPURADO!F408</f>
        <v>9560</v>
      </c>
      <c r="H414" s="22">
        <v>0</v>
      </c>
      <c r="I414" s="22">
        <f>+[1]DEPURADO!M408+[1]DEPURADO!N408</f>
        <v>9560</v>
      </c>
      <c r="J414" s="22">
        <f>+[1]DEPURADO!R408</f>
        <v>0</v>
      </c>
      <c r="K414" s="23">
        <f>+[1]DEPURADO!P408+[1]DEPURADO!Q408</f>
        <v>0</v>
      </c>
      <c r="L414" s="22">
        <v>0</v>
      </c>
      <c r="M414" s="22">
        <v>0</v>
      </c>
      <c r="N414" s="22">
        <f t="shared" si="43"/>
        <v>0</v>
      </c>
      <c r="O414" s="22">
        <f t="shared" si="44"/>
        <v>0</v>
      </c>
      <c r="P414" s="18">
        <f>IF([1]DEPURADO!H408&gt;1,0,[1]DEPURADO!B408)</f>
        <v>28030</v>
      </c>
      <c r="Q414" s="24">
        <f t="shared" si="45"/>
        <v>9560</v>
      </c>
      <c r="R414" s="25">
        <f t="shared" si="46"/>
        <v>0</v>
      </c>
      <c r="S414" s="25">
        <f>+[1]DEPURADO!J408</f>
        <v>0</v>
      </c>
      <c r="T414" s="17" t="s">
        <v>45</v>
      </c>
      <c r="U414" s="25">
        <f>+[1]DEPURADO!I408</f>
        <v>0</v>
      </c>
      <c r="V414" s="24"/>
      <c r="W414" s="17" t="s">
        <v>45</v>
      </c>
      <c r="X414" s="25">
        <f>+[1]DEPURADO!K408+[1]DEPURADO!L408</f>
        <v>0</v>
      </c>
      <c r="Y414" s="17" t="s">
        <v>45</v>
      </c>
      <c r="Z414" s="25">
        <f t="shared" si="47"/>
        <v>0</v>
      </c>
      <c r="AA414" s="25"/>
      <c r="AB414" s="25">
        <v>0</v>
      </c>
      <c r="AC414" s="25">
        <v>0</v>
      </c>
      <c r="AD414" s="24"/>
      <c r="AE414" s="24">
        <f>+[1]DEPURADO!K408</f>
        <v>0</v>
      </c>
      <c r="AF414" s="24">
        <v>0</v>
      </c>
      <c r="AG414" s="24">
        <f t="shared" si="48"/>
        <v>0</v>
      </c>
      <c r="AH414" s="24">
        <v>0</v>
      </c>
      <c r="AI414" s="24" t="str">
        <f>+[1]DEPURADO!G408</f>
        <v>SALDO DE CONTRATO LIQUIDADO</v>
      </c>
      <c r="AJ414" s="26"/>
      <c r="AK414" s="27"/>
    </row>
    <row r="415" spans="1:37" s="28" customFormat="1" ht="16.149999999999999" customHeight="1">
      <c r="A415" s="17">
        <f t="shared" si="42"/>
        <v>407</v>
      </c>
      <c r="B415" s="18" t="s">
        <v>44</v>
      </c>
      <c r="C415" s="17">
        <f>+[1]DEPURADO!A409</f>
        <v>28059</v>
      </c>
      <c r="D415" s="17">
        <f>+[1]DEPURADO!B409</f>
        <v>28059</v>
      </c>
      <c r="E415" s="19">
        <f>+[1]DEPURADO!C409</f>
        <v>42277</v>
      </c>
      <c r="F415" s="20">
        <f>+IF([1]DEPURADO!D409&gt;1,[1]DEPURADO!D409," ")</f>
        <v>42293</v>
      </c>
      <c r="G415" s="21">
        <f>[1]DEPURADO!F409</f>
        <v>9680</v>
      </c>
      <c r="H415" s="22">
        <v>0</v>
      </c>
      <c r="I415" s="22">
        <f>+[1]DEPURADO!M409+[1]DEPURADO!N409</f>
        <v>9680</v>
      </c>
      <c r="J415" s="22">
        <f>+[1]DEPURADO!R409</f>
        <v>0</v>
      </c>
      <c r="K415" s="23">
        <f>+[1]DEPURADO!P409+[1]DEPURADO!Q409</f>
        <v>0</v>
      </c>
      <c r="L415" s="22">
        <v>0</v>
      </c>
      <c r="M415" s="22">
        <v>0</v>
      </c>
      <c r="N415" s="22">
        <f t="shared" si="43"/>
        <v>0</v>
      </c>
      <c r="O415" s="22">
        <f t="shared" si="44"/>
        <v>0</v>
      </c>
      <c r="P415" s="18">
        <f>IF([1]DEPURADO!H409&gt;1,0,[1]DEPURADO!B409)</f>
        <v>28059</v>
      </c>
      <c r="Q415" s="24">
        <f t="shared" si="45"/>
        <v>9680</v>
      </c>
      <c r="R415" s="25">
        <f t="shared" si="46"/>
        <v>0</v>
      </c>
      <c r="S415" s="25">
        <f>+[1]DEPURADO!J409</f>
        <v>0</v>
      </c>
      <c r="T415" s="17" t="s">
        <v>45</v>
      </c>
      <c r="U415" s="25">
        <f>+[1]DEPURADO!I409</f>
        <v>0</v>
      </c>
      <c r="V415" s="24"/>
      <c r="W415" s="17" t="s">
        <v>45</v>
      </c>
      <c r="X415" s="25">
        <f>+[1]DEPURADO!K409+[1]DEPURADO!L409</f>
        <v>0</v>
      </c>
      <c r="Y415" s="17" t="s">
        <v>45</v>
      </c>
      <c r="Z415" s="25">
        <f t="shared" si="47"/>
        <v>0</v>
      </c>
      <c r="AA415" s="25"/>
      <c r="AB415" s="25">
        <v>0</v>
      </c>
      <c r="AC415" s="25">
        <v>0</v>
      </c>
      <c r="AD415" s="24"/>
      <c r="AE415" s="24">
        <f>+[1]DEPURADO!K409</f>
        <v>0</v>
      </c>
      <c r="AF415" s="24">
        <v>0</v>
      </c>
      <c r="AG415" s="24">
        <f t="shared" si="48"/>
        <v>0</v>
      </c>
      <c r="AH415" s="24">
        <v>0</v>
      </c>
      <c r="AI415" s="24" t="str">
        <f>+[1]DEPURADO!G409</f>
        <v>SALDO DE CONTRATO LIQUIDADO</v>
      </c>
      <c r="AJ415" s="26"/>
      <c r="AK415" s="27"/>
    </row>
    <row r="416" spans="1:37" s="28" customFormat="1" ht="16.149999999999999" customHeight="1">
      <c r="A416" s="17">
        <f t="shared" si="42"/>
        <v>408</v>
      </c>
      <c r="B416" s="18" t="s">
        <v>44</v>
      </c>
      <c r="C416" s="17">
        <f>+[1]DEPURADO!A410</f>
        <v>28239</v>
      </c>
      <c r="D416" s="17">
        <f>+[1]DEPURADO!B410</f>
        <v>28239</v>
      </c>
      <c r="E416" s="19">
        <f>+[1]DEPURADO!C410</f>
        <v>42277</v>
      </c>
      <c r="F416" s="20">
        <f>+IF([1]DEPURADO!D410&gt;1,[1]DEPURADO!D410," ")</f>
        <v>42293</v>
      </c>
      <c r="G416" s="21">
        <f>[1]DEPURADO!F410</f>
        <v>97160</v>
      </c>
      <c r="H416" s="22">
        <v>0</v>
      </c>
      <c r="I416" s="22">
        <f>+[1]DEPURADO!M410+[1]DEPURADO!N410</f>
        <v>97160</v>
      </c>
      <c r="J416" s="22">
        <f>+[1]DEPURADO!R410</f>
        <v>0</v>
      </c>
      <c r="K416" s="23">
        <f>+[1]DEPURADO!P410+[1]DEPURADO!Q410</f>
        <v>0</v>
      </c>
      <c r="L416" s="22">
        <v>0</v>
      </c>
      <c r="M416" s="22">
        <v>0</v>
      </c>
      <c r="N416" s="22">
        <f t="shared" si="43"/>
        <v>0</v>
      </c>
      <c r="O416" s="22">
        <f t="shared" si="44"/>
        <v>0</v>
      </c>
      <c r="P416" s="18">
        <f>IF([1]DEPURADO!H410&gt;1,0,[1]DEPURADO!B410)</f>
        <v>28239</v>
      </c>
      <c r="Q416" s="24">
        <f t="shared" si="45"/>
        <v>97160</v>
      </c>
      <c r="R416" s="25">
        <f t="shared" si="46"/>
        <v>0</v>
      </c>
      <c r="S416" s="25">
        <f>+[1]DEPURADO!J410</f>
        <v>0</v>
      </c>
      <c r="T416" s="17" t="s">
        <v>45</v>
      </c>
      <c r="U416" s="25">
        <f>+[1]DEPURADO!I410</f>
        <v>0</v>
      </c>
      <c r="V416" s="24"/>
      <c r="W416" s="17" t="s">
        <v>45</v>
      </c>
      <c r="X416" s="25">
        <f>+[1]DEPURADO!K410+[1]DEPURADO!L410</f>
        <v>0</v>
      </c>
      <c r="Y416" s="17" t="s">
        <v>45</v>
      </c>
      <c r="Z416" s="25">
        <f t="shared" si="47"/>
        <v>0</v>
      </c>
      <c r="AA416" s="25"/>
      <c r="AB416" s="25">
        <v>0</v>
      </c>
      <c r="AC416" s="25">
        <v>0</v>
      </c>
      <c r="AD416" s="24"/>
      <c r="AE416" s="24">
        <f>+[1]DEPURADO!K410</f>
        <v>0</v>
      </c>
      <c r="AF416" s="24">
        <v>0</v>
      </c>
      <c r="AG416" s="24">
        <f t="shared" si="48"/>
        <v>0</v>
      </c>
      <c r="AH416" s="24">
        <v>0</v>
      </c>
      <c r="AI416" s="24" t="str">
        <f>+[1]DEPURADO!G410</f>
        <v>SALDO DE CONTRATO LIQUIDADO</v>
      </c>
      <c r="AJ416" s="26"/>
      <c r="AK416" s="27"/>
    </row>
    <row r="417" spans="1:37" s="28" customFormat="1" ht="16.149999999999999" customHeight="1">
      <c r="A417" s="17">
        <f t="shared" si="42"/>
        <v>409</v>
      </c>
      <c r="B417" s="18" t="s">
        <v>44</v>
      </c>
      <c r="C417" s="17">
        <f>+[1]DEPURADO!A411</f>
        <v>28672</v>
      </c>
      <c r="D417" s="17">
        <f>+[1]DEPURADO!B411</f>
        <v>28672</v>
      </c>
      <c r="E417" s="19">
        <f>+[1]DEPURADO!C411</f>
        <v>42277</v>
      </c>
      <c r="F417" s="20">
        <f>+IF([1]DEPURADO!D411&gt;1,[1]DEPURADO!D411," ")</f>
        <v>42293</v>
      </c>
      <c r="G417" s="21">
        <f>[1]DEPURADO!F411</f>
        <v>97790</v>
      </c>
      <c r="H417" s="22">
        <v>0</v>
      </c>
      <c r="I417" s="22">
        <f>+[1]DEPURADO!M411+[1]DEPURADO!N411</f>
        <v>97790</v>
      </c>
      <c r="J417" s="22">
        <f>+[1]DEPURADO!R411</f>
        <v>0</v>
      </c>
      <c r="K417" s="23">
        <f>+[1]DEPURADO!P411+[1]DEPURADO!Q411</f>
        <v>0</v>
      </c>
      <c r="L417" s="22">
        <v>0</v>
      </c>
      <c r="M417" s="22">
        <v>0</v>
      </c>
      <c r="N417" s="22">
        <f t="shared" si="43"/>
        <v>0</v>
      </c>
      <c r="O417" s="22">
        <f t="shared" si="44"/>
        <v>0</v>
      </c>
      <c r="P417" s="18">
        <f>IF([1]DEPURADO!H411&gt;1,0,[1]DEPURADO!B411)</f>
        <v>28672</v>
      </c>
      <c r="Q417" s="24">
        <f t="shared" si="45"/>
        <v>97790</v>
      </c>
      <c r="R417" s="25">
        <f t="shared" si="46"/>
        <v>0</v>
      </c>
      <c r="S417" s="25">
        <f>+[1]DEPURADO!J411</f>
        <v>0</v>
      </c>
      <c r="T417" s="17" t="s">
        <v>45</v>
      </c>
      <c r="U417" s="25">
        <f>+[1]DEPURADO!I411</f>
        <v>0</v>
      </c>
      <c r="V417" s="24"/>
      <c r="W417" s="17" t="s">
        <v>45</v>
      </c>
      <c r="X417" s="25">
        <f>+[1]DEPURADO!K411+[1]DEPURADO!L411</f>
        <v>0</v>
      </c>
      <c r="Y417" s="17" t="s">
        <v>45</v>
      </c>
      <c r="Z417" s="25">
        <f t="shared" si="47"/>
        <v>0</v>
      </c>
      <c r="AA417" s="25"/>
      <c r="AB417" s="25">
        <v>0</v>
      </c>
      <c r="AC417" s="25">
        <v>0</v>
      </c>
      <c r="AD417" s="24"/>
      <c r="AE417" s="24">
        <f>+[1]DEPURADO!K411</f>
        <v>0</v>
      </c>
      <c r="AF417" s="24">
        <v>0</v>
      </c>
      <c r="AG417" s="24">
        <f t="shared" si="48"/>
        <v>0</v>
      </c>
      <c r="AH417" s="24">
        <v>0</v>
      </c>
      <c r="AI417" s="24" t="str">
        <f>+[1]DEPURADO!G411</f>
        <v>SALDO DE CONTRATO LIQUIDADO</v>
      </c>
      <c r="AJ417" s="26"/>
      <c r="AK417" s="27"/>
    </row>
    <row r="418" spans="1:37" s="28" customFormat="1" ht="16.149999999999999" customHeight="1">
      <c r="A418" s="17">
        <f t="shared" si="42"/>
        <v>410</v>
      </c>
      <c r="B418" s="18" t="s">
        <v>44</v>
      </c>
      <c r="C418" s="17">
        <f>+[1]DEPURADO!A412</f>
        <v>28008</v>
      </c>
      <c r="D418" s="17">
        <f>+[1]DEPURADO!B412</f>
        <v>28008</v>
      </c>
      <c r="E418" s="19">
        <f>+[1]DEPURADO!C412</f>
        <v>42277</v>
      </c>
      <c r="F418" s="20">
        <f>+IF([1]DEPURADO!D412&gt;1,[1]DEPURADO!D412," ")</f>
        <v>42293</v>
      </c>
      <c r="G418" s="21">
        <f>[1]DEPURADO!F412</f>
        <v>99180</v>
      </c>
      <c r="H418" s="22">
        <v>0</v>
      </c>
      <c r="I418" s="22">
        <f>+[1]DEPURADO!M412+[1]DEPURADO!N412</f>
        <v>99180</v>
      </c>
      <c r="J418" s="22">
        <f>+[1]DEPURADO!R412</f>
        <v>0</v>
      </c>
      <c r="K418" s="23">
        <f>+[1]DEPURADO!P412+[1]DEPURADO!Q412</f>
        <v>0</v>
      </c>
      <c r="L418" s="22">
        <v>0</v>
      </c>
      <c r="M418" s="22">
        <v>0</v>
      </c>
      <c r="N418" s="22">
        <f t="shared" si="43"/>
        <v>0</v>
      </c>
      <c r="O418" s="22">
        <f t="shared" si="44"/>
        <v>0</v>
      </c>
      <c r="P418" s="18">
        <f>IF([1]DEPURADO!H412&gt;1,0,[1]DEPURADO!B412)</f>
        <v>28008</v>
      </c>
      <c r="Q418" s="24">
        <f t="shared" si="45"/>
        <v>99180</v>
      </c>
      <c r="R418" s="25">
        <f t="shared" si="46"/>
        <v>0</v>
      </c>
      <c r="S418" s="25">
        <f>+[1]DEPURADO!J412</f>
        <v>0</v>
      </c>
      <c r="T418" s="17" t="s">
        <v>45</v>
      </c>
      <c r="U418" s="25">
        <f>+[1]DEPURADO!I412</f>
        <v>0</v>
      </c>
      <c r="V418" s="24"/>
      <c r="W418" s="17" t="s">
        <v>45</v>
      </c>
      <c r="X418" s="25">
        <f>+[1]DEPURADO!K412+[1]DEPURADO!L412</f>
        <v>0</v>
      </c>
      <c r="Y418" s="17" t="s">
        <v>45</v>
      </c>
      <c r="Z418" s="25">
        <f t="shared" si="47"/>
        <v>0</v>
      </c>
      <c r="AA418" s="25"/>
      <c r="AB418" s="25">
        <v>0</v>
      </c>
      <c r="AC418" s="25">
        <v>0</v>
      </c>
      <c r="AD418" s="24"/>
      <c r="AE418" s="24">
        <f>+[1]DEPURADO!K412</f>
        <v>0</v>
      </c>
      <c r="AF418" s="24">
        <v>0</v>
      </c>
      <c r="AG418" s="24">
        <f t="shared" si="48"/>
        <v>0</v>
      </c>
      <c r="AH418" s="24">
        <v>0</v>
      </c>
      <c r="AI418" s="24" t="str">
        <f>+[1]DEPURADO!G412</f>
        <v>SALDO DE CONTRATO LIQUIDADO</v>
      </c>
      <c r="AJ418" s="26"/>
      <c r="AK418" s="27"/>
    </row>
    <row r="419" spans="1:37" s="28" customFormat="1" ht="16.149999999999999" customHeight="1">
      <c r="A419" s="17">
        <f t="shared" si="42"/>
        <v>411</v>
      </c>
      <c r="B419" s="18" t="s">
        <v>44</v>
      </c>
      <c r="C419" s="17">
        <f>+[1]DEPURADO!A413</f>
        <v>28092</v>
      </c>
      <c r="D419" s="17">
        <f>+[1]DEPURADO!B413</f>
        <v>28092</v>
      </c>
      <c r="E419" s="19">
        <f>+[1]DEPURADO!C413</f>
        <v>42277</v>
      </c>
      <c r="F419" s="20">
        <f>+IF([1]DEPURADO!D413&gt;1,[1]DEPURADO!D413," ")</f>
        <v>42293</v>
      </c>
      <c r="G419" s="21">
        <f>[1]DEPURADO!F413</f>
        <v>99720</v>
      </c>
      <c r="H419" s="22">
        <v>0</v>
      </c>
      <c r="I419" s="22">
        <f>+[1]DEPURADO!M413+[1]DEPURADO!N413</f>
        <v>99720</v>
      </c>
      <c r="J419" s="22">
        <f>+[1]DEPURADO!R413</f>
        <v>0</v>
      </c>
      <c r="K419" s="23">
        <f>+[1]DEPURADO!P413+[1]DEPURADO!Q413</f>
        <v>0</v>
      </c>
      <c r="L419" s="22">
        <v>0</v>
      </c>
      <c r="M419" s="22">
        <v>0</v>
      </c>
      <c r="N419" s="22">
        <f t="shared" si="43"/>
        <v>0</v>
      </c>
      <c r="O419" s="22">
        <f t="shared" si="44"/>
        <v>0</v>
      </c>
      <c r="P419" s="18">
        <f>IF([1]DEPURADO!H413&gt;1,0,[1]DEPURADO!B413)</f>
        <v>28092</v>
      </c>
      <c r="Q419" s="24">
        <f t="shared" si="45"/>
        <v>99720</v>
      </c>
      <c r="R419" s="25">
        <f t="shared" si="46"/>
        <v>0</v>
      </c>
      <c r="S419" s="25">
        <f>+[1]DEPURADO!J413</f>
        <v>0</v>
      </c>
      <c r="T419" s="17" t="s">
        <v>45</v>
      </c>
      <c r="U419" s="25">
        <f>+[1]DEPURADO!I413</f>
        <v>0</v>
      </c>
      <c r="V419" s="24"/>
      <c r="W419" s="17" t="s">
        <v>45</v>
      </c>
      <c r="X419" s="25">
        <f>+[1]DEPURADO!K413+[1]DEPURADO!L413</f>
        <v>0</v>
      </c>
      <c r="Y419" s="17" t="s">
        <v>45</v>
      </c>
      <c r="Z419" s="25">
        <f t="shared" si="47"/>
        <v>0</v>
      </c>
      <c r="AA419" s="25"/>
      <c r="AB419" s="25">
        <v>0</v>
      </c>
      <c r="AC419" s="25">
        <v>0</v>
      </c>
      <c r="AD419" s="24"/>
      <c r="AE419" s="24">
        <f>+[1]DEPURADO!K413</f>
        <v>0</v>
      </c>
      <c r="AF419" s="24">
        <v>0</v>
      </c>
      <c r="AG419" s="24">
        <f t="shared" si="48"/>
        <v>0</v>
      </c>
      <c r="AH419" s="24">
        <v>0</v>
      </c>
      <c r="AI419" s="24" t="str">
        <f>+[1]DEPURADO!G413</f>
        <v>SALDO DE CONTRATO LIQUIDADO</v>
      </c>
      <c r="AJ419" s="26"/>
      <c r="AK419" s="27"/>
    </row>
    <row r="420" spans="1:37">
      <c r="A420" s="43" t="s">
        <v>47</v>
      </c>
      <c r="B420" s="43"/>
      <c r="C420" s="43"/>
      <c r="D420" s="43"/>
      <c r="E420" s="43"/>
      <c r="F420" s="43"/>
      <c r="G420" s="29">
        <f>SUM(G9:G419)</f>
        <v>13813451</v>
      </c>
      <c r="H420" s="29">
        <f>SUM(H9:H419)</f>
        <v>0</v>
      </c>
      <c r="I420" s="29">
        <f>SUM(I9:I419)</f>
        <v>13813451</v>
      </c>
      <c r="J420" s="29">
        <f>SUM(J9:J419)</f>
        <v>0</v>
      </c>
      <c r="K420" s="29">
        <f>SUM(K9:K419)</f>
        <v>0</v>
      </c>
      <c r="L420" s="29">
        <f>SUM(L9:L419)</f>
        <v>0</v>
      </c>
      <c r="M420" s="29">
        <f>SUM(M9:M419)</f>
        <v>0</v>
      </c>
      <c r="N420" s="29">
        <f>SUM(N9:N419)</f>
        <v>0</v>
      </c>
      <c r="O420" s="29">
        <f>SUM(O9:O419)</f>
        <v>0</v>
      </c>
      <c r="P420" s="29"/>
      <c r="Q420" s="29">
        <f>SUM(Q9:Q419)</f>
        <v>13813451</v>
      </c>
      <c r="R420" s="29">
        <f>SUM(R9:R419)</f>
        <v>0</v>
      </c>
      <c r="S420" s="29">
        <f>SUM(S9:S419)</f>
        <v>0</v>
      </c>
      <c r="T420" s="30"/>
      <c r="U420" s="29">
        <f>SUM(U9:U419)</f>
        <v>0</v>
      </c>
      <c r="V420" s="30"/>
      <c r="W420" s="30"/>
      <c r="X420" s="29">
        <f>SUM(X9:X419)</f>
        <v>0</v>
      </c>
      <c r="Y420" s="30"/>
      <c r="Z420" s="29">
        <f>SUM(Z9:Z419)</f>
        <v>0</v>
      </c>
      <c r="AA420" s="29">
        <f>SUM(AA9:AA419)</f>
        <v>0</v>
      </c>
      <c r="AB420" s="29">
        <f>SUM(AB9:AB419)</f>
        <v>0</v>
      </c>
      <c r="AC420" s="29">
        <f>SUM(AC9:AC419)</f>
        <v>0</v>
      </c>
      <c r="AD420" s="29">
        <f>SUM(AD9:AD419)</f>
        <v>0</v>
      </c>
      <c r="AE420" s="29">
        <f>SUM(AE9:AE419)</f>
        <v>0</v>
      </c>
      <c r="AF420" s="29">
        <f>SUM(AF9:AF419)</f>
        <v>0</v>
      </c>
      <c r="AG420" s="29">
        <f>SUM(AG9:AG419)</f>
        <v>0</v>
      </c>
      <c r="AH420" s="31"/>
    </row>
    <row r="423" spans="1:37">
      <c r="B423" s="32" t="s">
        <v>48</v>
      </c>
      <c r="C423" s="33"/>
      <c r="D423" s="34"/>
      <c r="E423" s="33"/>
    </row>
    <row r="424" spans="1:37">
      <c r="B424" s="33"/>
      <c r="C424" s="34"/>
      <c r="D424" s="33"/>
      <c r="E424" s="33"/>
    </row>
    <row r="425" spans="1:37">
      <c r="B425" s="32" t="s">
        <v>49</v>
      </c>
      <c r="C425" s="33"/>
      <c r="D425" s="35" t="str">
        <f>+'[1]ACTA ANA'!C9</f>
        <v>LUISA MATUTE ROMERO</v>
      </c>
      <c r="E425" s="33"/>
    </row>
    <row r="426" spans="1:37">
      <c r="B426" s="32" t="s">
        <v>50</v>
      </c>
      <c r="C426" s="33"/>
      <c r="D426" s="36">
        <f>+E5</f>
        <v>45044</v>
      </c>
      <c r="E426" s="33"/>
    </row>
    <row r="428" spans="1:37">
      <c r="B428" s="32" t="s">
        <v>51</v>
      </c>
      <c r="D428" t="str">
        <f>+'[1]ACTA ANA'!H9</f>
        <v>GISELA ESPINOZA SOTO</v>
      </c>
    </row>
  </sheetData>
  <autoFilter ref="A8:AK345" xr:uid="{F00F8345-CECE-4655-A167-C5B8BC796591}"/>
  <mergeCells count="3">
    <mergeCell ref="A7:O7"/>
    <mergeCell ref="P7:AG7"/>
    <mergeCell ref="A420:F420"/>
  </mergeCells>
  <dataValidations count="2">
    <dataValidation type="custom" allowBlank="1" showInputMessage="1" showErrorMessage="1" sqref="AG9:AG419 F9:F419 L9:O419 X9:X419 AE9:AE419 AI9:AI419 Z9:Z419 Q9:Q419" xr:uid="{146E2A6F-E094-443C-B9D0-1CDE4065ABFC}">
      <formula1>0</formula1>
    </dataValidation>
    <dataValidation type="custom" allowBlank="1" showInputMessage="1" showErrorMessage="1" sqref="M6" xr:uid="{BA411651-DCD9-4893-A396-1DD6470599A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2023-04-28T20:56:55Z</dcterms:created>
  <dcterms:modified xsi:type="dcterms:W3CDTF">2023-05-23T01:42:53Z</dcterms:modified>
  <cp:category/>
  <cp:contentStatus/>
</cp:coreProperties>
</file>