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LIQUIDACION 2021\BOLIVAR\ESE CENTRO DE SALUD CON CAMA VITALIO SARA CASTILLO\"/>
    </mc:Choice>
  </mc:AlternateContent>
  <xr:revisionPtr revIDLastSave="0" documentId="13_ncr:1_{4438BB45-202D-4B9C-85EE-1CC313DB492C}" xr6:coauthVersionLast="47" xr6:coauthVersionMax="47" xr10:uidLastSave="{00000000-0000-0000-0000-000000000000}"/>
  <bookViews>
    <workbookView xWindow="-120" yWindow="-120" windowWidth="19440" windowHeight="15000" xr2:uid="{CC3C3D03-FF7E-4E8A-8F1E-E1FA90850195}"/>
  </bookViews>
  <sheets>
    <sheet name="FORMATO AIFT010" sheetId="1" r:id="rId1"/>
    <sheet name="PREFACTURAS POR RADICAR " sheetId="2" r:id="rId2"/>
    <sheet name="CARTERA DEPURADA" sheetId="3" r:id="rId3"/>
  </sheets>
  <externalReferences>
    <externalReference r:id="rId4"/>
    <externalReference r:id="rId5"/>
  </externalReferences>
  <definedNames>
    <definedName name="_xlnm._FilterDatabase" localSheetId="2" hidden="1">'CARTERA DEPURADA'!$A$1:$M$1</definedName>
    <definedName name="_xlnm._FilterDatabase" localSheetId="0" hidden="1">'FORMATO AIFT010'!$A$8:$AK$19</definedName>
    <definedName name="_xlnm._FilterDatabase" localSheetId="1" hidden="1">'PREFACTURAS POR RADICAR '!$A$1:$F$222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3" l="1"/>
  <c r="H15" i="3"/>
  <c r="H16" i="3" s="1"/>
  <c r="F13" i="3"/>
  <c r="E13" i="3"/>
  <c r="D13" i="3"/>
  <c r="M12" i="3"/>
  <c r="L12" i="3"/>
  <c r="K12" i="3"/>
  <c r="J12" i="3"/>
  <c r="I12" i="3"/>
  <c r="H12" i="3"/>
  <c r="M11" i="3"/>
  <c r="L11" i="3"/>
  <c r="K11" i="3"/>
  <c r="J11" i="3"/>
  <c r="I11" i="3"/>
  <c r="H11" i="3"/>
  <c r="M10" i="3"/>
  <c r="L10" i="3"/>
  <c r="K10" i="3"/>
  <c r="J10" i="3"/>
  <c r="I10" i="3"/>
  <c r="H10" i="3"/>
  <c r="M9" i="3"/>
  <c r="L9" i="3"/>
  <c r="K9" i="3"/>
  <c r="J9" i="3"/>
  <c r="I9" i="3"/>
  <c r="H9" i="3"/>
  <c r="M8" i="3"/>
  <c r="L8" i="3"/>
  <c r="K8" i="3"/>
  <c r="J8" i="3"/>
  <c r="I8" i="3"/>
  <c r="H8" i="3"/>
  <c r="M7" i="3"/>
  <c r="L7" i="3"/>
  <c r="K7" i="3"/>
  <c r="J7" i="3"/>
  <c r="I7" i="3"/>
  <c r="H7" i="3"/>
  <c r="M6" i="3"/>
  <c r="L6" i="3"/>
  <c r="K6" i="3"/>
  <c r="J6" i="3"/>
  <c r="I6" i="3"/>
  <c r="H6" i="3"/>
  <c r="M5" i="3"/>
  <c r="L5" i="3"/>
  <c r="K5" i="3"/>
  <c r="J5" i="3"/>
  <c r="I5" i="3"/>
  <c r="H5" i="3"/>
  <c r="M4" i="3"/>
  <c r="L4" i="3"/>
  <c r="K4" i="3"/>
  <c r="J4" i="3"/>
  <c r="I4" i="3"/>
  <c r="H4" i="3"/>
  <c r="M3" i="3"/>
  <c r="L3" i="3"/>
  <c r="K3" i="3"/>
  <c r="J3" i="3"/>
  <c r="I3" i="3"/>
  <c r="H3" i="3"/>
  <c r="M2" i="3"/>
  <c r="M13" i="3" s="1"/>
  <c r="L2" i="3"/>
  <c r="L13" i="3" s="1"/>
  <c r="K2" i="3"/>
  <c r="J2" i="3"/>
  <c r="I2" i="3"/>
  <c r="H2" i="3"/>
  <c r="B222" i="2"/>
  <c r="D29" i="1"/>
  <c r="D26" i="1"/>
  <c r="AF21" i="1"/>
  <c r="AD21" i="1"/>
  <c r="AC21" i="1"/>
  <c r="AB21" i="1"/>
  <c r="AA21" i="1"/>
  <c r="M21" i="1"/>
  <c r="L21" i="1"/>
  <c r="H21" i="1"/>
  <c r="AI19" i="1"/>
  <c r="AE19" i="1"/>
  <c r="X19" i="1"/>
  <c r="Z19" i="1" s="1"/>
  <c r="U19" i="1"/>
  <c r="S19" i="1"/>
  <c r="P19" i="1"/>
  <c r="R19" i="1" s="1"/>
  <c r="N19" i="1"/>
  <c r="K19" i="1"/>
  <c r="J19" i="1"/>
  <c r="I19" i="1"/>
  <c r="G19" i="1"/>
  <c r="F19" i="1"/>
  <c r="E19" i="1"/>
  <c r="D19" i="1"/>
  <c r="C19" i="1"/>
  <c r="AI18" i="1"/>
  <c r="AE18" i="1"/>
  <c r="Z18" i="1"/>
  <c r="X18" i="1"/>
  <c r="U18" i="1"/>
  <c r="S18" i="1"/>
  <c r="P18" i="1"/>
  <c r="R18" i="1" s="1"/>
  <c r="AG18" i="1" s="1"/>
  <c r="N18" i="1"/>
  <c r="K18" i="1"/>
  <c r="J18" i="1"/>
  <c r="I18" i="1"/>
  <c r="G18" i="1"/>
  <c r="O18" i="1" s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N17" i="1" s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P16" i="1"/>
  <c r="Q16" i="1" s="1"/>
  <c r="K16" i="1"/>
  <c r="N16" i="1" s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O15" i="1" s="1"/>
  <c r="I15" i="1"/>
  <c r="G15" i="1"/>
  <c r="AG15" i="1" s="1"/>
  <c r="F15" i="1"/>
  <c r="E15" i="1"/>
  <c r="D15" i="1"/>
  <c r="C15" i="1"/>
  <c r="AI14" i="1"/>
  <c r="AE14" i="1"/>
  <c r="X14" i="1"/>
  <c r="Z14" i="1" s="1"/>
  <c r="U14" i="1"/>
  <c r="S14" i="1"/>
  <c r="R14" i="1"/>
  <c r="P14" i="1"/>
  <c r="Q14" i="1" s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Q13" i="1"/>
  <c r="P13" i="1"/>
  <c r="K13" i="1"/>
  <c r="N13" i="1" s="1"/>
  <c r="O13" i="1" s="1"/>
  <c r="J13" i="1"/>
  <c r="I13" i="1"/>
  <c r="G13" i="1"/>
  <c r="AG13" i="1" s="1"/>
  <c r="F13" i="1"/>
  <c r="E13" i="1"/>
  <c r="D13" i="1"/>
  <c r="C13" i="1"/>
  <c r="AI12" i="1"/>
  <c r="AE12" i="1"/>
  <c r="Z12" i="1"/>
  <c r="X12" i="1"/>
  <c r="U12" i="1"/>
  <c r="S12" i="1"/>
  <c r="R12" i="1"/>
  <c r="P12" i="1"/>
  <c r="Q12" i="1" s="1"/>
  <c r="N12" i="1"/>
  <c r="K12" i="1"/>
  <c r="J12" i="1"/>
  <c r="I12" i="1"/>
  <c r="G12" i="1"/>
  <c r="AG12" i="1" s="1"/>
  <c r="F12" i="1"/>
  <c r="E12" i="1"/>
  <c r="D12" i="1"/>
  <c r="C12" i="1"/>
  <c r="AI11" i="1"/>
  <c r="AE11" i="1"/>
  <c r="X11" i="1"/>
  <c r="Z11" i="1" s="1"/>
  <c r="U11" i="1"/>
  <c r="S11" i="1"/>
  <c r="Q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Z10" i="1"/>
  <c r="X10" i="1"/>
  <c r="U10" i="1"/>
  <c r="S10" i="1"/>
  <c r="P10" i="1"/>
  <c r="R10" i="1" s="1"/>
  <c r="AG10" i="1" s="1"/>
  <c r="N10" i="1"/>
  <c r="K10" i="1"/>
  <c r="J10" i="1"/>
  <c r="I10" i="1"/>
  <c r="G10" i="1"/>
  <c r="O10" i="1" s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I9" i="1"/>
  <c r="AE9" i="1"/>
  <c r="AE21" i="1" s="1"/>
  <c r="X9" i="1"/>
  <c r="X21" i="1" s="1"/>
  <c r="U9" i="1"/>
  <c r="U21" i="1" s="1"/>
  <c r="S9" i="1"/>
  <c r="S21" i="1" s="1"/>
  <c r="R9" i="1"/>
  <c r="Q9" i="1"/>
  <c r="P9" i="1"/>
  <c r="K9" i="1"/>
  <c r="K21" i="1" s="1"/>
  <c r="J9" i="1"/>
  <c r="J21" i="1" s="1"/>
  <c r="I9" i="1"/>
  <c r="I21" i="1" s="1"/>
  <c r="G9" i="1"/>
  <c r="G21" i="1" s="1"/>
  <c r="F9" i="1"/>
  <c r="E9" i="1"/>
  <c r="D9" i="1"/>
  <c r="C9" i="1"/>
  <c r="E5" i="1"/>
  <c r="D27" i="1" s="1"/>
  <c r="E4" i="1"/>
  <c r="B3" i="1"/>
  <c r="AG11" i="1" l="1"/>
  <c r="AG19" i="1"/>
  <c r="AG14" i="1"/>
  <c r="AG17" i="1"/>
  <c r="AG16" i="1"/>
  <c r="R21" i="1"/>
  <c r="N9" i="1"/>
  <c r="N21" i="1" s="1"/>
  <c r="Z9" i="1"/>
  <c r="Z21" i="1" s="1"/>
  <c r="Q10" i="1"/>
  <c r="O12" i="1"/>
  <c r="Q18" i="1"/>
  <c r="Q15" i="1"/>
  <c r="O17" i="1"/>
  <c r="O14" i="1"/>
  <c r="O11" i="1"/>
  <c r="Q17" i="1"/>
  <c r="O19" i="1"/>
  <c r="O16" i="1"/>
  <c r="Q19" i="1"/>
  <c r="AG9" i="1" l="1"/>
  <c r="AG21" i="1" s="1"/>
  <c r="O9" i="1"/>
  <c r="O21" i="1" s="1"/>
  <c r="Q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tc={D45EC4ED-D8F5-441E-8E61-B07C13A09FE9}</author>
    <author>tc={1F60B40B-CB11-49A6-A002-C951CA7E9F8A}</author>
    <author>tc={A592E0AE-6D6E-4FC6-89D7-16989047689E}</author>
    <author>tc={D6DA88AB-6385-4969-8D83-5CF4ECB5752F}</author>
    <author>tc={C97C7DCE-8CC9-4B4C-BF2D-17F39B3C917F}</author>
    <author>tc={32FC2D76-0DEA-43F7-A92F-384508A627AB}</author>
  </authors>
  <commentList>
    <comment ref="J8" authorId="0" shapeId="0" xr:uid="{D45EC4ED-D8F5-441E-8E61-B07C13A09FE9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1F60B40B-CB11-49A6-A002-C951CA7E9F8A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A592E0AE-6D6E-4FC6-89D7-16989047689E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D6DA88AB-6385-4969-8D83-5CF4ECB5752F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C97C7DCE-8CC9-4B4C-BF2D-17F39B3C917F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32FC2D76-0DEA-43F7-A92F-384508A627AB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<sst xmlns="http://schemas.openxmlformats.org/spreadsheetml/2006/main" count="570" uniqueCount="79">
  <si>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</si>
  <si>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</si>
  <si>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</si>
  <si>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</si>
  <si>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</si>
  <si>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</si>
  <si>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</si>
  <si>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</si>
  <si>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</si>
  <si>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</si>
  <si>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</si>
  <si>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</si>
  <si>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</si>
  <si>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</si>
  <si>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</si>
  <si>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</si>
  <si>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</si>
  <si>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</si>
  <si>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</si>
  <si>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</si>
  <si>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</si>
  <si>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</si>
  <si>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</si>
  <si>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</si>
  <si>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</si>
  <si>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</si>
  <si>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</si>
  <si>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</si>
  <si>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</si>
  <si>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</si>
  <si>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</si>
  <si>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</si>
  <si>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</si>
  <si>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</si>
  <si>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</si>
  <si>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</si>
  <si>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</si>
  <si>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</si>
  <si>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</si>
  <si>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</si>
  <si>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</si>
  <si>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</si>
  <si>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</si>
  <si>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</si>
  <si>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</si>
  <si>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</si>
  <si>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</si>
  <si>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</si>
  <si>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</si>
  <si>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</si>
  <si>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</si>
  <si>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CONTRATO</t>
  </si>
  <si>
    <t>VALOR</t>
  </si>
  <si>
    <t>AÑO</t>
  </si>
  <si>
    <t>MES</t>
  </si>
  <si>
    <t>REGIMEN</t>
  </si>
  <si>
    <t>nmbre_srvcio</t>
  </si>
  <si>
    <t>cntn_numero</t>
  </si>
  <si>
    <t>cntf_inicial</t>
  </si>
  <si>
    <t>cntf_final</t>
  </si>
  <si>
    <t xml:space="preserve">SUBSIDIADO PLENO </t>
  </si>
  <si>
    <t>Capitado</t>
  </si>
  <si>
    <t xml:space="preserve">CONTRIBUTIVO MOVILIDAD </t>
  </si>
  <si>
    <t>CONTRIBUTIVO PLENO</t>
  </si>
  <si>
    <t xml:space="preserve">SUBSIDIADO MOVILIDAD </t>
  </si>
  <si>
    <t>FACTURA</t>
  </si>
  <si>
    <t>Fecha</t>
  </si>
  <si>
    <t>FECHA RAD</t>
  </si>
  <si>
    <t>Vr. Neto factura</t>
  </si>
  <si>
    <t>Valor Glosa Aceptada</t>
  </si>
  <si>
    <t>total cartera</t>
  </si>
  <si>
    <t>ESTADO</t>
  </si>
  <si>
    <t>fecha rad mutualser</t>
  </si>
  <si>
    <t>docafiliado</t>
  </si>
  <si>
    <t>VALOR INICIAL</t>
  </si>
  <si>
    <t>SALDO DE CONTRATO LIQUIDADO</t>
  </si>
  <si>
    <t>VALOR REPORTADO</t>
  </si>
  <si>
    <t>SALDO DE PAGO POR LEGALIZAR</t>
  </si>
  <si>
    <t>SALDO DESPUES DE LEGALIZACION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</si>
</sst>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d/mm/yyyy;@"/>
    <numFmt numFmtId="166" formatCode="&quot;$&quot;\ #,##0.00"/>
    <numFmt numFmtId="167" formatCode="_(* #,##0.00_);_(* \(#,##0.0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color theme="1"/>
      <name val="Calibri"/>
      <family val="2"/>
      <scheme val="minor"/>
    </font>
    <font>
      <sz val="8"/>
      <name val="Tahoma"/>
      <family val="2"/>
    </font>
    <font>
      <sz val="8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7" fillId="0" borderId="0"/>
  </cellStyleXfs>
  <cellXfs count="84">
    <xf numFmtId="0" fontId="0" fillId="0" borderId="0" xfId="0"/>
    <xf numFmtId="0" fontId="2" fillId="0" borderId="0" xfId="0" applyFont="1"/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0" fontId="4" fillId="2" borderId="4" xfId="3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3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6" fontId="4" fillId="2" borderId="4" xfId="3" applyNumberFormat="1" applyFont="1" applyFill="1" applyBorder="1" applyAlignment="1">
      <alignment horizontal="center" vertical="center" wrapText="1"/>
    </xf>
    <xf numFmtId="166" fontId="4" fillId="2" borderId="4" xfId="1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 applyAlignment="1">
      <alignment horizontal="center" vertical="center" wrapText="1"/>
    </xf>
    <xf numFmtId="0" fontId="4" fillId="4" borderId="4" xfId="3" applyFont="1" applyFill="1" applyBorder="1" applyAlignment="1">
      <alignment horizontal="center" vertical="center" wrapText="1"/>
    </xf>
    <xf numFmtId="3" fontId="4" fillId="4" borderId="4" xfId="3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7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6" fontId="5" fillId="0" borderId="5" xfId="0" applyNumberFormat="1" applyFont="1" applyBorder="1"/>
    <xf numFmtId="166" fontId="5" fillId="0" borderId="5" xfId="1" applyNumberFormat="1" applyFont="1" applyFill="1" applyBorder="1"/>
    <xf numFmtId="166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6" fontId="5" fillId="0" borderId="4" xfId="0" applyNumberFormat="1" applyFont="1" applyBorder="1"/>
    <xf numFmtId="166" fontId="5" fillId="0" borderId="4" xfId="1" applyNumberFormat="1" applyFont="1" applyFill="1" applyBorder="1"/>
    <xf numFmtId="166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6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4" applyFont="1"/>
    <xf numFmtId="0" fontId="7" fillId="0" borderId="0" xfId="4"/>
    <xf numFmtId="0" fontId="8" fillId="0" borderId="0" xfId="4" applyFont="1" applyProtection="1">
      <protection locked="0"/>
    </xf>
    <xf numFmtId="0" fontId="7" fillId="0" borderId="0" xfId="4" applyAlignment="1" applyProtection="1">
      <alignment horizontal="left"/>
      <protection locked="0"/>
    </xf>
    <xf numFmtId="14" fontId="7" fillId="0" borderId="0" xfId="4" applyNumberFormat="1" applyAlignment="1" applyProtection="1">
      <alignment horizontal="left"/>
      <protection locked="0"/>
    </xf>
    <xf numFmtId="0" fontId="2" fillId="0" borderId="5" xfId="0" applyFont="1" applyBorder="1"/>
    <xf numFmtId="164" fontId="2" fillId="0" borderId="5" xfId="2" applyFont="1" applyBorder="1"/>
    <xf numFmtId="0" fontId="0" fillId="5" borderId="5" xfId="0" applyFill="1" applyBorder="1"/>
    <xf numFmtId="0" fontId="0" fillId="0" borderId="5" xfId="0" applyBorder="1"/>
    <xf numFmtId="164" fontId="0" fillId="0" borderId="5" xfId="2" applyFont="1" applyBorder="1"/>
    <xf numFmtId="22" fontId="0" fillId="0" borderId="5" xfId="0" applyNumberFormat="1" applyBorder="1" applyAlignment="1">
      <alignment horizontal="right"/>
    </xf>
    <xf numFmtId="164" fontId="9" fillId="0" borderId="5" xfId="2" applyFont="1" applyBorder="1"/>
    <xf numFmtId="164" fontId="0" fillId="0" borderId="0" xfId="2" applyFont="1"/>
    <xf numFmtId="0" fontId="10" fillId="6" borderId="5" xfId="0" applyFont="1" applyFill="1" applyBorder="1" applyAlignment="1">
      <alignment wrapText="1"/>
    </xf>
    <xf numFmtId="14" fontId="10" fillId="6" borderId="5" xfId="0" applyNumberFormat="1" applyFont="1" applyFill="1" applyBorder="1" applyAlignment="1">
      <alignment wrapText="1"/>
    </xf>
    <xf numFmtId="164" fontId="10" fillId="6" borderId="5" xfId="2" applyFont="1" applyFill="1" applyBorder="1" applyAlignment="1">
      <alignment horizontal="center"/>
    </xf>
    <xf numFmtId="0" fontId="10" fillId="7" borderId="5" xfId="0" applyFont="1" applyFill="1" applyBorder="1" applyAlignment="1">
      <alignment wrapText="1"/>
    </xf>
    <xf numFmtId="14" fontId="10" fillId="7" borderId="5" xfId="0" applyNumberFormat="1" applyFont="1" applyFill="1" applyBorder="1" applyAlignment="1">
      <alignment wrapText="1"/>
    </xf>
    <xf numFmtId="164" fontId="11" fillId="7" borderId="5" xfId="2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3" fillId="0" borderId="5" xfId="0" applyFont="1" applyBorder="1"/>
    <xf numFmtId="14" fontId="13" fillId="0" borderId="5" xfId="0" applyNumberFormat="1" applyFont="1" applyBorder="1"/>
    <xf numFmtId="164" fontId="13" fillId="0" borderId="5" xfId="2" applyFont="1" applyFill="1" applyBorder="1" applyAlignment="1"/>
    <xf numFmtId="164" fontId="14" fillId="0" borderId="5" xfId="0" applyNumberFormat="1" applyFont="1" applyBorder="1"/>
    <xf numFmtId="14" fontId="14" fillId="0" borderId="5" xfId="0" applyNumberFormat="1" applyFont="1" applyBorder="1"/>
    <xf numFmtId="0" fontId="14" fillId="0" borderId="5" xfId="0" applyFont="1" applyBorder="1"/>
    <xf numFmtId="164" fontId="14" fillId="0" borderId="5" xfId="2" applyFont="1" applyBorder="1" applyAlignment="1">
      <alignment horizontal="left"/>
    </xf>
    <xf numFmtId="164" fontId="14" fillId="0" borderId="5" xfId="2" applyFont="1" applyBorder="1"/>
    <xf numFmtId="0" fontId="10" fillId="3" borderId="5" xfId="0" applyFont="1" applyFill="1" applyBorder="1"/>
    <xf numFmtId="14" fontId="10" fillId="3" borderId="5" xfId="0" applyNumberFormat="1" applyFont="1" applyFill="1" applyBorder="1"/>
    <xf numFmtId="164" fontId="10" fillId="3" borderId="5" xfId="2" applyFont="1" applyFill="1" applyBorder="1"/>
    <xf numFmtId="0" fontId="12" fillId="3" borderId="5" xfId="0" applyFont="1" applyFill="1" applyBorder="1"/>
    <xf numFmtId="0" fontId="10" fillId="0" borderId="5" xfId="0" applyFont="1" applyBorder="1"/>
    <xf numFmtId="164" fontId="14" fillId="0" borderId="0" xfId="0" applyNumberFormat="1" applyFont="1"/>
    <xf numFmtId="0" fontId="14" fillId="0" borderId="0" xfId="0" applyFont="1"/>
    <xf numFmtId="164" fontId="0" fillId="0" borderId="5" xfId="0" applyNumberForma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5">
    <cellStyle name="Millares" xfId="1" builtinId="3"/>
    <cellStyle name="Moneda" xfId="2" builtinId="4"/>
    <cellStyle name="Normal" xfId="0" builtinId="0"/>
    <cellStyle name="Normal 2 2" xfId="3" xr:uid="{7BEADD13-D508-41FC-ACDD-9E5EBF50B43D}"/>
    <cellStyle name="Normal 4" xfId="4" xr:uid="{6CD5C961-18B7-4DF3-A1F3-E4686DAA81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microsoft.com/office/2017/10/relationships/person" Target="persons/person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LIQUIDACION%202021\BOLIVAR\ESE%20CENTRO%20DE%20SALUD%20CON%20CAMA%20VITALIO%20SARA%20CASTILLO\SIMULADOR%20DE%20CONCILIACION%20ESE%20CENTRO%20DE%20SALUD%20CON%20CAMA%20VITALIO%20SARA%20CASTILLO%20-.xlsb" TargetMode="External"/><Relationship Id="rId2" Type="http://schemas.microsoft.com/office/2019/04/relationships/externalLinkLongPath" Target="SIMULADOR%20DE%20CONCILIACION%20ESE%20CENTRO%20DE%20SALUD%20CON%20CAMA%20VITALIO%20SARA%20CASTILLO%20-.xlsb?6F229593" TargetMode="External"/><Relationship Id="rId1" Type="http://schemas.openxmlformats.org/officeDocument/2006/relationships/externalLinkPath" Target="file:///\\6F229593\SIMULADOR%20DE%20CONCILIACION%20ESE%20CENTRO%20DE%20SALUD%20CON%20CAMA%20VITALIO%20SARA%20CASTILLO%20-.xlsb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LIQUIDACION%202021\BOLIVAR\ESE%20CENTRO%20DE%20SALUD%20CON%20CAMA%20VITALIO%20SARA%20CASTILLO\CARTERA%20DEPURADA%20ABRIL%202023-.xlsx" TargetMode="External"/><Relationship Id="rId1" Type="http://schemas.openxmlformats.org/officeDocument/2006/relationships/externalLinkPath" Target="CARTERA%20DEPURADA%20ABRIL%202023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74</v>
          </cell>
          <cell r="B3">
            <v>74</v>
          </cell>
          <cell r="C3">
            <v>43251</v>
          </cell>
          <cell r="D3">
            <v>43377</v>
          </cell>
          <cell r="F3">
            <v>106267</v>
          </cell>
          <cell r="G3" t="str">
            <v>SALDO DE CONTRATO LIQUIDADO</v>
          </cell>
          <cell r="N3">
            <v>106267</v>
          </cell>
        </row>
        <row r="4">
          <cell r="A4">
            <v>70</v>
          </cell>
          <cell r="B4">
            <v>70</v>
          </cell>
          <cell r="C4">
            <v>44428</v>
          </cell>
          <cell r="D4">
            <v>44428</v>
          </cell>
          <cell r="F4">
            <v>108916</v>
          </cell>
          <cell r="G4" t="str">
            <v>SALDO DE CONTRATO LIQUIDADO</v>
          </cell>
          <cell r="N4">
            <v>108916</v>
          </cell>
        </row>
        <row r="5">
          <cell r="A5">
            <v>77</v>
          </cell>
          <cell r="B5">
            <v>77</v>
          </cell>
          <cell r="C5">
            <v>43343</v>
          </cell>
          <cell r="D5">
            <v>43377</v>
          </cell>
          <cell r="F5">
            <v>110125</v>
          </cell>
          <cell r="G5" t="str">
            <v>SALDO DE CONTRATO LIQUIDADO</v>
          </cell>
          <cell r="N5">
            <v>110125</v>
          </cell>
        </row>
        <row r="6">
          <cell r="A6">
            <v>76</v>
          </cell>
          <cell r="B6">
            <v>76</v>
          </cell>
          <cell r="C6">
            <v>43312</v>
          </cell>
          <cell r="D6">
            <v>43377</v>
          </cell>
          <cell r="F6">
            <v>148950</v>
          </cell>
          <cell r="G6" t="str">
            <v>SALDO DE CONTRATO LIQUIDADO</v>
          </cell>
          <cell r="N6">
            <v>148950</v>
          </cell>
        </row>
        <row r="7">
          <cell r="A7">
            <v>69</v>
          </cell>
          <cell r="B7">
            <v>69</v>
          </cell>
          <cell r="C7">
            <v>44428</v>
          </cell>
          <cell r="D7">
            <v>44428</v>
          </cell>
          <cell r="F7">
            <v>15832</v>
          </cell>
          <cell r="G7" t="str">
            <v>SALDO DE CONTRATO LIQUIDADO</v>
          </cell>
          <cell r="N7">
            <v>15832</v>
          </cell>
        </row>
        <row r="8">
          <cell r="A8">
            <v>89</v>
          </cell>
          <cell r="B8">
            <v>89</v>
          </cell>
          <cell r="C8">
            <v>43434</v>
          </cell>
          <cell r="D8">
            <v>43444</v>
          </cell>
          <cell r="F8">
            <v>163966</v>
          </cell>
          <cell r="G8" t="str">
            <v>SALDO DE CONTRATO LIQUIDADO</v>
          </cell>
          <cell r="N8">
            <v>163966</v>
          </cell>
        </row>
        <row r="9">
          <cell r="A9">
            <v>69</v>
          </cell>
          <cell r="B9">
            <v>69</v>
          </cell>
          <cell r="C9">
            <v>43039</v>
          </cell>
          <cell r="D9">
            <v>43383</v>
          </cell>
          <cell r="F9">
            <v>168523</v>
          </cell>
          <cell r="G9" t="str">
            <v>SALDO DE CONTRATO LIQUIDADO</v>
          </cell>
          <cell r="N9">
            <v>168523</v>
          </cell>
        </row>
        <row r="10">
          <cell r="A10">
            <v>90</v>
          </cell>
          <cell r="B10">
            <v>90</v>
          </cell>
          <cell r="C10">
            <v>43434</v>
          </cell>
          <cell r="D10">
            <v>43444</v>
          </cell>
          <cell r="F10">
            <v>1756714</v>
          </cell>
          <cell r="G10" t="str">
            <v>SALDO DE CONTRATO LIQUIDADO</v>
          </cell>
          <cell r="N10">
            <v>1756714</v>
          </cell>
        </row>
        <row r="11">
          <cell r="A11">
            <v>72</v>
          </cell>
          <cell r="B11">
            <v>72</v>
          </cell>
          <cell r="C11">
            <v>43131</v>
          </cell>
          <cell r="D11">
            <v>43377</v>
          </cell>
          <cell r="F11">
            <v>4515236</v>
          </cell>
          <cell r="G11" t="str">
            <v>SALDO DE CONTRATO LIQUIDADO</v>
          </cell>
          <cell r="N11">
            <v>4515236</v>
          </cell>
        </row>
        <row r="12">
          <cell r="A12">
            <v>93</v>
          </cell>
          <cell r="B12">
            <v>93</v>
          </cell>
          <cell r="C12">
            <v>43434</v>
          </cell>
          <cell r="D12">
            <v>43444</v>
          </cell>
          <cell r="F12">
            <v>478630</v>
          </cell>
          <cell r="G12" t="str">
            <v>SALDO DE CONTRATO LIQUIDADO</v>
          </cell>
          <cell r="N12">
            <v>478630</v>
          </cell>
        </row>
        <row r="13">
          <cell r="A13">
            <v>85</v>
          </cell>
          <cell r="B13">
            <v>85</v>
          </cell>
          <cell r="C13">
            <v>43434</v>
          </cell>
          <cell r="D13">
            <v>43445</v>
          </cell>
          <cell r="F13">
            <v>99037</v>
          </cell>
          <cell r="G13" t="str">
            <v>SALDO DE CONTRATO LIQUIDADO</v>
          </cell>
          <cell r="N13">
            <v>99037</v>
          </cell>
        </row>
      </sheetData>
      <sheetData sheetId="2"/>
      <sheetData sheetId="3">
        <row r="6">
          <cell r="H6" t="str">
            <v>ESE CENTRO DE SALUD CON CAMA VITALIO SARA CASTILLO</v>
          </cell>
        </row>
        <row r="9">
          <cell r="C9" t="str">
            <v>LUISA MATUTE ROMERO</v>
          </cell>
          <cell r="H9" t="str">
            <v xml:space="preserve">ANGEL AMIRO NOYA POLO </v>
          </cell>
        </row>
        <row r="16">
          <cell r="F16">
            <v>44926</v>
          </cell>
        </row>
        <row r="80">
          <cell r="F80">
            <v>45034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PREFACTURAS POR RADICAR "/>
      <sheetName val="CARTERA DEPURADA"/>
      <sheetName val="030 A DIC 2022"/>
    </sheetNames>
    <sheetDataSet>
      <sheetData sheetId="0">
        <row r="1">
          <cell r="G1">
            <v>1</v>
          </cell>
          <cell r="H1">
            <v>2</v>
          </cell>
          <cell r="I1">
            <v>3</v>
          </cell>
          <cell r="J1">
            <v>4</v>
          </cell>
          <cell r="K1">
            <v>5</v>
          </cell>
          <cell r="L1">
            <v>6</v>
          </cell>
          <cell r="M1">
            <v>7</v>
          </cell>
          <cell r="N1">
            <v>8</v>
          </cell>
          <cell r="O1">
            <v>9</v>
          </cell>
          <cell r="P1">
            <v>10</v>
          </cell>
          <cell r="Q1">
            <v>11</v>
          </cell>
          <cell r="R1">
            <v>12</v>
          </cell>
          <cell r="S1">
            <v>13</v>
          </cell>
          <cell r="T1">
            <v>14</v>
          </cell>
          <cell r="U1">
            <v>15</v>
          </cell>
          <cell r="V1">
            <v>16</v>
          </cell>
          <cell r="W1">
            <v>17</v>
          </cell>
          <cell r="X1">
            <v>18</v>
          </cell>
          <cell r="Y1">
            <v>19</v>
          </cell>
          <cell r="Z1">
            <v>20</v>
          </cell>
          <cell r="AA1">
            <v>21</v>
          </cell>
          <cell r="AB1">
            <v>22</v>
          </cell>
          <cell r="AC1">
            <v>23</v>
          </cell>
          <cell r="AD1">
            <v>24</v>
          </cell>
          <cell r="AE1">
            <v>25</v>
          </cell>
          <cell r="AF1">
            <v>26</v>
          </cell>
          <cell r="AG1">
            <v>27</v>
          </cell>
          <cell r="AH1">
            <v>28</v>
          </cell>
          <cell r="AI1">
            <v>29</v>
          </cell>
          <cell r="AJ1">
            <v>30</v>
          </cell>
          <cell r="AK1">
            <v>31</v>
          </cell>
          <cell r="AL1">
            <v>32</v>
          </cell>
          <cell r="AM1">
            <v>33</v>
          </cell>
          <cell r="AN1">
            <v>34</v>
          </cell>
          <cell r="AO1">
            <v>35</v>
          </cell>
          <cell r="AP1">
            <v>36</v>
          </cell>
          <cell r="AQ1">
            <v>37</v>
          </cell>
          <cell r="AR1">
            <v>38</v>
          </cell>
          <cell r="AS1">
            <v>39</v>
          </cell>
          <cell r="AT1">
            <v>40</v>
          </cell>
          <cell r="AU1">
            <v>41</v>
          </cell>
          <cell r="AV1">
            <v>42</v>
          </cell>
          <cell r="AW1">
            <v>43</v>
          </cell>
          <cell r="AX1">
            <v>44</v>
          </cell>
          <cell r="AY1">
            <v>45</v>
          </cell>
          <cell r="AZ1">
            <v>46</v>
          </cell>
        </row>
        <row r="2">
          <cell r="G2" t="str">
            <v>facturanumerica</v>
          </cell>
          <cell r="H2" t="str">
            <v>imputable</v>
          </cell>
          <cell r="I2" t="str">
            <v>contrato</v>
          </cell>
          <cell r="J2" t="str">
            <v>regimen</v>
          </cell>
          <cell r="K2" t="str">
            <v>docafiliado</v>
          </cell>
          <cell r="L2" t="str">
            <v>estado</v>
          </cell>
          <cell r="M2" t="str">
            <v>status</v>
          </cell>
          <cell r="N2" t="str">
            <v>anno</v>
          </cell>
          <cell r="O2" t="str">
            <v>periodo</v>
          </cell>
          <cell r="P2" t="str">
            <v>fechaservicio</v>
          </cell>
          <cell r="Q2" t="str">
            <v>fechafactura</v>
          </cell>
          <cell r="R2" t="str">
            <v>fecharadicado</v>
          </cell>
          <cell r="S2" t="str">
            <v>bruto</v>
          </cell>
          <cell r="T2" t="str">
            <v>retencion</v>
          </cell>
          <cell r="U2" t="str">
            <v>copago</v>
          </cell>
          <cell r="V2" t="str">
            <v>neto</v>
          </cell>
          <cell r="W2" t="str">
            <v>totalproveedor</v>
          </cell>
          <cell r="X2" t="str">
            <v>vlrglosaleg</v>
          </cell>
          <cell r="Y2" t="str">
            <v>vlrglosanoleg</v>
          </cell>
          <cell r="Z2" t="str">
            <v>obs_glosanoleg</v>
          </cell>
          <cell r="AA2" t="str">
            <v>observacion</v>
          </cell>
          <cell r="AB2" t="str">
            <v>vlrfl</v>
          </cell>
          <cell r="AC2" t="str">
            <v>vlrfn</v>
          </cell>
          <cell r="AD2" t="str">
            <v>vlr_pago</v>
          </cell>
          <cell r="AE2" t="str">
            <v>fechacontabilidad</v>
          </cell>
          <cell r="AF2" t="str">
            <v>clasedocfactura</v>
          </cell>
          <cell r="AG2" t="str">
            <v>tipodocfactura</v>
          </cell>
          <cell r="AH2" t="str">
            <v>estadosofsin</v>
          </cell>
          <cell r="AI2" t="str">
            <v>comentariocorto</v>
          </cell>
          <cell r="AJ2" t="str">
            <v>vlrbrutofactura</v>
          </cell>
          <cell r="AK2" t="str">
            <v>vlrneto</v>
          </cell>
          <cell r="AL2" t="str">
            <v>vlrretefuente</v>
          </cell>
          <cell r="AM2" t="str">
            <v>vlriva</v>
          </cell>
          <cell r="AN2" t="str">
            <v>vlrtimbre</v>
          </cell>
          <cell r="AO2" t="str">
            <v>vlrica</v>
          </cell>
          <cell r="AP2" t="str">
            <v>vlrreteiva</v>
          </cell>
          <cell r="AQ2" t="str">
            <v>saldofactura</v>
          </cell>
          <cell r="AR2" t="str">
            <v>vlrpagosofsinpagaduria</v>
          </cell>
          <cell r="AS2" t="str">
            <v>girodirecto</v>
          </cell>
          <cell r="AT2" t="str">
            <v>otros_pagos</v>
          </cell>
          <cell r="AU2" t="str">
            <v>otros_descuentos</v>
          </cell>
          <cell r="AV2" t="str">
            <v>observaciones_pago</v>
          </cell>
          <cell r="AW2" t="str">
            <v>consecutivo</v>
          </cell>
          <cell r="AX2" t="str">
            <v>comprobantes_girodirecto</v>
          </cell>
          <cell r="AY2" t="str">
            <v>comprobantes_otrospagos</v>
          </cell>
          <cell r="AZ2" t="str">
            <v>comprobantes_tesoreria</v>
          </cell>
        </row>
        <row r="3">
          <cell r="G3">
            <v>69</v>
          </cell>
          <cell r="H3" t="str">
            <v>ADMINISTRADORA</v>
          </cell>
          <cell r="I3">
            <v>18197</v>
          </cell>
          <cell r="J3" t="str">
            <v>SUBSIDIADO PLENO</v>
          </cell>
          <cell r="K3" t="str">
            <v>-</v>
          </cell>
          <cell r="L3" t="str">
            <v>P</v>
          </cell>
          <cell r="M3" t="str">
            <v>NINGUNO</v>
          </cell>
          <cell r="N3">
            <v>2017</v>
          </cell>
          <cell r="O3">
            <v>10</v>
          </cell>
          <cell r="P3">
            <v>43009</v>
          </cell>
          <cell r="Q3">
            <v>43009</v>
          </cell>
          <cell r="R3">
            <v>43014</v>
          </cell>
          <cell r="S3">
            <v>15519975.810000001</v>
          </cell>
          <cell r="T3">
            <v>0</v>
          </cell>
          <cell r="U3">
            <v>0</v>
          </cell>
          <cell r="V3">
            <v>15519975.810000001</v>
          </cell>
          <cell r="W3">
            <v>15519975.810000001</v>
          </cell>
          <cell r="X3">
            <v>0</v>
          </cell>
          <cell r="Y3">
            <v>0</v>
          </cell>
          <cell r="Z3" t="str">
            <v>NA</v>
          </cell>
          <cell r="AA3" t="str">
            <v>NA</v>
          </cell>
          <cell r="AB3">
            <v>0</v>
          </cell>
          <cell r="AC3">
            <v>0</v>
          </cell>
          <cell r="AD3">
            <v>0</v>
          </cell>
          <cell r="AE3">
            <v>43014</v>
          </cell>
          <cell r="AF3" t="str">
            <v>FACSS</v>
          </cell>
          <cell r="AG3" t="str">
            <v>IPSPU</v>
          </cell>
          <cell r="AH3" t="str">
            <v>Pagado</v>
          </cell>
          <cell r="AI3" t="str">
            <v>0069</v>
          </cell>
          <cell r="AJ3">
            <v>15519975.810000001</v>
          </cell>
          <cell r="AK3">
            <v>15519975.810000001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168523.81</v>
          </cell>
          <cell r="AS3">
            <v>15351452</v>
          </cell>
          <cell r="AT3">
            <v>0</v>
          </cell>
          <cell r="AU3">
            <v>0</v>
          </cell>
          <cell r="AV3" t="str">
            <v>GD CAP OCT 2017</v>
          </cell>
          <cell r="AW3" t="str">
            <v>840616</v>
          </cell>
          <cell r="AX3" t="str">
            <v>9572</v>
          </cell>
          <cell r="AY3" t="str">
            <v>0</v>
          </cell>
          <cell r="AZ3" t="str">
            <v>13119</v>
          </cell>
        </row>
        <row r="4">
          <cell r="G4">
            <v>0</v>
          </cell>
          <cell r="H4" t="str">
            <v>ADMINISTRADORA</v>
          </cell>
          <cell r="I4">
            <v>18201</v>
          </cell>
          <cell r="J4" t="str">
            <v>CONTRIBUTIVO MOVILIDAD</v>
          </cell>
          <cell r="K4" t="str">
            <v>-</v>
          </cell>
          <cell r="L4" t="str">
            <v>P</v>
          </cell>
          <cell r="M4" t="str">
            <v>NINGUNO</v>
          </cell>
          <cell r="N4">
            <v>2017</v>
          </cell>
          <cell r="O4">
            <v>12</v>
          </cell>
          <cell r="P4">
            <v>43070</v>
          </cell>
          <cell r="Q4">
            <v>43070</v>
          </cell>
          <cell r="R4">
            <v>43083</v>
          </cell>
          <cell r="S4">
            <v>95672.955300000001</v>
          </cell>
          <cell r="T4">
            <v>0</v>
          </cell>
          <cell r="U4">
            <v>0</v>
          </cell>
          <cell r="V4">
            <v>95672.955300000001</v>
          </cell>
          <cell r="W4">
            <v>95672.955300000001</v>
          </cell>
          <cell r="X4">
            <v>0</v>
          </cell>
          <cell r="Y4">
            <v>0</v>
          </cell>
          <cell r="Z4" t="str">
            <v>NA</v>
          </cell>
          <cell r="AA4" t="str">
            <v>NA</v>
          </cell>
          <cell r="AB4">
            <v>0</v>
          </cell>
          <cell r="AC4">
            <v>0</v>
          </cell>
          <cell r="AD4">
            <v>0</v>
          </cell>
          <cell r="AE4">
            <v>43083</v>
          </cell>
          <cell r="AF4" t="str">
            <v>FACCS</v>
          </cell>
          <cell r="AG4" t="str">
            <v>IPSBC</v>
          </cell>
          <cell r="AH4" t="str">
            <v>Pagado</v>
          </cell>
          <cell r="AI4" t="str">
            <v>C18201201712</v>
          </cell>
          <cell r="AJ4">
            <v>95672.960000000006</v>
          </cell>
          <cell r="AK4">
            <v>95672.960000000006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95672.960000000006</v>
          </cell>
          <cell r="AS4">
            <v>0</v>
          </cell>
          <cell r="AT4">
            <v>0</v>
          </cell>
          <cell r="AU4">
            <v>0</v>
          </cell>
          <cell r="AV4" t="str">
            <v>PAGO DE EVENTO MES DE DICIEMBRE DE 2017 POSS</v>
          </cell>
          <cell r="AW4" t="str">
            <v>62304</v>
          </cell>
          <cell r="AX4" t="str">
            <v>0</v>
          </cell>
          <cell r="AY4" t="str">
            <v>0</v>
          </cell>
          <cell r="AZ4" t="str">
            <v>1032</v>
          </cell>
        </row>
        <row r="5">
          <cell r="G5">
            <v>0</v>
          </cell>
          <cell r="H5" t="str">
            <v>ADMINISTRADORA</v>
          </cell>
          <cell r="I5">
            <v>18201</v>
          </cell>
          <cell r="J5" t="str">
            <v>CONTRIBUTIVO MOVILIDAD</v>
          </cell>
          <cell r="K5" t="str">
            <v>-</v>
          </cell>
          <cell r="L5" t="str">
            <v>P</v>
          </cell>
          <cell r="M5" t="str">
            <v>NINGUNO</v>
          </cell>
          <cell r="N5">
            <v>2018</v>
          </cell>
          <cell r="O5">
            <v>1</v>
          </cell>
          <cell r="P5">
            <v>43101</v>
          </cell>
          <cell r="Q5">
            <v>43101</v>
          </cell>
          <cell r="R5">
            <v>43116</v>
          </cell>
          <cell r="S5">
            <v>192877.2</v>
          </cell>
          <cell r="T5">
            <v>0</v>
          </cell>
          <cell r="U5">
            <v>0</v>
          </cell>
          <cell r="V5">
            <v>192877.2</v>
          </cell>
          <cell r="W5">
            <v>192877.2</v>
          </cell>
          <cell r="X5">
            <v>0</v>
          </cell>
          <cell r="Y5">
            <v>0</v>
          </cell>
          <cell r="Z5" t="str">
            <v>NA</v>
          </cell>
          <cell r="AA5" t="str">
            <v>NA</v>
          </cell>
          <cell r="AB5">
            <v>0</v>
          </cell>
          <cell r="AC5">
            <v>0</v>
          </cell>
          <cell r="AD5">
            <v>0</v>
          </cell>
          <cell r="AE5">
            <v>43116</v>
          </cell>
          <cell r="AF5" t="str">
            <v>FACCS</v>
          </cell>
          <cell r="AG5" t="str">
            <v>IPSBC</v>
          </cell>
          <cell r="AH5" t="str">
            <v>Pagado</v>
          </cell>
          <cell r="AI5" t="str">
            <v>C1820120181</v>
          </cell>
          <cell r="AJ5">
            <v>192877.2</v>
          </cell>
          <cell r="AK5">
            <v>192877.2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192877.2</v>
          </cell>
          <cell r="AS5">
            <v>0</v>
          </cell>
          <cell r="AT5">
            <v>0</v>
          </cell>
          <cell r="AU5">
            <v>0</v>
          </cell>
          <cell r="AV5" t="str">
            <v>CRUCE EVENTO ENE-18 POS</v>
          </cell>
          <cell r="AW5" t="str">
            <v>73472</v>
          </cell>
          <cell r="AX5" t="str">
            <v>0</v>
          </cell>
          <cell r="AY5" t="str">
            <v>0</v>
          </cell>
          <cell r="AZ5" t="str">
            <v>1476</v>
          </cell>
        </row>
        <row r="6">
          <cell r="G6">
            <v>0</v>
          </cell>
          <cell r="H6" t="str">
            <v>ADMINISTRADORA</v>
          </cell>
          <cell r="I6">
            <v>18197</v>
          </cell>
          <cell r="J6" t="str">
            <v>CONTRIBUTIVO MOVILIDAD</v>
          </cell>
          <cell r="K6" t="str">
            <v>-</v>
          </cell>
          <cell r="L6" t="str">
            <v>P</v>
          </cell>
          <cell r="M6" t="str">
            <v>NINGUNO</v>
          </cell>
          <cell r="N6">
            <v>2018</v>
          </cell>
          <cell r="O6">
            <v>1</v>
          </cell>
          <cell r="P6">
            <v>43101</v>
          </cell>
          <cell r="Q6">
            <v>43101</v>
          </cell>
          <cell r="R6">
            <v>43116</v>
          </cell>
          <cell r="S6">
            <v>265206.15000000002</v>
          </cell>
          <cell r="T6">
            <v>0</v>
          </cell>
          <cell r="U6">
            <v>0</v>
          </cell>
          <cell r="V6">
            <v>265206.15000000002</v>
          </cell>
          <cell r="W6">
            <v>265206.15000000002</v>
          </cell>
          <cell r="X6">
            <v>0</v>
          </cell>
          <cell r="Y6">
            <v>0</v>
          </cell>
          <cell r="Z6" t="str">
            <v>NA</v>
          </cell>
          <cell r="AA6" t="str">
            <v>NA</v>
          </cell>
          <cell r="AB6">
            <v>0</v>
          </cell>
          <cell r="AC6">
            <v>0</v>
          </cell>
          <cell r="AD6">
            <v>0</v>
          </cell>
          <cell r="AE6">
            <v>43116</v>
          </cell>
          <cell r="AF6" t="str">
            <v>FACCS</v>
          </cell>
          <cell r="AG6" t="str">
            <v>IPSBC</v>
          </cell>
          <cell r="AH6" t="str">
            <v>Pagado</v>
          </cell>
          <cell r="AI6" t="str">
            <v>C1819720181</v>
          </cell>
          <cell r="AJ6">
            <v>265206.15000000002</v>
          </cell>
          <cell r="AK6">
            <v>265206.15000000002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265206.15000000002</v>
          </cell>
          <cell r="AS6">
            <v>0</v>
          </cell>
          <cell r="AT6">
            <v>0</v>
          </cell>
          <cell r="AU6">
            <v>0</v>
          </cell>
          <cell r="AV6" t="str">
            <v>CRUCE EVENTO ENE-18 POS</v>
          </cell>
          <cell r="AW6" t="str">
            <v>73230</v>
          </cell>
          <cell r="AX6" t="str">
            <v>0</v>
          </cell>
          <cell r="AY6" t="str">
            <v>0</v>
          </cell>
          <cell r="AZ6" t="str">
            <v>1476</v>
          </cell>
        </row>
        <row r="7">
          <cell r="G7">
            <v>0</v>
          </cell>
          <cell r="H7" t="str">
            <v>ADMINISTRADORA</v>
          </cell>
          <cell r="I7">
            <v>18201</v>
          </cell>
          <cell r="J7" t="str">
            <v>SUBSIDIADO PLENO</v>
          </cell>
          <cell r="K7" t="str">
            <v>-</v>
          </cell>
          <cell r="L7" t="str">
            <v>P</v>
          </cell>
          <cell r="M7" t="str">
            <v>NINGUNO</v>
          </cell>
          <cell r="N7">
            <v>2018</v>
          </cell>
          <cell r="O7">
            <v>1</v>
          </cell>
          <cell r="P7">
            <v>43101</v>
          </cell>
          <cell r="Q7">
            <v>43101</v>
          </cell>
          <cell r="R7">
            <v>43116</v>
          </cell>
          <cell r="S7">
            <v>13251082</v>
          </cell>
          <cell r="T7">
            <v>0</v>
          </cell>
          <cell r="U7">
            <v>0</v>
          </cell>
          <cell r="V7">
            <v>13251082</v>
          </cell>
          <cell r="W7">
            <v>13251082</v>
          </cell>
          <cell r="X7">
            <v>0</v>
          </cell>
          <cell r="Y7">
            <v>0</v>
          </cell>
          <cell r="Z7" t="str">
            <v>NA</v>
          </cell>
          <cell r="AA7" t="str">
            <v>NA</v>
          </cell>
          <cell r="AB7">
            <v>0</v>
          </cell>
          <cell r="AC7">
            <v>0</v>
          </cell>
          <cell r="AD7">
            <v>0</v>
          </cell>
          <cell r="AE7">
            <v>43116</v>
          </cell>
          <cell r="AF7" t="str">
            <v>FACSS</v>
          </cell>
          <cell r="AG7" t="str">
            <v>IPSPU</v>
          </cell>
          <cell r="AH7" t="str">
            <v>Pagado</v>
          </cell>
          <cell r="AI7" t="str">
            <v>S1820120181</v>
          </cell>
          <cell r="AJ7">
            <v>13251082</v>
          </cell>
          <cell r="AK7">
            <v>13251082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11003690.75</v>
          </cell>
          <cell r="AS7">
            <v>2247391.25</v>
          </cell>
          <cell r="AT7">
            <v>0</v>
          </cell>
          <cell r="AU7">
            <v>0</v>
          </cell>
          <cell r="AV7" t="str">
            <v>CAP ENE 18|gd cap ene 2018</v>
          </cell>
          <cell r="AW7" t="str">
            <v>1279831</v>
          </cell>
          <cell r="AX7" t="str">
            <v>11331</v>
          </cell>
          <cell r="AY7" t="str">
            <v>0</v>
          </cell>
          <cell r="AZ7" t="str">
            <v>3928</v>
          </cell>
        </row>
        <row r="8">
          <cell r="G8">
            <v>0</v>
          </cell>
          <cell r="H8" t="str">
            <v>ADMINISTRADORA</v>
          </cell>
          <cell r="I8">
            <v>18201</v>
          </cell>
          <cell r="J8" t="str">
            <v>CONTRIBUTIVO MOVILIDAD</v>
          </cell>
          <cell r="K8" t="str">
            <v>-</v>
          </cell>
          <cell r="L8" t="str">
            <v>P</v>
          </cell>
          <cell r="M8" t="str">
            <v>NINGUNO</v>
          </cell>
          <cell r="N8">
            <v>2018</v>
          </cell>
          <cell r="O8">
            <v>2</v>
          </cell>
          <cell r="P8">
            <v>43132</v>
          </cell>
          <cell r="Q8">
            <v>43132</v>
          </cell>
          <cell r="R8">
            <v>43136</v>
          </cell>
          <cell r="S8">
            <v>166646</v>
          </cell>
          <cell r="T8">
            <v>0</v>
          </cell>
          <cell r="U8">
            <v>0</v>
          </cell>
          <cell r="V8">
            <v>166646</v>
          </cell>
          <cell r="W8">
            <v>166646</v>
          </cell>
          <cell r="X8">
            <v>0</v>
          </cell>
          <cell r="Y8">
            <v>0</v>
          </cell>
          <cell r="Z8" t="str">
            <v>NA</v>
          </cell>
          <cell r="AA8" t="str">
            <v>NA</v>
          </cell>
          <cell r="AB8">
            <v>0</v>
          </cell>
          <cell r="AC8">
            <v>0</v>
          </cell>
          <cell r="AD8">
            <v>0</v>
          </cell>
          <cell r="AE8">
            <v>43136</v>
          </cell>
          <cell r="AF8" t="str">
            <v>FACCS</v>
          </cell>
          <cell r="AG8" t="str">
            <v>IPSBC</v>
          </cell>
          <cell r="AH8" t="str">
            <v>Pagado</v>
          </cell>
          <cell r="AI8" t="str">
            <v>C1820120182</v>
          </cell>
          <cell r="AJ8">
            <v>166646</v>
          </cell>
          <cell r="AK8">
            <v>166646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166646</v>
          </cell>
          <cell r="AS8">
            <v>0</v>
          </cell>
          <cell r="AT8">
            <v>0</v>
          </cell>
          <cell r="AU8">
            <v>0</v>
          </cell>
          <cell r="AV8" t="str">
            <v>EVENTO - CAPITA POS</v>
          </cell>
          <cell r="AW8" t="str">
            <v>77449</v>
          </cell>
          <cell r="AX8" t="str">
            <v>0</v>
          </cell>
          <cell r="AY8" t="str">
            <v>0</v>
          </cell>
          <cell r="AZ8" t="str">
            <v>1928</v>
          </cell>
        </row>
        <row r="9">
          <cell r="G9">
            <v>0</v>
          </cell>
          <cell r="H9" t="str">
            <v>ADMINISTRADORA</v>
          </cell>
          <cell r="I9">
            <v>18201</v>
          </cell>
          <cell r="J9" t="str">
            <v>SUBSIDIADO PLENO</v>
          </cell>
          <cell r="K9" t="str">
            <v>-</v>
          </cell>
          <cell r="L9" t="str">
            <v>P</v>
          </cell>
          <cell r="M9" t="str">
            <v>NINGUNO</v>
          </cell>
          <cell r="N9">
            <v>2018</v>
          </cell>
          <cell r="O9">
            <v>2</v>
          </cell>
          <cell r="P9">
            <v>43132</v>
          </cell>
          <cell r="Q9">
            <v>43132</v>
          </cell>
          <cell r="R9">
            <v>43136</v>
          </cell>
          <cell r="S9">
            <v>13316307.6</v>
          </cell>
          <cell r="T9">
            <v>0</v>
          </cell>
          <cell r="U9">
            <v>0</v>
          </cell>
          <cell r="V9">
            <v>13316307.6</v>
          </cell>
          <cell r="W9">
            <v>13316307.6</v>
          </cell>
          <cell r="X9">
            <v>0</v>
          </cell>
          <cell r="Y9">
            <v>0</v>
          </cell>
          <cell r="Z9" t="str">
            <v>NA</v>
          </cell>
          <cell r="AA9" t="str">
            <v>NA</v>
          </cell>
          <cell r="AB9">
            <v>0</v>
          </cell>
          <cell r="AC9">
            <v>0</v>
          </cell>
          <cell r="AD9">
            <v>0</v>
          </cell>
          <cell r="AE9">
            <v>43136</v>
          </cell>
          <cell r="AF9" t="str">
            <v>FACSS</v>
          </cell>
          <cell r="AG9" t="str">
            <v>IPSPU</v>
          </cell>
          <cell r="AH9" t="str">
            <v>Pagado</v>
          </cell>
          <cell r="AI9" t="str">
            <v>S1820120182</v>
          </cell>
          <cell r="AJ9">
            <v>13316307.6</v>
          </cell>
          <cell r="AK9">
            <v>13316307.6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1957822.55</v>
          </cell>
          <cell r="AS9">
            <v>11358485.050000001</v>
          </cell>
          <cell r="AT9">
            <v>0</v>
          </cell>
          <cell r="AU9">
            <v>0</v>
          </cell>
          <cell r="AV9" t="str">
            <v>GD CAP FEB 18</v>
          </cell>
          <cell r="AW9" t="str">
            <v>1340218</v>
          </cell>
          <cell r="AX9" t="str">
            <v>12104</v>
          </cell>
          <cell r="AY9" t="str">
            <v>0</v>
          </cell>
          <cell r="AZ9" t="str">
            <v>11413</v>
          </cell>
        </row>
        <row r="10">
          <cell r="G10">
            <v>0</v>
          </cell>
          <cell r="H10" t="str">
            <v>ADMINISTRADORA</v>
          </cell>
          <cell r="I10">
            <v>18197</v>
          </cell>
          <cell r="J10" t="str">
            <v>CONTRIBUTIVO MOVILIDAD</v>
          </cell>
          <cell r="K10" t="str">
            <v>-</v>
          </cell>
          <cell r="L10" t="str">
            <v>P</v>
          </cell>
          <cell r="M10" t="str">
            <v>NINGUNO</v>
          </cell>
          <cell r="N10">
            <v>2018</v>
          </cell>
          <cell r="O10">
            <v>2</v>
          </cell>
          <cell r="P10">
            <v>43132</v>
          </cell>
          <cell r="Q10">
            <v>43132</v>
          </cell>
          <cell r="R10">
            <v>43136</v>
          </cell>
          <cell r="S10">
            <v>229138.25</v>
          </cell>
          <cell r="T10">
            <v>0</v>
          </cell>
          <cell r="U10">
            <v>0</v>
          </cell>
          <cell r="V10">
            <v>229138.25</v>
          </cell>
          <cell r="W10">
            <v>229138.25</v>
          </cell>
          <cell r="X10">
            <v>0</v>
          </cell>
          <cell r="Y10">
            <v>0</v>
          </cell>
          <cell r="Z10" t="str">
            <v>NA</v>
          </cell>
          <cell r="AA10" t="str">
            <v>NA</v>
          </cell>
          <cell r="AB10">
            <v>0</v>
          </cell>
          <cell r="AC10">
            <v>0</v>
          </cell>
          <cell r="AD10">
            <v>0</v>
          </cell>
          <cell r="AE10">
            <v>43136</v>
          </cell>
          <cell r="AF10" t="str">
            <v>FACCS</v>
          </cell>
          <cell r="AG10" t="str">
            <v>IPSBC</v>
          </cell>
          <cell r="AH10" t="str">
            <v>Pagado</v>
          </cell>
          <cell r="AI10" t="str">
            <v>C1819720182</v>
          </cell>
          <cell r="AJ10">
            <v>229138.25</v>
          </cell>
          <cell r="AK10">
            <v>229138.25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229138.25</v>
          </cell>
          <cell r="AS10">
            <v>0</v>
          </cell>
          <cell r="AT10">
            <v>0</v>
          </cell>
          <cell r="AU10">
            <v>0</v>
          </cell>
          <cell r="AV10" t="str">
            <v>EVENTO - CAPITA POS</v>
          </cell>
          <cell r="AW10" t="str">
            <v>77628</v>
          </cell>
          <cell r="AX10" t="str">
            <v>0</v>
          </cell>
          <cell r="AY10" t="str">
            <v>0</v>
          </cell>
          <cell r="AZ10" t="str">
            <v>1928</v>
          </cell>
        </row>
        <row r="11">
          <cell r="G11">
            <v>0</v>
          </cell>
          <cell r="H11" t="str">
            <v>ADMINISTRADORA</v>
          </cell>
          <cell r="I11">
            <v>18201</v>
          </cell>
          <cell r="J11" t="str">
            <v>CONTRIBUTIVO MOVILIDAD</v>
          </cell>
          <cell r="K11" t="str">
            <v>-</v>
          </cell>
          <cell r="L11" t="str">
            <v>P</v>
          </cell>
          <cell r="M11" t="str">
            <v>NINGUNO</v>
          </cell>
          <cell r="N11">
            <v>2018</v>
          </cell>
          <cell r="O11">
            <v>3</v>
          </cell>
          <cell r="P11">
            <v>43160</v>
          </cell>
          <cell r="Q11">
            <v>43160</v>
          </cell>
          <cell r="R11">
            <v>43165</v>
          </cell>
          <cell r="S11">
            <v>136935.6</v>
          </cell>
          <cell r="T11">
            <v>0</v>
          </cell>
          <cell r="U11">
            <v>0</v>
          </cell>
          <cell r="V11">
            <v>136935.6</v>
          </cell>
          <cell r="W11">
            <v>136935.6</v>
          </cell>
          <cell r="X11">
            <v>0</v>
          </cell>
          <cell r="Y11">
            <v>0</v>
          </cell>
          <cell r="Z11" t="str">
            <v>NA</v>
          </cell>
          <cell r="AA11" t="str">
            <v>NA</v>
          </cell>
          <cell r="AB11">
            <v>0</v>
          </cell>
          <cell r="AC11">
            <v>0</v>
          </cell>
          <cell r="AD11">
            <v>0</v>
          </cell>
          <cell r="AE11">
            <v>43165</v>
          </cell>
          <cell r="AF11" t="str">
            <v>FACCS</v>
          </cell>
          <cell r="AG11" t="str">
            <v>IPSBC</v>
          </cell>
          <cell r="AH11" t="str">
            <v>Pagado</v>
          </cell>
          <cell r="AI11" t="str">
            <v>C1820120183</v>
          </cell>
          <cell r="AJ11">
            <v>136935.6</v>
          </cell>
          <cell r="AK11">
            <v>136935.6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136935.6</v>
          </cell>
          <cell r="AS11">
            <v>0</v>
          </cell>
          <cell r="AT11">
            <v>0</v>
          </cell>
          <cell r="AU11">
            <v>0</v>
          </cell>
          <cell r="AV11" t="str">
            <v>EVENTO - CAPITA POS</v>
          </cell>
          <cell r="AW11" t="str">
            <v>83215</v>
          </cell>
          <cell r="AX11" t="str">
            <v>0</v>
          </cell>
          <cell r="AY11" t="str">
            <v>0</v>
          </cell>
          <cell r="AZ11" t="str">
            <v>1928</v>
          </cell>
        </row>
        <row r="12">
          <cell r="G12">
            <v>0</v>
          </cell>
          <cell r="H12" t="str">
            <v>ADMINISTRADORA</v>
          </cell>
          <cell r="I12">
            <v>18197</v>
          </cell>
          <cell r="J12" t="str">
            <v>CONTRIBUTIVO MOVILIDAD</v>
          </cell>
          <cell r="K12" t="str">
            <v>-</v>
          </cell>
          <cell r="L12" t="str">
            <v>P</v>
          </cell>
          <cell r="M12" t="str">
            <v>NINGUNO</v>
          </cell>
          <cell r="N12">
            <v>2018</v>
          </cell>
          <cell r="O12">
            <v>4</v>
          </cell>
          <cell r="P12">
            <v>43191</v>
          </cell>
          <cell r="Q12">
            <v>43191</v>
          </cell>
          <cell r="R12">
            <v>43195</v>
          </cell>
          <cell r="S12">
            <v>233008.05000000002</v>
          </cell>
          <cell r="T12">
            <v>0</v>
          </cell>
          <cell r="U12">
            <v>0</v>
          </cell>
          <cell r="V12">
            <v>233008.05000000002</v>
          </cell>
          <cell r="W12">
            <v>233008.05000000002</v>
          </cell>
          <cell r="X12">
            <v>0</v>
          </cell>
          <cell r="Y12">
            <v>0</v>
          </cell>
          <cell r="Z12" t="str">
            <v>NA</v>
          </cell>
          <cell r="AA12" t="str">
            <v>NA</v>
          </cell>
          <cell r="AB12">
            <v>0</v>
          </cell>
          <cell r="AC12">
            <v>0</v>
          </cell>
          <cell r="AD12">
            <v>0</v>
          </cell>
          <cell r="AE12">
            <v>43195</v>
          </cell>
          <cell r="AF12" t="str">
            <v>FACCS</v>
          </cell>
          <cell r="AG12" t="str">
            <v>IPSBC</v>
          </cell>
          <cell r="AH12" t="str">
            <v>Pagado</v>
          </cell>
          <cell r="AI12" t="str">
            <v>C1819720184</v>
          </cell>
          <cell r="AJ12">
            <v>233008.05</v>
          </cell>
          <cell r="AK12">
            <v>233008.05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233008.05000000002</v>
          </cell>
          <cell r="AS12">
            <v>0</v>
          </cell>
          <cell r="AT12">
            <v>0</v>
          </cell>
          <cell r="AU12">
            <v>0</v>
          </cell>
          <cell r="AV12" t="str">
            <v>CAPITA ABRIL Y MAYO DE  2018</v>
          </cell>
          <cell r="AW12" t="str">
            <v>89587</v>
          </cell>
          <cell r="AX12" t="str">
            <v>0</v>
          </cell>
          <cell r="AY12" t="str">
            <v>0</v>
          </cell>
          <cell r="AZ12" t="str">
            <v>2249</v>
          </cell>
        </row>
        <row r="13">
          <cell r="G13">
            <v>0</v>
          </cell>
          <cell r="H13" t="str">
            <v>ADMINISTRADORA</v>
          </cell>
          <cell r="I13">
            <v>18201</v>
          </cell>
          <cell r="J13" t="str">
            <v>CONTRIBUTIVO MOVILIDAD</v>
          </cell>
          <cell r="K13" t="str">
            <v>-</v>
          </cell>
          <cell r="L13" t="str">
            <v>P</v>
          </cell>
          <cell r="M13" t="str">
            <v>NINGUNO</v>
          </cell>
          <cell r="N13">
            <v>2018</v>
          </cell>
          <cell r="O13">
            <v>4</v>
          </cell>
          <cell r="P13">
            <v>43191</v>
          </cell>
          <cell r="Q13">
            <v>43191</v>
          </cell>
          <cell r="R13">
            <v>43196</v>
          </cell>
          <cell r="S13">
            <v>169460.4</v>
          </cell>
          <cell r="T13">
            <v>0</v>
          </cell>
          <cell r="U13">
            <v>0</v>
          </cell>
          <cell r="V13">
            <v>169460.4</v>
          </cell>
          <cell r="W13">
            <v>169460.4</v>
          </cell>
          <cell r="X13">
            <v>0</v>
          </cell>
          <cell r="Y13">
            <v>0</v>
          </cell>
          <cell r="Z13" t="str">
            <v>NA</v>
          </cell>
          <cell r="AA13" t="str">
            <v>NA</v>
          </cell>
          <cell r="AB13">
            <v>0</v>
          </cell>
          <cell r="AC13">
            <v>0</v>
          </cell>
          <cell r="AD13">
            <v>0</v>
          </cell>
          <cell r="AE13">
            <v>43196</v>
          </cell>
          <cell r="AF13" t="str">
            <v>FACCS</v>
          </cell>
          <cell r="AG13" t="str">
            <v>IPSBC</v>
          </cell>
          <cell r="AH13" t="str">
            <v>Pagado</v>
          </cell>
          <cell r="AI13" t="str">
            <v>C1820120184</v>
          </cell>
          <cell r="AJ13">
            <v>169460.4</v>
          </cell>
          <cell r="AK13">
            <v>169460.4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169460.4</v>
          </cell>
          <cell r="AS13">
            <v>0</v>
          </cell>
          <cell r="AT13">
            <v>0</v>
          </cell>
          <cell r="AU13">
            <v>0</v>
          </cell>
          <cell r="AV13" t="str">
            <v>CAPITA ABRIL Y MAYO DE  2018</v>
          </cell>
          <cell r="AW13" t="str">
            <v>89630</v>
          </cell>
          <cell r="AX13" t="str">
            <v>0</v>
          </cell>
          <cell r="AY13" t="str">
            <v>0</v>
          </cell>
          <cell r="AZ13" t="str">
            <v>2249</v>
          </cell>
        </row>
        <row r="14">
          <cell r="G14">
            <v>59</v>
          </cell>
          <cell r="H14" t="str">
            <v>ADMINISTRADORA</v>
          </cell>
          <cell r="I14">
            <v>18201</v>
          </cell>
          <cell r="J14" t="str">
            <v>SUBSIDIADO PLENO</v>
          </cell>
          <cell r="K14" t="str">
            <v>-</v>
          </cell>
          <cell r="L14" t="str">
            <v>P</v>
          </cell>
          <cell r="M14" t="str">
            <v>NINGUNO</v>
          </cell>
          <cell r="N14">
            <v>2018</v>
          </cell>
          <cell r="O14">
            <v>3</v>
          </cell>
          <cell r="P14">
            <v>43160</v>
          </cell>
          <cell r="Q14">
            <v>43190</v>
          </cell>
          <cell r="R14">
            <v>43210</v>
          </cell>
          <cell r="S14">
            <v>13499746</v>
          </cell>
          <cell r="T14">
            <v>0</v>
          </cell>
          <cell r="U14">
            <v>0</v>
          </cell>
          <cell r="V14">
            <v>13499746</v>
          </cell>
          <cell r="W14">
            <v>13499746</v>
          </cell>
          <cell r="X14">
            <v>0</v>
          </cell>
          <cell r="Y14">
            <v>0</v>
          </cell>
          <cell r="Z14" t="str">
            <v>NA</v>
          </cell>
          <cell r="AA14" t="str">
            <v>NA</v>
          </cell>
          <cell r="AB14">
            <v>0</v>
          </cell>
          <cell r="AC14">
            <v>0</v>
          </cell>
          <cell r="AD14">
            <v>0</v>
          </cell>
          <cell r="AE14">
            <v>43165</v>
          </cell>
          <cell r="AF14" t="str">
            <v>FACSS</v>
          </cell>
          <cell r="AG14" t="str">
            <v>IPSPU</v>
          </cell>
          <cell r="AH14" t="str">
            <v>Pagado</v>
          </cell>
          <cell r="AI14" t="str">
            <v>VSC0059</v>
          </cell>
          <cell r="AJ14">
            <v>13499746</v>
          </cell>
          <cell r="AK14">
            <v>13499746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183438</v>
          </cell>
          <cell r="AS14">
            <v>13316308</v>
          </cell>
          <cell r="AT14">
            <v>0</v>
          </cell>
          <cell r="AU14">
            <v>0</v>
          </cell>
          <cell r="AV14" t="str">
            <v>GD CAP MAR 18</v>
          </cell>
          <cell r="AW14" t="str">
            <v>1425799</v>
          </cell>
          <cell r="AX14" t="str">
            <v>12616</v>
          </cell>
          <cell r="AY14" t="str">
            <v>0</v>
          </cell>
          <cell r="AZ14" t="str">
            <v>11845</v>
          </cell>
        </row>
        <row r="15">
          <cell r="G15">
            <v>57</v>
          </cell>
          <cell r="H15" t="str">
            <v>ADMINISTRADORA</v>
          </cell>
          <cell r="I15">
            <v>18197</v>
          </cell>
          <cell r="J15" t="str">
            <v>CONTRIBUTIVO MOVILIDAD</v>
          </cell>
          <cell r="K15" t="str">
            <v>-</v>
          </cell>
          <cell r="L15" t="str">
            <v>P</v>
          </cell>
          <cell r="M15" t="str">
            <v>NINGUNO</v>
          </cell>
          <cell r="N15">
            <v>2018</v>
          </cell>
          <cell r="O15">
            <v>3</v>
          </cell>
          <cell r="P15">
            <v>43160</v>
          </cell>
          <cell r="Q15">
            <v>43190</v>
          </cell>
          <cell r="R15">
            <v>43210</v>
          </cell>
          <cell r="S15">
            <v>188286.45</v>
          </cell>
          <cell r="T15">
            <v>0</v>
          </cell>
          <cell r="U15">
            <v>0</v>
          </cell>
          <cell r="V15">
            <v>188286.45</v>
          </cell>
          <cell r="W15">
            <v>188286.45</v>
          </cell>
          <cell r="X15">
            <v>0</v>
          </cell>
          <cell r="Y15">
            <v>0</v>
          </cell>
          <cell r="Z15" t="str">
            <v>NA</v>
          </cell>
          <cell r="AA15" t="str">
            <v>NA</v>
          </cell>
          <cell r="AB15">
            <v>0</v>
          </cell>
          <cell r="AC15">
            <v>0</v>
          </cell>
          <cell r="AD15">
            <v>0</v>
          </cell>
          <cell r="AE15">
            <v>43165</v>
          </cell>
          <cell r="AF15" t="str">
            <v>FACCS</v>
          </cell>
          <cell r="AG15" t="str">
            <v>IPSBC</v>
          </cell>
          <cell r="AH15" t="str">
            <v>Pagado</v>
          </cell>
          <cell r="AI15" t="str">
            <v>VSC0057</v>
          </cell>
          <cell r="AJ15">
            <v>188286.45</v>
          </cell>
          <cell r="AK15">
            <v>188286.45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188286.45</v>
          </cell>
          <cell r="AS15">
            <v>0</v>
          </cell>
          <cell r="AT15">
            <v>0</v>
          </cell>
          <cell r="AU15">
            <v>0</v>
          </cell>
          <cell r="AV15" t="str">
            <v>EVENTO - CAPITA POS</v>
          </cell>
          <cell r="AW15" t="str">
            <v>83440</v>
          </cell>
          <cell r="AX15" t="str">
            <v>0</v>
          </cell>
          <cell r="AY15" t="str">
            <v>0</v>
          </cell>
          <cell r="AZ15" t="str">
            <v>1928</v>
          </cell>
        </row>
        <row r="16">
          <cell r="G16">
            <v>58</v>
          </cell>
          <cell r="H16" t="str">
            <v>ADMINISTRADORA</v>
          </cell>
          <cell r="I16">
            <v>18197</v>
          </cell>
          <cell r="J16" t="str">
            <v>SUBSIDIADO PLENO</v>
          </cell>
          <cell r="K16" t="str">
            <v>-</v>
          </cell>
          <cell r="L16" t="str">
            <v>P</v>
          </cell>
          <cell r="M16" t="str">
            <v>NINGUNO</v>
          </cell>
          <cell r="N16">
            <v>2018</v>
          </cell>
          <cell r="O16">
            <v>3</v>
          </cell>
          <cell r="P16">
            <v>43160</v>
          </cell>
          <cell r="Q16">
            <v>43190</v>
          </cell>
          <cell r="R16">
            <v>43210</v>
          </cell>
          <cell r="S16">
            <v>18562150.75</v>
          </cell>
          <cell r="T16">
            <v>0</v>
          </cell>
          <cell r="U16">
            <v>0</v>
          </cell>
          <cell r="V16">
            <v>18562150.75</v>
          </cell>
          <cell r="W16">
            <v>18562150.75</v>
          </cell>
          <cell r="X16">
            <v>0</v>
          </cell>
          <cell r="Y16">
            <v>0</v>
          </cell>
          <cell r="Z16" t="str">
            <v>NA</v>
          </cell>
          <cell r="AA16" t="str">
            <v>NA</v>
          </cell>
          <cell r="AB16">
            <v>0</v>
          </cell>
          <cell r="AC16">
            <v>0</v>
          </cell>
          <cell r="AD16">
            <v>0</v>
          </cell>
          <cell r="AE16">
            <v>43165</v>
          </cell>
          <cell r="AF16" t="str">
            <v>FACSS</v>
          </cell>
          <cell r="AG16" t="str">
            <v>IPSPU</v>
          </cell>
          <cell r="AH16" t="str">
            <v>Pagado</v>
          </cell>
          <cell r="AI16" t="str">
            <v>VSC0058</v>
          </cell>
          <cell r="AJ16">
            <v>18562150.75</v>
          </cell>
          <cell r="AK16">
            <v>18562150.75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252227.75</v>
          </cell>
          <cell r="AS16">
            <v>18309923</v>
          </cell>
          <cell r="AT16">
            <v>0</v>
          </cell>
          <cell r="AU16">
            <v>0</v>
          </cell>
          <cell r="AV16" t="str">
            <v>GD CAP MAR 18</v>
          </cell>
          <cell r="AW16" t="str">
            <v>1426018</v>
          </cell>
          <cell r="AX16" t="str">
            <v>12616</v>
          </cell>
          <cell r="AY16" t="str">
            <v>0</v>
          </cell>
          <cell r="AZ16" t="str">
            <v>11845</v>
          </cell>
        </row>
        <row r="17">
          <cell r="G17">
            <v>0</v>
          </cell>
          <cell r="H17" t="str">
            <v>ADMINISTRADORA</v>
          </cell>
          <cell r="I17">
            <v>18197</v>
          </cell>
          <cell r="J17" t="str">
            <v>CONTRIBUTIVO MOVILIDAD</v>
          </cell>
          <cell r="K17" t="str">
            <v>-</v>
          </cell>
          <cell r="L17" t="str">
            <v>P</v>
          </cell>
          <cell r="M17" t="str">
            <v>NINGUNO</v>
          </cell>
          <cell r="N17">
            <v>2018</v>
          </cell>
          <cell r="O17">
            <v>5</v>
          </cell>
          <cell r="P17">
            <v>43221</v>
          </cell>
          <cell r="Q17">
            <v>43221</v>
          </cell>
          <cell r="R17">
            <v>43222</v>
          </cell>
          <cell r="S17">
            <v>225951.55000000002</v>
          </cell>
          <cell r="T17">
            <v>0</v>
          </cell>
          <cell r="U17">
            <v>0</v>
          </cell>
          <cell r="V17">
            <v>225951.55000000002</v>
          </cell>
          <cell r="W17">
            <v>225951.55000000002</v>
          </cell>
          <cell r="X17">
            <v>0</v>
          </cell>
          <cell r="Y17">
            <v>0</v>
          </cell>
          <cell r="Z17" t="str">
            <v>NA</v>
          </cell>
          <cell r="AA17" t="str">
            <v>NA</v>
          </cell>
          <cell r="AB17">
            <v>0</v>
          </cell>
          <cell r="AC17">
            <v>0</v>
          </cell>
          <cell r="AD17">
            <v>0</v>
          </cell>
          <cell r="AE17">
            <v>43222</v>
          </cell>
          <cell r="AF17" t="str">
            <v>FACCS</v>
          </cell>
          <cell r="AG17" t="str">
            <v>IPSBC</v>
          </cell>
          <cell r="AH17" t="str">
            <v>Pagado</v>
          </cell>
          <cell r="AI17" t="str">
            <v>C1819720185</v>
          </cell>
          <cell r="AJ17">
            <v>225951.55</v>
          </cell>
          <cell r="AK17">
            <v>225951.55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225951.55000000002</v>
          </cell>
          <cell r="AS17">
            <v>0</v>
          </cell>
          <cell r="AT17">
            <v>0</v>
          </cell>
          <cell r="AU17">
            <v>0</v>
          </cell>
          <cell r="AV17" t="str">
            <v>CAPITA ABRIL Y MAYO DE  2018</v>
          </cell>
          <cell r="AW17" t="str">
            <v>95447</v>
          </cell>
          <cell r="AX17" t="str">
            <v>0</v>
          </cell>
          <cell r="AY17" t="str">
            <v>0</v>
          </cell>
          <cell r="AZ17" t="str">
            <v>2249</v>
          </cell>
        </row>
        <row r="18">
          <cell r="G18">
            <v>0</v>
          </cell>
          <cell r="H18" t="str">
            <v>ADMINISTRADORA</v>
          </cell>
          <cell r="I18">
            <v>18201</v>
          </cell>
          <cell r="J18" t="str">
            <v>SUBSIDIADO PLENO</v>
          </cell>
          <cell r="K18" t="str">
            <v>-</v>
          </cell>
          <cell r="L18" t="str">
            <v>P</v>
          </cell>
          <cell r="M18" t="str">
            <v>NINGUNO</v>
          </cell>
          <cell r="N18">
            <v>2018</v>
          </cell>
          <cell r="O18">
            <v>5</v>
          </cell>
          <cell r="P18">
            <v>43221</v>
          </cell>
          <cell r="Q18">
            <v>43221</v>
          </cell>
          <cell r="R18">
            <v>43223</v>
          </cell>
          <cell r="S18">
            <v>13620209.6</v>
          </cell>
          <cell r="T18">
            <v>0</v>
          </cell>
          <cell r="U18">
            <v>0</v>
          </cell>
          <cell r="V18">
            <v>13620209.6</v>
          </cell>
          <cell r="W18">
            <v>13620209.6</v>
          </cell>
          <cell r="X18">
            <v>0</v>
          </cell>
          <cell r="Y18">
            <v>0</v>
          </cell>
          <cell r="Z18" t="str">
            <v>NA</v>
          </cell>
          <cell r="AA18" t="str">
            <v>NA</v>
          </cell>
          <cell r="AB18">
            <v>0</v>
          </cell>
          <cell r="AC18">
            <v>0</v>
          </cell>
          <cell r="AD18">
            <v>0</v>
          </cell>
          <cell r="AE18">
            <v>43223</v>
          </cell>
          <cell r="AF18" t="str">
            <v>FACSS</v>
          </cell>
          <cell r="AG18" t="str">
            <v>IPSPU</v>
          </cell>
          <cell r="AH18" t="str">
            <v>Pagado</v>
          </cell>
          <cell r="AI18" t="str">
            <v>S1820120185</v>
          </cell>
          <cell r="AJ18">
            <v>13620209.6</v>
          </cell>
          <cell r="AK18">
            <v>13620209.6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181589.4</v>
          </cell>
          <cell r="AS18">
            <v>13438620.199999999</v>
          </cell>
          <cell r="AT18">
            <v>0</v>
          </cell>
          <cell r="AU18">
            <v>0</v>
          </cell>
          <cell r="AV18" t="str">
            <v>GIRO DIRECTO DEL M.PS.  MES DE MAYO DE 2018. CAPITADO</v>
          </cell>
          <cell r="AW18" t="str">
            <v>1609594</v>
          </cell>
          <cell r="AX18" t="str">
            <v>14492</v>
          </cell>
          <cell r="AY18" t="str">
            <v>0</v>
          </cell>
          <cell r="AZ18" t="str">
            <v>12822</v>
          </cell>
        </row>
        <row r="19">
          <cell r="G19">
            <v>0</v>
          </cell>
          <cell r="H19" t="str">
            <v>ADMINISTRADORA</v>
          </cell>
          <cell r="I19">
            <v>18201</v>
          </cell>
          <cell r="J19" t="str">
            <v>CONTRIBUTIVO MOVILIDAD</v>
          </cell>
          <cell r="K19" t="str">
            <v>-</v>
          </cell>
          <cell r="L19" t="str">
            <v>P</v>
          </cell>
          <cell r="M19" t="str">
            <v>NINGUNO</v>
          </cell>
          <cell r="N19">
            <v>2018</v>
          </cell>
          <cell r="O19">
            <v>5</v>
          </cell>
          <cell r="P19">
            <v>43221</v>
          </cell>
          <cell r="Q19">
            <v>43221</v>
          </cell>
          <cell r="R19">
            <v>43223</v>
          </cell>
          <cell r="S19">
            <v>164328.4</v>
          </cell>
          <cell r="T19">
            <v>0</v>
          </cell>
          <cell r="U19">
            <v>0</v>
          </cell>
          <cell r="V19">
            <v>164328.4</v>
          </cell>
          <cell r="W19">
            <v>164328.4</v>
          </cell>
          <cell r="X19">
            <v>0</v>
          </cell>
          <cell r="Y19">
            <v>0</v>
          </cell>
          <cell r="Z19" t="str">
            <v>NA</v>
          </cell>
          <cell r="AA19" t="str">
            <v>NA</v>
          </cell>
          <cell r="AB19">
            <v>0</v>
          </cell>
          <cell r="AC19">
            <v>0</v>
          </cell>
          <cell r="AD19">
            <v>0</v>
          </cell>
          <cell r="AE19">
            <v>43223</v>
          </cell>
          <cell r="AF19" t="str">
            <v>FACCS</v>
          </cell>
          <cell r="AG19" t="str">
            <v>IPSBC</v>
          </cell>
          <cell r="AH19" t="str">
            <v>Pagado</v>
          </cell>
          <cell r="AI19" t="str">
            <v>C1820120185</v>
          </cell>
          <cell r="AJ19">
            <v>164328.4</v>
          </cell>
          <cell r="AK19">
            <v>164328.4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164328.4</v>
          </cell>
          <cell r="AS19">
            <v>0</v>
          </cell>
          <cell r="AT19">
            <v>0</v>
          </cell>
          <cell r="AU19">
            <v>0</v>
          </cell>
          <cell r="AV19" t="str">
            <v>CAPITA ABRIL Y MAYO DE  2018</v>
          </cell>
          <cell r="AW19" t="str">
            <v>95824</v>
          </cell>
          <cell r="AX19" t="str">
            <v>0</v>
          </cell>
          <cell r="AY19" t="str">
            <v>0</v>
          </cell>
          <cell r="AZ19" t="str">
            <v>2249</v>
          </cell>
        </row>
        <row r="20">
          <cell r="G20">
            <v>63</v>
          </cell>
          <cell r="H20" t="str">
            <v>ADMINISTRADORA</v>
          </cell>
          <cell r="I20">
            <v>18197</v>
          </cell>
          <cell r="J20" t="str">
            <v>SUBSIDIADO PLENO</v>
          </cell>
          <cell r="K20" t="str">
            <v>-</v>
          </cell>
          <cell r="L20" t="str">
            <v>P</v>
          </cell>
          <cell r="M20" t="str">
            <v>NINGUNO</v>
          </cell>
          <cell r="N20">
            <v>2018</v>
          </cell>
          <cell r="O20">
            <v>4</v>
          </cell>
          <cell r="P20">
            <v>43191</v>
          </cell>
          <cell r="Q20">
            <v>43220</v>
          </cell>
          <cell r="R20">
            <v>43238</v>
          </cell>
          <cell r="S20">
            <v>18624221.550000001</v>
          </cell>
          <cell r="T20">
            <v>0</v>
          </cell>
          <cell r="U20">
            <v>0</v>
          </cell>
          <cell r="V20">
            <v>18624221.550000001</v>
          </cell>
          <cell r="W20">
            <v>18624221.550000001</v>
          </cell>
          <cell r="X20">
            <v>0</v>
          </cell>
          <cell r="Y20">
            <v>0</v>
          </cell>
          <cell r="Z20" t="str">
            <v>NA</v>
          </cell>
          <cell r="AA20" t="str">
            <v>NA</v>
          </cell>
          <cell r="AB20">
            <v>0</v>
          </cell>
          <cell r="AC20">
            <v>0</v>
          </cell>
          <cell r="AD20">
            <v>0</v>
          </cell>
          <cell r="AE20">
            <v>43195</v>
          </cell>
          <cell r="AF20" t="str">
            <v>FACSS</v>
          </cell>
          <cell r="AG20" t="str">
            <v>IPSPU</v>
          </cell>
          <cell r="AH20" t="str">
            <v>Pagado</v>
          </cell>
          <cell r="AI20" t="str">
            <v>VSC0063</v>
          </cell>
          <cell r="AJ20">
            <v>18624221.550000001</v>
          </cell>
          <cell r="AK20">
            <v>18624221.550000001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18624221.550000001</v>
          </cell>
          <cell r="AT20">
            <v>0</v>
          </cell>
          <cell r="AU20">
            <v>0</v>
          </cell>
          <cell r="AV20" t="str">
            <v>GD CAP ABR 2018</v>
          </cell>
          <cell r="AW20" t="str">
            <v>1519481</v>
          </cell>
          <cell r="AX20" t="str">
            <v>13405</v>
          </cell>
          <cell r="AY20" t="str">
            <v>0</v>
          </cell>
          <cell r="AZ20" t="str">
            <v>0</v>
          </cell>
        </row>
        <row r="21">
          <cell r="G21">
            <v>64</v>
          </cell>
          <cell r="H21" t="str">
            <v>ADMINISTRADORA</v>
          </cell>
          <cell r="I21">
            <v>18201</v>
          </cell>
          <cell r="J21" t="str">
            <v>SUBSIDIADO PLENO</v>
          </cell>
          <cell r="K21" t="str">
            <v>-</v>
          </cell>
          <cell r="L21" t="str">
            <v>P</v>
          </cell>
          <cell r="M21" t="str">
            <v>NINGUNO</v>
          </cell>
          <cell r="N21">
            <v>2018</v>
          </cell>
          <cell r="O21">
            <v>4</v>
          </cell>
          <cell r="P21">
            <v>43191</v>
          </cell>
          <cell r="Q21">
            <v>43220</v>
          </cell>
          <cell r="R21">
            <v>43238</v>
          </cell>
          <cell r="S21">
            <v>13544888.4</v>
          </cell>
          <cell r="T21">
            <v>0</v>
          </cell>
          <cell r="U21">
            <v>0</v>
          </cell>
          <cell r="V21">
            <v>13544888.4</v>
          </cell>
          <cell r="W21">
            <v>13544888.4</v>
          </cell>
          <cell r="X21">
            <v>0</v>
          </cell>
          <cell r="Y21">
            <v>0</v>
          </cell>
          <cell r="Z21" t="str">
            <v>NA</v>
          </cell>
          <cell r="AA21" t="str">
            <v>NA</v>
          </cell>
          <cell r="AB21">
            <v>0</v>
          </cell>
          <cell r="AC21">
            <v>0</v>
          </cell>
          <cell r="AD21">
            <v>0</v>
          </cell>
          <cell r="AE21">
            <v>43196</v>
          </cell>
          <cell r="AF21" t="str">
            <v>FACSS</v>
          </cell>
          <cell r="AG21" t="str">
            <v>IPSPU</v>
          </cell>
          <cell r="AH21" t="str">
            <v>Pagado</v>
          </cell>
          <cell r="AI21" t="str">
            <v>VSC0064</v>
          </cell>
          <cell r="AJ21">
            <v>13544888.4</v>
          </cell>
          <cell r="AK21">
            <v>13544888.4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107212.95</v>
          </cell>
          <cell r="AS21">
            <v>13437675.449999999</v>
          </cell>
          <cell r="AT21">
            <v>0</v>
          </cell>
          <cell r="AU21">
            <v>0</v>
          </cell>
          <cell r="AV21" t="str">
            <v>GD CAP ABR 2018</v>
          </cell>
          <cell r="AW21" t="str">
            <v>1519524</v>
          </cell>
          <cell r="AX21" t="str">
            <v>13405</v>
          </cell>
          <cell r="AY21" t="str">
            <v>0</v>
          </cell>
          <cell r="AZ21" t="str">
            <v>12339</v>
          </cell>
        </row>
        <row r="22">
          <cell r="G22">
            <v>0</v>
          </cell>
          <cell r="H22" t="str">
            <v>ADMINISTRADORA</v>
          </cell>
          <cell r="I22">
            <v>18201</v>
          </cell>
          <cell r="J22" t="str">
            <v>CONTRIBUTIVO MOVILIDAD</v>
          </cell>
          <cell r="K22" t="str">
            <v>-</v>
          </cell>
          <cell r="L22" t="str">
            <v>P</v>
          </cell>
          <cell r="M22" t="str">
            <v>NINGUNO</v>
          </cell>
          <cell r="N22">
            <v>2018</v>
          </cell>
          <cell r="O22">
            <v>6</v>
          </cell>
          <cell r="P22">
            <v>43252</v>
          </cell>
          <cell r="Q22">
            <v>43252</v>
          </cell>
          <cell r="R22">
            <v>43259</v>
          </cell>
          <cell r="S22">
            <v>220940</v>
          </cell>
          <cell r="T22">
            <v>0</v>
          </cell>
          <cell r="U22">
            <v>0</v>
          </cell>
          <cell r="V22">
            <v>220940</v>
          </cell>
          <cell r="W22">
            <v>220940</v>
          </cell>
          <cell r="X22">
            <v>0</v>
          </cell>
          <cell r="Y22">
            <v>0</v>
          </cell>
          <cell r="Z22" t="str">
            <v>NA</v>
          </cell>
          <cell r="AA22" t="str">
            <v>NA</v>
          </cell>
          <cell r="AB22">
            <v>0</v>
          </cell>
          <cell r="AC22">
            <v>0</v>
          </cell>
          <cell r="AD22">
            <v>0</v>
          </cell>
          <cell r="AE22">
            <v>43259</v>
          </cell>
          <cell r="AF22" t="str">
            <v>FACCS</v>
          </cell>
          <cell r="AG22" t="str">
            <v>IPSBC</v>
          </cell>
          <cell r="AH22" t="str">
            <v>Pagado</v>
          </cell>
          <cell r="AI22" t="str">
            <v>C1820120186</v>
          </cell>
          <cell r="AJ22">
            <v>220940</v>
          </cell>
          <cell r="AK22">
            <v>220940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220940</v>
          </cell>
          <cell r="AS22">
            <v>0</v>
          </cell>
          <cell r="AT22">
            <v>0</v>
          </cell>
          <cell r="AU22">
            <v>0</v>
          </cell>
          <cell r="AV22" t="str">
            <v>NA</v>
          </cell>
          <cell r="AW22" t="str">
            <v>101763</v>
          </cell>
          <cell r="AX22" t="str">
            <v>0</v>
          </cell>
          <cell r="AY22" t="str">
            <v>0</v>
          </cell>
          <cell r="AZ22" t="str">
            <v>19815</v>
          </cell>
        </row>
        <row r="23">
          <cell r="G23">
            <v>0</v>
          </cell>
          <cell r="H23" t="str">
            <v>ADMINISTRADORA</v>
          </cell>
          <cell r="I23">
            <v>18197</v>
          </cell>
          <cell r="J23" t="str">
            <v>CONTRIBUTIVO MOVILIDAD</v>
          </cell>
          <cell r="K23" t="str">
            <v>-</v>
          </cell>
          <cell r="L23" t="str">
            <v>P</v>
          </cell>
          <cell r="M23" t="str">
            <v>NINGUNO</v>
          </cell>
          <cell r="N23">
            <v>2018</v>
          </cell>
          <cell r="O23">
            <v>6</v>
          </cell>
          <cell r="P23">
            <v>43252</v>
          </cell>
          <cell r="Q23">
            <v>43252</v>
          </cell>
          <cell r="R23">
            <v>43259</v>
          </cell>
          <cell r="S23">
            <v>303792.5</v>
          </cell>
          <cell r="T23">
            <v>0</v>
          </cell>
          <cell r="U23">
            <v>0</v>
          </cell>
          <cell r="V23">
            <v>303792.5</v>
          </cell>
          <cell r="W23">
            <v>303792.5</v>
          </cell>
          <cell r="X23">
            <v>0</v>
          </cell>
          <cell r="Y23">
            <v>0</v>
          </cell>
          <cell r="Z23" t="str">
            <v>NA</v>
          </cell>
          <cell r="AA23" t="str">
            <v>NA</v>
          </cell>
          <cell r="AB23">
            <v>0</v>
          </cell>
          <cell r="AC23">
            <v>0</v>
          </cell>
          <cell r="AD23">
            <v>0</v>
          </cell>
          <cell r="AE23">
            <v>43259</v>
          </cell>
          <cell r="AF23" t="str">
            <v>FACCS</v>
          </cell>
          <cell r="AG23" t="str">
            <v>IPSBC</v>
          </cell>
          <cell r="AH23" t="str">
            <v>Pagado</v>
          </cell>
          <cell r="AI23" t="str">
            <v>C1819720186</v>
          </cell>
          <cell r="AJ23">
            <v>303792.5</v>
          </cell>
          <cell r="AK23">
            <v>303792.5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303792.5</v>
          </cell>
          <cell r="AS23">
            <v>0</v>
          </cell>
          <cell r="AT23">
            <v>0</v>
          </cell>
          <cell r="AU23">
            <v>0</v>
          </cell>
          <cell r="AV23" t="str">
            <v>NA</v>
          </cell>
          <cell r="AW23" t="str">
            <v>101762</v>
          </cell>
          <cell r="AX23" t="str">
            <v>0</v>
          </cell>
          <cell r="AY23" t="str">
            <v>0</v>
          </cell>
          <cell r="AZ23" t="str">
            <v>19815</v>
          </cell>
        </row>
        <row r="24">
          <cell r="G24">
            <v>0</v>
          </cell>
          <cell r="H24" t="str">
            <v>ADMINISTRADORA</v>
          </cell>
          <cell r="I24">
            <v>18197</v>
          </cell>
          <cell r="J24" t="str">
            <v>CONTRIBUTIVO MOVILIDAD</v>
          </cell>
          <cell r="K24" t="str">
            <v>-</v>
          </cell>
          <cell r="L24" t="str">
            <v>P</v>
          </cell>
          <cell r="M24" t="str">
            <v>NINGUNO</v>
          </cell>
          <cell r="N24">
            <v>2018</v>
          </cell>
          <cell r="O24">
            <v>7</v>
          </cell>
          <cell r="P24">
            <v>43282</v>
          </cell>
          <cell r="Q24">
            <v>43282</v>
          </cell>
          <cell r="R24">
            <v>43290</v>
          </cell>
          <cell r="S24">
            <v>364517.45</v>
          </cell>
          <cell r="T24">
            <v>0</v>
          </cell>
          <cell r="U24">
            <v>0</v>
          </cell>
          <cell r="V24">
            <v>364517.45</v>
          </cell>
          <cell r="W24">
            <v>364517.45</v>
          </cell>
          <cell r="X24">
            <v>0</v>
          </cell>
          <cell r="Y24">
            <v>0</v>
          </cell>
          <cell r="Z24" t="str">
            <v>NA</v>
          </cell>
          <cell r="AA24" t="str">
            <v>NA</v>
          </cell>
          <cell r="AB24">
            <v>0</v>
          </cell>
          <cell r="AC24">
            <v>0</v>
          </cell>
          <cell r="AD24">
            <v>0</v>
          </cell>
          <cell r="AE24">
            <v>43290</v>
          </cell>
          <cell r="AF24" t="str">
            <v>FACCS</v>
          </cell>
          <cell r="AG24" t="str">
            <v>IPSBC</v>
          </cell>
          <cell r="AH24" t="str">
            <v>Pagado</v>
          </cell>
          <cell r="AI24" t="str">
            <v>C1819720187</v>
          </cell>
          <cell r="AJ24">
            <v>364517.45</v>
          </cell>
          <cell r="AK24">
            <v>364517.45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364517.45</v>
          </cell>
          <cell r="AS24">
            <v>0</v>
          </cell>
          <cell r="AT24">
            <v>0</v>
          </cell>
          <cell r="AU24">
            <v>0</v>
          </cell>
          <cell r="AV24" t="str">
            <v>NA</v>
          </cell>
          <cell r="AW24" t="str">
            <v>107660</v>
          </cell>
          <cell r="AX24" t="str">
            <v>0</v>
          </cell>
          <cell r="AY24" t="str">
            <v>0</v>
          </cell>
          <cell r="AZ24" t="str">
            <v>20793</v>
          </cell>
        </row>
        <row r="25">
          <cell r="G25">
            <v>0</v>
          </cell>
          <cell r="H25" t="str">
            <v>ADMINISTRADORA</v>
          </cell>
          <cell r="I25">
            <v>18201</v>
          </cell>
          <cell r="J25" t="str">
            <v>CONTRIBUTIVO MOVILIDAD</v>
          </cell>
          <cell r="K25" t="str">
            <v>-</v>
          </cell>
          <cell r="L25" t="str">
            <v>P</v>
          </cell>
          <cell r="M25" t="str">
            <v>NINGUNO</v>
          </cell>
          <cell r="N25">
            <v>2018</v>
          </cell>
          <cell r="O25">
            <v>7</v>
          </cell>
          <cell r="P25">
            <v>43282</v>
          </cell>
          <cell r="Q25">
            <v>43282</v>
          </cell>
          <cell r="R25">
            <v>43290</v>
          </cell>
          <cell r="S25">
            <v>265103.59999999998</v>
          </cell>
          <cell r="T25">
            <v>0</v>
          </cell>
          <cell r="U25">
            <v>0</v>
          </cell>
          <cell r="V25">
            <v>265103.59999999998</v>
          </cell>
          <cell r="W25">
            <v>265103.59999999998</v>
          </cell>
          <cell r="X25">
            <v>0</v>
          </cell>
          <cell r="Y25">
            <v>0</v>
          </cell>
          <cell r="Z25" t="str">
            <v>NA</v>
          </cell>
          <cell r="AA25" t="str">
            <v>NA</v>
          </cell>
          <cell r="AB25">
            <v>0</v>
          </cell>
          <cell r="AC25">
            <v>0</v>
          </cell>
          <cell r="AD25">
            <v>0</v>
          </cell>
          <cell r="AE25">
            <v>43290</v>
          </cell>
          <cell r="AF25" t="str">
            <v>FACCS</v>
          </cell>
          <cell r="AG25" t="str">
            <v>IPSBC</v>
          </cell>
          <cell r="AH25" t="str">
            <v>Pagado</v>
          </cell>
          <cell r="AI25" t="str">
            <v>C1820120187</v>
          </cell>
          <cell r="AJ25">
            <v>265103.59999999998</v>
          </cell>
          <cell r="AK25">
            <v>265103.59999999998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265103.59999999998</v>
          </cell>
          <cell r="AS25">
            <v>0</v>
          </cell>
          <cell r="AT25">
            <v>0</v>
          </cell>
          <cell r="AU25">
            <v>0</v>
          </cell>
          <cell r="AV25" t="str">
            <v>NA</v>
          </cell>
          <cell r="AW25" t="str">
            <v>107895</v>
          </cell>
          <cell r="AX25" t="str">
            <v>0</v>
          </cell>
          <cell r="AY25" t="str">
            <v>0</v>
          </cell>
          <cell r="AZ25" t="str">
            <v>20793</v>
          </cell>
        </row>
        <row r="26">
          <cell r="G26">
            <v>0</v>
          </cell>
          <cell r="H26" t="str">
            <v>ADMINISTRADORA</v>
          </cell>
          <cell r="I26">
            <v>18201</v>
          </cell>
          <cell r="J26" t="str">
            <v>SUBSIDIADO PLENO</v>
          </cell>
          <cell r="K26" t="str">
            <v>-</v>
          </cell>
          <cell r="L26" t="str">
            <v>P</v>
          </cell>
          <cell r="M26" t="str">
            <v>NINGUNO</v>
          </cell>
          <cell r="N26">
            <v>2018</v>
          </cell>
          <cell r="O26">
            <v>7</v>
          </cell>
          <cell r="P26">
            <v>43282</v>
          </cell>
          <cell r="Q26">
            <v>43282</v>
          </cell>
          <cell r="R26">
            <v>43290</v>
          </cell>
          <cell r="S26">
            <v>13810070</v>
          </cell>
          <cell r="T26">
            <v>0</v>
          </cell>
          <cell r="U26">
            <v>0</v>
          </cell>
          <cell r="V26">
            <v>13810070</v>
          </cell>
          <cell r="W26">
            <v>13810070</v>
          </cell>
          <cell r="X26">
            <v>0</v>
          </cell>
          <cell r="Y26">
            <v>0</v>
          </cell>
          <cell r="Z26" t="str">
            <v>NA</v>
          </cell>
          <cell r="AA26" t="str">
            <v>NA</v>
          </cell>
          <cell r="AB26">
            <v>0</v>
          </cell>
          <cell r="AC26">
            <v>0</v>
          </cell>
          <cell r="AD26">
            <v>0</v>
          </cell>
          <cell r="AE26">
            <v>43290</v>
          </cell>
          <cell r="AF26" t="str">
            <v>FACSS</v>
          </cell>
          <cell r="AG26" t="str">
            <v>IPSPU</v>
          </cell>
          <cell r="AH26" t="str">
            <v>Pagado</v>
          </cell>
          <cell r="AI26" t="str">
            <v>S1820120187</v>
          </cell>
          <cell r="AJ26">
            <v>13810070</v>
          </cell>
          <cell r="AK26">
            <v>13810070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257277.25</v>
          </cell>
          <cell r="AS26">
            <v>13552792.75</v>
          </cell>
          <cell r="AT26">
            <v>0</v>
          </cell>
          <cell r="AU26">
            <v>0</v>
          </cell>
          <cell r="AV26" t="str">
            <v>CRUCE GD CAPITADO JULIO-18</v>
          </cell>
          <cell r="AW26" t="str">
            <v>1795903</v>
          </cell>
          <cell r="AX26" t="str">
            <v>15791</v>
          </cell>
          <cell r="AY26" t="str">
            <v>0</v>
          </cell>
          <cell r="AZ26" t="str">
            <v>13683</v>
          </cell>
        </row>
        <row r="27">
          <cell r="G27">
            <v>72</v>
          </cell>
          <cell r="H27" t="str">
            <v>ADMINISTRADORA</v>
          </cell>
          <cell r="I27">
            <v>18201</v>
          </cell>
          <cell r="J27" t="str">
            <v>SUBSIDIADO PLENO</v>
          </cell>
          <cell r="K27" t="str">
            <v>-</v>
          </cell>
          <cell r="L27" t="str">
            <v>P</v>
          </cell>
          <cell r="M27" t="str">
            <v>NINGUNO</v>
          </cell>
          <cell r="N27">
            <v>2018</v>
          </cell>
          <cell r="O27">
            <v>6</v>
          </cell>
          <cell r="P27">
            <v>43252</v>
          </cell>
          <cell r="Q27">
            <v>43281</v>
          </cell>
          <cell r="R27">
            <v>43297</v>
          </cell>
          <cell r="S27">
            <v>13701742.800000001</v>
          </cell>
          <cell r="T27">
            <v>0</v>
          </cell>
          <cell r="U27">
            <v>0</v>
          </cell>
          <cell r="V27">
            <v>13701742.800000001</v>
          </cell>
          <cell r="W27">
            <v>13701742.800000001</v>
          </cell>
          <cell r="X27">
            <v>0</v>
          </cell>
          <cell r="Y27">
            <v>0</v>
          </cell>
          <cell r="Z27" t="str">
            <v>NA</v>
          </cell>
          <cell r="AA27" t="str">
            <v>NA</v>
          </cell>
          <cell r="AB27">
            <v>0</v>
          </cell>
          <cell r="AC27">
            <v>0</v>
          </cell>
          <cell r="AD27">
            <v>0</v>
          </cell>
          <cell r="AE27">
            <v>43259</v>
          </cell>
          <cell r="AF27" t="str">
            <v>FACSS</v>
          </cell>
          <cell r="AG27" t="str">
            <v>IPSPU</v>
          </cell>
          <cell r="AH27" t="str">
            <v>Pagado</v>
          </cell>
          <cell r="AI27" t="str">
            <v>VSC0072</v>
          </cell>
          <cell r="AJ27">
            <v>13701742.800000001</v>
          </cell>
          <cell r="AK27">
            <v>13701742.800000001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190939.15</v>
          </cell>
          <cell r="AS27">
            <v>13510803.65</v>
          </cell>
          <cell r="AT27">
            <v>0</v>
          </cell>
          <cell r="AU27">
            <v>0</v>
          </cell>
          <cell r="AV27" t="str">
            <v>GD CAP JUN 18</v>
          </cell>
          <cell r="AW27" t="str">
            <v>1702994</v>
          </cell>
          <cell r="AX27" t="str">
            <v>15227</v>
          </cell>
          <cell r="AY27" t="str">
            <v>0</v>
          </cell>
          <cell r="AZ27" t="str">
            <v>13310</v>
          </cell>
        </row>
        <row r="28">
          <cell r="G28">
            <v>71</v>
          </cell>
          <cell r="H28" t="str">
            <v>ADMINISTRADORA</v>
          </cell>
          <cell r="I28">
            <v>18197</v>
          </cell>
          <cell r="J28" t="str">
            <v>SUBSIDIADO PLENO</v>
          </cell>
          <cell r="K28" t="str">
            <v>-</v>
          </cell>
          <cell r="L28" t="str">
            <v>P</v>
          </cell>
          <cell r="M28" t="str">
            <v>NINGUNO</v>
          </cell>
          <cell r="N28">
            <v>2018</v>
          </cell>
          <cell r="O28">
            <v>6</v>
          </cell>
          <cell r="P28">
            <v>43252</v>
          </cell>
          <cell r="Q28">
            <v>43281</v>
          </cell>
          <cell r="R28">
            <v>43297</v>
          </cell>
          <cell r="S28">
            <v>18839896.350000001</v>
          </cell>
          <cell r="T28">
            <v>0</v>
          </cell>
          <cell r="U28">
            <v>0</v>
          </cell>
          <cell r="V28">
            <v>18839896.350000001</v>
          </cell>
          <cell r="W28">
            <v>18839896.350000001</v>
          </cell>
          <cell r="X28">
            <v>0</v>
          </cell>
          <cell r="Y28">
            <v>0</v>
          </cell>
          <cell r="Z28" t="str">
            <v>NA</v>
          </cell>
          <cell r="AA28" t="str">
            <v>NA</v>
          </cell>
          <cell r="AB28">
            <v>0</v>
          </cell>
          <cell r="AC28">
            <v>0</v>
          </cell>
          <cell r="AD28">
            <v>0</v>
          </cell>
          <cell r="AE28">
            <v>43259</v>
          </cell>
          <cell r="AF28" t="str">
            <v>FACSS</v>
          </cell>
          <cell r="AG28" t="str">
            <v>IPSPU</v>
          </cell>
          <cell r="AH28" t="str">
            <v>Pagado</v>
          </cell>
          <cell r="AI28" t="str">
            <v>VSC0071</v>
          </cell>
          <cell r="AJ28">
            <v>18839896.350000001</v>
          </cell>
          <cell r="AK28">
            <v>18839896.350000001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18839896.350000001</v>
          </cell>
          <cell r="AT28">
            <v>0</v>
          </cell>
          <cell r="AU28">
            <v>0</v>
          </cell>
          <cell r="AV28" t="str">
            <v>GD CAP JUN 18</v>
          </cell>
          <cell r="AW28" t="str">
            <v>1702993</v>
          </cell>
          <cell r="AX28" t="str">
            <v>15227</v>
          </cell>
          <cell r="AY28" t="str">
            <v>0</v>
          </cell>
          <cell r="AZ28" t="str">
            <v>0</v>
          </cell>
        </row>
        <row r="29">
          <cell r="G29">
            <v>0</v>
          </cell>
          <cell r="H29" t="str">
            <v>ADMINISTRADORA</v>
          </cell>
          <cell r="I29">
            <v>18201</v>
          </cell>
          <cell r="J29" t="str">
            <v>SUBSIDIADO PLENO</v>
          </cell>
          <cell r="K29" t="str">
            <v>-</v>
          </cell>
          <cell r="L29" t="str">
            <v>P</v>
          </cell>
          <cell r="M29" t="str">
            <v>NINGUNO</v>
          </cell>
          <cell r="N29">
            <v>2018</v>
          </cell>
          <cell r="O29">
            <v>8</v>
          </cell>
          <cell r="P29">
            <v>43313</v>
          </cell>
          <cell r="Q29">
            <v>43313</v>
          </cell>
          <cell r="R29">
            <v>43320</v>
          </cell>
          <cell r="S29">
            <v>13890161.199999999</v>
          </cell>
          <cell r="T29">
            <v>0</v>
          </cell>
          <cell r="U29">
            <v>0</v>
          </cell>
          <cell r="V29">
            <v>13890161.199999999</v>
          </cell>
          <cell r="W29">
            <v>13890161.199999999</v>
          </cell>
          <cell r="X29">
            <v>0</v>
          </cell>
          <cell r="Y29">
            <v>0</v>
          </cell>
          <cell r="Z29" t="str">
            <v>NA</v>
          </cell>
          <cell r="AA29" t="str">
            <v>NA</v>
          </cell>
          <cell r="AB29">
            <v>0</v>
          </cell>
          <cell r="AC29">
            <v>0</v>
          </cell>
          <cell r="AD29">
            <v>0</v>
          </cell>
          <cell r="AE29">
            <v>43320</v>
          </cell>
          <cell r="AF29" t="str">
            <v>FACSS</v>
          </cell>
          <cell r="AG29" t="str">
            <v>IPSPU</v>
          </cell>
          <cell r="AH29" t="str">
            <v>Pagado</v>
          </cell>
          <cell r="AI29" t="str">
            <v>S1820120188</v>
          </cell>
          <cell r="AJ29">
            <v>13890161.199999999</v>
          </cell>
          <cell r="AK29">
            <v>13890161.199999999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13890161.199999999</v>
          </cell>
          <cell r="AT29">
            <v>0</v>
          </cell>
          <cell r="AU29">
            <v>0</v>
          </cell>
          <cell r="AV29" t="str">
            <v>GIRO DIRECTO DEL M.PS.  MES DE AGOSTO DE 2018. CAPITADO</v>
          </cell>
          <cell r="AW29" t="str">
            <v>1934073</v>
          </cell>
          <cell r="AX29" t="str">
            <v>16117</v>
          </cell>
          <cell r="AY29" t="str">
            <v>0</v>
          </cell>
          <cell r="AZ29" t="str">
            <v>0</v>
          </cell>
        </row>
        <row r="30">
          <cell r="G30">
            <v>0</v>
          </cell>
          <cell r="H30" t="str">
            <v>ADMINISTRADORA</v>
          </cell>
          <cell r="I30">
            <v>18201</v>
          </cell>
          <cell r="J30" t="str">
            <v>CONTRIBUTIVO MOVILIDAD</v>
          </cell>
          <cell r="K30" t="str">
            <v>-</v>
          </cell>
          <cell r="L30" t="str">
            <v>P</v>
          </cell>
          <cell r="M30" t="str">
            <v>NINGUNO</v>
          </cell>
          <cell r="N30">
            <v>2018</v>
          </cell>
          <cell r="O30">
            <v>8</v>
          </cell>
          <cell r="P30">
            <v>43313</v>
          </cell>
          <cell r="Q30">
            <v>43313</v>
          </cell>
          <cell r="R30">
            <v>43320</v>
          </cell>
          <cell r="S30">
            <v>276983.59999999998</v>
          </cell>
          <cell r="T30">
            <v>0</v>
          </cell>
          <cell r="U30">
            <v>0</v>
          </cell>
          <cell r="V30">
            <v>276983.59999999998</v>
          </cell>
          <cell r="W30">
            <v>276983.59999999998</v>
          </cell>
          <cell r="X30">
            <v>0</v>
          </cell>
          <cell r="Y30">
            <v>0</v>
          </cell>
          <cell r="Z30" t="str">
            <v>NA</v>
          </cell>
          <cell r="AA30" t="str">
            <v>NA</v>
          </cell>
          <cell r="AB30">
            <v>0</v>
          </cell>
          <cell r="AC30">
            <v>0</v>
          </cell>
          <cell r="AD30">
            <v>0</v>
          </cell>
          <cell r="AE30">
            <v>43320</v>
          </cell>
          <cell r="AF30" t="str">
            <v>FACCS</v>
          </cell>
          <cell r="AG30" t="str">
            <v>IPSBC</v>
          </cell>
          <cell r="AH30" t="str">
            <v>Pagado</v>
          </cell>
          <cell r="AI30" t="str">
            <v>C1820120188</v>
          </cell>
          <cell r="AJ30">
            <v>276983.59999999998</v>
          </cell>
          <cell r="AK30">
            <v>276983.59999999998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276983.59999999998</v>
          </cell>
          <cell r="AS30">
            <v>0</v>
          </cell>
          <cell r="AT30">
            <v>0</v>
          </cell>
          <cell r="AU30">
            <v>0</v>
          </cell>
          <cell r="AV30" t="str">
            <v>NA</v>
          </cell>
          <cell r="AW30" t="str">
            <v>116838</v>
          </cell>
          <cell r="AX30" t="str">
            <v>0</v>
          </cell>
          <cell r="AY30" t="str">
            <v>0</v>
          </cell>
          <cell r="AZ30" t="str">
            <v>22774</v>
          </cell>
        </row>
        <row r="31">
          <cell r="G31">
            <v>0</v>
          </cell>
          <cell r="H31" t="str">
            <v>ADMINISTRADORA</v>
          </cell>
          <cell r="I31">
            <v>18197</v>
          </cell>
          <cell r="J31" t="str">
            <v>CONTRIBUTIVO MOVILIDAD</v>
          </cell>
          <cell r="K31" t="str">
            <v>-</v>
          </cell>
          <cell r="L31" t="str">
            <v>P</v>
          </cell>
          <cell r="M31" t="str">
            <v>NINGUNO</v>
          </cell>
          <cell r="N31">
            <v>2018</v>
          </cell>
          <cell r="O31">
            <v>8</v>
          </cell>
          <cell r="P31">
            <v>43313</v>
          </cell>
          <cell r="Q31">
            <v>43313</v>
          </cell>
          <cell r="R31">
            <v>43320</v>
          </cell>
          <cell r="S31">
            <v>380852.45</v>
          </cell>
          <cell r="T31">
            <v>0</v>
          </cell>
          <cell r="U31">
            <v>0</v>
          </cell>
          <cell r="V31">
            <v>380852.45</v>
          </cell>
          <cell r="W31">
            <v>380852.45</v>
          </cell>
          <cell r="X31">
            <v>0</v>
          </cell>
          <cell r="Y31">
            <v>0</v>
          </cell>
          <cell r="Z31" t="str">
            <v>NA</v>
          </cell>
          <cell r="AA31" t="str">
            <v>NA</v>
          </cell>
          <cell r="AB31">
            <v>0</v>
          </cell>
          <cell r="AC31">
            <v>0</v>
          </cell>
          <cell r="AD31">
            <v>0</v>
          </cell>
          <cell r="AE31">
            <v>43320</v>
          </cell>
          <cell r="AF31" t="str">
            <v>FACCS</v>
          </cell>
          <cell r="AG31" t="str">
            <v>IPSBC</v>
          </cell>
          <cell r="AH31" t="str">
            <v>Pagado</v>
          </cell>
          <cell r="AI31" t="str">
            <v>C1819720188</v>
          </cell>
          <cell r="AJ31">
            <v>380852.45</v>
          </cell>
          <cell r="AK31">
            <v>380852.45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380852.45</v>
          </cell>
          <cell r="AS31">
            <v>0</v>
          </cell>
          <cell r="AT31">
            <v>0</v>
          </cell>
          <cell r="AU31">
            <v>0</v>
          </cell>
          <cell r="AV31" t="str">
            <v>NA</v>
          </cell>
          <cell r="AW31" t="str">
            <v>117173</v>
          </cell>
          <cell r="AX31" t="str">
            <v>0</v>
          </cell>
          <cell r="AY31" t="str">
            <v>0</v>
          </cell>
          <cell r="AZ31" t="str">
            <v>22774</v>
          </cell>
        </row>
        <row r="32">
          <cell r="G32">
            <v>0</v>
          </cell>
          <cell r="H32" t="str">
            <v>ADMINISTRADORA</v>
          </cell>
          <cell r="I32">
            <v>18201</v>
          </cell>
          <cell r="J32" t="str">
            <v>CONTRIBUTIVO MOVILIDAD</v>
          </cell>
          <cell r="K32" t="str">
            <v>-</v>
          </cell>
          <cell r="L32" t="str">
            <v>P</v>
          </cell>
          <cell r="M32" t="str">
            <v>NINGUNO</v>
          </cell>
          <cell r="N32">
            <v>2018</v>
          </cell>
          <cell r="O32">
            <v>9</v>
          </cell>
          <cell r="P32">
            <v>43344</v>
          </cell>
          <cell r="Q32">
            <v>43344</v>
          </cell>
          <cell r="R32">
            <v>43348</v>
          </cell>
          <cell r="S32">
            <v>271617.59999999998</v>
          </cell>
          <cell r="T32">
            <v>0</v>
          </cell>
          <cell r="U32">
            <v>0</v>
          </cell>
          <cell r="V32">
            <v>271617.59999999998</v>
          </cell>
          <cell r="W32">
            <v>271617.59999999998</v>
          </cell>
          <cell r="X32">
            <v>0</v>
          </cell>
          <cell r="Y32">
            <v>0</v>
          </cell>
          <cell r="Z32" t="str">
            <v>NA</v>
          </cell>
          <cell r="AA32" t="str">
            <v>NA</v>
          </cell>
          <cell r="AB32">
            <v>0</v>
          </cell>
          <cell r="AC32">
            <v>0</v>
          </cell>
          <cell r="AD32">
            <v>0</v>
          </cell>
          <cell r="AE32">
            <v>43348</v>
          </cell>
          <cell r="AF32" t="str">
            <v>FACCS</v>
          </cell>
          <cell r="AG32" t="str">
            <v>IPSBC</v>
          </cell>
          <cell r="AH32" t="str">
            <v>Pagado</v>
          </cell>
          <cell r="AI32" t="str">
            <v>C1820120189</v>
          </cell>
          <cell r="AJ32">
            <v>271617.59999999998</v>
          </cell>
          <cell r="AK32">
            <v>271617.59999999998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271617.59999999998</v>
          </cell>
          <cell r="AS32">
            <v>0</v>
          </cell>
          <cell r="AT32">
            <v>0</v>
          </cell>
          <cell r="AU32">
            <v>0</v>
          </cell>
          <cell r="AV32" t="str">
            <v>NA</v>
          </cell>
          <cell r="AW32" t="str">
            <v>124631</v>
          </cell>
          <cell r="AX32" t="str">
            <v>0</v>
          </cell>
          <cell r="AY32" t="str">
            <v>0</v>
          </cell>
          <cell r="AZ32" t="str">
            <v>22774</v>
          </cell>
        </row>
        <row r="33">
          <cell r="G33">
            <v>0</v>
          </cell>
          <cell r="H33" t="str">
            <v>ADMINISTRADORA</v>
          </cell>
          <cell r="I33">
            <v>18201</v>
          </cell>
          <cell r="J33" t="str">
            <v>SUBSIDIADO PLENO</v>
          </cell>
          <cell r="K33" t="str">
            <v>-</v>
          </cell>
          <cell r="L33" t="str">
            <v>P</v>
          </cell>
          <cell r="M33" t="str">
            <v>NINGUNO</v>
          </cell>
          <cell r="N33">
            <v>2018</v>
          </cell>
          <cell r="O33">
            <v>9</v>
          </cell>
          <cell r="P33">
            <v>43344</v>
          </cell>
          <cell r="Q33">
            <v>43344</v>
          </cell>
          <cell r="R33">
            <v>43348</v>
          </cell>
          <cell r="S33">
            <v>14010672</v>
          </cell>
          <cell r="T33">
            <v>0</v>
          </cell>
          <cell r="U33">
            <v>0</v>
          </cell>
          <cell r="V33">
            <v>14010672</v>
          </cell>
          <cell r="W33">
            <v>14010672</v>
          </cell>
          <cell r="X33">
            <v>0</v>
          </cell>
          <cell r="Y33">
            <v>0</v>
          </cell>
          <cell r="Z33" t="str">
            <v>NA</v>
          </cell>
          <cell r="AA33" t="str">
            <v>NA</v>
          </cell>
          <cell r="AB33">
            <v>0</v>
          </cell>
          <cell r="AC33">
            <v>0</v>
          </cell>
          <cell r="AD33">
            <v>0</v>
          </cell>
          <cell r="AE33">
            <v>43348</v>
          </cell>
          <cell r="AF33" t="str">
            <v>FACSS</v>
          </cell>
          <cell r="AG33" t="str">
            <v>IPSPU</v>
          </cell>
          <cell r="AH33" t="str">
            <v>Pagado</v>
          </cell>
          <cell r="AI33" t="str">
            <v>S1820120189</v>
          </cell>
          <cell r="AJ33">
            <v>14010672</v>
          </cell>
          <cell r="AK33">
            <v>14010672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14010672</v>
          </cell>
          <cell r="AS33">
            <v>0</v>
          </cell>
          <cell r="AT33">
            <v>0</v>
          </cell>
          <cell r="AU33">
            <v>0</v>
          </cell>
          <cell r="AV33" t="str">
            <v>NA</v>
          </cell>
          <cell r="AW33" t="str">
            <v>2025985</v>
          </cell>
          <cell r="AX33" t="str">
            <v>0</v>
          </cell>
          <cell r="AY33" t="str">
            <v>0</v>
          </cell>
          <cell r="AZ33" t="str">
            <v>15369</v>
          </cell>
        </row>
        <row r="34">
          <cell r="G34">
            <v>0</v>
          </cell>
          <cell r="H34" t="str">
            <v>ADMINISTRADORA</v>
          </cell>
          <cell r="I34">
            <v>18197</v>
          </cell>
          <cell r="J34" t="str">
            <v>SUBSIDIADO PLENO</v>
          </cell>
          <cell r="K34" t="str">
            <v>-</v>
          </cell>
          <cell r="L34" t="str">
            <v>P</v>
          </cell>
          <cell r="M34" t="str">
            <v>NINGUNO</v>
          </cell>
          <cell r="N34">
            <v>2018</v>
          </cell>
          <cell r="O34">
            <v>9</v>
          </cell>
          <cell r="P34">
            <v>43344</v>
          </cell>
          <cell r="Q34">
            <v>43344</v>
          </cell>
          <cell r="R34">
            <v>43348</v>
          </cell>
          <cell r="S34">
            <v>19264674</v>
          </cell>
          <cell r="T34">
            <v>0</v>
          </cell>
          <cell r="U34">
            <v>0</v>
          </cell>
          <cell r="V34">
            <v>19264674</v>
          </cell>
          <cell r="W34">
            <v>19264674</v>
          </cell>
          <cell r="X34">
            <v>0</v>
          </cell>
          <cell r="Y34">
            <v>0</v>
          </cell>
          <cell r="Z34" t="str">
            <v>NA</v>
          </cell>
          <cell r="AA34" t="str">
            <v>NA</v>
          </cell>
          <cell r="AB34">
            <v>0</v>
          </cell>
          <cell r="AC34">
            <v>0</v>
          </cell>
          <cell r="AD34">
            <v>0</v>
          </cell>
          <cell r="AE34">
            <v>43348</v>
          </cell>
          <cell r="AF34" t="str">
            <v>FACSS</v>
          </cell>
          <cell r="AG34" t="str">
            <v>IPSPU</v>
          </cell>
          <cell r="AH34" t="str">
            <v>Pagado</v>
          </cell>
          <cell r="AI34" t="str">
            <v>S1819720189</v>
          </cell>
          <cell r="AJ34">
            <v>19264674</v>
          </cell>
          <cell r="AK34">
            <v>19264674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5374513</v>
          </cell>
          <cell r="AS34">
            <v>13890161</v>
          </cell>
          <cell r="AT34">
            <v>0</v>
          </cell>
          <cell r="AU34">
            <v>0</v>
          </cell>
          <cell r="AV34" t="str">
            <v>CRUCE</v>
          </cell>
          <cell r="AW34" t="str">
            <v>2025968</v>
          </cell>
          <cell r="AX34" t="str">
            <v>16825</v>
          </cell>
          <cell r="AY34" t="str">
            <v>0</v>
          </cell>
          <cell r="AZ34" t="str">
            <v>15369</v>
          </cell>
        </row>
        <row r="35">
          <cell r="G35">
            <v>0</v>
          </cell>
          <cell r="H35" t="str">
            <v>ADMINISTRADORA</v>
          </cell>
          <cell r="I35">
            <v>18197</v>
          </cell>
          <cell r="J35" t="str">
            <v>CONTRIBUTIVO MOVILIDAD</v>
          </cell>
          <cell r="K35" t="str">
            <v>-</v>
          </cell>
          <cell r="L35" t="str">
            <v>P</v>
          </cell>
          <cell r="M35" t="str">
            <v>NINGUNO</v>
          </cell>
          <cell r="N35">
            <v>2018</v>
          </cell>
          <cell r="O35">
            <v>9</v>
          </cell>
          <cell r="P35">
            <v>43344</v>
          </cell>
          <cell r="Q35">
            <v>43344</v>
          </cell>
          <cell r="R35">
            <v>43348</v>
          </cell>
          <cell r="S35">
            <v>373474.2</v>
          </cell>
          <cell r="T35">
            <v>0</v>
          </cell>
          <cell r="U35">
            <v>0</v>
          </cell>
          <cell r="V35">
            <v>373474.2</v>
          </cell>
          <cell r="W35">
            <v>373474.2</v>
          </cell>
          <cell r="X35">
            <v>0</v>
          </cell>
          <cell r="Y35">
            <v>0</v>
          </cell>
          <cell r="Z35" t="str">
            <v>NA</v>
          </cell>
          <cell r="AA35" t="str">
            <v>NA</v>
          </cell>
          <cell r="AB35">
            <v>0</v>
          </cell>
          <cell r="AC35">
            <v>0</v>
          </cell>
          <cell r="AD35">
            <v>0</v>
          </cell>
          <cell r="AE35">
            <v>43348</v>
          </cell>
          <cell r="AF35" t="str">
            <v>FACCS</v>
          </cell>
          <cell r="AG35" t="str">
            <v>IPSBC</v>
          </cell>
          <cell r="AH35" t="str">
            <v>Pagado</v>
          </cell>
          <cell r="AI35" t="str">
            <v>C1819720189</v>
          </cell>
          <cell r="AJ35">
            <v>373474.2</v>
          </cell>
          <cell r="AK35">
            <v>373474.2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373474.2</v>
          </cell>
          <cell r="AS35">
            <v>0</v>
          </cell>
          <cell r="AT35">
            <v>0</v>
          </cell>
          <cell r="AU35">
            <v>0</v>
          </cell>
          <cell r="AV35" t="str">
            <v>NA</v>
          </cell>
          <cell r="AW35" t="str">
            <v>124628</v>
          </cell>
          <cell r="AX35" t="str">
            <v>0</v>
          </cell>
          <cell r="AY35" t="str">
            <v>0</v>
          </cell>
          <cell r="AZ35" t="str">
            <v>22774</v>
          </cell>
        </row>
        <row r="36">
          <cell r="G36">
            <v>74</v>
          </cell>
          <cell r="H36" t="str">
            <v>ADMINISTRADORA</v>
          </cell>
          <cell r="I36">
            <v>18197</v>
          </cell>
          <cell r="J36" t="str">
            <v>SUBSIDIADO PLENO</v>
          </cell>
          <cell r="K36" t="str">
            <v>-</v>
          </cell>
          <cell r="L36" t="str">
            <v>P</v>
          </cell>
          <cell r="M36" t="str">
            <v>NINGUNO</v>
          </cell>
          <cell r="N36">
            <v>2018</v>
          </cell>
          <cell r="O36">
            <v>5</v>
          </cell>
          <cell r="P36">
            <v>43221</v>
          </cell>
          <cell r="Q36">
            <v>43251</v>
          </cell>
          <cell r="R36">
            <v>43377</v>
          </cell>
          <cell r="S36">
            <v>18730489.800000001</v>
          </cell>
          <cell r="T36">
            <v>0</v>
          </cell>
          <cell r="U36">
            <v>0</v>
          </cell>
          <cell r="V36">
            <v>18730489.800000001</v>
          </cell>
          <cell r="W36">
            <v>18730489.800000001</v>
          </cell>
          <cell r="X36">
            <v>0</v>
          </cell>
          <cell r="Y36">
            <v>0</v>
          </cell>
          <cell r="Z36" t="str">
            <v>NA</v>
          </cell>
          <cell r="AA36" t="str">
            <v>NA</v>
          </cell>
          <cell r="AB36">
            <v>0</v>
          </cell>
          <cell r="AC36">
            <v>0</v>
          </cell>
          <cell r="AD36">
            <v>0</v>
          </cell>
          <cell r="AE36">
            <v>43222</v>
          </cell>
          <cell r="AF36" t="str">
            <v>FACSS</v>
          </cell>
          <cell r="AG36" t="str">
            <v>IPSPU</v>
          </cell>
          <cell r="AH36" t="str">
            <v>Pagado</v>
          </cell>
          <cell r="AI36" t="str">
            <v>0074</v>
          </cell>
          <cell r="AJ36">
            <v>18730489.800000001</v>
          </cell>
          <cell r="AK36">
            <v>18730489.800000001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18730489.800000001</v>
          </cell>
          <cell r="AT36">
            <v>0</v>
          </cell>
          <cell r="AU36">
            <v>0</v>
          </cell>
          <cell r="AV36" t="str">
            <v>GIRO DIRECTO DEL M.PS.  MES DE MAYO DE 2018. CAPITADO</v>
          </cell>
          <cell r="AW36" t="str">
            <v>1608728</v>
          </cell>
          <cell r="AX36" t="str">
            <v>14492</v>
          </cell>
          <cell r="AY36" t="str">
            <v>0</v>
          </cell>
          <cell r="AZ36" t="str">
            <v>0</v>
          </cell>
        </row>
        <row r="37">
          <cell r="G37">
            <v>0</v>
          </cell>
          <cell r="H37" t="str">
            <v>ADMINISTRADORA</v>
          </cell>
          <cell r="I37">
            <v>18197</v>
          </cell>
          <cell r="J37" t="str">
            <v>CONTRIBUTIVO MOVILIDAD</v>
          </cell>
          <cell r="K37" t="str">
            <v>-</v>
          </cell>
          <cell r="L37" t="str">
            <v>P</v>
          </cell>
          <cell r="M37" t="str">
            <v>NINGUNO</v>
          </cell>
          <cell r="N37">
            <v>2018</v>
          </cell>
          <cell r="O37">
            <v>10</v>
          </cell>
          <cell r="P37">
            <v>43374</v>
          </cell>
          <cell r="Q37">
            <v>43374</v>
          </cell>
          <cell r="R37">
            <v>43377</v>
          </cell>
          <cell r="S37">
            <v>501604.4</v>
          </cell>
          <cell r="T37">
            <v>0</v>
          </cell>
          <cell r="U37">
            <v>0</v>
          </cell>
          <cell r="V37">
            <v>501604.4</v>
          </cell>
          <cell r="W37">
            <v>501604.4</v>
          </cell>
          <cell r="X37">
            <v>0</v>
          </cell>
          <cell r="Y37">
            <v>0</v>
          </cell>
          <cell r="Z37" t="str">
            <v>NA</v>
          </cell>
          <cell r="AA37" t="str">
            <v>NA</v>
          </cell>
          <cell r="AB37">
            <v>0</v>
          </cell>
          <cell r="AC37">
            <v>0</v>
          </cell>
          <cell r="AD37">
            <v>0</v>
          </cell>
          <cell r="AE37">
            <v>43377</v>
          </cell>
          <cell r="AF37" t="str">
            <v>FACCS</v>
          </cell>
          <cell r="AG37" t="str">
            <v>IPSBC</v>
          </cell>
          <cell r="AH37" t="str">
            <v>Pagado</v>
          </cell>
          <cell r="AI37" t="str">
            <v>C18197201810</v>
          </cell>
          <cell r="AJ37">
            <v>501604.4</v>
          </cell>
          <cell r="AK37">
            <v>501604.4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501604.4</v>
          </cell>
          <cell r="AS37">
            <v>0</v>
          </cell>
          <cell r="AT37">
            <v>0</v>
          </cell>
          <cell r="AU37">
            <v>0</v>
          </cell>
          <cell r="AV37" t="str">
            <v>NA</v>
          </cell>
          <cell r="AW37" t="str">
            <v>134797</v>
          </cell>
          <cell r="AX37" t="str">
            <v>0</v>
          </cell>
          <cell r="AY37" t="str">
            <v>0</v>
          </cell>
          <cell r="AZ37" t="str">
            <v>23893</v>
          </cell>
        </row>
        <row r="38">
          <cell r="G38">
            <v>0</v>
          </cell>
          <cell r="H38" t="str">
            <v>ADMINISTRADORA</v>
          </cell>
          <cell r="I38">
            <v>18201</v>
          </cell>
          <cell r="J38" t="str">
            <v>CONTRIBUTIVO MOVILIDAD</v>
          </cell>
          <cell r="K38" t="str">
            <v>-</v>
          </cell>
          <cell r="L38" t="str">
            <v>P</v>
          </cell>
          <cell r="M38" t="str">
            <v>NINGUNO</v>
          </cell>
          <cell r="N38">
            <v>2018</v>
          </cell>
          <cell r="O38">
            <v>10</v>
          </cell>
          <cell r="P38">
            <v>43374</v>
          </cell>
          <cell r="Q38">
            <v>43374</v>
          </cell>
          <cell r="R38">
            <v>43377</v>
          </cell>
          <cell r="S38">
            <v>364803.2</v>
          </cell>
          <cell r="T38">
            <v>0</v>
          </cell>
          <cell r="U38">
            <v>0</v>
          </cell>
          <cell r="V38">
            <v>364803.2</v>
          </cell>
          <cell r="W38">
            <v>364803.2</v>
          </cell>
          <cell r="X38">
            <v>0</v>
          </cell>
          <cell r="Y38">
            <v>0</v>
          </cell>
          <cell r="Z38" t="str">
            <v>NA</v>
          </cell>
          <cell r="AA38" t="str">
            <v>NA</v>
          </cell>
          <cell r="AB38">
            <v>0</v>
          </cell>
          <cell r="AC38">
            <v>0</v>
          </cell>
          <cell r="AD38">
            <v>0</v>
          </cell>
          <cell r="AE38">
            <v>43377</v>
          </cell>
          <cell r="AF38" t="str">
            <v>FACCS</v>
          </cell>
          <cell r="AG38" t="str">
            <v>IPSBC</v>
          </cell>
          <cell r="AH38" t="str">
            <v>Pagado</v>
          </cell>
          <cell r="AI38" t="str">
            <v>C18201201810</v>
          </cell>
          <cell r="AJ38">
            <v>364803.2</v>
          </cell>
          <cell r="AK38">
            <v>364803.2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364803.2</v>
          </cell>
          <cell r="AS38">
            <v>0</v>
          </cell>
          <cell r="AT38">
            <v>0</v>
          </cell>
          <cell r="AU38">
            <v>0</v>
          </cell>
          <cell r="AV38" t="str">
            <v>NA</v>
          </cell>
          <cell r="AW38" t="str">
            <v>134801</v>
          </cell>
          <cell r="AX38" t="str">
            <v>0</v>
          </cell>
          <cell r="AY38" t="str">
            <v>0</v>
          </cell>
          <cell r="AZ38" t="str">
            <v>23893</v>
          </cell>
        </row>
        <row r="39">
          <cell r="G39">
            <v>77</v>
          </cell>
          <cell r="H39" t="str">
            <v>ADMINISTRADORA</v>
          </cell>
          <cell r="I39">
            <v>18197</v>
          </cell>
          <cell r="J39" t="str">
            <v>SUBSIDIADO PLENO</v>
          </cell>
          <cell r="K39" t="str">
            <v>-</v>
          </cell>
          <cell r="L39" t="str">
            <v>P</v>
          </cell>
          <cell r="M39" t="str">
            <v>NINGUNO</v>
          </cell>
          <cell r="N39">
            <v>2018</v>
          </cell>
          <cell r="O39">
            <v>8</v>
          </cell>
          <cell r="P39">
            <v>43313</v>
          </cell>
          <cell r="Q39">
            <v>43343</v>
          </cell>
          <cell r="R39">
            <v>43377</v>
          </cell>
          <cell r="S39">
            <v>19098971.649999999</v>
          </cell>
          <cell r="T39">
            <v>0</v>
          </cell>
          <cell r="U39">
            <v>0</v>
          </cell>
          <cell r="V39">
            <v>19098971.649999999</v>
          </cell>
          <cell r="W39">
            <v>19098971.649999999</v>
          </cell>
          <cell r="X39">
            <v>0</v>
          </cell>
          <cell r="Y39">
            <v>0</v>
          </cell>
          <cell r="Z39" t="str">
            <v>NA</v>
          </cell>
          <cell r="AA39" t="str">
            <v>NA</v>
          </cell>
          <cell r="AB39">
            <v>0</v>
          </cell>
          <cell r="AC39">
            <v>0</v>
          </cell>
          <cell r="AD39">
            <v>0</v>
          </cell>
          <cell r="AE39">
            <v>43320</v>
          </cell>
          <cell r="AF39" t="str">
            <v>FACSS</v>
          </cell>
          <cell r="AG39" t="str">
            <v>IPSPU</v>
          </cell>
          <cell r="AH39" t="str">
            <v>Pagado</v>
          </cell>
          <cell r="AI39" t="str">
            <v>0077</v>
          </cell>
          <cell r="AJ39">
            <v>19098971.649999999</v>
          </cell>
          <cell r="AK39">
            <v>19098971.649999999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190216.85</v>
          </cell>
          <cell r="AS39">
            <v>18908754.800000001</v>
          </cell>
          <cell r="AT39">
            <v>0</v>
          </cell>
          <cell r="AU39">
            <v>0</v>
          </cell>
          <cell r="AV39" t="str">
            <v>GIRO DIRECTO DEL M.PS.  MES DE AGOSTO DE 2018. CAPITADO</v>
          </cell>
          <cell r="AW39" t="str">
            <v>1934373</v>
          </cell>
          <cell r="AX39" t="str">
            <v>16117</v>
          </cell>
          <cell r="AY39" t="str">
            <v>0</v>
          </cell>
          <cell r="AZ39" t="str">
            <v>14157</v>
          </cell>
        </row>
        <row r="40">
          <cell r="G40">
            <v>76</v>
          </cell>
          <cell r="H40" t="str">
            <v>ADMINISTRADORA</v>
          </cell>
          <cell r="I40">
            <v>18197</v>
          </cell>
          <cell r="J40" t="str">
            <v>SUBSIDIADO PLENO</v>
          </cell>
          <cell r="K40" t="str">
            <v>-</v>
          </cell>
          <cell r="L40" t="str">
            <v>P</v>
          </cell>
          <cell r="M40" t="str">
            <v>NINGUNO</v>
          </cell>
          <cell r="N40">
            <v>2018</v>
          </cell>
          <cell r="O40">
            <v>7</v>
          </cell>
          <cell r="P40">
            <v>43282</v>
          </cell>
          <cell r="Q40">
            <v>43312</v>
          </cell>
          <cell r="R40">
            <v>43377</v>
          </cell>
          <cell r="S40">
            <v>18988846.25</v>
          </cell>
          <cell r="T40">
            <v>0</v>
          </cell>
          <cell r="U40">
            <v>0</v>
          </cell>
          <cell r="V40">
            <v>18988846.25</v>
          </cell>
          <cell r="W40">
            <v>18988846.25</v>
          </cell>
          <cell r="X40">
            <v>0</v>
          </cell>
          <cell r="Y40">
            <v>0</v>
          </cell>
          <cell r="Z40" t="str">
            <v>NA</v>
          </cell>
          <cell r="AA40" t="str">
            <v>NA</v>
          </cell>
          <cell r="AB40">
            <v>0</v>
          </cell>
          <cell r="AC40">
            <v>0</v>
          </cell>
          <cell r="AD40">
            <v>0</v>
          </cell>
          <cell r="AE40">
            <v>43290</v>
          </cell>
          <cell r="AF40" t="str">
            <v>FACSS</v>
          </cell>
          <cell r="AG40" t="str">
            <v>IPSPU</v>
          </cell>
          <cell r="AH40" t="str">
            <v>Pagado</v>
          </cell>
          <cell r="AI40" t="str">
            <v>0076</v>
          </cell>
          <cell r="AJ40">
            <v>18988846.25</v>
          </cell>
          <cell r="AK40">
            <v>18988846.25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18988846.25</v>
          </cell>
          <cell r="AT40">
            <v>0</v>
          </cell>
          <cell r="AU40">
            <v>0</v>
          </cell>
          <cell r="AV40" t="str">
            <v>CRUCE GD CAPITADO JULIO-18</v>
          </cell>
          <cell r="AW40" t="str">
            <v>1795665</v>
          </cell>
          <cell r="AX40" t="str">
            <v>15791</v>
          </cell>
          <cell r="AY40" t="str">
            <v>0</v>
          </cell>
          <cell r="AZ40" t="str">
            <v>0</v>
          </cell>
        </row>
        <row r="41">
          <cell r="G41">
            <v>73</v>
          </cell>
          <cell r="H41" t="str">
            <v>ADMINISTRADORA</v>
          </cell>
          <cell r="I41">
            <v>18197</v>
          </cell>
          <cell r="J41" t="str">
            <v>SUBSIDIADO PLENO</v>
          </cell>
          <cell r="K41" t="str">
            <v>-</v>
          </cell>
          <cell r="L41" t="str">
            <v>P</v>
          </cell>
          <cell r="M41" t="str">
            <v>NINGUNO</v>
          </cell>
          <cell r="N41">
            <v>2018</v>
          </cell>
          <cell r="O41">
            <v>2</v>
          </cell>
          <cell r="P41">
            <v>43132</v>
          </cell>
          <cell r="Q41">
            <v>43159</v>
          </cell>
          <cell r="R41">
            <v>43377</v>
          </cell>
          <cell r="S41">
            <v>18309922.949999999</v>
          </cell>
          <cell r="T41">
            <v>0</v>
          </cell>
          <cell r="U41">
            <v>0</v>
          </cell>
          <cell r="V41">
            <v>18309922.949999999</v>
          </cell>
          <cell r="W41">
            <v>18309922.949999999</v>
          </cell>
          <cell r="X41">
            <v>0</v>
          </cell>
          <cell r="Y41">
            <v>0</v>
          </cell>
          <cell r="Z41" t="str">
            <v>NA</v>
          </cell>
          <cell r="AA41" t="str">
            <v>NA</v>
          </cell>
          <cell r="AB41">
            <v>0</v>
          </cell>
          <cell r="AC41">
            <v>0</v>
          </cell>
          <cell r="AD41">
            <v>0</v>
          </cell>
          <cell r="AE41">
            <v>43136</v>
          </cell>
          <cell r="AF41" t="str">
            <v>FACSS</v>
          </cell>
          <cell r="AG41" t="str">
            <v>IPSPU</v>
          </cell>
          <cell r="AH41" t="str">
            <v>Pagado</v>
          </cell>
          <cell r="AI41" t="str">
            <v>0073</v>
          </cell>
          <cell r="AJ41">
            <v>18309922.949999999</v>
          </cell>
          <cell r="AK41">
            <v>18309922.949999999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18309922.949999999</v>
          </cell>
          <cell r="AT41">
            <v>0</v>
          </cell>
          <cell r="AU41">
            <v>0</v>
          </cell>
          <cell r="AV41" t="str">
            <v>GD CAP FEB 18</v>
          </cell>
          <cell r="AW41" t="str">
            <v>1340905</v>
          </cell>
          <cell r="AX41" t="str">
            <v>12104</v>
          </cell>
          <cell r="AY41" t="str">
            <v>0</v>
          </cell>
          <cell r="AZ41" t="str">
            <v>0</v>
          </cell>
        </row>
        <row r="42">
          <cell r="G42">
            <v>72</v>
          </cell>
          <cell r="H42" t="str">
            <v>ADMINISTRADORA</v>
          </cell>
          <cell r="I42">
            <v>18197</v>
          </cell>
          <cell r="J42" t="str">
            <v>SUBSIDIADO PLENO</v>
          </cell>
          <cell r="K42" t="str">
            <v>-</v>
          </cell>
          <cell r="L42" t="str">
            <v>P</v>
          </cell>
          <cell r="M42" t="str">
            <v>NINGUNO</v>
          </cell>
          <cell r="N42">
            <v>2018</v>
          </cell>
          <cell r="O42">
            <v>1</v>
          </cell>
          <cell r="P42">
            <v>43101</v>
          </cell>
          <cell r="Q42">
            <v>43131</v>
          </cell>
          <cell r="R42">
            <v>43377</v>
          </cell>
          <cell r="S42">
            <v>18220237.75</v>
          </cell>
          <cell r="T42">
            <v>0</v>
          </cell>
          <cell r="U42">
            <v>0</v>
          </cell>
          <cell r="V42">
            <v>18220237.75</v>
          </cell>
          <cell r="W42">
            <v>18220237.75</v>
          </cell>
          <cell r="X42">
            <v>0</v>
          </cell>
          <cell r="Y42">
            <v>0</v>
          </cell>
          <cell r="Z42" t="str">
            <v>NA</v>
          </cell>
          <cell r="AA42" t="str">
            <v>NA</v>
          </cell>
          <cell r="AB42">
            <v>0</v>
          </cell>
          <cell r="AC42">
            <v>0</v>
          </cell>
          <cell r="AD42">
            <v>0</v>
          </cell>
          <cell r="AE42">
            <v>43116</v>
          </cell>
          <cell r="AF42" t="str">
            <v>FACSS</v>
          </cell>
          <cell r="AG42" t="str">
            <v>IPSPU</v>
          </cell>
          <cell r="AH42" t="str">
            <v>Pagado</v>
          </cell>
          <cell r="AI42" t="str">
            <v>0072</v>
          </cell>
          <cell r="AJ42">
            <v>18220237.75</v>
          </cell>
          <cell r="AK42">
            <v>18220237.75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18220237.75</v>
          </cell>
          <cell r="AT42">
            <v>0</v>
          </cell>
          <cell r="AU42">
            <v>0</v>
          </cell>
          <cell r="AV42" t="str">
            <v>gd cap ene 2018</v>
          </cell>
          <cell r="AW42" t="str">
            <v>1279597</v>
          </cell>
          <cell r="AX42" t="str">
            <v>11331</v>
          </cell>
          <cell r="AY42" t="str">
            <v>0</v>
          </cell>
          <cell r="AZ42" t="str">
            <v>0</v>
          </cell>
        </row>
        <row r="43">
          <cell r="G43">
            <v>66</v>
          </cell>
          <cell r="H43" t="str">
            <v>ADMINISTRADORA</v>
          </cell>
          <cell r="I43">
            <v>18197</v>
          </cell>
          <cell r="J43" t="str">
            <v>SUBSIDIADO PLENO</v>
          </cell>
          <cell r="K43" t="str">
            <v>-</v>
          </cell>
          <cell r="L43" t="str">
            <v>P</v>
          </cell>
          <cell r="M43" t="str">
            <v>NINGUNO</v>
          </cell>
          <cell r="N43">
            <v>2017</v>
          </cell>
          <cell r="O43">
            <v>7</v>
          </cell>
          <cell r="P43">
            <v>42917</v>
          </cell>
          <cell r="Q43">
            <v>42947</v>
          </cell>
          <cell r="R43">
            <v>43382</v>
          </cell>
          <cell r="S43">
            <v>0</v>
          </cell>
          <cell r="T43">
            <v>0</v>
          </cell>
          <cell r="U43">
            <v>0</v>
          </cell>
          <cell r="V43">
            <v>14260482.918</v>
          </cell>
          <cell r="W43">
            <v>14260482.918</v>
          </cell>
          <cell r="X43">
            <v>0</v>
          </cell>
          <cell r="Y43">
            <v>0</v>
          </cell>
          <cell r="Z43" t="str">
            <v>NA</v>
          </cell>
          <cell r="AA43" t="str">
            <v>NA</v>
          </cell>
          <cell r="AB43">
            <v>0</v>
          </cell>
          <cell r="AC43">
            <v>2286490.94</v>
          </cell>
          <cell r="AD43">
            <v>0</v>
          </cell>
          <cell r="AE43">
            <v>43455</v>
          </cell>
          <cell r="AF43" t="str">
            <v>FNDRS</v>
          </cell>
          <cell r="AG43" t="str">
            <v>IPSPU</v>
          </cell>
          <cell r="AH43" t="str">
            <v>Pagado</v>
          </cell>
          <cell r="AI43" t="str">
            <v>0066</v>
          </cell>
          <cell r="AJ43">
            <v>2286490.94</v>
          </cell>
          <cell r="AK43">
            <v>2286490.94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2286490.94</v>
          </cell>
          <cell r="AS43">
            <v>0</v>
          </cell>
          <cell r="AT43">
            <v>0</v>
          </cell>
          <cell r="AU43">
            <v>0</v>
          </cell>
          <cell r="AV43" t="str">
            <v>CRUCE D</v>
          </cell>
          <cell r="AW43" t="str">
            <v>2521</v>
          </cell>
          <cell r="AX43" t="str">
            <v>0</v>
          </cell>
          <cell r="AY43" t="str">
            <v>0</v>
          </cell>
          <cell r="AZ43" t="str">
            <v>5481</v>
          </cell>
        </row>
        <row r="44">
          <cell r="G44">
            <v>65</v>
          </cell>
          <cell r="H44" t="str">
            <v>ADMINISTRADORA</v>
          </cell>
          <cell r="I44">
            <v>18197</v>
          </cell>
          <cell r="J44" t="str">
            <v>SUBSIDIADO PLENO</v>
          </cell>
          <cell r="K44" t="str">
            <v>-</v>
          </cell>
          <cell r="L44" t="str">
            <v>P</v>
          </cell>
          <cell r="M44" t="str">
            <v>NINGUNO</v>
          </cell>
          <cell r="N44">
            <v>2017</v>
          </cell>
          <cell r="O44">
            <v>6</v>
          </cell>
          <cell r="P44">
            <v>42887</v>
          </cell>
          <cell r="Q44">
            <v>42916</v>
          </cell>
          <cell r="R44">
            <v>43382</v>
          </cell>
          <cell r="S44">
            <v>0</v>
          </cell>
          <cell r="T44">
            <v>0</v>
          </cell>
          <cell r="U44">
            <v>0</v>
          </cell>
          <cell r="V44">
            <v>13704288.473999999</v>
          </cell>
          <cell r="W44">
            <v>13704288.473999999</v>
          </cell>
          <cell r="X44">
            <v>0</v>
          </cell>
          <cell r="Y44">
            <v>0</v>
          </cell>
          <cell r="Z44" t="str">
            <v>NA</v>
          </cell>
          <cell r="AA44" t="str">
            <v>NA</v>
          </cell>
          <cell r="AB44">
            <v>0</v>
          </cell>
          <cell r="AC44">
            <v>2197312.08</v>
          </cell>
          <cell r="AD44">
            <v>0</v>
          </cell>
          <cell r="AE44">
            <v>42948</v>
          </cell>
          <cell r="AF44" t="str">
            <v>FACSS</v>
          </cell>
          <cell r="AG44" t="str">
            <v>IPSPU</v>
          </cell>
          <cell r="AH44" t="str">
            <v>Pagado</v>
          </cell>
          <cell r="AI44" t="str">
            <v>0065</v>
          </cell>
          <cell r="AJ44">
            <v>13704288.470000001</v>
          </cell>
          <cell r="AK44">
            <v>13704288.470000001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13704288.470000001</v>
          </cell>
          <cell r="AS44">
            <v>0</v>
          </cell>
          <cell r="AT44">
            <v>0</v>
          </cell>
          <cell r="AU44">
            <v>0</v>
          </cell>
          <cell r="AV44" t="str">
            <v>NA</v>
          </cell>
          <cell r="AW44" t="str">
            <v>570902</v>
          </cell>
          <cell r="AX44" t="str">
            <v>0</v>
          </cell>
          <cell r="AY44" t="str">
            <v>0</v>
          </cell>
          <cell r="AZ44" t="str">
            <v>9110</v>
          </cell>
        </row>
        <row r="45">
          <cell r="G45">
            <v>68</v>
          </cell>
          <cell r="H45" t="str">
            <v>ADMINISTRADORA</v>
          </cell>
          <cell r="I45">
            <v>18197</v>
          </cell>
          <cell r="J45" t="str">
            <v>SUBSIDIADO PLENO</v>
          </cell>
          <cell r="K45" t="str">
            <v>-</v>
          </cell>
          <cell r="L45" t="str">
            <v>P</v>
          </cell>
          <cell r="M45" t="str">
            <v>NINGUNO</v>
          </cell>
          <cell r="N45">
            <v>2017</v>
          </cell>
          <cell r="O45">
            <v>9</v>
          </cell>
          <cell r="P45">
            <v>42979</v>
          </cell>
          <cell r="Q45">
            <v>43008</v>
          </cell>
          <cell r="R45">
            <v>43382</v>
          </cell>
          <cell r="S45">
            <v>15351451.745999999</v>
          </cell>
          <cell r="T45">
            <v>0</v>
          </cell>
          <cell r="U45">
            <v>0</v>
          </cell>
          <cell r="V45">
            <v>15351451.745999999</v>
          </cell>
          <cell r="W45">
            <v>15351451.745999999</v>
          </cell>
          <cell r="X45">
            <v>0</v>
          </cell>
          <cell r="Y45">
            <v>0</v>
          </cell>
          <cell r="Z45" t="str">
            <v>NA</v>
          </cell>
          <cell r="AA45" t="str">
            <v>NA</v>
          </cell>
          <cell r="AB45">
            <v>0</v>
          </cell>
          <cell r="AC45">
            <v>2461414.2000000002</v>
          </cell>
          <cell r="AD45">
            <v>0</v>
          </cell>
          <cell r="AE45">
            <v>42984</v>
          </cell>
          <cell r="AF45" t="str">
            <v>FACSS</v>
          </cell>
          <cell r="AG45" t="str">
            <v>IPSPU</v>
          </cell>
          <cell r="AH45" t="str">
            <v>Pagado</v>
          </cell>
          <cell r="AI45" t="str">
            <v>0068</v>
          </cell>
          <cell r="AJ45">
            <v>15351451.75</v>
          </cell>
          <cell r="AK45">
            <v>15351451.75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1647163.75</v>
          </cell>
          <cell r="AS45">
            <v>13704288</v>
          </cell>
          <cell r="AT45">
            <v>0</v>
          </cell>
          <cell r="AU45">
            <v>0</v>
          </cell>
          <cell r="AV45" t="str">
            <v>GD CAPITADO SEP 2017</v>
          </cell>
          <cell r="AW45" t="str">
            <v>737172</v>
          </cell>
          <cell r="AX45" t="str">
            <v>8643</v>
          </cell>
          <cell r="AY45" t="str">
            <v>0</v>
          </cell>
          <cell r="AZ45" t="str">
            <v>9177</v>
          </cell>
        </row>
        <row r="46">
          <cell r="G46">
            <v>66</v>
          </cell>
          <cell r="H46" t="str">
            <v>ADMINISTRADORA</v>
          </cell>
          <cell r="I46">
            <v>18197</v>
          </cell>
          <cell r="J46" t="str">
            <v>SUBSIDIADO PLENO</v>
          </cell>
          <cell r="K46" t="str">
            <v>-</v>
          </cell>
          <cell r="L46" t="str">
            <v>P</v>
          </cell>
          <cell r="M46" t="str">
            <v>NINGUNO</v>
          </cell>
          <cell r="N46">
            <v>2017</v>
          </cell>
          <cell r="O46">
            <v>7</v>
          </cell>
          <cell r="P46">
            <v>42917</v>
          </cell>
          <cell r="Q46">
            <v>42947</v>
          </cell>
          <cell r="R46">
            <v>43382</v>
          </cell>
          <cell r="S46">
            <v>0</v>
          </cell>
          <cell r="T46">
            <v>0</v>
          </cell>
          <cell r="U46">
            <v>0</v>
          </cell>
          <cell r="V46">
            <v>14260482.918</v>
          </cell>
          <cell r="W46">
            <v>14260482.918</v>
          </cell>
          <cell r="X46">
            <v>0</v>
          </cell>
          <cell r="Y46">
            <v>0</v>
          </cell>
          <cell r="Z46" t="str">
            <v>NA</v>
          </cell>
          <cell r="AA46" t="str">
            <v>NA</v>
          </cell>
          <cell r="AB46">
            <v>0</v>
          </cell>
          <cell r="AC46">
            <v>2286490.94</v>
          </cell>
          <cell r="AD46">
            <v>0</v>
          </cell>
          <cell r="AE46">
            <v>42950</v>
          </cell>
          <cell r="AF46" t="str">
            <v>FACSS</v>
          </cell>
          <cell r="AG46" t="str">
            <v>IPSPU</v>
          </cell>
          <cell r="AH46" t="str">
            <v>Pagado</v>
          </cell>
          <cell r="AI46" t="str">
            <v>0066</v>
          </cell>
          <cell r="AJ46">
            <v>14260482.92</v>
          </cell>
          <cell r="AK46">
            <v>14260482.92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14260482.92</v>
          </cell>
          <cell r="AT46">
            <v>0</v>
          </cell>
          <cell r="AU46">
            <v>0</v>
          </cell>
          <cell r="AV46" t="str">
            <v>JULIO</v>
          </cell>
          <cell r="AW46" t="str">
            <v>570919</v>
          </cell>
          <cell r="AX46" t="str">
            <v>7225</v>
          </cell>
          <cell r="AY46" t="str">
            <v>0</v>
          </cell>
          <cell r="AZ46" t="str">
            <v>0</v>
          </cell>
        </row>
        <row r="47">
          <cell r="G47">
            <v>67</v>
          </cell>
          <cell r="H47" t="str">
            <v>ADMINISTRADORA</v>
          </cell>
          <cell r="I47">
            <v>18197</v>
          </cell>
          <cell r="J47" t="str">
            <v>SUBSIDIADO PLENO</v>
          </cell>
          <cell r="K47" t="str">
            <v>-</v>
          </cell>
          <cell r="L47" t="str">
            <v>P</v>
          </cell>
          <cell r="M47" t="str">
            <v>NINGUNO</v>
          </cell>
          <cell r="N47">
            <v>2017</v>
          </cell>
          <cell r="O47">
            <v>8</v>
          </cell>
          <cell r="P47">
            <v>42948</v>
          </cell>
          <cell r="Q47">
            <v>42978</v>
          </cell>
          <cell r="R47">
            <v>43382</v>
          </cell>
          <cell r="S47">
            <v>0</v>
          </cell>
          <cell r="T47">
            <v>0</v>
          </cell>
          <cell r="U47">
            <v>0</v>
          </cell>
          <cell r="V47">
            <v>14251671.732000001</v>
          </cell>
          <cell r="W47">
            <v>14251671.732000001</v>
          </cell>
          <cell r="X47">
            <v>0</v>
          </cell>
          <cell r="Y47">
            <v>0</v>
          </cell>
          <cell r="Z47" t="str">
            <v>NA</v>
          </cell>
          <cell r="AA47" t="str">
            <v>NA</v>
          </cell>
          <cell r="AB47">
            <v>0</v>
          </cell>
          <cell r="AC47">
            <v>2832461.43</v>
          </cell>
          <cell r="AD47">
            <v>0</v>
          </cell>
          <cell r="AE47">
            <v>42950</v>
          </cell>
          <cell r="AF47" t="str">
            <v>FACSS</v>
          </cell>
          <cell r="AG47" t="str">
            <v>IPSPU</v>
          </cell>
          <cell r="AH47" t="str">
            <v>Pagado</v>
          </cell>
          <cell r="AI47" t="str">
            <v>0067</v>
          </cell>
          <cell r="AJ47">
            <v>14251671.73</v>
          </cell>
          <cell r="AK47">
            <v>14251671.73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14251671.73</v>
          </cell>
          <cell r="AT47">
            <v>0</v>
          </cell>
          <cell r="AU47">
            <v>0</v>
          </cell>
          <cell r="AV47" t="str">
            <v>capitado agosto</v>
          </cell>
          <cell r="AW47" t="str">
            <v>570864</v>
          </cell>
          <cell r="AX47" t="str">
            <v>7990</v>
          </cell>
          <cell r="AY47" t="str">
            <v>0</v>
          </cell>
          <cell r="AZ47" t="str">
            <v>0</v>
          </cell>
        </row>
        <row r="48">
          <cell r="G48">
            <v>67</v>
          </cell>
          <cell r="H48" t="str">
            <v>ADMINISTRADORA</v>
          </cell>
          <cell r="I48">
            <v>18197</v>
          </cell>
          <cell r="J48" t="str">
            <v>SUBSIDIADO PLENO</v>
          </cell>
          <cell r="K48" t="str">
            <v>-</v>
          </cell>
          <cell r="L48" t="str">
            <v>P</v>
          </cell>
          <cell r="M48" t="str">
            <v>NINGUNO</v>
          </cell>
          <cell r="N48">
            <v>2017</v>
          </cell>
          <cell r="O48">
            <v>8</v>
          </cell>
          <cell r="P48">
            <v>42948</v>
          </cell>
          <cell r="Q48">
            <v>42978</v>
          </cell>
          <cell r="R48">
            <v>43382</v>
          </cell>
          <cell r="S48">
            <v>0</v>
          </cell>
          <cell r="T48">
            <v>0</v>
          </cell>
          <cell r="U48">
            <v>0</v>
          </cell>
          <cell r="V48">
            <v>14251671.732000001</v>
          </cell>
          <cell r="W48">
            <v>14251671.732000001</v>
          </cell>
          <cell r="X48">
            <v>0</v>
          </cell>
          <cell r="Y48">
            <v>0</v>
          </cell>
          <cell r="Z48" t="str">
            <v>NA</v>
          </cell>
          <cell r="AA48" t="str">
            <v>NA</v>
          </cell>
          <cell r="AB48">
            <v>0</v>
          </cell>
          <cell r="AC48">
            <v>2832461.43</v>
          </cell>
          <cell r="AD48">
            <v>0</v>
          </cell>
          <cell r="AE48">
            <v>43455</v>
          </cell>
          <cell r="AF48" t="str">
            <v>FNDRS</v>
          </cell>
          <cell r="AG48" t="str">
            <v>IPSPU</v>
          </cell>
          <cell r="AH48" t="str">
            <v>Pagado</v>
          </cell>
          <cell r="AI48" t="str">
            <v>0067</v>
          </cell>
          <cell r="AJ48">
            <v>2832461.43</v>
          </cell>
          <cell r="AK48">
            <v>2832461.43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2832461.43</v>
          </cell>
          <cell r="AS48">
            <v>0</v>
          </cell>
          <cell r="AT48">
            <v>0</v>
          </cell>
          <cell r="AU48">
            <v>0</v>
          </cell>
          <cell r="AV48" t="str">
            <v>CRUCE D</v>
          </cell>
          <cell r="AW48" t="str">
            <v>2523</v>
          </cell>
          <cell r="AX48" t="str">
            <v>0</v>
          </cell>
          <cell r="AY48" t="str">
            <v>0</v>
          </cell>
          <cell r="AZ48" t="str">
            <v>5481</v>
          </cell>
        </row>
        <row r="49">
          <cell r="G49">
            <v>65</v>
          </cell>
          <cell r="H49" t="str">
            <v>ADMINISTRADORA</v>
          </cell>
          <cell r="I49">
            <v>18197</v>
          </cell>
          <cell r="J49" t="str">
            <v>SUBSIDIADO PLENO</v>
          </cell>
          <cell r="K49" t="str">
            <v>-</v>
          </cell>
          <cell r="L49" t="str">
            <v>P</v>
          </cell>
          <cell r="M49" t="str">
            <v>NINGUNO</v>
          </cell>
          <cell r="N49">
            <v>2017</v>
          </cell>
          <cell r="O49">
            <v>6</v>
          </cell>
          <cell r="P49">
            <v>42887</v>
          </cell>
          <cell r="Q49">
            <v>42916</v>
          </cell>
          <cell r="R49">
            <v>43382</v>
          </cell>
          <cell r="S49">
            <v>0</v>
          </cell>
          <cell r="T49">
            <v>0</v>
          </cell>
          <cell r="U49">
            <v>0</v>
          </cell>
          <cell r="V49">
            <v>13704288.473999999</v>
          </cell>
          <cell r="W49">
            <v>13704288.473999999</v>
          </cell>
          <cell r="X49">
            <v>0</v>
          </cell>
          <cell r="Y49">
            <v>0</v>
          </cell>
          <cell r="Z49" t="str">
            <v>NA</v>
          </cell>
          <cell r="AA49" t="str">
            <v>NA</v>
          </cell>
          <cell r="AB49">
            <v>0</v>
          </cell>
          <cell r="AC49">
            <v>2197312.08</v>
          </cell>
          <cell r="AD49">
            <v>0</v>
          </cell>
          <cell r="AE49">
            <v>43455</v>
          </cell>
          <cell r="AF49" t="str">
            <v>FNDRS</v>
          </cell>
          <cell r="AG49" t="str">
            <v>IPSPU</v>
          </cell>
          <cell r="AH49" t="str">
            <v>Pagado</v>
          </cell>
          <cell r="AI49" t="str">
            <v>0065</v>
          </cell>
          <cell r="AJ49">
            <v>2197312.08</v>
          </cell>
          <cell r="AK49">
            <v>2197312.08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2197312.08</v>
          </cell>
          <cell r="AS49">
            <v>0</v>
          </cell>
          <cell r="AT49">
            <v>0</v>
          </cell>
          <cell r="AU49">
            <v>0</v>
          </cell>
          <cell r="AV49" t="str">
            <v>CRUCE D</v>
          </cell>
          <cell r="AW49" t="str">
            <v>2520</v>
          </cell>
          <cell r="AX49" t="str">
            <v>0</v>
          </cell>
          <cell r="AY49" t="str">
            <v>0</v>
          </cell>
          <cell r="AZ49" t="str">
            <v>5481</v>
          </cell>
        </row>
        <row r="50">
          <cell r="G50">
            <v>68</v>
          </cell>
          <cell r="H50" t="str">
            <v>ADMINISTRADORA</v>
          </cell>
          <cell r="I50">
            <v>18197</v>
          </cell>
          <cell r="J50" t="str">
            <v>SUBSIDIADO PLENO</v>
          </cell>
          <cell r="K50" t="str">
            <v>-</v>
          </cell>
          <cell r="L50" t="str">
            <v>P</v>
          </cell>
          <cell r="M50" t="str">
            <v>NINGUNO</v>
          </cell>
          <cell r="N50">
            <v>2017</v>
          </cell>
          <cell r="O50">
            <v>9</v>
          </cell>
          <cell r="P50">
            <v>42979</v>
          </cell>
          <cell r="Q50">
            <v>43008</v>
          </cell>
          <cell r="R50">
            <v>43382</v>
          </cell>
          <cell r="S50">
            <v>15351451.745999999</v>
          </cell>
          <cell r="T50">
            <v>0</v>
          </cell>
          <cell r="U50">
            <v>0</v>
          </cell>
          <cell r="V50">
            <v>15351451.745999999</v>
          </cell>
          <cell r="W50">
            <v>15351451.745999999</v>
          </cell>
          <cell r="X50">
            <v>0</v>
          </cell>
          <cell r="Y50">
            <v>0</v>
          </cell>
          <cell r="Z50" t="str">
            <v>NA</v>
          </cell>
          <cell r="AA50" t="str">
            <v>NA</v>
          </cell>
          <cell r="AB50">
            <v>0</v>
          </cell>
          <cell r="AC50">
            <v>2461414.2000000002</v>
          </cell>
          <cell r="AD50">
            <v>0</v>
          </cell>
          <cell r="AE50">
            <v>43455</v>
          </cell>
          <cell r="AF50" t="str">
            <v>FNDRS</v>
          </cell>
          <cell r="AG50" t="str">
            <v>IPSPU</v>
          </cell>
          <cell r="AH50" t="str">
            <v>Pagado</v>
          </cell>
          <cell r="AI50" t="str">
            <v>0068</v>
          </cell>
          <cell r="AJ50">
            <v>2461414.2000000002</v>
          </cell>
          <cell r="AK50">
            <v>2461414.2000000002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2461414.2000000002</v>
          </cell>
          <cell r="AS50">
            <v>0</v>
          </cell>
          <cell r="AT50">
            <v>0</v>
          </cell>
          <cell r="AU50">
            <v>0</v>
          </cell>
          <cell r="AV50" t="str">
            <v>CRUCE D</v>
          </cell>
          <cell r="AW50" t="str">
            <v>2522</v>
          </cell>
          <cell r="AX50" t="str">
            <v>0</v>
          </cell>
          <cell r="AY50" t="str">
            <v>0</v>
          </cell>
          <cell r="AZ50" t="str">
            <v>5481</v>
          </cell>
        </row>
        <row r="51">
          <cell r="G51">
            <v>71</v>
          </cell>
          <cell r="H51" t="str">
            <v>ADMINISTRADORA</v>
          </cell>
          <cell r="I51">
            <v>18197</v>
          </cell>
          <cell r="J51" t="str">
            <v>SUBSIDIADO PLENO</v>
          </cell>
          <cell r="K51" t="str">
            <v>-</v>
          </cell>
          <cell r="L51" t="str">
            <v>P</v>
          </cell>
          <cell r="M51" t="str">
            <v>NINGUNO</v>
          </cell>
          <cell r="N51">
            <v>2017</v>
          </cell>
          <cell r="O51">
            <v>12</v>
          </cell>
          <cell r="P51">
            <v>43070</v>
          </cell>
          <cell r="Q51">
            <v>43100</v>
          </cell>
          <cell r="R51">
            <v>43391</v>
          </cell>
          <cell r="S51">
            <v>15507912.51</v>
          </cell>
          <cell r="T51">
            <v>0</v>
          </cell>
          <cell r="U51">
            <v>0</v>
          </cell>
          <cell r="V51">
            <v>15507912.51</v>
          </cell>
          <cell r="W51">
            <v>15507912.51</v>
          </cell>
          <cell r="X51">
            <v>0</v>
          </cell>
          <cell r="Y51">
            <v>0</v>
          </cell>
          <cell r="Z51" t="str">
            <v>NA</v>
          </cell>
          <cell r="AA51" t="str">
            <v>NA</v>
          </cell>
          <cell r="AB51">
            <v>0</v>
          </cell>
          <cell r="AC51">
            <v>2486500.7400000002</v>
          </cell>
          <cell r="AD51">
            <v>0</v>
          </cell>
          <cell r="AE51">
            <v>43455</v>
          </cell>
          <cell r="AF51" t="str">
            <v>FNDRS</v>
          </cell>
          <cell r="AG51" t="str">
            <v>IPSPU</v>
          </cell>
          <cell r="AH51" t="str">
            <v>Pagado</v>
          </cell>
          <cell r="AI51" t="str">
            <v>0071</v>
          </cell>
          <cell r="AJ51">
            <v>2486500.7400000002</v>
          </cell>
          <cell r="AK51">
            <v>2486500.7400000002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2486500.7400000002</v>
          </cell>
          <cell r="AS51">
            <v>0</v>
          </cell>
          <cell r="AT51">
            <v>0</v>
          </cell>
          <cell r="AU51">
            <v>0</v>
          </cell>
          <cell r="AV51" t="str">
            <v>CRUCE D</v>
          </cell>
          <cell r="AW51" t="str">
            <v>2525</v>
          </cell>
          <cell r="AX51" t="str">
            <v>0</v>
          </cell>
          <cell r="AY51" t="str">
            <v>0</v>
          </cell>
          <cell r="AZ51" t="str">
            <v>5481</v>
          </cell>
        </row>
        <row r="52">
          <cell r="G52">
            <v>0</v>
          </cell>
          <cell r="H52" t="str">
            <v>ADMINISTRADORA</v>
          </cell>
          <cell r="I52">
            <v>18197</v>
          </cell>
          <cell r="J52" t="str">
            <v>SUBSIDIADO PLENO</v>
          </cell>
          <cell r="K52" t="str">
            <v>-</v>
          </cell>
          <cell r="L52" t="str">
            <v>P</v>
          </cell>
          <cell r="M52" t="str">
            <v>NINGUNO</v>
          </cell>
          <cell r="N52">
            <v>2018</v>
          </cell>
          <cell r="O52">
            <v>10</v>
          </cell>
          <cell r="P52">
            <v>43374</v>
          </cell>
          <cell r="Q52">
            <v>43039</v>
          </cell>
          <cell r="R52">
            <v>43391</v>
          </cell>
          <cell r="S52">
            <v>19400850.149999999</v>
          </cell>
          <cell r="T52">
            <v>0</v>
          </cell>
          <cell r="U52">
            <v>0</v>
          </cell>
          <cell r="V52">
            <v>19400850.149999999</v>
          </cell>
          <cell r="W52">
            <v>19400850.149999999</v>
          </cell>
          <cell r="X52">
            <v>0</v>
          </cell>
          <cell r="Y52">
            <v>0</v>
          </cell>
          <cell r="Z52" t="str">
            <v>NA</v>
          </cell>
          <cell r="AA52" t="str">
            <v>NA</v>
          </cell>
          <cell r="AB52">
            <v>0</v>
          </cell>
          <cell r="AC52">
            <v>0</v>
          </cell>
          <cell r="AD52">
            <v>0</v>
          </cell>
          <cell r="AE52">
            <v>43377</v>
          </cell>
          <cell r="AF52" t="str">
            <v>FACSS</v>
          </cell>
          <cell r="AG52" t="str">
            <v>IPSPU</v>
          </cell>
          <cell r="AH52" t="str">
            <v>Pagado</v>
          </cell>
          <cell r="AI52" t="str">
            <v>0</v>
          </cell>
          <cell r="AJ52">
            <v>19400850.149999999</v>
          </cell>
          <cell r="AK52">
            <v>19400850.149999999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17685190.149999999</v>
          </cell>
          <cell r="AS52">
            <v>0</v>
          </cell>
          <cell r="AT52">
            <v>0</v>
          </cell>
          <cell r="AU52">
            <v>1715660</v>
          </cell>
          <cell r="AV52" t="str">
            <v>Aplicación automática al liberar Nota crédito NCRCS/479 con factura asociada FACSS/2145211.</v>
          </cell>
          <cell r="AW52" t="str">
            <v>2145211</v>
          </cell>
          <cell r="AX52" t="str">
            <v>0</v>
          </cell>
          <cell r="AY52" t="str">
            <v>479</v>
          </cell>
          <cell r="AZ52" t="str">
            <v>15369</v>
          </cell>
        </row>
        <row r="53">
          <cell r="G53">
            <v>71</v>
          </cell>
          <cell r="H53" t="str">
            <v>ADMINISTRADORA</v>
          </cell>
          <cell r="I53">
            <v>18197</v>
          </cell>
          <cell r="J53" t="str">
            <v>SUBSIDIADO PLENO</v>
          </cell>
          <cell r="K53" t="str">
            <v>-</v>
          </cell>
          <cell r="L53" t="str">
            <v>P</v>
          </cell>
          <cell r="M53" t="str">
            <v>NINGUNO</v>
          </cell>
          <cell r="N53">
            <v>2017</v>
          </cell>
          <cell r="O53">
            <v>12</v>
          </cell>
          <cell r="P53">
            <v>43070</v>
          </cell>
          <cell r="Q53">
            <v>43100</v>
          </cell>
          <cell r="R53">
            <v>43391</v>
          </cell>
          <cell r="S53">
            <v>15507912.51</v>
          </cell>
          <cell r="T53">
            <v>0</v>
          </cell>
          <cell r="U53">
            <v>0</v>
          </cell>
          <cell r="V53">
            <v>15507912.51</v>
          </cell>
          <cell r="W53">
            <v>15507912.51</v>
          </cell>
          <cell r="X53">
            <v>0</v>
          </cell>
          <cell r="Y53">
            <v>0</v>
          </cell>
          <cell r="Z53" t="str">
            <v>NA</v>
          </cell>
          <cell r="AA53" t="str">
            <v>NA</v>
          </cell>
          <cell r="AB53">
            <v>0</v>
          </cell>
          <cell r="AC53">
            <v>2486500.7400000002</v>
          </cell>
          <cell r="AD53">
            <v>0</v>
          </cell>
          <cell r="AE53">
            <v>43083</v>
          </cell>
          <cell r="AF53" t="str">
            <v>FACSS</v>
          </cell>
          <cell r="AG53" t="str">
            <v>IPSPU</v>
          </cell>
          <cell r="AH53" t="str">
            <v>Pagado</v>
          </cell>
          <cell r="AI53" t="str">
            <v>0071</v>
          </cell>
          <cell r="AJ53">
            <v>15507912.51</v>
          </cell>
          <cell r="AK53">
            <v>15507912.51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15507912.51</v>
          </cell>
          <cell r="AT53">
            <v>0</v>
          </cell>
          <cell r="AU53">
            <v>0</v>
          </cell>
          <cell r="AV53" t="str">
            <v>CRUCE</v>
          </cell>
          <cell r="AW53" t="str">
            <v>1083500</v>
          </cell>
          <cell r="AX53" t="str">
            <v>10683</v>
          </cell>
          <cell r="AY53" t="str">
            <v>0</v>
          </cell>
          <cell r="AZ53" t="str">
            <v>0</v>
          </cell>
        </row>
        <row r="54">
          <cell r="G54">
            <v>70</v>
          </cell>
          <cell r="H54" t="str">
            <v>ADMINISTRADORA</v>
          </cell>
          <cell r="I54">
            <v>18197</v>
          </cell>
          <cell r="J54" t="str">
            <v>SUBSIDIADO PLENO</v>
          </cell>
          <cell r="K54" t="str">
            <v>-</v>
          </cell>
          <cell r="L54" t="str">
            <v>P</v>
          </cell>
          <cell r="M54" t="str">
            <v>NINGUNO</v>
          </cell>
          <cell r="N54">
            <v>2017</v>
          </cell>
          <cell r="O54">
            <v>11</v>
          </cell>
          <cell r="P54">
            <v>43040</v>
          </cell>
          <cell r="Q54">
            <v>43069</v>
          </cell>
          <cell r="R54">
            <v>43391</v>
          </cell>
          <cell r="S54">
            <v>15555362.754000001</v>
          </cell>
          <cell r="T54">
            <v>0</v>
          </cell>
          <cell r="U54">
            <v>0</v>
          </cell>
          <cell r="V54">
            <v>15555362.754000001</v>
          </cell>
          <cell r="W54">
            <v>15555362.754000001</v>
          </cell>
          <cell r="X54">
            <v>0</v>
          </cell>
          <cell r="Y54">
            <v>0</v>
          </cell>
          <cell r="Z54" t="str">
            <v>NA</v>
          </cell>
          <cell r="AA54" t="str">
            <v>NA</v>
          </cell>
          <cell r="AB54">
            <v>0</v>
          </cell>
          <cell r="AC54">
            <v>2494108.7999999998</v>
          </cell>
          <cell r="AD54">
            <v>0</v>
          </cell>
          <cell r="AE54">
            <v>43042</v>
          </cell>
          <cell r="AF54" t="str">
            <v>FACSS</v>
          </cell>
          <cell r="AG54" t="str">
            <v>IPSPU</v>
          </cell>
          <cell r="AH54" t="str">
            <v>Pagado</v>
          </cell>
          <cell r="AI54" t="str">
            <v>0070</v>
          </cell>
          <cell r="AJ54">
            <v>15555362.75</v>
          </cell>
          <cell r="AK54">
            <v>15555362.75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15555362.75</v>
          </cell>
          <cell r="AT54">
            <v>0</v>
          </cell>
          <cell r="AU54">
            <v>0</v>
          </cell>
          <cell r="AV54" t="str">
            <v>CRUCE</v>
          </cell>
          <cell r="AW54" t="str">
            <v>984835</v>
          </cell>
          <cell r="AX54" t="str">
            <v>10103</v>
          </cell>
          <cell r="AY54" t="str">
            <v>0</v>
          </cell>
          <cell r="AZ54" t="str">
            <v>0</v>
          </cell>
        </row>
        <row r="55">
          <cell r="G55">
            <v>70</v>
          </cell>
          <cell r="H55" t="str">
            <v>ADMINISTRADORA</v>
          </cell>
          <cell r="I55">
            <v>18197</v>
          </cell>
          <cell r="J55" t="str">
            <v>SUBSIDIADO PLENO</v>
          </cell>
          <cell r="K55" t="str">
            <v>-</v>
          </cell>
          <cell r="L55" t="str">
            <v>P</v>
          </cell>
          <cell r="M55" t="str">
            <v>NINGUNO</v>
          </cell>
          <cell r="N55">
            <v>2017</v>
          </cell>
          <cell r="O55">
            <v>11</v>
          </cell>
          <cell r="P55">
            <v>43040</v>
          </cell>
          <cell r="Q55">
            <v>43069</v>
          </cell>
          <cell r="R55">
            <v>43391</v>
          </cell>
          <cell r="S55">
            <v>15555362.754000001</v>
          </cell>
          <cell r="T55">
            <v>0</v>
          </cell>
          <cell r="U55">
            <v>0</v>
          </cell>
          <cell r="V55">
            <v>15555362.754000001</v>
          </cell>
          <cell r="W55">
            <v>15555362.754000001</v>
          </cell>
          <cell r="X55">
            <v>0</v>
          </cell>
          <cell r="Y55">
            <v>0</v>
          </cell>
          <cell r="Z55" t="str">
            <v>NA</v>
          </cell>
          <cell r="AA55" t="str">
            <v>NA</v>
          </cell>
          <cell r="AB55">
            <v>0</v>
          </cell>
          <cell r="AC55">
            <v>2494108.7999999998</v>
          </cell>
          <cell r="AD55">
            <v>0</v>
          </cell>
          <cell r="AE55">
            <v>43455</v>
          </cell>
          <cell r="AF55" t="str">
            <v>FNDRS</v>
          </cell>
          <cell r="AG55" t="str">
            <v>IPSPU</v>
          </cell>
          <cell r="AH55" t="str">
            <v>Pagado</v>
          </cell>
          <cell r="AI55" t="str">
            <v>0070</v>
          </cell>
          <cell r="AJ55">
            <v>2494108.7999999998</v>
          </cell>
          <cell r="AK55">
            <v>2494108.7999999998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2494108.7999999998</v>
          </cell>
          <cell r="AS55">
            <v>0</v>
          </cell>
          <cell r="AT55">
            <v>0</v>
          </cell>
          <cell r="AU55">
            <v>0</v>
          </cell>
          <cell r="AV55" t="str">
            <v>CRUCE D</v>
          </cell>
          <cell r="AW55" t="str">
            <v>2524</v>
          </cell>
          <cell r="AX55" t="str">
            <v>0</v>
          </cell>
          <cell r="AY55" t="str">
            <v>0</v>
          </cell>
          <cell r="AZ55" t="str">
            <v>5481</v>
          </cell>
        </row>
        <row r="56">
          <cell r="G56">
            <v>0</v>
          </cell>
          <cell r="H56" t="str">
            <v>ADMINISTRADORA</v>
          </cell>
          <cell r="I56">
            <v>18201</v>
          </cell>
          <cell r="J56" t="str">
            <v>CONTRIBUTIVO MOVILIDAD</v>
          </cell>
          <cell r="K56" t="str">
            <v>-</v>
          </cell>
          <cell r="L56" t="str">
            <v>P</v>
          </cell>
          <cell r="M56" t="str">
            <v>NINGUNO</v>
          </cell>
          <cell r="N56">
            <v>2018</v>
          </cell>
          <cell r="O56">
            <v>11</v>
          </cell>
          <cell r="P56">
            <v>43405</v>
          </cell>
          <cell r="Q56">
            <v>43405</v>
          </cell>
          <cell r="R56">
            <v>43409</v>
          </cell>
          <cell r="S56">
            <v>348094.8</v>
          </cell>
          <cell r="T56">
            <v>0</v>
          </cell>
          <cell r="U56">
            <v>0</v>
          </cell>
          <cell r="V56">
            <v>348094.8</v>
          </cell>
          <cell r="W56">
            <v>348094.8</v>
          </cell>
          <cell r="X56">
            <v>0</v>
          </cell>
          <cell r="Y56">
            <v>0</v>
          </cell>
          <cell r="Z56" t="str">
            <v>NA</v>
          </cell>
          <cell r="AA56" t="str">
            <v>NA</v>
          </cell>
          <cell r="AB56">
            <v>0</v>
          </cell>
          <cell r="AC56">
            <v>0</v>
          </cell>
          <cell r="AD56">
            <v>0</v>
          </cell>
          <cell r="AE56">
            <v>43409</v>
          </cell>
          <cell r="AF56" t="str">
            <v>FACCS</v>
          </cell>
          <cell r="AG56" t="str">
            <v>IPSBC</v>
          </cell>
          <cell r="AH56" t="str">
            <v>Pagado</v>
          </cell>
          <cell r="AI56" t="str">
            <v>C18201201811</v>
          </cell>
          <cell r="AJ56">
            <v>348094.8</v>
          </cell>
          <cell r="AK56">
            <v>348094.8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348094.8</v>
          </cell>
          <cell r="AS56">
            <v>0</v>
          </cell>
          <cell r="AT56">
            <v>0</v>
          </cell>
          <cell r="AU56">
            <v>0</v>
          </cell>
          <cell r="AV56" t="str">
            <v>NA</v>
          </cell>
          <cell r="AW56" t="str">
            <v>144641</v>
          </cell>
          <cell r="AX56" t="str">
            <v>0</v>
          </cell>
          <cell r="AY56" t="str">
            <v>0</v>
          </cell>
          <cell r="AZ56" t="str">
            <v>24946</v>
          </cell>
        </row>
        <row r="57">
          <cell r="G57">
            <v>89</v>
          </cell>
          <cell r="H57" t="str">
            <v>ADMINISTRADORA</v>
          </cell>
          <cell r="I57">
            <v>18197</v>
          </cell>
          <cell r="J57" t="str">
            <v>SUBSIDIADO PLENO</v>
          </cell>
          <cell r="K57" t="str">
            <v>-</v>
          </cell>
          <cell r="L57" t="str">
            <v>P</v>
          </cell>
          <cell r="M57" t="str">
            <v>NINGUNO</v>
          </cell>
          <cell r="N57">
            <v>2018</v>
          </cell>
          <cell r="O57">
            <v>11</v>
          </cell>
          <cell r="P57">
            <v>43405</v>
          </cell>
          <cell r="Q57">
            <v>43434</v>
          </cell>
          <cell r="R57">
            <v>43441</v>
          </cell>
          <cell r="S57">
            <v>19564816.699999999</v>
          </cell>
          <cell r="T57">
            <v>0</v>
          </cell>
          <cell r="U57">
            <v>0</v>
          </cell>
          <cell r="V57">
            <v>19564816.699999999</v>
          </cell>
          <cell r="W57">
            <v>19564816.699999999</v>
          </cell>
          <cell r="X57">
            <v>0</v>
          </cell>
          <cell r="Y57">
            <v>0</v>
          </cell>
          <cell r="Z57" t="str">
            <v>NA</v>
          </cell>
          <cell r="AA57" t="str">
            <v>NA</v>
          </cell>
          <cell r="AB57">
            <v>0</v>
          </cell>
          <cell r="AC57">
            <v>0</v>
          </cell>
          <cell r="AD57">
            <v>0</v>
          </cell>
          <cell r="AE57">
            <v>43409</v>
          </cell>
          <cell r="AF57" t="str">
            <v>FACSS</v>
          </cell>
          <cell r="AG57" t="str">
            <v>IPSPU</v>
          </cell>
          <cell r="AH57" t="str">
            <v>Pagado</v>
          </cell>
          <cell r="AI57" t="str">
            <v>VSC0089</v>
          </cell>
          <cell r="AJ57">
            <v>19564816.699999999</v>
          </cell>
          <cell r="AK57">
            <v>19564816.699999999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163966.70000000001</v>
          </cell>
          <cell r="AS57">
            <v>19400850</v>
          </cell>
          <cell r="AT57">
            <v>0</v>
          </cell>
          <cell r="AU57">
            <v>0</v>
          </cell>
          <cell r="AV57" t="str">
            <v>GIRO DIRECTO DEL M.PS.  MES DE NOVIEMBRE DE 2018. CAPITADO</v>
          </cell>
          <cell r="AW57" t="str">
            <v>2271317</v>
          </cell>
          <cell r="AX57" t="str">
            <v>17887</v>
          </cell>
          <cell r="AY57" t="str">
            <v>0</v>
          </cell>
          <cell r="AZ57" t="str">
            <v>15438</v>
          </cell>
        </row>
        <row r="58">
          <cell r="G58">
            <v>93</v>
          </cell>
          <cell r="H58" t="str">
            <v>ADMINISTRADORA</v>
          </cell>
          <cell r="I58">
            <v>18197</v>
          </cell>
          <cell r="J58" t="str">
            <v>CONTRIBUTIVO MOVILIDAD</v>
          </cell>
          <cell r="K58" t="str">
            <v>-</v>
          </cell>
          <cell r="L58" t="str">
            <v>P</v>
          </cell>
          <cell r="M58" t="str">
            <v>NINGUNO</v>
          </cell>
          <cell r="N58">
            <v>2018</v>
          </cell>
          <cell r="O58">
            <v>11</v>
          </cell>
          <cell r="P58">
            <v>43405</v>
          </cell>
          <cell r="Q58">
            <v>43434</v>
          </cell>
          <cell r="R58">
            <v>43441</v>
          </cell>
          <cell r="S58">
            <v>478630.35000000003</v>
          </cell>
          <cell r="T58">
            <v>0</v>
          </cell>
          <cell r="U58">
            <v>0</v>
          </cell>
          <cell r="V58">
            <v>478630.35000000003</v>
          </cell>
          <cell r="W58">
            <v>478630.35000000003</v>
          </cell>
          <cell r="X58">
            <v>0</v>
          </cell>
          <cell r="Y58">
            <v>0</v>
          </cell>
          <cell r="Z58" t="str">
            <v>NA</v>
          </cell>
          <cell r="AA58" t="str">
            <v>NA</v>
          </cell>
          <cell r="AB58">
            <v>0</v>
          </cell>
          <cell r="AC58">
            <v>0</v>
          </cell>
          <cell r="AD58">
            <v>0</v>
          </cell>
          <cell r="AE58">
            <v>43409</v>
          </cell>
          <cell r="AF58" t="str">
            <v>FACCS</v>
          </cell>
          <cell r="AG58" t="str">
            <v>IPSBC</v>
          </cell>
          <cell r="AH58" t="str">
            <v>Pagado</v>
          </cell>
          <cell r="AI58" t="str">
            <v>VSC0093</v>
          </cell>
          <cell r="AJ58">
            <v>478630.35</v>
          </cell>
          <cell r="AK58">
            <v>478630.35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478630.35000000003</v>
          </cell>
          <cell r="AS58">
            <v>0</v>
          </cell>
          <cell r="AT58">
            <v>0</v>
          </cell>
          <cell r="AU58">
            <v>0</v>
          </cell>
          <cell r="AV58" t="str">
            <v>NA</v>
          </cell>
          <cell r="AW58" t="str">
            <v>144381</v>
          </cell>
          <cell r="AX58" t="str">
            <v>0</v>
          </cell>
          <cell r="AY58" t="str">
            <v>0</v>
          </cell>
          <cell r="AZ58" t="str">
            <v>24946</v>
          </cell>
        </row>
        <row r="59">
          <cell r="G59">
            <v>90</v>
          </cell>
          <cell r="H59" t="str">
            <v>ADMINISTRADORA</v>
          </cell>
          <cell r="I59">
            <v>18201</v>
          </cell>
          <cell r="J59" t="str">
            <v>SUBSIDIADO PLENO</v>
          </cell>
          <cell r="K59" t="str">
            <v>-</v>
          </cell>
          <cell r="L59" t="str">
            <v>P</v>
          </cell>
          <cell r="M59" t="str">
            <v>NINGUNO</v>
          </cell>
          <cell r="N59">
            <v>2018</v>
          </cell>
          <cell r="O59">
            <v>11</v>
          </cell>
          <cell r="P59">
            <v>43405</v>
          </cell>
          <cell r="Q59">
            <v>43434</v>
          </cell>
          <cell r="R59">
            <v>43444</v>
          </cell>
          <cell r="S59">
            <v>14228957.6</v>
          </cell>
          <cell r="T59">
            <v>0</v>
          </cell>
          <cell r="U59">
            <v>0</v>
          </cell>
          <cell r="V59">
            <v>14228957.6</v>
          </cell>
          <cell r="W59">
            <v>14228957.6</v>
          </cell>
          <cell r="X59">
            <v>0</v>
          </cell>
          <cell r="Y59">
            <v>0</v>
          </cell>
          <cell r="Z59" t="str">
            <v>NA</v>
          </cell>
          <cell r="AA59" t="str">
            <v>NA</v>
          </cell>
          <cell r="AB59">
            <v>0</v>
          </cell>
          <cell r="AC59">
            <v>0</v>
          </cell>
          <cell r="AD59">
            <v>0</v>
          </cell>
          <cell r="AE59">
            <v>43409</v>
          </cell>
          <cell r="AF59" t="str">
            <v>FACSS</v>
          </cell>
          <cell r="AG59" t="str">
            <v>IPSPU</v>
          </cell>
          <cell r="AH59" t="str">
            <v>Pagado</v>
          </cell>
          <cell r="AI59" t="str">
            <v>VSC0090</v>
          </cell>
          <cell r="AJ59">
            <v>14228957.6</v>
          </cell>
          <cell r="AK59">
            <v>14228957.6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119248.24</v>
          </cell>
          <cell r="AS59">
            <v>12472243</v>
          </cell>
          <cell r="AT59">
            <v>0</v>
          </cell>
          <cell r="AU59">
            <v>1637466</v>
          </cell>
          <cell r="AV59" t="str">
            <v>Aplicación NCSRS-18228 a factura|GIRO DIRECTO DEL M.PS.  MES DE NOVIEMBRE DE 2018. CAPITADO|Aplicación automática al liberar Nota crédito NCPSS/659 con factura asociada FACSS/2271529.</v>
          </cell>
          <cell r="AW59" t="str">
            <v>2271529</v>
          </cell>
          <cell r="AX59" t="str">
            <v>17887</v>
          </cell>
          <cell r="AY59" t="str">
            <v>659|18228</v>
          </cell>
          <cell r="AZ59" t="str">
            <v>15438</v>
          </cell>
        </row>
        <row r="60">
          <cell r="G60">
            <v>85</v>
          </cell>
          <cell r="H60" t="str">
            <v>ADMINISTRADORA</v>
          </cell>
          <cell r="I60">
            <v>18201</v>
          </cell>
          <cell r="J60" t="str">
            <v>SUBSIDIADO PLENO</v>
          </cell>
          <cell r="K60" t="str">
            <v>-</v>
          </cell>
          <cell r="L60" t="str">
            <v>P</v>
          </cell>
          <cell r="M60" t="str">
            <v>NINGUNO</v>
          </cell>
          <cell r="N60">
            <v>2018</v>
          </cell>
          <cell r="O60">
            <v>10</v>
          </cell>
          <cell r="P60">
            <v>43374</v>
          </cell>
          <cell r="Q60">
            <v>43404</v>
          </cell>
          <cell r="R60">
            <v>43445</v>
          </cell>
          <cell r="S60">
            <v>14109709.199999999</v>
          </cell>
          <cell r="T60">
            <v>0</v>
          </cell>
          <cell r="U60">
            <v>0</v>
          </cell>
          <cell r="V60">
            <v>14109709.199999999</v>
          </cell>
          <cell r="W60">
            <v>14109709.199999999</v>
          </cell>
          <cell r="X60">
            <v>0</v>
          </cell>
          <cell r="Y60">
            <v>0</v>
          </cell>
          <cell r="Z60" t="str">
            <v>NA</v>
          </cell>
          <cell r="AA60" t="str">
            <v>NA</v>
          </cell>
          <cell r="AB60">
            <v>0</v>
          </cell>
          <cell r="AC60">
            <v>0</v>
          </cell>
          <cell r="AD60">
            <v>0</v>
          </cell>
          <cell r="AE60">
            <v>43377</v>
          </cell>
          <cell r="AF60" t="str">
            <v>FACSS</v>
          </cell>
          <cell r="AG60" t="str">
            <v>IPSPU</v>
          </cell>
          <cell r="AH60" t="str">
            <v>Pagado</v>
          </cell>
          <cell r="AI60" t="str">
            <v>VSC0085</v>
          </cell>
          <cell r="AJ60">
            <v>14109709.199999999</v>
          </cell>
          <cell r="AK60">
            <v>14109709.199999999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99037.2</v>
          </cell>
          <cell r="AS60">
            <v>14010672</v>
          </cell>
          <cell r="AT60">
            <v>0</v>
          </cell>
          <cell r="AU60">
            <v>0</v>
          </cell>
          <cell r="AV60" t="str">
            <v>GIRO DIRECTO DEL M.PS.  MES DE OCTUBRE DE 2018. CAPITADO</v>
          </cell>
          <cell r="AW60" t="str">
            <v>2145219</v>
          </cell>
          <cell r="AX60" t="str">
            <v>17321</v>
          </cell>
          <cell r="AY60" t="str">
            <v>0</v>
          </cell>
          <cell r="AZ60" t="str">
            <v>15018</v>
          </cell>
        </row>
        <row r="61">
          <cell r="G61">
            <v>79</v>
          </cell>
          <cell r="H61" t="str">
            <v>ADMINISTRADORA</v>
          </cell>
          <cell r="I61">
            <v>18201</v>
          </cell>
          <cell r="J61" t="str">
            <v>SUBSIDIADO PLENO</v>
          </cell>
          <cell r="K61" t="str">
            <v>-</v>
          </cell>
          <cell r="L61" t="str">
            <v>P</v>
          </cell>
          <cell r="M61" t="str">
            <v>NINGUNO</v>
          </cell>
          <cell r="N61">
            <v>2017</v>
          </cell>
          <cell r="O61">
            <v>7</v>
          </cell>
          <cell r="P61">
            <v>42917</v>
          </cell>
          <cell r="Q61">
            <v>42947</v>
          </cell>
          <cell r="R61">
            <v>43446</v>
          </cell>
          <cell r="S61">
            <v>0</v>
          </cell>
          <cell r="T61">
            <v>0</v>
          </cell>
          <cell r="U61">
            <v>0</v>
          </cell>
          <cell r="V61">
            <v>6218653.6268999996</v>
          </cell>
          <cell r="W61">
            <v>6218653.6268999996</v>
          </cell>
          <cell r="X61">
            <v>0</v>
          </cell>
          <cell r="Y61">
            <v>0</v>
          </cell>
          <cell r="Z61" t="str">
            <v>NA</v>
          </cell>
          <cell r="AA61" t="str">
            <v>NA</v>
          </cell>
          <cell r="AB61">
            <v>0</v>
          </cell>
          <cell r="AC61">
            <v>5815509.1799999997</v>
          </cell>
          <cell r="AD61">
            <v>0</v>
          </cell>
          <cell r="AE61">
            <v>42950</v>
          </cell>
          <cell r="AF61" t="str">
            <v>FACSS</v>
          </cell>
          <cell r="AG61" t="str">
            <v>IPSPU</v>
          </cell>
          <cell r="AH61" t="str">
            <v>Pagado</v>
          </cell>
          <cell r="AI61" t="str">
            <v>0079</v>
          </cell>
          <cell r="AJ61">
            <v>6218653.6299999999</v>
          </cell>
          <cell r="AK61">
            <v>6218653.6299999999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268843</v>
          </cell>
          <cell r="AS61">
            <v>3606931.08</v>
          </cell>
          <cell r="AT61">
            <v>2342879.5499999998</v>
          </cell>
          <cell r="AU61">
            <v>0</v>
          </cell>
          <cell r="AV61" t="str">
            <v>CRUCE EP|JULIO|CRUCE|CRUCE</v>
          </cell>
          <cell r="AW61" t="str">
            <v>570922</v>
          </cell>
          <cell r="AX61" t="str">
            <v>7225|10463|11681</v>
          </cell>
          <cell r="AY61" t="str">
            <v>0</v>
          </cell>
          <cell r="AZ61" t="str">
            <v>3043</v>
          </cell>
        </row>
        <row r="62">
          <cell r="G62">
            <v>86</v>
          </cell>
          <cell r="H62" t="str">
            <v>ADMINISTRADORA</v>
          </cell>
          <cell r="I62">
            <v>18197</v>
          </cell>
          <cell r="J62" t="str">
            <v>CONTRIBUTIVO MOVILIDAD</v>
          </cell>
          <cell r="K62" t="str">
            <v>-</v>
          </cell>
          <cell r="L62" t="str">
            <v>P</v>
          </cell>
          <cell r="M62" t="str">
            <v>NINGUNO</v>
          </cell>
          <cell r="N62">
            <v>2017</v>
          </cell>
          <cell r="O62">
            <v>8</v>
          </cell>
          <cell r="P62">
            <v>42948</v>
          </cell>
          <cell r="Q62">
            <v>42978</v>
          </cell>
          <cell r="R62">
            <v>43446</v>
          </cell>
          <cell r="S62">
            <v>0</v>
          </cell>
          <cell r="T62">
            <v>0</v>
          </cell>
          <cell r="U62">
            <v>0</v>
          </cell>
          <cell r="V62">
            <v>25333.404000000002</v>
          </cell>
          <cell r="W62">
            <v>25333.404000000002</v>
          </cell>
          <cell r="X62">
            <v>0</v>
          </cell>
          <cell r="Y62">
            <v>0</v>
          </cell>
          <cell r="Z62" t="str">
            <v>NA</v>
          </cell>
          <cell r="AA62" t="str">
            <v>NA</v>
          </cell>
          <cell r="AB62">
            <v>0</v>
          </cell>
          <cell r="AC62">
            <v>4061.9</v>
          </cell>
          <cell r="AD62">
            <v>0</v>
          </cell>
          <cell r="AE62">
            <v>43494</v>
          </cell>
          <cell r="AF62" t="str">
            <v>FNDRC</v>
          </cell>
          <cell r="AG62" t="str">
            <v>IPSBC</v>
          </cell>
          <cell r="AH62" t="str">
            <v>Pagado</v>
          </cell>
          <cell r="AI62" t="str">
            <v>0086</v>
          </cell>
          <cell r="AJ62">
            <v>4061.9</v>
          </cell>
          <cell r="AK62">
            <v>4061.9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4061.9</v>
          </cell>
          <cell r="AS62">
            <v>0</v>
          </cell>
          <cell r="AT62">
            <v>0</v>
          </cell>
          <cell r="AU62">
            <v>0</v>
          </cell>
          <cell r="AV62" t="str">
            <v>NA</v>
          </cell>
          <cell r="AW62" t="str">
            <v>430</v>
          </cell>
          <cell r="AX62" t="str">
            <v>0</v>
          </cell>
          <cell r="AY62" t="str">
            <v>0</v>
          </cell>
          <cell r="AZ62" t="str">
            <v>29570</v>
          </cell>
        </row>
        <row r="63">
          <cell r="G63">
            <v>92</v>
          </cell>
          <cell r="H63" t="str">
            <v>ADMINISTRADORA</v>
          </cell>
          <cell r="I63">
            <v>18197</v>
          </cell>
          <cell r="J63" t="str">
            <v>CONTRIBUTIVO MOVILIDAD</v>
          </cell>
          <cell r="K63" t="str">
            <v>-</v>
          </cell>
          <cell r="L63" t="str">
            <v>P</v>
          </cell>
          <cell r="M63" t="str">
            <v>NINGUNO</v>
          </cell>
          <cell r="N63">
            <v>2017</v>
          </cell>
          <cell r="O63">
            <v>11</v>
          </cell>
          <cell r="P63">
            <v>43040</v>
          </cell>
          <cell r="Q63">
            <v>43069</v>
          </cell>
          <cell r="R63">
            <v>43446</v>
          </cell>
          <cell r="S63">
            <v>172572.97200000001</v>
          </cell>
          <cell r="T63">
            <v>0</v>
          </cell>
          <cell r="U63">
            <v>0</v>
          </cell>
          <cell r="V63">
            <v>172572.97200000001</v>
          </cell>
          <cell r="W63">
            <v>172572.97200000001</v>
          </cell>
          <cell r="X63">
            <v>0</v>
          </cell>
          <cell r="Y63">
            <v>0</v>
          </cell>
          <cell r="Z63" t="str">
            <v>NA</v>
          </cell>
          <cell r="AA63" t="str">
            <v>NA</v>
          </cell>
          <cell r="AB63">
            <v>0</v>
          </cell>
          <cell r="AC63">
            <v>27669.93</v>
          </cell>
          <cell r="AD63">
            <v>0</v>
          </cell>
          <cell r="AE63">
            <v>43042</v>
          </cell>
          <cell r="AF63" t="str">
            <v>FACCS</v>
          </cell>
          <cell r="AG63" t="str">
            <v>IPSBC</v>
          </cell>
          <cell r="AH63" t="str">
            <v>Pagado</v>
          </cell>
          <cell r="AI63" t="str">
            <v>0092</v>
          </cell>
          <cell r="AJ63">
            <v>172572.97</v>
          </cell>
          <cell r="AK63">
            <v>172572.97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172572.97</v>
          </cell>
          <cell r="AS63">
            <v>0</v>
          </cell>
          <cell r="AT63">
            <v>0</v>
          </cell>
          <cell r="AU63">
            <v>0</v>
          </cell>
          <cell r="AV63" t="str">
            <v>CAPITA NOV CONTRIBUTIVO</v>
          </cell>
          <cell r="AW63" t="str">
            <v>56671</v>
          </cell>
          <cell r="AX63" t="str">
            <v>0</v>
          </cell>
          <cell r="AY63" t="str">
            <v>0</v>
          </cell>
          <cell r="AZ63" t="str">
            <v>753</v>
          </cell>
        </row>
        <row r="64">
          <cell r="G64">
            <v>94</v>
          </cell>
          <cell r="H64" t="str">
            <v>ADMINISTRADORA</v>
          </cell>
          <cell r="I64">
            <v>18197</v>
          </cell>
          <cell r="J64" t="str">
            <v>CONTRIBUTIVO MOVILIDAD</v>
          </cell>
          <cell r="K64" t="str">
            <v>-</v>
          </cell>
          <cell r="L64" t="str">
            <v>P</v>
          </cell>
          <cell r="M64" t="str">
            <v>NINGUNO</v>
          </cell>
          <cell r="N64">
            <v>2017</v>
          </cell>
          <cell r="O64">
            <v>12</v>
          </cell>
          <cell r="P64">
            <v>43070</v>
          </cell>
          <cell r="Q64">
            <v>43100</v>
          </cell>
          <cell r="R64">
            <v>43446</v>
          </cell>
          <cell r="S64">
            <v>219395.166</v>
          </cell>
          <cell r="T64">
            <v>0</v>
          </cell>
          <cell r="U64">
            <v>0</v>
          </cell>
          <cell r="V64">
            <v>219395.166</v>
          </cell>
          <cell r="W64">
            <v>219395.166</v>
          </cell>
          <cell r="X64">
            <v>0</v>
          </cell>
          <cell r="Y64">
            <v>0</v>
          </cell>
          <cell r="Z64" t="str">
            <v>NA</v>
          </cell>
          <cell r="AA64" t="str">
            <v>NA</v>
          </cell>
          <cell r="AB64">
            <v>0</v>
          </cell>
          <cell r="AC64">
            <v>35177.279999999999</v>
          </cell>
          <cell r="AD64">
            <v>0</v>
          </cell>
          <cell r="AE64">
            <v>43083</v>
          </cell>
          <cell r="AF64" t="str">
            <v>FACCS</v>
          </cell>
          <cell r="AG64" t="str">
            <v>IPSBC</v>
          </cell>
          <cell r="AH64" t="str">
            <v>Pagado</v>
          </cell>
          <cell r="AI64" t="str">
            <v>0094</v>
          </cell>
          <cell r="AJ64">
            <v>219395.17</v>
          </cell>
          <cell r="AK64">
            <v>219395.17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219395.17</v>
          </cell>
          <cell r="AS64">
            <v>0</v>
          </cell>
          <cell r="AT64">
            <v>0</v>
          </cell>
          <cell r="AU64">
            <v>0</v>
          </cell>
          <cell r="AV64" t="str">
            <v>PAGO DE EVENTO MES DE DICIEMBRE DE 2017 POSS</v>
          </cell>
          <cell r="AW64" t="str">
            <v>62427</v>
          </cell>
          <cell r="AX64" t="str">
            <v>0</v>
          </cell>
          <cell r="AY64" t="str">
            <v>0</v>
          </cell>
          <cell r="AZ64" t="str">
            <v>1032</v>
          </cell>
        </row>
        <row r="65">
          <cell r="G65">
            <v>84</v>
          </cell>
          <cell r="H65" t="str">
            <v>ADMINISTRADORA</v>
          </cell>
          <cell r="I65">
            <v>18201</v>
          </cell>
          <cell r="J65" t="str">
            <v>SUBSIDIADO PLENO</v>
          </cell>
          <cell r="K65" t="str">
            <v>-</v>
          </cell>
          <cell r="L65" t="str">
            <v>P</v>
          </cell>
          <cell r="M65" t="str">
            <v>NINGUNO</v>
          </cell>
          <cell r="N65">
            <v>2017</v>
          </cell>
          <cell r="O65">
            <v>12</v>
          </cell>
          <cell r="P65">
            <v>43070</v>
          </cell>
          <cell r="Q65">
            <v>43100</v>
          </cell>
          <cell r="R65">
            <v>43446</v>
          </cell>
          <cell r="S65">
            <v>6762627.6705</v>
          </cell>
          <cell r="T65">
            <v>0</v>
          </cell>
          <cell r="U65">
            <v>0</v>
          </cell>
          <cell r="V65">
            <v>6762627.6705</v>
          </cell>
          <cell r="W65">
            <v>6762627.6705</v>
          </cell>
          <cell r="X65">
            <v>0</v>
          </cell>
          <cell r="Y65">
            <v>0</v>
          </cell>
          <cell r="Z65" t="str">
            <v>NA</v>
          </cell>
          <cell r="AA65" t="str">
            <v>NA</v>
          </cell>
          <cell r="AB65">
            <v>0</v>
          </cell>
          <cell r="AC65">
            <v>6324218.3300000001</v>
          </cell>
          <cell r="AD65">
            <v>0</v>
          </cell>
          <cell r="AE65">
            <v>43455</v>
          </cell>
          <cell r="AF65" t="str">
            <v>FNDRS</v>
          </cell>
          <cell r="AG65" t="str">
            <v>IPSPU</v>
          </cell>
          <cell r="AH65" t="str">
            <v>Pagado</v>
          </cell>
          <cell r="AI65" t="str">
            <v>0084</v>
          </cell>
          <cell r="AJ65">
            <v>6324218.3300000001</v>
          </cell>
          <cell r="AK65">
            <v>6324218.3300000001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6324218.3300000001</v>
          </cell>
          <cell r="AS65">
            <v>0</v>
          </cell>
          <cell r="AT65">
            <v>0</v>
          </cell>
          <cell r="AU65">
            <v>0</v>
          </cell>
          <cell r="AV65" t="str">
            <v>CRUCE D</v>
          </cell>
          <cell r="AW65" t="str">
            <v>2530</v>
          </cell>
          <cell r="AX65" t="str">
            <v>0</v>
          </cell>
          <cell r="AY65" t="str">
            <v>0</v>
          </cell>
          <cell r="AZ65" t="str">
            <v>5481</v>
          </cell>
        </row>
        <row r="66">
          <cell r="G66">
            <v>79</v>
          </cell>
          <cell r="H66" t="str">
            <v>ADMINISTRADORA</v>
          </cell>
          <cell r="I66">
            <v>18201</v>
          </cell>
          <cell r="J66" t="str">
            <v>SUBSIDIADO PLENO</v>
          </cell>
          <cell r="K66" t="str">
            <v>-</v>
          </cell>
          <cell r="L66" t="str">
            <v>P</v>
          </cell>
          <cell r="M66" t="str">
            <v>NINGUNO</v>
          </cell>
          <cell r="N66">
            <v>2017</v>
          </cell>
          <cell r="O66">
            <v>7</v>
          </cell>
          <cell r="P66">
            <v>42917</v>
          </cell>
          <cell r="Q66">
            <v>42947</v>
          </cell>
          <cell r="R66">
            <v>43446</v>
          </cell>
          <cell r="S66">
            <v>0</v>
          </cell>
          <cell r="T66">
            <v>0</v>
          </cell>
          <cell r="U66">
            <v>0</v>
          </cell>
          <cell r="V66">
            <v>6218653.6268999996</v>
          </cell>
          <cell r="W66">
            <v>6218653.6268999996</v>
          </cell>
          <cell r="X66">
            <v>0</v>
          </cell>
          <cell r="Y66">
            <v>0</v>
          </cell>
          <cell r="Z66" t="str">
            <v>NA</v>
          </cell>
          <cell r="AA66" t="str">
            <v>NA</v>
          </cell>
          <cell r="AB66">
            <v>0</v>
          </cell>
          <cell r="AC66">
            <v>5815509.1799999997</v>
          </cell>
          <cell r="AD66">
            <v>0</v>
          </cell>
          <cell r="AE66">
            <v>43455</v>
          </cell>
          <cell r="AF66" t="str">
            <v>FNDRS</v>
          </cell>
          <cell r="AG66" t="str">
            <v>IPSPU</v>
          </cell>
          <cell r="AH66" t="str">
            <v>Pagado</v>
          </cell>
          <cell r="AI66" t="str">
            <v>0079</v>
          </cell>
          <cell r="AJ66">
            <v>5815509.1799999997</v>
          </cell>
          <cell r="AK66">
            <v>5815509.1799999997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5815509.1799999997</v>
          </cell>
          <cell r="AS66">
            <v>0</v>
          </cell>
          <cell r="AT66">
            <v>0</v>
          </cell>
          <cell r="AU66">
            <v>0</v>
          </cell>
          <cell r="AV66" t="str">
            <v>CRUCE D</v>
          </cell>
          <cell r="AW66" t="str">
            <v>2527</v>
          </cell>
          <cell r="AX66" t="str">
            <v>0</v>
          </cell>
          <cell r="AY66" t="str">
            <v>0</v>
          </cell>
          <cell r="AZ66" t="str">
            <v>5481</v>
          </cell>
        </row>
        <row r="67">
          <cell r="G67">
            <v>78</v>
          </cell>
          <cell r="H67" t="str">
            <v>ADMINISTRADORA</v>
          </cell>
          <cell r="I67">
            <v>18201</v>
          </cell>
          <cell r="J67" t="str">
            <v>SUBSIDIADO PLENO</v>
          </cell>
          <cell r="K67" t="str">
            <v>-</v>
          </cell>
          <cell r="L67" t="str">
            <v>P</v>
          </cell>
          <cell r="M67" t="str">
            <v>NINGUNO</v>
          </cell>
          <cell r="N67">
            <v>2017</v>
          </cell>
          <cell r="O67">
            <v>6</v>
          </cell>
          <cell r="P67">
            <v>42887</v>
          </cell>
          <cell r="Q67">
            <v>42916</v>
          </cell>
          <cell r="R67">
            <v>43446</v>
          </cell>
          <cell r="S67">
            <v>0</v>
          </cell>
          <cell r="T67">
            <v>0</v>
          </cell>
          <cell r="U67">
            <v>0</v>
          </cell>
          <cell r="V67">
            <v>5976110.6067000004</v>
          </cell>
          <cell r="W67">
            <v>5976110.6067000004</v>
          </cell>
          <cell r="X67">
            <v>0</v>
          </cell>
          <cell r="Y67">
            <v>0</v>
          </cell>
          <cell r="Z67" t="str">
            <v>NA</v>
          </cell>
          <cell r="AA67" t="str">
            <v>NA</v>
          </cell>
          <cell r="AB67">
            <v>0</v>
          </cell>
          <cell r="AC67">
            <v>5588689.7999999998</v>
          </cell>
          <cell r="AD67">
            <v>0</v>
          </cell>
          <cell r="AE67">
            <v>42948</v>
          </cell>
          <cell r="AF67" t="str">
            <v>FACSS</v>
          </cell>
          <cell r="AG67" t="str">
            <v>IPSPU</v>
          </cell>
          <cell r="AH67" t="str">
            <v>Pagado</v>
          </cell>
          <cell r="AI67" t="str">
            <v>0078</v>
          </cell>
          <cell r="AJ67">
            <v>5976110.6100000003</v>
          </cell>
          <cell r="AK67">
            <v>5976110.6100000003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4163125.53</v>
          </cell>
          <cell r="AS67">
            <v>0</v>
          </cell>
          <cell r="AT67">
            <v>1812985.08</v>
          </cell>
          <cell r="AU67">
            <v>0</v>
          </cell>
          <cell r="AV67" t="str">
            <v>cruce|CRUCE</v>
          </cell>
          <cell r="AW67" t="str">
            <v>570903</v>
          </cell>
          <cell r="AX67" t="str">
            <v>10462|10463</v>
          </cell>
          <cell r="AY67" t="str">
            <v>0</v>
          </cell>
          <cell r="AZ67" t="str">
            <v>9110</v>
          </cell>
        </row>
        <row r="68">
          <cell r="G68">
            <v>84</v>
          </cell>
          <cell r="H68" t="str">
            <v>ADMINISTRADORA</v>
          </cell>
          <cell r="I68">
            <v>18201</v>
          </cell>
          <cell r="J68" t="str">
            <v>SUBSIDIADO PLENO</v>
          </cell>
          <cell r="K68" t="str">
            <v>-</v>
          </cell>
          <cell r="L68" t="str">
            <v>P</v>
          </cell>
          <cell r="M68" t="str">
            <v>NINGUNO</v>
          </cell>
          <cell r="N68">
            <v>2017</v>
          </cell>
          <cell r="O68">
            <v>12</v>
          </cell>
          <cell r="P68">
            <v>43070</v>
          </cell>
          <cell r="Q68">
            <v>43100</v>
          </cell>
          <cell r="R68">
            <v>43446</v>
          </cell>
          <cell r="S68">
            <v>6762627.6705</v>
          </cell>
          <cell r="T68">
            <v>0</v>
          </cell>
          <cell r="U68">
            <v>0</v>
          </cell>
          <cell r="V68">
            <v>6762627.6705</v>
          </cell>
          <cell r="W68">
            <v>6762627.6705</v>
          </cell>
          <cell r="X68">
            <v>0</v>
          </cell>
          <cell r="Y68">
            <v>0</v>
          </cell>
          <cell r="Z68" t="str">
            <v>NA</v>
          </cell>
          <cell r="AA68" t="str">
            <v>NA</v>
          </cell>
          <cell r="AB68">
            <v>0</v>
          </cell>
          <cell r="AC68">
            <v>6324218.3300000001</v>
          </cell>
          <cell r="AD68">
            <v>0</v>
          </cell>
          <cell r="AE68">
            <v>43083</v>
          </cell>
          <cell r="AF68" t="str">
            <v>FACSS</v>
          </cell>
          <cell r="AG68" t="str">
            <v>IPSPU</v>
          </cell>
          <cell r="AH68" t="str">
            <v>Pagado</v>
          </cell>
          <cell r="AI68" t="str">
            <v>0084</v>
          </cell>
          <cell r="AJ68">
            <v>6762627.6699999999</v>
          </cell>
          <cell r="AK68">
            <v>6762627.6699999999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6762627.6699999999</v>
          </cell>
          <cell r="AT68">
            <v>0</v>
          </cell>
          <cell r="AU68">
            <v>0</v>
          </cell>
          <cell r="AV68" t="str">
            <v>CRUCE</v>
          </cell>
          <cell r="AW68" t="str">
            <v>1083133</v>
          </cell>
          <cell r="AX68" t="str">
            <v>10683</v>
          </cell>
          <cell r="AY68" t="str">
            <v>0</v>
          </cell>
          <cell r="AZ68" t="str">
            <v>0</v>
          </cell>
        </row>
        <row r="69">
          <cell r="G69">
            <v>78</v>
          </cell>
          <cell r="H69" t="str">
            <v>ADMINISTRADORA</v>
          </cell>
          <cell r="I69">
            <v>18201</v>
          </cell>
          <cell r="J69" t="str">
            <v>SUBSIDIADO PLENO</v>
          </cell>
          <cell r="K69" t="str">
            <v>-</v>
          </cell>
          <cell r="L69" t="str">
            <v>P</v>
          </cell>
          <cell r="M69" t="str">
            <v>NINGUNO</v>
          </cell>
          <cell r="N69">
            <v>2017</v>
          </cell>
          <cell r="O69">
            <v>6</v>
          </cell>
          <cell r="P69">
            <v>42887</v>
          </cell>
          <cell r="Q69">
            <v>42916</v>
          </cell>
          <cell r="R69">
            <v>43446</v>
          </cell>
          <cell r="S69">
            <v>0</v>
          </cell>
          <cell r="T69">
            <v>0</v>
          </cell>
          <cell r="U69">
            <v>0</v>
          </cell>
          <cell r="V69">
            <v>5976110.6067000004</v>
          </cell>
          <cell r="W69">
            <v>5976110.6067000004</v>
          </cell>
          <cell r="X69">
            <v>0</v>
          </cell>
          <cell r="Y69">
            <v>0</v>
          </cell>
          <cell r="Z69" t="str">
            <v>NA</v>
          </cell>
          <cell r="AA69" t="str">
            <v>NA</v>
          </cell>
          <cell r="AB69">
            <v>0</v>
          </cell>
          <cell r="AC69">
            <v>5588689.7999999998</v>
          </cell>
          <cell r="AD69">
            <v>0</v>
          </cell>
          <cell r="AE69">
            <v>43455</v>
          </cell>
          <cell r="AF69" t="str">
            <v>FNDRS</v>
          </cell>
          <cell r="AG69" t="str">
            <v>IPSPU</v>
          </cell>
          <cell r="AH69" t="str">
            <v>Pagado</v>
          </cell>
          <cell r="AI69" t="str">
            <v>0078</v>
          </cell>
          <cell r="AJ69">
            <v>5588689.7999999998</v>
          </cell>
          <cell r="AK69">
            <v>5588689.7999999998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5588689.7999999998</v>
          </cell>
          <cell r="AS69">
            <v>0</v>
          </cell>
          <cell r="AT69">
            <v>0</v>
          </cell>
          <cell r="AU69">
            <v>0</v>
          </cell>
          <cell r="AV69" t="str">
            <v>CRUCE D</v>
          </cell>
          <cell r="AW69" t="str">
            <v>2526</v>
          </cell>
          <cell r="AX69" t="str">
            <v>0</v>
          </cell>
          <cell r="AY69" t="str">
            <v>0</v>
          </cell>
          <cell r="AZ69" t="str">
            <v>5481</v>
          </cell>
        </row>
        <row r="70">
          <cell r="G70">
            <v>91</v>
          </cell>
          <cell r="H70" t="str">
            <v>ADMINISTRADORA</v>
          </cell>
          <cell r="I70">
            <v>18201</v>
          </cell>
          <cell r="J70" t="str">
            <v>CONTRIBUTIVO MOVILIDAD</v>
          </cell>
          <cell r="K70" t="str">
            <v>-</v>
          </cell>
          <cell r="L70" t="str">
            <v>P</v>
          </cell>
          <cell r="M70" t="str">
            <v>NINGUNO</v>
          </cell>
          <cell r="N70">
            <v>2017</v>
          </cell>
          <cell r="O70">
            <v>11</v>
          </cell>
          <cell r="P70">
            <v>43040</v>
          </cell>
          <cell r="Q70">
            <v>43069</v>
          </cell>
          <cell r="R70">
            <v>43446</v>
          </cell>
          <cell r="S70">
            <v>75254.922600000005</v>
          </cell>
          <cell r="T70">
            <v>0</v>
          </cell>
          <cell r="U70">
            <v>0</v>
          </cell>
          <cell r="V70">
            <v>75254.922600000005</v>
          </cell>
          <cell r="W70">
            <v>75254.922600000005</v>
          </cell>
          <cell r="X70">
            <v>0</v>
          </cell>
          <cell r="Y70">
            <v>0</v>
          </cell>
          <cell r="Z70" t="str">
            <v>NA</v>
          </cell>
          <cell r="AA70" t="str">
            <v>NA</v>
          </cell>
          <cell r="AB70">
            <v>0</v>
          </cell>
          <cell r="AC70">
            <v>70376.28</v>
          </cell>
          <cell r="AD70">
            <v>0</v>
          </cell>
          <cell r="AE70">
            <v>43494</v>
          </cell>
          <cell r="AF70" t="str">
            <v>FNDRC</v>
          </cell>
          <cell r="AG70" t="str">
            <v>IPSBC</v>
          </cell>
          <cell r="AH70" t="str">
            <v>Pagado</v>
          </cell>
          <cell r="AI70" t="str">
            <v>0091</v>
          </cell>
          <cell r="AJ70">
            <v>70376.3</v>
          </cell>
          <cell r="AK70">
            <v>70376.3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70376.3</v>
          </cell>
          <cell r="AS70">
            <v>0</v>
          </cell>
          <cell r="AT70">
            <v>0</v>
          </cell>
          <cell r="AU70">
            <v>0</v>
          </cell>
          <cell r="AV70" t="str">
            <v>NA</v>
          </cell>
          <cell r="AW70" t="str">
            <v>429</v>
          </cell>
          <cell r="AX70" t="str">
            <v>0</v>
          </cell>
          <cell r="AY70" t="str">
            <v>0</v>
          </cell>
          <cell r="AZ70" t="str">
            <v>29570</v>
          </cell>
        </row>
        <row r="71">
          <cell r="G71">
            <v>94</v>
          </cell>
          <cell r="H71" t="str">
            <v>ADMINISTRADORA</v>
          </cell>
          <cell r="I71">
            <v>18197</v>
          </cell>
          <cell r="J71" t="str">
            <v>CONTRIBUTIVO MOVILIDAD</v>
          </cell>
          <cell r="K71" t="str">
            <v>-</v>
          </cell>
          <cell r="L71" t="str">
            <v>P</v>
          </cell>
          <cell r="M71" t="str">
            <v>NINGUNO</v>
          </cell>
          <cell r="N71">
            <v>2017</v>
          </cell>
          <cell r="O71">
            <v>12</v>
          </cell>
          <cell r="P71">
            <v>43070</v>
          </cell>
          <cell r="Q71">
            <v>43100</v>
          </cell>
          <cell r="R71">
            <v>43446</v>
          </cell>
          <cell r="S71">
            <v>219395.166</v>
          </cell>
          <cell r="T71">
            <v>0</v>
          </cell>
          <cell r="U71">
            <v>0</v>
          </cell>
          <cell r="V71">
            <v>219395.166</v>
          </cell>
          <cell r="W71">
            <v>219395.166</v>
          </cell>
          <cell r="X71">
            <v>0</v>
          </cell>
          <cell r="Y71">
            <v>0</v>
          </cell>
          <cell r="Z71" t="str">
            <v>NA</v>
          </cell>
          <cell r="AA71" t="str">
            <v>NA</v>
          </cell>
          <cell r="AB71">
            <v>0</v>
          </cell>
          <cell r="AC71">
            <v>35177.279999999999</v>
          </cell>
          <cell r="AD71">
            <v>0</v>
          </cell>
          <cell r="AE71">
            <v>43494</v>
          </cell>
          <cell r="AF71" t="str">
            <v>FNDRC</v>
          </cell>
          <cell r="AG71" t="str">
            <v>IPSBC</v>
          </cell>
          <cell r="AH71" t="str">
            <v>Pagado</v>
          </cell>
          <cell r="AI71" t="str">
            <v>0094</v>
          </cell>
          <cell r="AJ71">
            <v>35177.300000000003</v>
          </cell>
          <cell r="AK71">
            <v>35177.300000000003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35177.300000000003</v>
          </cell>
          <cell r="AS71">
            <v>0</v>
          </cell>
          <cell r="AT71">
            <v>0</v>
          </cell>
          <cell r="AU71">
            <v>0</v>
          </cell>
          <cell r="AV71" t="str">
            <v>NA</v>
          </cell>
          <cell r="AW71" t="str">
            <v>427</v>
          </cell>
          <cell r="AX71" t="str">
            <v>0</v>
          </cell>
          <cell r="AY71" t="str">
            <v>0</v>
          </cell>
          <cell r="AZ71" t="str">
            <v>29570</v>
          </cell>
        </row>
        <row r="72">
          <cell r="G72">
            <v>80</v>
          </cell>
          <cell r="H72" t="str">
            <v>ADMINISTRADORA</v>
          </cell>
          <cell r="I72">
            <v>18201</v>
          </cell>
          <cell r="J72" t="str">
            <v>SUBSIDIADO PLENO</v>
          </cell>
          <cell r="K72" t="str">
            <v>-</v>
          </cell>
          <cell r="L72" t="str">
            <v>P</v>
          </cell>
          <cell r="M72" t="str">
            <v>NINGUNO</v>
          </cell>
          <cell r="N72">
            <v>2017</v>
          </cell>
          <cell r="O72">
            <v>8</v>
          </cell>
          <cell r="P72">
            <v>42948</v>
          </cell>
          <cell r="Q72">
            <v>42978</v>
          </cell>
          <cell r="R72">
            <v>43446</v>
          </cell>
          <cell r="S72">
            <v>0</v>
          </cell>
          <cell r="T72">
            <v>0</v>
          </cell>
          <cell r="U72">
            <v>0</v>
          </cell>
          <cell r="V72">
            <v>6214811.2806000002</v>
          </cell>
          <cell r="W72">
            <v>6214811.2806000002</v>
          </cell>
          <cell r="X72">
            <v>0</v>
          </cell>
          <cell r="Y72">
            <v>0</v>
          </cell>
          <cell r="Z72" t="str">
            <v>NA</v>
          </cell>
          <cell r="AA72" t="str">
            <v>NA</v>
          </cell>
          <cell r="AB72">
            <v>0</v>
          </cell>
          <cell r="AC72">
            <v>6050616.5999999996</v>
          </cell>
          <cell r="AD72">
            <v>0</v>
          </cell>
          <cell r="AE72">
            <v>42950</v>
          </cell>
          <cell r="AF72" t="str">
            <v>FACSS</v>
          </cell>
          <cell r="AG72" t="str">
            <v>IPSPU</v>
          </cell>
          <cell r="AH72" t="str">
            <v>Pagado</v>
          </cell>
          <cell r="AI72" t="str">
            <v>0080</v>
          </cell>
          <cell r="AJ72">
            <v>6214811.2800000003</v>
          </cell>
          <cell r="AK72">
            <v>6214811.2800000003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334908.82</v>
          </cell>
          <cell r="AS72">
            <v>4694951.09</v>
          </cell>
          <cell r="AT72">
            <v>1184951.3700000001</v>
          </cell>
          <cell r="AU72">
            <v>0</v>
          </cell>
          <cell r="AV72" t="str">
            <v>CRUCE EP|GD CAP DIC 17|capitado agosto</v>
          </cell>
          <cell r="AW72" t="str">
            <v>570867</v>
          </cell>
          <cell r="AX72" t="str">
            <v>7990|10683|11681</v>
          </cell>
          <cell r="AY72" t="str">
            <v>0</v>
          </cell>
          <cell r="AZ72" t="str">
            <v>13119</v>
          </cell>
        </row>
        <row r="73">
          <cell r="G73">
            <v>80</v>
          </cell>
          <cell r="H73" t="str">
            <v>ADMINISTRADORA</v>
          </cell>
          <cell r="I73">
            <v>18201</v>
          </cell>
          <cell r="J73" t="str">
            <v>SUBSIDIADO PLENO</v>
          </cell>
          <cell r="K73" t="str">
            <v>-</v>
          </cell>
          <cell r="L73" t="str">
            <v>P</v>
          </cell>
          <cell r="M73" t="str">
            <v>NINGUNO</v>
          </cell>
          <cell r="N73">
            <v>2017</v>
          </cell>
          <cell r="O73">
            <v>8</v>
          </cell>
          <cell r="P73">
            <v>42948</v>
          </cell>
          <cell r="Q73">
            <v>42978</v>
          </cell>
          <cell r="R73">
            <v>43446</v>
          </cell>
          <cell r="S73">
            <v>0</v>
          </cell>
          <cell r="T73">
            <v>0</v>
          </cell>
          <cell r="U73">
            <v>0</v>
          </cell>
          <cell r="V73">
            <v>6214811.2806000002</v>
          </cell>
          <cell r="W73">
            <v>6214811.2806000002</v>
          </cell>
          <cell r="X73">
            <v>0</v>
          </cell>
          <cell r="Y73">
            <v>0</v>
          </cell>
          <cell r="Z73" t="str">
            <v>NA</v>
          </cell>
          <cell r="AA73" t="str">
            <v>NA</v>
          </cell>
          <cell r="AB73">
            <v>0</v>
          </cell>
          <cell r="AC73">
            <v>6050616.5999999996</v>
          </cell>
          <cell r="AD73">
            <v>0</v>
          </cell>
          <cell r="AE73">
            <v>43455</v>
          </cell>
          <cell r="AF73" t="str">
            <v>FNDRS</v>
          </cell>
          <cell r="AG73" t="str">
            <v>IPSPU</v>
          </cell>
          <cell r="AH73" t="str">
            <v>Pagado</v>
          </cell>
          <cell r="AI73" t="str">
            <v>0080</v>
          </cell>
          <cell r="AJ73">
            <v>6050616.5999999996</v>
          </cell>
          <cell r="AK73">
            <v>6050616.5999999996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6050616.5999999996</v>
          </cell>
          <cell r="AS73">
            <v>0</v>
          </cell>
          <cell r="AT73">
            <v>0</v>
          </cell>
          <cell r="AU73">
            <v>0</v>
          </cell>
          <cell r="AV73" t="str">
            <v>CRUCE D</v>
          </cell>
          <cell r="AW73" t="str">
            <v>2528</v>
          </cell>
          <cell r="AX73" t="str">
            <v>0</v>
          </cell>
          <cell r="AY73" t="str">
            <v>0</v>
          </cell>
          <cell r="AZ73" t="str">
            <v>5481</v>
          </cell>
        </row>
        <row r="74">
          <cell r="G74">
            <v>90</v>
          </cell>
          <cell r="H74" t="str">
            <v>ADMINISTRADORA</v>
          </cell>
          <cell r="I74">
            <v>18197</v>
          </cell>
          <cell r="J74" t="str">
            <v>CONTRIBUTIVO MOVILIDAD</v>
          </cell>
          <cell r="K74" t="str">
            <v>-</v>
          </cell>
          <cell r="L74" t="str">
            <v>P</v>
          </cell>
          <cell r="M74" t="str">
            <v>NINGUNO</v>
          </cell>
          <cell r="N74">
            <v>2017</v>
          </cell>
          <cell r="O74">
            <v>10</v>
          </cell>
          <cell r="P74">
            <v>43009</v>
          </cell>
          <cell r="Q74">
            <v>43039</v>
          </cell>
          <cell r="R74">
            <v>43446</v>
          </cell>
          <cell r="S74">
            <v>79858.572</v>
          </cell>
          <cell r="T74">
            <v>0</v>
          </cell>
          <cell r="U74">
            <v>0</v>
          </cell>
          <cell r="V74">
            <v>79858.572</v>
          </cell>
          <cell r="W74">
            <v>79858.572</v>
          </cell>
          <cell r="X74">
            <v>0</v>
          </cell>
          <cell r="Y74">
            <v>0</v>
          </cell>
          <cell r="Z74" t="str">
            <v>NA</v>
          </cell>
          <cell r="AA74" t="str">
            <v>NA</v>
          </cell>
          <cell r="AB74">
            <v>0</v>
          </cell>
          <cell r="AC74">
            <v>0</v>
          </cell>
          <cell r="AD74">
            <v>0</v>
          </cell>
          <cell r="AE74">
            <v>43014</v>
          </cell>
          <cell r="AF74" t="str">
            <v>FACCS</v>
          </cell>
          <cell r="AG74" t="str">
            <v>IPSBC</v>
          </cell>
          <cell r="AH74" t="str">
            <v>Pagado</v>
          </cell>
          <cell r="AI74" t="str">
            <v>0090</v>
          </cell>
          <cell r="AJ74">
            <v>79858.570000000007</v>
          </cell>
          <cell r="AK74">
            <v>79858.570000000007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79858.570000000007</v>
          </cell>
          <cell r="AS74">
            <v>0</v>
          </cell>
          <cell r="AT74">
            <v>0</v>
          </cell>
          <cell r="AU74">
            <v>0</v>
          </cell>
          <cell r="AV74" t="str">
            <v>EVENTO</v>
          </cell>
          <cell r="AW74" t="str">
            <v>47253</v>
          </cell>
          <cell r="AX74" t="str">
            <v>0</v>
          </cell>
          <cell r="AY74" t="str">
            <v>0</v>
          </cell>
          <cell r="AZ74" t="str">
            <v>460</v>
          </cell>
        </row>
        <row r="75">
          <cell r="G75">
            <v>92</v>
          </cell>
          <cell r="H75" t="str">
            <v>ADMINISTRADORA</v>
          </cell>
          <cell r="I75">
            <v>18197</v>
          </cell>
          <cell r="J75" t="str">
            <v>CONTRIBUTIVO MOVILIDAD</v>
          </cell>
          <cell r="K75" t="str">
            <v>-</v>
          </cell>
          <cell r="L75" t="str">
            <v>P</v>
          </cell>
          <cell r="M75" t="str">
            <v>NINGUNO</v>
          </cell>
          <cell r="N75">
            <v>2017</v>
          </cell>
          <cell r="O75">
            <v>11</v>
          </cell>
          <cell r="P75">
            <v>43040</v>
          </cell>
          <cell r="Q75">
            <v>43069</v>
          </cell>
          <cell r="R75">
            <v>43446</v>
          </cell>
          <cell r="S75">
            <v>172572.97200000001</v>
          </cell>
          <cell r="T75">
            <v>0</v>
          </cell>
          <cell r="U75">
            <v>0</v>
          </cell>
          <cell r="V75">
            <v>172572.97200000001</v>
          </cell>
          <cell r="W75">
            <v>172572.97200000001</v>
          </cell>
          <cell r="X75">
            <v>0</v>
          </cell>
          <cell r="Y75">
            <v>0</v>
          </cell>
          <cell r="Z75" t="str">
            <v>NA</v>
          </cell>
          <cell r="AA75" t="str">
            <v>NA</v>
          </cell>
          <cell r="AB75">
            <v>0</v>
          </cell>
          <cell r="AC75">
            <v>27669.93</v>
          </cell>
          <cell r="AD75">
            <v>0</v>
          </cell>
          <cell r="AE75">
            <v>43494</v>
          </cell>
          <cell r="AF75" t="str">
            <v>FNDRC</v>
          </cell>
          <cell r="AG75" t="str">
            <v>IPSBC</v>
          </cell>
          <cell r="AH75" t="str">
            <v>Pagado</v>
          </cell>
          <cell r="AI75" t="str">
            <v>0092</v>
          </cell>
          <cell r="AJ75">
            <v>27669.93</v>
          </cell>
          <cell r="AK75">
            <v>27669.93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27669.93</v>
          </cell>
          <cell r="AS75">
            <v>0</v>
          </cell>
          <cell r="AT75">
            <v>0</v>
          </cell>
          <cell r="AU75">
            <v>0</v>
          </cell>
          <cell r="AV75" t="str">
            <v>NA</v>
          </cell>
          <cell r="AW75" t="str">
            <v>426</v>
          </cell>
          <cell r="AX75" t="str">
            <v>0</v>
          </cell>
          <cell r="AY75" t="str">
            <v>0</v>
          </cell>
          <cell r="AZ75" t="str">
            <v>29570</v>
          </cell>
        </row>
        <row r="76">
          <cell r="G76">
            <v>83</v>
          </cell>
          <cell r="H76" t="str">
            <v>ADMINISTRADORA</v>
          </cell>
          <cell r="I76">
            <v>18201</v>
          </cell>
          <cell r="J76" t="str">
            <v>SUBSIDIADO PLENO</v>
          </cell>
          <cell r="K76" t="str">
            <v>-</v>
          </cell>
          <cell r="L76" t="str">
            <v>P</v>
          </cell>
          <cell r="M76" t="str">
            <v>NINGUNO</v>
          </cell>
          <cell r="N76">
            <v>2017</v>
          </cell>
          <cell r="O76">
            <v>11</v>
          </cell>
          <cell r="P76">
            <v>43040</v>
          </cell>
          <cell r="Q76">
            <v>43069</v>
          </cell>
          <cell r="R76">
            <v>43446</v>
          </cell>
          <cell r="S76">
            <v>6783319.5806999998</v>
          </cell>
          <cell r="T76">
            <v>0</v>
          </cell>
          <cell r="U76">
            <v>0</v>
          </cell>
          <cell r="V76">
            <v>6783319.5806999998</v>
          </cell>
          <cell r="W76">
            <v>6783319.5806999998</v>
          </cell>
          <cell r="X76">
            <v>0</v>
          </cell>
          <cell r="Y76">
            <v>0</v>
          </cell>
          <cell r="Z76" t="str">
            <v>NA</v>
          </cell>
          <cell r="AA76" t="str">
            <v>NA</v>
          </cell>
          <cell r="AB76">
            <v>0</v>
          </cell>
          <cell r="AC76">
            <v>6343568.8200000003</v>
          </cell>
          <cell r="AD76">
            <v>0</v>
          </cell>
          <cell r="AE76">
            <v>43043</v>
          </cell>
          <cell r="AF76" t="str">
            <v>FACSS</v>
          </cell>
          <cell r="AG76" t="str">
            <v>IPSPU</v>
          </cell>
          <cell r="AH76" t="str">
            <v>Pagado</v>
          </cell>
          <cell r="AI76" t="str">
            <v>0083</v>
          </cell>
          <cell r="AJ76">
            <v>6783319.5800000001</v>
          </cell>
          <cell r="AK76">
            <v>6783319.5800000001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1816858.33</v>
          </cell>
          <cell r="AS76">
            <v>4966461.25</v>
          </cell>
          <cell r="AT76">
            <v>0</v>
          </cell>
          <cell r="AU76">
            <v>0</v>
          </cell>
          <cell r="AV76" t="str">
            <v>CRUCE|AN CAPITADO NOVIEMBRE</v>
          </cell>
          <cell r="AW76" t="str">
            <v>984841</v>
          </cell>
          <cell r="AX76" t="str">
            <v>10103</v>
          </cell>
          <cell r="AY76" t="str">
            <v>0</v>
          </cell>
          <cell r="AZ76" t="str">
            <v>3378|13119</v>
          </cell>
        </row>
        <row r="77">
          <cell r="G77">
            <v>91</v>
          </cell>
          <cell r="H77" t="str">
            <v>ADMINISTRADORA</v>
          </cell>
          <cell r="I77">
            <v>18201</v>
          </cell>
          <cell r="J77" t="str">
            <v>CONTRIBUTIVO MOVILIDAD</v>
          </cell>
          <cell r="K77" t="str">
            <v>-</v>
          </cell>
          <cell r="L77" t="str">
            <v>P</v>
          </cell>
          <cell r="M77" t="str">
            <v>NINGUNO</v>
          </cell>
          <cell r="N77">
            <v>2017</v>
          </cell>
          <cell r="O77">
            <v>11</v>
          </cell>
          <cell r="P77">
            <v>43040</v>
          </cell>
          <cell r="Q77">
            <v>43069</v>
          </cell>
          <cell r="R77">
            <v>43446</v>
          </cell>
          <cell r="S77">
            <v>75254.922600000005</v>
          </cell>
          <cell r="T77">
            <v>0</v>
          </cell>
          <cell r="U77">
            <v>0</v>
          </cell>
          <cell r="V77">
            <v>75254.922600000005</v>
          </cell>
          <cell r="W77">
            <v>75254.922600000005</v>
          </cell>
          <cell r="X77">
            <v>0</v>
          </cell>
          <cell r="Y77">
            <v>0</v>
          </cell>
          <cell r="Z77" t="str">
            <v>NA</v>
          </cell>
          <cell r="AA77" t="str">
            <v>NA</v>
          </cell>
          <cell r="AB77">
            <v>0</v>
          </cell>
          <cell r="AC77">
            <v>70376.28</v>
          </cell>
          <cell r="AD77">
            <v>0</v>
          </cell>
          <cell r="AE77">
            <v>43043</v>
          </cell>
          <cell r="AF77" t="str">
            <v>FACCS</v>
          </cell>
          <cell r="AG77" t="str">
            <v>IPSBC</v>
          </cell>
          <cell r="AH77" t="str">
            <v>Pagado</v>
          </cell>
          <cell r="AI77" t="str">
            <v>0091</v>
          </cell>
          <cell r="AJ77">
            <v>75254.92</v>
          </cell>
          <cell r="AK77">
            <v>75254.92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75254.92</v>
          </cell>
          <cell r="AS77">
            <v>0</v>
          </cell>
          <cell r="AT77">
            <v>0</v>
          </cell>
          <cell r="AU77">
            <v>0</v>
          </cell>
          <cell r="AV77" t="str">
            <v>CAPITA NOV CONTRIBUTIVO</v>
          </cell>
          <cell r="AW77" t="str">
            <v>56675</v>
          </cell>
          <cell r="AX77" t="str">
            <v>0</v>
          </cell>
          <cell r="AY77" t="str">
            <v>0</v>
          </cell>
          <cell r="AZ77" t="str">
            <v>753</v>
          </cell>
        </row>
        <row r="78">
          <cell r="G78">
            <v>81</v>
          </cell>
          <cell r="H78" t="str">
            <v>ADMINISTRADORA</v>
          </cell>
          <cell r="I78">
            <v>18201</v>
          </cell>
          <cell r="J78" t="str">
            <v>SUBSIDIADO PLENO</v>
          </cell>
          <cell r="K78" t="str">
            <v>-</v>
          </cell>
          <cell r="L78" t="str">
            <v>P</v>
          </cell>
          <cell r="M78" t="str">
            <v>NINGUNO</v>
          </cell>
          <cell r="N78">
            <v>2017</v>
          </cell>
          <cell r="O78">
            <v>9</v>
          </cell>
          <cell r="P78">
            <v>42979</v>
          </cell>
          <cell r="Q78">
            <v>43008</v>
          </cell>
          <cell r="R78">
            <v>43446</v>
          </cell>
          <cell r="S78">
            <v>6694398.8942999998</v>
          </cell>
          <cell r="T78">
            <v>0</v>
          </cell>
          <cell r="U78">
            <v>0</v>
          </cell>
          <cell r="V78">
            <v>6694398.8942999998</v>
          </cell>
          <cell r="W78">
            <v>6694398.8942999998</v>
          </cell>
          <cell r="X78">
            <v>0</v>
          </cell>
          <cell r="Y78">
            <v>0</v>
          </cell>
          <cell r="Z78" t="str">
            <v>NA</v>
          </cell>
          <cell r="AA78" t="str">
            <v>NA</v>
          </cell>
          <cell r="AB78">
            <v>0</v>
          </cell>
          <cell r="AC78">
            <v>6260412</v>
          </cell>
          <cell r="AD78">
            <v>0</v>
          </cell>
          <cell r="AE78">
            <v>42984</v>
          </cell>
          <cell r="AF78" t="str">
            <v>FACSS</v>
          </cell>
          <cell r="AG78" t="str">
            <v>IPSPU</v>
          </cell>
          <cell r="AH78" t="str">
            <v>Pagado</v>
          </cell>
          <cell r="AI78" t="str">
            <v>0081</v>
          </cell>
          <cell r="AJ78">
            <v>6694398.8899999997</v>
          </cell>
          <cell r="AK78">
            <v>6694398.8899999997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2443340.89</v>
          </cell>
          <cell r="AS78">
            <v>4251058</v>
          </cell>
          <cell r="AT78">
            <v>0</v>
          </cell>
          <cell r="AU78">
            <v>0</v>
          </cell>
          <cell r="AV78" t="str">
            <v>GD CAPITADO SEP 2017</v>
          </cell>
          <cell r="AW78" t="str">
            <v>737175</v>
          </cell>
          <cell r="AX78" t="str">
            <v>8643</v>
          </cell>
          <cell r="AY78" t="str">
            <v>0</v>
          </cell>
          <cell r="AZ78" t="str">
            <v>9177|13119</v>
          </cell>
        </row>
        <row r="79">
          <cell r="G79">
            <v>89</v>
          </cell>
          <cell r="H79" t="str">
            <v>ADMINISTRADORA</v>
          </cell>
          <cell r="I79">
            <v>18201</v>
          </cell>
          <cell r="J79" t="str">
            <v>CONTRIBUTIVO MOVILIDAD</v>
          </cell>
          <cell r="K79" t="str">
            <v>-</v>
          </cell>
          <cell r="L79" t="str">
            <v>P</v>
          </cell>
          <cell r="M79" t="str">
            <v>NINGUNO</v>
          </cell>
          <cell r="N79">
            <v>2017</v>
          </cell>
          <cell r="O79">
            <v>10</v>
          </cell>
          <cell r="P79">
            <v>43009</v>
          </cell>
          <cell r="Q79">
            <v>43039</v>
          </cell>
          <cell r="R79">
            <v>43446</v>
          </cell>
          <cell r="S79">
            <v>34824.402600000001</v>
          </cell>
          <cell r="T79">
            <v>0</v>
          </cell>
          <cell r="U79">
            <v>0</v>
          </cell>
          <cell r="V79">
            <v>34824.402600000001</v>
          </cell>
          <cell r="W79">
            <v>34824.402600000001</v>
          </cell>
          <cell r="X79">
            <v>0</v>
          </cell>
          <cell r="Y79">
            <v>0</v>
          </cell>
          <cell r="Z79" t="str">
            <v>NA</v>
          </cell>
          <cell r="AA79" t="str">
            <v>NA</v>
          </cell>
          <cell r="AB79">
            <v>0</v>
          </cell>
          <cell r="AC79">
            <v>32566.799999999999</v>
          </cell>
          <cell r="AD79">
            <v>0</v>
          </cell>
          <cell r="AE79">
            <v>43014</v>
          </cell>
          <cell r="AF79" t="str">
            <v>FACCS</v>
          </cell>
          <cell r="AG79" t="str">
            <v>IPSBC</v>
          </cell>
          <cell r="AH79" t="str">
            <v>Pagado</v>
          </cell>
          <cell r="AI79" t="str">
            <v>0089</v>
          </cell>
          <cell r="AJ79">
            <v>34824.400000000001</v>
          </cell>
          <cell r="AK79">
            <v>34824.400000000001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34824.400000000001</v>
          </cell>
          <cell r="AS79">
            <v>0</v>
          </cell>
          <cell r="AT79">
            <v>0</v>
          </cell>
          <cell r="AU79">
            <v>0</v>
          </cell>
          <cell r="AV79" t="str">
            <v>EVENTO</v>
          </cell>
          <cell r="AW79" t="str">
            <v>47490</v>
          </cell>
          <cell r="AX79" t="str">
            <v>0</v>
          </cell>
          <cell r="AY79" t="str">
            <v>0</v>
          </cell>
          <cell r="AZ79" t="str">
            <v>460</v>
          </cell>
        </row>
        <row r="80">
          <cell r="G80">
            <v>89</v>
          </cell>
          <cell r="H80" t="str">
            <v>ADMINISTRADORA</v>
          </cell>
          <cell r="I80">
            <v>18201</v>
          </cell>
          <cell r="J80" t="str">
            <v>CONTRIBUTIVO MOVILIDAD</v>
          </cell>
          <cell r="K80" t="str">
            <v>-</v>
          </cell>
          <cell r="L80" t="str">
            <v>P</v>
          </cell>
          <cell r="M80" t="str">
            <v>NINGUNO</v>
          </cell>
          <cell r="N80">
            <v>2017</v>
          </cell>
          <cell r="O80">
            <v>10</v>
          </cell>
          <cell r="P80">
            <v>43009</v>
          </cell>
          <cell r="Q80">
            <v>43039</v>
          </cell>
          <cell r="R80">
            <v>43446</v>
          </cell>
          <cell r="S80">
            <v>34824.402600000001</v>
          </cell>
          <cell r="T80">
            <v>0</v>
          </cell>
          <cell r="U80">
            <v>0</v>
          </cell>
          <cell r="V80">
            <v>34824.402600000001</v>
          </cell>
          <cell r="W80">
            <v>34824.402600000001</v>
          </cell>
          <cell r="X80">
            <v>0</v>
          </cell>
          <cell r="Y80">
            <v>0</v>
          </cell>
          <cell r="Z80" t="str">
            <v>NA</v>
          </cell>
          <cell r="AA80" t="str">
            <v>NA</v>
          </cell>
          <cell r="AB80">
            <v>0</v>
          </cell>
          <cell r="AC80">
            <v>32566.799999999999</v>
          </cell>
          <cell r="AD80">
            <v>0</v>
          </cell>
          <cell r="AE80">
            <v>43494</v>
          </cell>
          <cell r="AF80" t="str">
            <v>FNDRC</v>
          </cell>
          <cell r="AG80" t="str">
            <v>IPSBC</v>
          </cell>
          <cell r="AH80" t="str">
            <v>Pagado</v>
          </cell>
          <cell r="AI80" t="str">
            <v>0089</v>
          </cell>
          <cell r="AJ80">
            <v>32566.799999999999</v>
          </cell>
          <cell r="AK80">
            <v>32566.799999999999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32566.799999999999</v>
          </cell>
          <cell r="AS80">
            <v>0</v>
          </cell>
          <cell r="AT80">
            <v>0</v>
          </cell>
          <cell r="AU80">
            <v>0</v>
          </cell>
          <cell r="AV80" t="str">
            <v>NA</v>
          </cell>
          <cell r="AW80" t="str">
            <v>425</v>
          </cell>
          <cell r="AX80" t="str">
            <v>0</v>
          </cell>
          <cell r="AY80" t="str">
            <v>0</v>
          </cell>
          <cell r="AZ80" t="str">
            <v>29570</v>
          </cell>
        </row>
        <row r="81">
          <cell r="G81">
            <v>82</v>
          </cell>
          <cell r="H81" t="str">
            <v>ADMINISTRADORA</v>
          </cell>
          <cell r="I81">
            <v>18201</v>
          </cell>
          <cell r="J81" t="str">
            <v>SUBSIDIADO PLENO</v>
          </cell>
          <cell r="K81" t="str">
            <v>-</v>
          </cell>
          <cell r="L81" t="str">
            <v>P</v>
          </cell>
          <cell r="M81" t="str">
            <v>NINGUNO</v>
          </cell>
          <cell r="N81">
            <v>2017</v>
          </cell>
          <cell r="O81">
            <v>10</v>
          </cell>
          <cell r="P81">
            <v>43009</v>
          </cell>
          <cell r="Q81">
            <v>43039</v>
          </cell>
          <cell r="R81">
            <v>43446</v>
          </cell>
          <cell r="S81">
            <v>6767888.1854999997</v>
          </cell>
          <cell r="T81">
            <v>0</v>
          </cell>
          <cell r="U81">
            <v>0</v>
          </cell>
          <cell r="V81">
            <v>6767888.1854999997</v>
          </cell>
          <cell r="W81">
            <v>6767888.1854999997</v>
          </cell>
          <cell r="X81">
            <v>0</v>
          </cell>
          <cell r="Y81">
            <v>0</v>
          </cell>
          <cell r="Z81" t="str">
            <v>NA</v>
          </cell>
          <cell r="AA81" t="str">
            <v>NA</v>
          </cell>
          <cell r="AB81">
            <v>0</v>
          </cell>
          <cell r="AC81">
            <v>6329137.8099999996</v>
          </cell>
          <cell r="AD81">
            <v>0</v>
          </cell>
          <cell r="AE81">
            <v>43455</v>
          </cell>
          <cell r="AF81" t="str">
            <v>FNDRS</v>
          </cell>
          <cell r="AG81" t="str">
            <v>IPSPU</v>
          </cell>
          <cell r="AH81" t="str">
            <v>Pagado</v>
          </cell>
          <cell r="AI81" t="str">
            <v>0082</v>
          </cell>
          <cell r="AJ81">
            <v>6329137.8099999996</v>
          </cell>
          <cell r="AK81">
            <v>6329137.8099999996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6329137.8099999996</v>
          </cell>
          <cell r="AS81">
            <v>0</v>
          </cell>
          <cell r="AT81">
            <v>0</v>
          </cell>
          <cell r="AU81">
            <v>0</v>
          </cell>
          <cell r="AV81" t="str">
            <v>CRUCE D</v>
          </cell>
          <cell r="AW81" t="str">
            <v>2519</v>
          </cell>
          <cell r="AX81" t="str">
            <v>0</v>
          </cell>
          <cell r="AY81" t="str">
            <v>0</v>
          </cell>
          <cell r="AZ81" t="str">
            <v>5481</v>
          </cell>
        </row>
        <row r="82">
          <cell r="G82">
            <v>87</v>
          </cell>
          <cell r="H82" t="str">
            <v>ADMINISTRADORA</v>
          </cell>
          <cell r="I82">
            <v>18201</v>
          </cell>
          <cell r="J82" t="str">
            <v>CONTRIBUTIVO MOVILIDAD</v>
          </cell>
          <cell r="K82" t="str">
            <v>-</v>
          </cell>
          <cell r="L82" t="str">
            <v>P</v>
          </cell>
          <cell r="M82" t="str">
            <v>NINGUNO</v>
          </cell>
          <cell r="N82">
            <v>2017</v>
          </cell>
          <cell r="O82">
            <v>9</v>
          </cell>
          <cell r="P82">
            <v>42979</v>
          </cell>
          <cell r="Q82">
            <v>43008</v>
          </cell>
          <cell r="R82">
            <v>43446</v>
          </cell>
          <cell r="S82">
            <v>30962.833200000001</v>
          </cell>
          <cell r="T82">
            <v>0</v>
          </cell>
          <cell r="U82">
            <v>0</v>
          </cell>
          <cell r="V82">
            <v>30962.833200000001</v>
          </cell>
          <cell r="W82">
            <v>30962.833200000001</v>
          </cell>
          <cell r="X82">
            <v>0</v>
          </cell>
          <cell r="Y82">
            <v>0</v>
          </cell>
          <cell r="Z82" t="str">
            <v>NA</v>
          </cell>
          <cell r="AA82" t="str">
            <v>NA</v>
          </cell>
          <cell r="AB82">
            <v>0</v>
          </cell>
          <cell r="AC82">
            <v>28955</v>
          </cell>
          <cell r="AD82">
            <v>0</v>
          </cell>
          <cell r="AE82">
            <v>43494</v>
          </cell>
          <cell r="AF82" t="str">
            <v>FNDRC</v>
          </cell>
          <cell r="AG82" t="str">
            <v>IPSBC</v>
          </cell>
          <cell r="AH82" t="str">
            <v>Pagado</v>
          </cell>
          <cell r="AI82" t="str">
            <v>0087</v>
          </cell>
          <cell r="AJ82">
            <v>28955.57</v>
          </cell>
          <cell r="AK82">
            <v>28955.57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28955.57</v>
          </cell>
          <cell r="AS82">
            <v>0</v>
          </cell>
          <cell r="AT82">
            <v>0</v>
          </cell>
          <cell r="AU82">
            <v>0</v>
          </cell>
          <cell r="AV82" t="str">
            <v>NA</v>
          </cell>
          <cell r="AW82" t="str">
            <v>424</v>
          </cell>
          <cell r="AX82" t="str">
            <v>0</v>
          </cell>
          <cell r="AY82" t="str">
            <v>0</v>
          </cell>
          <cell r="AZ82" t="str">
            <v>29570</v>
          </cell>
        </row>
        <row r="83">
          <cell r="G83">
            <v>87</v>
          </cell>
          <cell r="H83" t="str">
            <v>ADMINISTRADORA</v>
          </cell>
          <cell r="I83">
            <v>18201</v>
          </cell>
          <cell r="J83" t="str">
            <v>CONTRIBUTIVO MOVILIDAD</v>
          </cell>
          <cell r="K83" t="str">
            <v>-</v>
          </cell>
          <cell r="L83" t="str">
            <v>P</v>
          </cell>
          <cell r="M83" t="str">
            <v>NINGUNO</v>
          </cell>
          <cell r="N83">
            <v>2017</v>
          </cell>
          <cell r="O83">
            <v>9</v>
          </cell>
          <cell r="P83">
            <v>42979</v>
          </cell>
          <cell r="Q83">
            <v>43008</v>
          </cell>
          <cell r="R83">
            <v>43446</v>
          </cell>
          <cell r="S83">
            <v>30962.833200000001</v>
          </cell>
          <cell r="T83">
            <v>0</v>
          </cell>
          <cell r="U83">
            <v>0</v>
          </cell>
          <cell r="V83">
            <v>30962.833200000001</v>
          </cell>
          <cell r="W83">
            <v>30962.833200000001</v>
          </cell>
          <cell r="X83">
            <v>0</v>
          </cell>
          <cell r="Y83">
            <v>0</v>
          </cell>
          <cell r="Z83" t="str">
            <v>NA</v>
          </cell>
          <cell r="AA83" t="str">
            <v>NA</v>
          </cell>
          <cell r="AB83">
            <v>0</v>
          </cell>
          <cell r="AC83">
            <v>28955</v>
          </cell>
          <cell r="AD83">
            <v>0</v>
          </cell>
          <cell r="AE83">
            <v>42984</v>
          </cell>
          <cell r="AF83" t="str">
            <v>FACCS</v>
          </cell>
          <cell r="AG83" t="str">
            <v>IPSBC</v>
          </cell>
          <cell r="AH83" t="str">
            <v>Pagado</v>
          </cell>
          <cell r="AI83" t="str">
            <v>0087</v>
          </cell>
          <cell r="AJ83">
            <v>30962.83</v>
          </cell>
          <cell r="AK83">
            <v>30962.83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30962.83</v>
          </cell>
          <cell r="AS83">
            <v>0</v>
          </cell>
          <cell r="AT83">
            <v>0</v>
          </cell>
          <cell r="AU83">
            <v>0</v>
          </cell>
          <cell r="AV83" t="str">
            <v>EVENTO</v>
          </cell>
          <cell r="AW83" t="str">
            <v>41173</v>
          </cell>
          <cell r="AX83" t="str">
            <v>0</v>
          </cell>
          <cell r="AY83" t="str">
            <v>0</v>
          </cell>
          <cell r="AZ83" t="str">
            <v>460</v>
          </cell>
        </row>
        <row r="84">
          <cell r="G84">
            <v>82</v>
          </cell>
          <cell r="H84" t="str">
            <v>ADMINISTRADORA</v>
          </cell>
          <cell r="I84">
            <v>18201</v>
          </cell>
          <cell r="J84" t="str">
            <v>SUBSIDIADO PLENO</v>
          </cell>
          <cell r="K84" t="str">
            <v>-</v>
          </cell>
          <cell r="L84" t="str">
            <v>P</v>
          </cell>
          <cell r="M84" t="str">
            <v>NINGUNO</v>
          </cell>
          <cell r="N84">
            <v>2017</v>
          </cell>
          <cell r="O84">
            <v>10</v>
          </cell>
          <cell r="P84">
            <v>43009</v>
          </cell>
          <cell r="Q84">
            <v>43039</v>
          </cell>
          <cell r="R84">
            <v>43446</v>
          </cell>
          <cell r="S84">
            <v>6767888.1854999997</v>
          </cell>
          <cell r="T84">
            <v>0</v>
          </cell>
          <cell r="U84">
            <v>0</v>
          </cell>
          <cell r="V84">
            <v>6767888.1854999997</v>
          </cell>
          <cell r="W84">
            <v>6767888.1854999997</v>
          </cell>
          <cell r="X84">
            <v>0</v>
          </cell>
          <cell r="Y84">
            <v>0</v>
          </cell>
          <cell r="Z84" t="str">
            <v>NA</v>
          </cell>
          <cell r="AA84" t="str">
            <v>NA</v>
          </cell>
          <cell r="AB84">
            <v>0</v>
          </cell>
          <cell r="AC84">
            <v>6329137.8099999996</v>
          </cell>
          <cell r="AD84">
            <v>0</v>
          </cell>
          <cell r="AE84">
            <v>43014</v>
          </cell>
          <cell r="AF84" t="str">
            <v>FACSS</v>
          </cell>
          <cell r="AG84" t="str">
            <v>IPSPU</v>
          </cell>
          <cell r="AH84" t="str">
            <v>Pagado</v>
          </cell>
          <cell r="AI84" t="str">
            <v>0082</v>
          </cell>
          <cell r="AJ84">
            <v>6767888.1900000004</v>
          </cell>
          <cell r="AK84">
            <v>6767888.1900000004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1866359.19</v>
          </cell>
          <cell r="AS84">
            <v>4901529</v>
          </cell>
          <cell r="AT84">
            <v>0</v>
          </cell>
          <cell r="AU84">
            <v>0</v>
          </cell>
          <cell r="AV84" t="str">
            <v>GD CAP OCT 2017</v>
          </cell>
          <cell r="AW84" t="str">
            <v>841191</v>
          </cell>
          <cell r="AX84" t="str">
            <v>9572</v>
          </cell>
          <cell r="AY84" t="str">
            <v>0</v>
          </cell>
          <cell r="AZ84" t="str">
            <v>13119</v>
          </cell>
        </row>
        <row r="85">
          <cell r="G85">
            <v>86</v>
          </cell>
          <cell r="H85" t="str">
            <v>ADMINISTRADORA</v>
          </cell>
          <cell r="I85">
            <v>18197</v>
          </cell>
          <cell r="J85" t="str">
            <v>CONTRIBUTIVO MOVILIDAD</v>
          </cell>
          <cell r="K85" t="str">
            <v>-</v>
          </cell>
          <cell r="L85" t="str">
            <v>P</v>
          </cell>
          <cell r="M85" t="str">
            <v>NINGUNO</v>
          </cell>
          <cell r="N85">
            <v>2017</v>
          </cell>
          <cell r="O85">
            <v>8</v>
          </cell>
          <cell r="P85">
            <v>42948</v>
          </cell>
          <cell r="Q85">
            <v>42978</v>
          </cell>
          <cell r="R85">
            <v>43446</v>
          </cell>
          <cell r="S85">
            <v>0</v>
          </cell>
          <cell r="T85">
            <v>0</v>
          </cell>
          <cell r="U85">
            <v>0</v>
          </cell>
          <cell r="V85">
            <v>25333.404000000002</v>
          </cell>
          <cell r="W85">
            <v>25333.404000000002</v>
          </cell>
          <cell r="X85">
            <v>0</v>
          </cell>
          <cell r="Y85">
            <v>0</v>
          </cell>
          <cell r="Z85" t="str">
            <v>NA</v>
          </cell>
          <cell r="AA85" t="str">
            <v>NA</v>
          </cell>
          <cell r="AB85">
            <v>0</v>
          </cell>
          <cell r="AC85">
            <v>4061.9</v>
          </cell>
          <cell r="AD85">
            <v>0</v>
          </cell>
          <cell r="AE85">
            <v>42950</v>
          </cell>
          <cell r="AF85" t="str">
            <v>FACCS</v>
          </cell>
          <cell r="AG85" t="str">
            <v>IPSBC</v>
          </cell>
          <cell r="AH85" t="str">
            <v>Pagado</v>
          </cell>
          <cell r="AI85" t="str">
            <v>0086</v>
          </cell>
          <cell r="AJ85">
            <v>25333.4</v>
          </cell>
          <cell r="AK85">
            <v>25333.4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25333.4</v>
          </cell>
          <cell r="AS85">
            <v>0</v>
          </cell>
          <cell r="AT85">
            <v>0</v>
          </cell>
          <cell r="AU85">
            <v>0</v>
          </cell>
          <cell r="AV85" t="str">
            <v>EVENTO</v>
          </cell>
          <cell r="AW85" t="str">
            <v>32374</v>
          </cell>
          <cell r="AX85" t="str">
            <v>0</v>
          </cell>
          <cell r="AY85" t="str">
            <v>0</v>
          </cell>
          <cell r="AZ85" t="str">
            <v>460</v>
          </cell>
        </row>
        <row r="86">
          <cell r="G86">
            <v>81</v>
          </cell>
          <cell r="H86" t="str">
            <v>ADMINISTRADORA</v>
          </cell>
          <cell r="I86">
            <v>18201</v>
          </cell>
          <cell r="J86" t="str">
            <v>SUBSIDIADO PLENO</v>
          </cell>
          <cell r="K86" t="str">
            <v>-</v>
          </cell>
          <cell r="L86" t="str">
            <v>P</v>
          </cell>
          <cell r="M86" t="str">
            <v>NINGUNO</v>
          </cell>
          <cell r="N86">
            <v>2017</v>
          </cell>
          <cell r="O86">
            <v>9</v>
          </cell>
          <cell r="P86">
            <v>42979</v>
          </cell>
          <cell r="Q86">
            <v>43008</v>
          </cell>
          <cell r="R86">
            <v>43446</v>
          </cell>
          <cell r="S86">
            <v>6694398.8942999998</v>
          </cell>
          <cell r="T86">
            <v>0</v>
          </cell>
          <cell r="U86">
            <v>0</v>
          </cell>
          <cell r="V86">
            <v>6694398.8942999998</v>
          </cell>
          <cell r="W86">
            <v>6694398.8942999998</v>
          </cell>
          <cell r="X86">
            <v>0</v>
          </cell>
          <cell r="Y86">
            <v>0</v>
          </cell>
          <cell r="Z86" t="str">
            <v>NA</v>
          </cell>
          <cell r="AA86" t="str">
            <v>NA</v>
          </cell>
          <cell r="AB86">
            <v>0</v>
          </cell>
          <cell r="AC86">
            <v>6260412</v>
          </cell>
          <cell r="AD86">
            <v>0</v>
          </cell>
          <cell r="AE86">
            <v>43496</v>
          </cell>
          <cell r="AF86" t="str">
            <v>FNDRS</v>
          </cell>
          <cell r="AG86" t="str">
            <v>IPSPU</v>
          </cell>
          <cell r="AH86" t="str">
            <v>Pagado</v>
          </cell>
          <cell r="AI86" t="str">
            <v>0081</v>
          </cell>
          <cell r="AJ86">
            <v>6260412.71</v>
          </cell>
          <cell r="AK86">
            <v>6260412.71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6260412.71</v>
          </cell>
          <cell r="AS86">
            <v>0</v>
          </cell>
          <cell r="AT86">
            <v>0</v>
          </cell>
          <cell r="AU86">
            <v>0</v>
          </cell>
          <cell r="AV86" t="str">
            <v>CRUCE D</v>
          </cell>
          <cell r="AW86" t="str">
            <v>2648</v>
          </cell>
          <cell r="AX86" t="str">
            <v>0</v>
          </cell>
          <cell r="AY86" t="str">
            <v>0</v>
          </cell>
          <cell r="AZ86" t="str">
            <v>5481</v>
          </cell>
        </row>
        <row r="87">
          <cell r="G87">
            <v>88</v>
          </cell>
          <cell r="H87" t="str">
            <v>ADMINISTRADORA</v>
          </cell>
          <cell r="I87">
            <v>18197</v>
          </cell>
          <cell r="J87" t="str">
            <v>CONTRIBUTIVO MOVILIDAD</v>
          </cell>
          <cell r="K87" t="str">
            <v>-</v>
          </cell>
          <cell r="L87" t="str">
            <v>P</v>
          </cell>
          <cell r="M87" t="str">
            <v>NINGUNO</v>
          </cell>
          <cell r="N87">
            <v>2017</v>
          </cell>
          <cell r="O87">
            <v>9</v>
          </cell>
          <cell r="P87">
            <v>42979</v>
          </cell>
          <cell r="Q87">
            <v>43008</v>
          </cell>
          <cell r="R87">
            <v>43446</v>
          </cell>
          <cell r="S87">
            <v>71003.304000000004</v>
          </cell>
          <cell r="T87">
            <v>0</v>
          </cell>
          <cell r="U87">
            <v>0</v>
          </cell>
          <cell r="V87">
            <v>71003.304000000004</v>
          </cell>
          <cell r="W87">
            <v>71003.304000000004</v>
          </cell>
          <cell r="X87">
            <v>0</v>
          </cell>
          <cell r="Y87">
            <v>0</v>
          </cell>
          <cell r="Z87" t="str">
            <v>NA</v>
          </cell>
          <cell r="AA87" t="str">
            <v>NA</v>
          </cell>
          <cell r="AB87">
            <v>0</v>
          </cell>
          <cell r="AC87">
            <v>11384.5</v>
          </cell>
          <cell r="AD87">
            <v>0</v>
          </cell>
          <cell r="AE87">
            <v>42984</v>
          </cell>
          <cell r="AF87" t="str">
            <v>FACCS</v>
          </cell>
          <cell r="AG87" t="str">
            <v>IPSBC</v>
          </cell>
          <cell r="AH87" t="str">
            <v>Pagado</v>
          </cell>
          <cell r="AI87" t="str">
            <v>0088</v>
          </cell>
          <cell r="AJ87">
            <v>71003.3</v>
          </cell>
          <cell r="AK87">
            <v>71003.3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71003.3</v>
          </cell>
          <cell r="AS87">
            <v>0</v>
          </cell>
          <cell r="AT87">
            <v>0</v>
          </cell>
          <cell r="AU87">
            <v>0</v>
          </cell>
          <cell r="AV87" t="str">
            <v>EVENTO</v>
          </cell>
          <cell r="AW87" t="str">
            <v>41170</v>
          </cell>
          <cell r="AX87" t="str">
            <v>0</v>
          </cell>
          <cell r="AY87" t="str">
            <v>0</v>
          </cell>
          <cell r="AZ87" t="str">
            <v>460</v>
          </cell>
        </row>
        <row r="88">
          <cell r="G88">
            <v>88</v>
          </cell>
          <cell r="H88" t="str">
            <v>ADMINISTRADORA</v>
          </cell>
          <cell r="I88">
            <v>18197</v>
          </cell>
          <cell r="J88" t="str">
            <v>CONTRIBUTIVO MOVILIDAD</v>
          </cell>
          <cell r="K88" t="str">
            <v>-</v>
          </cell>
          <cell r="L88" t="str">
            <v>P</v>
          </cell>
          <cell r="M88" t="str">
            <v>NINGUNO</v>
          </cell>
          <cell r="N88">
            <v>2017</v>
          </cell>
          <cell r="O88">
            <v>9</v>
          </cell>
          <cell r="P88">
            <v>42979</v>
          </cell>
          <cell r="Q88">
            <v>43008</v>
          </cell>
          <cell r="R88">
            <v>43446</v>
          </cell>
          <cell r="S88">
            <v>71003.304000000004</v>
          </cell>
          <cell r="T88">
            <v>0</v>
          </cell>
          <cell r="U88">
            <v>0</v>
          </cell>
          <cell r="V88">
            <v>71003.304000000004</v>
          </cell>
          <cell r="W88">
            <v>71003.304000000004</v>
          </cell>
          <cell r="X88">
            <v>0</v>
          </cell>
          <cell r="Y88">
            <v>0</v>
          </cell>
          <cell r="Z88" t="str">
            <v>NA</v>
          </cell>
          <cell r="AA88" t="str">
            <v>NA</v>
          </cell>
          <cell r="AB88">
            <v>0</v>
          </cell>
          <cell r="AC88">
            <v>11384.5</v>
          </cell>
          <cell r="AD88">
            <v>0</v>
          </cell>
          <cell r="AE88">
            <v>43494</v>
          </cell>
          <cell r="AF88" t="str">
            <v>FNDRC</v>
          </cell>
          <cell r="AG88" t="str">
            <v>IPSBC</v>
          </cell>
          <cell r="AH88" t="str">
            <v>Pagado</v>
          </cell>
          <cell r="AI88" t="str">
            <v>0088</v>
          </cell>
          <cell r="AJ88">
            <v>11384.5</v>
          </cell>
          <cell r="AK88">
            <v>11384.5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11384.5</v>
          </cell>
          <cell r="AS88">
            <v>0</v>
          </cell>
          <cell r="AT88">
            <v>0</v>
          </cell>
          <cell r="AU88">
            <v>0</v>
          </cell>
          <cell r="AV88" t="str">
            <v>NA</v>
          </cell>
          <cell r="AW88" t="str">
            <v>431</v>
          </cell>
          <cell r="AX88" t="str">
            <v>0</v>
          </cell>
          <cell r="AY88" t="str">
            <v>0</v>
          </cell>
          <cell r="AZ88" t="str">
            <v>29570</v>
          </cell>
        </row>
        <row r="89">
          <cell r="G89">
            <v>85</v>
          </cell>
          <cell r="H89" t="str">
            <v>ADMINISTRADORA</v>
          </cell>
          <cell r="I89">
            <v>18201</v>
          </cell>
          <cell r="J89" t="str">
            <v>CONTRIBUTIVO MOVILIDAD</v>
          </cell>
          <cell r="K89" t="str">
            <v>-</v>
          </cell>
          <cell r="L89" t="str">
            <v>P</v>
          </cell>
          <cell r="M89" t="str">
            <v>NINGUNO</v>
          </cell>
          <cell r="N89">
            <v>2017</v>
          </cell>
          <cell r="O89">
            <v>8</v>
          </cell>
          <cell r="P89">
            <v>42948</v>
          </cell>
          <cell r="Q89">
            <v>42978</v>
          </cell>
          <cell r="R89">
            <v>43446</v>
          </cell>
          <cell r="S89">
            <v>0</v>
          </cell>
          <cell r="T89">
            <v>0</v>
          </cell>
          <cell r="U89">
            <v>0</v>
          </cell>
          <cell r="V89">
            <v>11047.288199999999</v>
          </cell>
          <cell r="W89">
            <v>11047.288199999999</v>
          </cell>
          <cell r="X89">
            <v>0</v>
          </cell>
          <cell r="Y89">
            <v>0</v>
          </cell>
          <cell r="Z89" t="str">
            <v>NA</v>
          </cell>
          <cell r="AA89" t="str">
            <v>NA</v>
          </cell>
          <cell r="AB89">
            <v>0</v>
          </cell>
          <cell r="AC89">
            <v>10331.11</v>
          </cell>
          <cell r="AD89">
            <v>0</v>
          </cell>
          <cell r="AE89">
            <v>43494</v>
          </cell>
          <cell r="AF89" t="str">
            <v>FNDRC</v>
          </cell>
          <cell r="AG89" t="str">
            <v>IPSBC</v>
          </cell>
          <cell r="AH89" t="str">
            <v>Pagado</v>
          </cell>
          <cell r="AI89" t="str">
            <v>0085</v>
          </cell>
          <cell r="AJ89">
            <v>10331.11</v>
          </cell>
          <cell r="AK89">
            <v>10331.11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10331.11</v>
          </cell>
          <cell r="AS89">
            <v>0</v>
          </cell>
          <cell r="AT89">
            <v>0</v>
          </cell>
          <cell r="AU89">
            <v>0</v>
          </cell>
          <cell r="AV89" t="str">
            <v>NA</v>
          </cell>
          <cell r="AW89" t="str">
            <v>428</v>
          </cell>
          <cell r="AX89" t="str">
            <v>0</v>
          </cell>
          <cell r="AY89" t="str">
            <v>0</v>
          </cell>
          <cell r="AZ89" t="str">
            <v>29570</v>
          </cell>
        </row>
        <row r="90">
          <cell r="G90">
            <v>85</v>
          </cell>
          <cell r="H90" t="str">
            <v>ADMINISTRADORA</v>
          </cell>
          <cell r="I90">
            <v>18201</v>
          </cell>
          <cell r="J90" t="str">
            <v>CONTRIBUTIVO MOVILIDAD</v>
          </cell>
          <cell r="K90" t="str">
            <v>-</v>
          </cell>
          <cell r="L90" t="str">
            <v>P</v>
          </cell>
          <cell r="M90" t="str">
            <v>NINGUNO</v>
          </cell>
          <cell r="N90">
            <v>2017</v>
          </cell>
          <cell r="O90">
            <v>8</v>
          </cell>
          <cell r="P90">
            <v>42948</v>
          </cell>
          <cell r="Q90">
            <v>42978</v>
          </cell>
          <cell r="R90">
            <v>43446</v>
          </cell>
          <cell r="S90">
            <v>0</v>
          </cell>
          <cell r="T90">
            <v>0</v>
          </cell>
          <cell r="U90">
            <v>0</v>
          </cell>
          <cell r="V90">
            <v>11047.288199999999</v>
          </cell>
          <cell r="W90">
            <v>11047.288199999999</v>
          </cell>
          <cell r="X90">
            <v>0</v>
          </cell>
          <cell r="Y90">
            <v>0</v>
          </cell>
          <cell r="Z90" t="str">
            <v>NA</v>
          </cell>
          <cell r="AA90" t="str">
            <v>NA</v>
          </cell>
          <cell r="AB90">
            <v>0</v>
          </cell>
          <cell r="AC90">
            <v>10331.11</v>
          </cell>
          <cell r="AD90">
            <v>0</v>
          </cell>
          <cell r="AE90">
            <v>42950</v>
          </cell>
          <cell r="AF90" t="str">
            <v>FACCS</v>
          </cell>
          <cell r="AG90" t="str">
            <v>IPSBC</v>
          </cell>
          <cell r="AH90" t="str">
            <v>Pagado</v>
          </cell>
          <cell r="AI90" t="str">
            <v>0085</v>
          </cell>
          <cell r="AJ90">
            <v>11047.29</v>
          </cell>
          <cell r="AK90">
            <v>11047.29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11047.29</v>
          </cell>
          <cell r="AS90">
            <v>0</v>
          </cell>
          <cell r="AT90">
            <v>0</v>
          </cell>
          <cell r="AU90">
            <v>0</v>
          </cell>
          <cell r="AV90" t="str">
            <v>EVENTO</v>
          </cell>
          <cell r="AW90" t="str">
            <v>32375</v>
          </cell>
          <cell r="AX90" t="str">
            <v>0</v>
          </cell>
          <cell r="AY90" t="str">
            <v>0</v>
          </cell>
          <cell r="AZ90" t="str">
            <v>460</v>
          </cell>
        </row>
        <row r="91">
          <cell r="G91">
            <v>83</v>
          </cell>
          <cell r="H91" t="str">
            <v>ADMINISTRADORA</v>
          </cell>
          <cell r="I91">
            <v>18201</v>
          </cell>
          <cell r="J91" t="str">
            <v>SUBSIDIADO PLENO</v>
          </cell>
          <cell r="K91" t="str">
            <v>-</v>
          </cell>
          <cell r="L91" t="str">
            <v>P</v>
          </cell>
          <cell r="M91" t="str">
            <v>NINGUNO</v>
          </cell>
          <cell r="N91">
            <v>2017</v>
          </cell>
          <cell r="O91">
            <v>11</v>
          </cell>
          <cell r="P91">
            <v>43040</v>
          </cell>
          <cell r="Q91">
            <v>43069</v>
          </cell>
          <cell r="R91">
            <v>43446</v>
          </cell>
          <cell r="S91">
            <v>6783319.5806999998</v>
          </cell>
          <cell r="T91">
            <v>0</v>
          </cell>
          <cell r="U91">
            <v>0</v>
          </cell>
          <cell r="V91">
            <v>6783319.5806999998</v>
          </cell>
          <cell r="W91">
            <v>6783319.5806999998</v>
          </cell>
          <cell r="X91">
            <v>0</v>
          </cell>
          <cell r="Y91">
            <v>0</v>
          </cell>
          <cell r="Z91" t="str">
            <v>NA</v>
          </cell>
          <cell r="AA91" t="str">
            <v>NA</v>
          </cell>
          <cell r="AB91">
            <v>0</v>
          </cell>
          <cell r="AC91">
            <v>6343568.8200000003</v>
          </cell>
          <cell r="AD91">
            <v>0</v>
          </cell>
          <cell r="AE91">
            <v>43455</v>
          </cell>
          <cell r="AF91" t="str">
            <v>FNDRS</v>
          </cell>
          <cell r="AG91" t="str">
            <v>IPSPU</v>
          </cell>
          <cell r="AH91" t="str">
            <v>Pagado</v>
          </cell>
          <cell r="AI91" t="str">
            <v>0083</v>
          </cell>
          <cell r="AJ91">
            <v>6343568.8200000003</v>
          </cell>
          <cell r="AK91">
            <v>6343568.8200000003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6343568.8200000003</v>
          </cell>
          <cell r="AS91">
            <v>0</v>
          </cell>
          <cell r="AT91">
            <v>0</v>
          </cell>
          <cell r="AU91">
            <v>0</v>
          </cell>
          <cell r="AV91" t="str">
            <v>CRUCE D</v>
          </cell>
          <cell r="AW91" t="str">
            <v>2529</v>
          </cell>
          <cell r="AX91" t="str">
            <v>0</v>
          </cell>
          <cell r="AY91" t="str">
            <v>0</v>
          </cell>
          <cell r="AZ91" t="str">
            <v>5481</v>
          </cell>
        </row>
        <row r="92">
          <cell r="G92">
            <v>102</v>
          </cell>
          <cell r="H92" t="str">
            <v>ADMINISTRADORA</v>
          </cell>
          <cell r="I92">
            <v>18197</v>
          </cell>
          <cell r="J92" t="str">
            <v>CONTRIBUTIVO MOVILIDAD</v>
          </cell>
          <cell r="K92" t="str">
            <v>-</v>
          </cell>
          <cell r="L92" t="str">
            <v>P</v>
          </cell>
          <cell r="M92" t="str">
            <v>NINGUNO</v>
          </cell>
          <cell r="N92">
            <v>2019</v>
          </cell>
          <cell r="O92">
            <v>1</v>
          </cell>
          <cell r="P92">
            <v>43466</v>
          </cell>
          <cell r="Q92">
            <v>43496</v>
          </cell>
          <cell r="R92">
            <v>43515</v>
          </cell>
          <cell r="S92">
            <v>579715.4</v>
          </cell>
          <cell r="T92">
            <v>0</v>
          </cell>
          <cell r="U92">
            <v>0</v>
          </cell>
          <cell r="V92">
            <v>579715.4</v>
          </cell>
          <cell r="W92">
            <v>579715.4</v>
          </cell>
          <cell r="X92">
            <v>0</v>
          </cell>
          <cell r="Y92">
            <v>0</v>
          </cell>
          <cell r="Z92" t="str">
            <v>NA</v>
          </cell>
          <cell r="AA92" t="str">
            <v>NA</v>
          </cell>
          <cell r="AB92">
            <v>0</v>
          </cell>
          <cell r="AC92">
            <v>0</v>
          </cell>
          <cell r="AD92">
            <v>0</v>
          </cell>
          <cell r="AE92">
            <v>43476</v>
          </cell>
          <cell r="AF92" t="str">
            <v>FACCS</v>
          </cell>
          <cell r="AG92" t="str">
            <v>IPSBC</v>
          </cell>
          <cell r="AH92" t="str">
            <v>Pagado</v>
          </cell>
          <cell r="AI92" t="str">
            <v>0102</v>
          </cell>
          <cell r="AJ92">
            <v>579715.4</v>
          </cell>
          <cell r="AK92">
            <v>579715.4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579715.4</v>
          </cell>
          <cell r="AS92">
            <v>0</v>
          </cell>
          <cell r="AT92">
            <v>0</v>
          </cell>
          <cell r="AU92">
            <v>0</v>
          </cell>
          <cell r="AV92" t="str">
            <v>NA</v>
          </cell>
          <cell r="AW92" t="str">
            <v>170058</v>
          </cell>
          <cell r="AX92" t="str">
            <v>0</v>
          </cell>
          <cell r="AY92" t="str">
            <v>0</v>
          </cell>
          <cell r="AZ92" t="str">
            <v>27622</v>
          </cell>
        </row>
        <row r="93">
          <cell r="G93">
            <v>100</v>
          </cell>
          <cell r="H93" t="str">
            <v>ADMINISTRADORA</v>
          </cell>
          <cell r="I93">
            <v>18197</v>
          </cell>
          <cell r="J93" t="str">
            <v>SUBSIDIADO PLENO</v>
          </cell>
          <cell r="K93" t="str">
            <v>-</v>
          </cell>
          <cell r="L93" t="str">
            <v>P</v>
          </cell>
          <cell r="M93" t="str">
            <v>NINGUNO</v>
          </cell>
          <cell r="N93">
            <v>2019</v>
          </cell>
          <cell r="O93">
            <v>1</v>
          </cell>
          <cell r="P93">
            <v>43466</v>
          </cell>
          <cell r="Q93">
            <v>43496</v>
          </cell>
          <cell r="R93">
            <v>43515</v>
          </cell>
          <cell r="S93">
            <v>21622975</v>
          </cell>
          <cell r="T93">
            <v>0</v>
          </cell>
          <cell r="U93">
            <v>0</v>
          </cell>
          <cell r="V93">
            <v>21622975</v>
          </cell>
          <cell r="W93">
            <v>21622975</v>
          </cell>
          <cell r="X93">
            <v>0</v>
          </cell>
          <cell r="Y93">
            <v>0</v>
          </cell>
          <cell r="Z93" t="str">
            <v>NA</v>
          </cell>
          <cell r="AA93" t="str">
            <v>NA</v>
          </cell>
          <cell r="AB93">
            <v>0</v>
          </cell>
          <cell r="AC93">
            <v>0</v>
          </cell>
          <cell r="AD93">
            <v>0</v>
          </cell>
          <cell r="AE93">
            <v>43476</v>
          </cell>
          <cell r="AF93" t="str">
            <v>FACSS</v>
          </cell>
          <cell r="AG93" t="str">
            <v>IPSPU</v>
          </cell>
          <cell r="AH93" t="str">
            <v>Pagado</v>
          </cell>
          <cell r="AI93" t="str">
            <v>0100</v>
          </cell>
          <cell r="AJ93">
            <v>21622975</v>
          </cell>
          <cell r="AK93">
            <v>21622975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7192466.5899999999</v>
          </cell>
          <cell r="AS93">
            <v>14430508.41</v>
          </cell>
          <cell r="AT93">
            <v>0</v>
          </cell>
          <cell r="AU93">
            <v>0</v>
          </cell>
          <cell r="AV93" t="str">
            <v>cruce|GIRO DIRECTO DEL M.PS.  MES DE ENERO DE 2019. CAPITADO</v>
          </cell>
          <cell r="AW93" t="str">
            <v>2593766</v>
          </cell>
          <cell r="AX93" t="str">
            <v>18625|19500</v>
          </cell>
          <cell r="AY93" t="str">
            <v>0</v>
          </cell>
          <cell r="AZ93" t="str">
            <v>5481|17263</v>
          </cell>
        </row>
        <row r="94">
          <cell r="G94">
            <v>103</v>
          </cell>
          <cell r="H94" t="str">
            <v>ADMINISTRADORA</v>
          </cell>
          <cell r="I94">
            <v>18201</v>
          </cell>
          <cell r="J94" t="str">
            <v>CONTRIBUTIVO MOVILIDAD</v>
          </cell>
          <cell r="K94" t="str">
            <v>-</v>
          </cell>
          <cell r="L94" t="str">
            <v>P</v>
          </cell>
          <cell r="M94" t="str">
            <v>NINGUNO</v>
          </cell>
          <cell r="N94">
            <v>2019</v>
          </cell>
          <cell r="O94">
            <v>1</v>
          </cell>
          <cell r="P94">
            <v>43466</v>
          </cell>
          <cell r="Q94">
            <v>43496</v>
          </cell>
          <cell r="R94">
            <v>43515</v>
          </cell>
          <cell r="S94">
            <v>421611.2</v>
          </cell>
          <cell r="T94">
            <v>0</v>
          </cell>
          <cell r="U94">
            <v>0</v>
          </cell>
          <cell r="V94">
            <v>421611.2</v>
          </cell>
          <cell r="W94">
            <v>421611.2</v>
          </cell>
          <cell r="X94">
            <v>0</v>
          </cell>
          <cell r="Y94">
            <v>0</v>
          </cell>
          <cell r="Z94" t="str">
            <v>NA</v>
          </cell>
          <cell r="AA94" t="str">
            <v>NA</v>
          </cell>
          <cell r="AB94">
            <v>0</v>
          </cell>
          <cell r="AC94">
            <v>0</v>
          </cell>
          <cell r="AD94">
            <v>0</v>
          </cell>
          <cell r="AE94">
            <v>43476</v>
          </cell>
          <cell r="AF94" t="str">
            <v>FACCS</v>
          </cell>
          <cell r="AG94" t="str">
            <v>IPSBC</v>
          </cell>
          <cell r="AH94" t="str">
            <v>Pagado</v>
          </cell>
          <cell r="AI94" t="str">
            <v>0103</v>
          </cell>
          <cell r="AJ94">
            <v>421611.2</v>
          </cell>
          <cell r="AK94">
            <v>421611.2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421611.2</v>
          </cell>
          <cell r="AS94">
            <v>0</v>
          </cell>
          <cell r="AT94">
            <v>0</v>
          </cell>
          <cell r="AU94">
            <v>0</v>
          </cell>
          <cell r="AV94" t="str">
            <v>NA</v>
          </cell>
          <cell r="AW94" t="str">
            <v>170061</v>
          </cell>
          <cell r="AX94" t="str">
            <v>0</v>
          </cell>
          <cell r="AY94" t="str">
            <v>0</v>
          </cell>
          <cell r="AZ94" t="str">
            <v>27622</v>
          </cell>
        </row>
        <row r="95">
          <cell r="G95">
            <v>99</v>
          </cell>
          <cell r="H95" t="str">
            <v>ADMINISTRADORA</v>
          </cell>
          <cell r="I95">
            <v>18201</v>
          </cell>
          <cell r="J95" t="str">
            <v>CONTRIBUTIVO MOVILIDAD</v>
          </cell>
          <cell r="K95" t="str">
            <v>-</v>
          </cell>
          <cell r="L95" t="str">
            <v>P</v>
          </cell>
          <cell r="M95" t="str">
            <v>NINGUNO</v>
          </cell>
          <cell r="N95">
            <v>2018</v>
          </cell>
          <cell r="O95">
            <v>12</v>
          </cell>
          <cell r="P95">
            <v>43435</v>
          </cell>
          <cell r="Q95">
            <v>43465</v>
          </cell>
          <cell r="R95">
            <v>43515</v>
          </cell>
          <cell r="S95">
            <v>422816</v>
          </cell>
          <cell r="T95">
            <v>0</v>
          </cell>
          <cell r="U95">
            <v>0</v>
          </cell>
          <cell r="V95">
            <v>422816</v>
          </cell>
          <cell r="W95">
            <v>422816</v>
          </cell>
          <cell r="X95">
            <v>0</v>
          </cell>
          <cell r="Y95">
            <v>0</v>
          </cell>
          <cell r="Z95" t="str">
            <v>NA</v>
          </cell>
          <cell r="AA95" t="str">
            <v>NA</v>
          </cell>
          <cell r="AB95">
            <v>0</v>
          </cell>
          <cell r="AC95">
            <v>0</v>
          </cell>
          <cell r="AD95">
            <v>0</v>
          </cell>
          <cell r="AE95">
            <v>43438</v>
          </cell>
          <cell r="AF95" t="str">
            <v>FACCS</v>
          </cell>
          <cell r="AG95" t="str">
            <v>IPSBC</v>
          </cell>
          <cell r="AH95" t="str">
            <v>Pagado</v>
          </cell>
          <cell r="AI95" t="str">
            <v>0099</v>
          </cell>
          <cell r="AJ95">
            <v>422816</v>
          </cell>
          <cell r="AK95">
            <v>422816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422816</v>
          </cell>
          <cell r="AS95">
            <v>0</v>
          </cell>
          <cell r="AT95">
            <v>0</v>
          </cell>
          <cell r="AU95">
            <v>0</v>
          </cell>
          <cell r="AV95" t="str">
            <v>NA</v>
          </cell>
          <cell r="AW95" t="str">
            <v>155831</v>
          </cell>
          <cell r="AX95" t="str">
            <v>0</v>
          </cell>
          <cell r="AY95" t="str">
            <v>0</v>
          </cell>
          <cell r="AZ95" t="str">
            <v>26360</v>
          </cell>
        </row>
        <row r="96">
          <cell r="G96">
            <v>97</v>
          </cell>
          <cell r="H96" t="str">
            <v>ADMINISTRADORA</v>
          </cell>
          <cell r="I96">
            <v>18201</v>
          </cell>
          <cell r="J96" t="str">
            <v>SUBSIDIADO PLENO</v>
          </cell>
          <cell r="K96" t="str">
            <v>-</v>
          </cell>
          <cell r="L96" t="str">
            <v>P</v>
          </cell>
          <cell r="M96" t="str">
            <v>NINGUNO</v>
          </cell>
          <cell r="N96">
            <v>2018</v>
          </cell>
          <cell r="O96">
            <v>12</v>
          </cell>
          <cell r="P96">
            <v>43435</v>
          </cell>
          <cell r="Q96">
            <v>43465</v>
          </cell>
          <cell r="R96">
            <v>43515</v>
          </cell>
          <cell r="S96">
            <v>14285704.4</v>
          </cell>
          <cell r="T96">
            <v>0</v>
          </cell>
          <cell r="U96">
            <v>0</v>
          </cell>
          <cell r="V96">
            <v>14285704.4</v>
          </cell>
          <cell r="W96">
            <v>14285704.4</v>
          </cell>
          <cell r="X96">
            <v>0</v>
          </cell>
          <cell r="Y96">
            <v>0</v>
          </cell>
          <cell r="Z96" t="str">
            <v>NA</v>
          </cell>
          <cell r="AA96" t="str">
            <v>NA</v>
          </cell>
          <cell r="AB96">
            <v>0</v>
          </cell>
          <cell r="AC96">
            <v>0</v>
          </cell>
          <cell r="AD96">
            <v>0</v>
          </cell>
          <cell r="AE96">
            <v>43438</v>
          </cell>
          <cell r="AF96" t="str">
            <v>FACSS</v>
          </cell>
          <cell r="AG96" t="str">
            <v>IPSPU</v>
          </cell>
          <cell r="AH96" t="str">
            <v>Pagado</v>
          </cell>
          <cell r="AI96" t="str">
            <v>0097</v>
          </cell>
          <cell r="AJ96">
            <v>14285704.4</v>
          </cell>
          <cell r="AK96">
            <v>14285704.4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12648238.039999999</v>
          </cell>
          <cell r="AT96">
            <v>0</v>
          </cell>
          <cell r="AU96">
            <v>1637466.3599999999</v>
          </cell>
          <cell r="AV96" t="str">
            <v>GIRO DIRECTO DEL M.PS.  MES DE DICIEMBRE DE 2018. CAPITADO|Aplicación automática al liberar Nota crédito NCPSS/698 con factura asociada FACSS/2424738.</v>
          </cell>
          <cell r="AW96" t="str">
            <v>2424738</v>
          </cell>
          <cell r="AX96" t="str">
            <v>18625</v>
          </cell>
          <cell r="AY96" t="str">
            <v>698</v>
          </cell>
          <cell r="AZ96" t="str">
            <v>0</v>
          </cell>
        </row>
        <row r="97">
          <cell r="G97">
            <v>96</v>
          </cell>
          <cell r="H97" t="str">
            <v>ADMINISTRADORA</v>
          </cell>
          <cell r="I97">
            <v>18197</v>
          </cell>
          <cell r="J97" t="str">
            <v>SUBSIDIADO PLENO</v>
          </cell>
          <cell r="K97" t="str">
            <v>-</v>
          </cell>
          <cell r="L97" t="str">
            <v>P</v>
          </cell>
          <cell r="M97" t="str">
            <v>NINGUNO</v>
          </cell>
          <cell r="N97">
            <v>2018</v>
          </cell>
          <cell r="O97">
            <v>12</v>
          </cell>
          <cell r="P97">
            <v>43435</v>
          </cell>
          <cell r="Q97">
            <v>43465</v>
          </cell>
          <cell r="R97">
            <v>43515</v>
          </cell>
          <cell r="S97">
            <v>19642843.550000001</v>
          </cell>
          <cell r="T97">
            <v>0</v>
          </cell>
          <cell r="U97">
            <v>0</v>
          </cell>
          <cell r="V97">
            <v>19642843.550000001</v>
          </cell>
          <cell r="W97">
            <v>19642843.550000001</v>
          </cell>
          <cell r="X97">
            <v>0</v>
          </cell>
          <cell r="Y97">
            <v>0</v>
          </cell>
          <cell r="Z97" t="str">
            <v>NA</v>
          </cell>
          <cell r="AA97" t="str">
            <v>NA</v>
          </cell>
          <cell r="AB97">
            <v>0</v>
          </cell>
          <cell r="AC97">
            <v>0</v>
          </cell>
          <cell r="AD97">
            <v>0</v>
          </cell>
          <cell r="AE97">
            <v>43438</v>
          </cell>
          <cell r="AF97" t="str">
            <v>FACSS</v>
          </cell>
          <cell r="AG97" t="str">
            <v>IPSPU</v>
          </cell>
          <cell r="AH97" t="str">
            <v>Pagado</v>
          </cell>
          <cell r="AI97" t="str">
            <v>0096</v>
          </cell>
          <cell r="AJ97">
            <v>19642843.550000001</v>
          </cell>
          <cell r="AK97">
            <v>19642843.550000001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17710687.550000001</v>
          </cell>
          <cell r="AT97">
            <v>0</v>
          </cell>
          <cell r="AU97">
            <v>1932156</v>
          </cell>
          <cell r="AV97" t="str">
            <v>GIRO DIRECTO DEL M.PS.  MES DE DICIEMBRE DE 2018. CAPITADO|Aplicación automática al liberar Nota crédito NCRCS/515 con factura asociada FACSS/2424687.</v>
          </cell>
          <cell r="AW97" t="str">
            <v>2424687</v>
          </cell>
          <cell r="AX97" t="str">
            <v>18625</v>
          </cell>
          <cell r="AY97" t="str">
            <v>515</v>
          </cell>
          <cell r="AZ97" t="str">
            <v>0</v>
          </cell>
        </row>
        <row r="98">
          <cell r="G98">
            <v>101</v>
          </cell>
          <cell r="H98" t="str">
            <v>ADMINISTRADORA</v>
          </cell>
          <cell r="I98">
            <v>18201</v>
          </cell>
          <cell r="J98" t="str">
            <v>SUBSIDIADO PLENO</v>
          </cell>
          <cell r="K98" t="str">
            <v>-</v>
          </cell>
          <cell r="L98" t="str">
            <v>P</v>
          </cell>
          <cell r="M98" t="str">
            <v>NINGUNO</v>
          </cell>
          <cell r="N98">
            <v>2019</v>
          </cell>
          <cell r="O98">
            <v>1</v>
          </cell>
          <cell r="P98">
            <v>43466</v>
          </cell>
          <cell r="Q98">
            <v>43496</v>
          </cell>
          <cell r="R98">
            <v>43515</v>
          </cell>
          <cell r="S98">
            <v>15725800</v>
          </cell>
          <cell r="T98">
            <v>0</v>
          </cell>
          <cell r="U98">
            <v>0</v>
          </cell>
          <cell r="V98">
            <v>15725800</v>
          </cell>
          <cell r="W98">
            <v>15725800</v>
          </cell>
          <cell r="X98">
            <v>0</v>
          </cell>
          <cell r="Y98">
            <v>0</v>
          </cell>
          <cell r="Z98" t="str">
            <v>NA</v>
          </cell>
          <cell r="AA98" t="str">
            <v>NA</v>
          </cell>
          <cell r="AB98">
            <v>0</v>
          </cell>
          <cell r="AC98">
            <v>0</v>
          </cell>
          <cell r="AD98">
            <v>0</v>
          </cell>
          <cell r="AE98">
            <v>43476</v>
          </cell>
          <cell r="AF98" t="str">
            <v>FACSS</v>
          </cell>
          <cell r="AG98" t="str">
            <v>IPSPU</v>
          </cell>
          <cell r="AH98" t="str">
            <v>Pagado</v>
          </cell>
          <cell r="AI98" t="str">
            <v>0101</v>
          </cell>
          <cell r="AJ98">
            <v>15725800</v>
          </cell>
          <cell r="AK98">
            <v>15725800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15725800</v>
          </cell>
          <cell r="AT98">
            <v>0</v>
          </cell>
          <cell r="AU98">
            <v>0</v>
          </cell>
          <cell r="AV98" t="str">
            <v>GIRO DIRECTO DEL M.PS.  MES DE ENERO DE 2019. CAPITADO</v>
          </cell>
          <cell r="AW98" t="str">
            <v>2593769</v>
          </cell>
          <cell r="AX98" t="str">
            <v>19500</v>
          </cell>
          <cell r="AY98" t="str">
            <v>0</v>
          </cell>
          <cell r="AZ98" t="str">
            <v>0</v>
          </cell>
        </row>
        <row r="99">
          <cell r="G99">
            <v>98</v>
          </cell>
          <cell r="H99" t="str">
            <v>ADMINISTRADORA</v>
          </cell>
          <cell r="I99">
            <v>18197</v>
          </cell>
          <cell r="J99" t="str">
            <v>CONTRIBUTIVO MOVILIDAD</v>
          </cell>
          <cell r="K99" t="str">
            <v>-</v>
          </cell>
          <cell r="L99" t="str">
            <v>P</v>
          </cell>
          <cell r="M99" t="str">
            <v>NINGUNO</v>
          </cell>
          <cell r="N99">
            <v>2018</v>
          </cell>
          <cell r="O99">
            <v>12</v>
          </cell>
          <cell r="P99">
            <v>43435</v>
          </cell>
          <cell r="Q99">
            <v>43465</v>
          </cell>
          <cell r="R99">
            <v>43515</v>
          </cell>
          <cell r="S99">
            <v>581372</v>
          </cell>
          <cell r="T99">
            <v>0</v>
          </cell>
          <cell r="U99">
            <v>0</v>
          </cell>
          <cell r="V99">
            <v>581372</v>
          </cell>
          <cell r="W99">
            <v>581372</v>
          </cell>
          <cell r="X99">
            <v>0</v>
          </cell>
          <cell r="Y99">
            <v>0</v>
          </cell>
          <cell r="Z99" t="str">
            <v>NA</v>
          </cell>
          <cell r="AA99" t="str">
            <v>NA</v>
          </cell>
          <cell r="AB99">
            <v>0</v>
          </cell>
          <cell r="AC99">
            <v>0</v>
          </cell>
          <cell r="AD99">
            <v>0</v>
          </cell>
          <cell r="AE99">
            <v>43438</v>
          </cell>
          <cell r="AF99" t="str">
            <v>FACCS</v>
          </cell>
          <cell r="AG99" t="str">
            <v>IPSBC</v>
          </cell>
          <cell r="AH99" t="str">
            <v>Pagado</v>
          </cell>
          <cell r="AI99" t="str">
            <v>0098</v>
          </cell>
          <cell r="AJ99">
            <v>581372</v>
          </cell>
          <cell r="AK99">
            <v>581372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581372</v>
          </cell>
          <cell r="AS99">
            <v>0</v>
          </cell>
          <cell r="AT99">
            <v>0</v>
          </cell>
          <cell r="AU99">
            <v>0</v>
          </cell>
          <cell r="AV99" t="str">
            <v>NA</v>
          </cell>
          <cell r="AW99" t="str">
            <v>155813</v>
          </cell>
          <cell r="AX99" t="str">
            <v>0</v>
          </cell>
          <cell r="AY99" t="str">
            <v>0</v>
          </cell>
          <cell r="AZ99" t="str">
            <v>26360</v>
          </cell>
        </row>
        <row r="100">
          <cell r="G100">
            <v>107</v>
          </cell>
          <cell r="H100" t="str">
            <v>ADMINISTRADORA</v>
          </cell>
          <cell r="I100">
            <v>18201</v>
          </cell>
          <cell r="J100" t="str">
            <v>CONTRIBUTIVO MOVILIDAD</v>
          </cell>
          <cell r="K100" t="str">
            <v>-</v>
          </cell>
          <cell r="L100" t="str">
            <v>P</v>
          </cell>
          <cell r="M100" t="str">
            <v>NINGUNO</v>
          </cell>
          <cell r="N100">
            <v>2019</v>
          </cell>
          <cell r="O100">
            <v>2</v>
          </cell>
          <cell r="P100">
            <v>43497</v>
          </cell>
          <cell r="Q100">
            <v>43524</v>
          </cell>
          <cell r="R100">
            <v>43532</v>
          </cell>
          <cell r="S100">
            <v>466042</v>
          </cell>
          <cell r="T100">
            <v>0</v>
          </cell>
          <cell r="U100">
            <v>0</v>
          </cell>
          <cell r="V100">
            <v>466042</v>
          </cell>
          <cell r="W100">
            <v>466042</v>
          </cell>
          <cell r="X100">
            <v>0</v>
          </cell>
          <cell r="Y100">
            <v>0</v>
          </cell>
          <cell r="Z100" t="str">
            <v>NA</v>
          </cell>
          <cell r="AA100" t="str">
            <v>NA</v>
          </cell>
          <cell r="AB100">
            <v>0</v>
          </cell>
          <cell r="AC100">
            <v>0</v>
          </cell>
          <cell r="AD100">
            <v>0</v>
          </cell>
          <cell r="AE100">
            <v>43503</v>
          </cell>
          <cell r="AF100" t="str">
            <v>FACCS</v>
          </cell>
          <cell r="AG100" t="str">
            <v>IPSBC</v>
          </cell>
          <cell r="AH100" t="str">
            <v>Pagado</v>
          </cell>
          <cell r="AI100" t="str">
            <v>0107</v>
          </cell>
          <cell r="AJ100">
            <v>466042</v>
          </cell>
          <cell r="AK100">
            <v>466042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466042</v>
          </cell>
          <cell r="AS100">
            <v>0</v>
          </cell>
          <cell r="AT100">
            <v>0</v>
          </cell>
          <cell r="AU100">
            <v>0</v>
          </cell>
          <cell r="AV100" t="str">
            <v>CRUCE CAPITA FEB</v>
          </cell>
          <cell r="AW100" t="str">
            <v>180943</v>
          </cell>
          <cell r="AX100" t="str">
            <v>0</v>
          </cell>
          <cell r="AY100" t="str">
            <v>0</v>
          </cell>
          <cell r="AZ100" t="str">
            <v>2425</v>
          </cell>
        </row>
        <row r="101">
          <cell r="G101">
            <v>106</v>
          </cell>
          <cell r="H101" t="str">
            <v>ADMINISTRADORA</v>
          </cell>
          <cell r="I101">
            <v>18197</v>
          </cell>
          <cell r="J101" t="str">
            <v>CONTRIBUTIVO MOVILIDAD</v>
          </cell>
          <cell r="K101" t="str">
            <v>-</v>
          </cell>
          <cell r="L101" t="str">
            <v>P</v>
          </cell>
          <cell r="M101" t="str">
            <v>NINGUNO</v>
          </cell>
          <cell r="N101">
            <v>2019</v>
          </cell>
          <cell r="O101">
            <v>2</v>
          </cell>
          <cell r="P101">
            <v>43497</v>
          </cell>
          <cell r="Q101">
            <v>43524</v>
          </cell>
          <cell r="R101">
            <v>43532</v>
          </cell>
          <cell r="S101">
            <v>640807.75</v>
          </cell>
          <cell r="T101">
            <v>0</v>
          </cell>
          <cell r="U101">
            <v>0</v>
          </cell>
          <cell r="V101">
            <v>640807.75</v>
          </cell>
          <cell r="W101">
            <v>640807.75</v>
          </cell>
          <cell r="X101">
            <v>0</v>
          </cell>
          <cell r="Y101">
            <v>0</v>
          </cell>
          <cell r="Z101" t="str">
            <v>NA</v>
          </cell>
          <cell r="AA101" t="str">
            <v>NA</v>
          </cell>
          <cell r="AB101">
            <v>0</v>
          </cell>
          <cell r="AC101">
            <v>0</v>
          </cell>
          <cell r="AD101">
            <v>0</v>
          </cell>
          <cell r="AE101">
            <v>43503</v>
          </cell>
          <cell r="AF101" t="str">
            <v>FACCS</v>
          </cell>
          <cell r="AG101" t="str">
            <v>IPSBC</v>
          </cell>
          <cell r="AH101" t="str">
            <v>Pagado</v>
          </cell>
          <cell r="AI101" t="str">
            <v>0106</v>
          </cell>
          <cell r="AJ101">
            <v>640807.75</v>
          </cell>
          <cell r="AK101">
            <v>640807.75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640807.75</v>
          </cell>
          <cell r="AS101">
            <v>0</v>
          </cell>
          <cell r="AT101">
            <v>0</v>
          </cell>
          <cell r="AU101">
            <v>0</v>
          </cell>
          <cell r="AV101" t="str">
            <v>CRUCE CAPITA FEB</v>
          </cell>
          <cell r="AW101" t="str">
            <v>181131</v>
          </cell>
          <cell r="AX101" t="str">
            <v>0</v>
          </cell>
          <cell r="AY101" t="str">
            <v>0</v>
          </cell>
          <cell r="AZ101" t="str">
            <v>2425</v>
          </cell>
        </row>
        <row r="102">
          <cell r="G102">
            <v>104</v>
          </cell>
          <cell r="H102" t="str">
            <v>ADMINISTRADORA</v>
          </cell>
          <cell r="I102">
            <v>18197</v>
          </cell>
          <cell r="J102" t="str">
            <v>SUBSIDIADO PLENO</v>
          </cell>
          <cell r="K102" t="str">
            <v>-</v>
          </cell>
          <cell r="L102" t="str">
            <v>P</v>
          </cell>
          <cell r="M102" t="str">
            <v>NINGUNO</v>
          </cell>
          <cell r="N102">
            <v>2019</v>
          </cell>
          <cell r="O102">
            <v>2</v>
          </cell>
          <cell r="P102">
            <v>43497</v>
          </cell>
          <cell r="Q102">
            <v>43524</v>
          </cell>
          <cell r="R102">
            <v>43532</v>
          </cell>
          <cell r="S102">
            <v>21729028.199999999</v>
          </cell>
          <cell r="T102">
            <v>0</v>
          </cell>
          <cell r="U102">
            <v>0</v>
          </cell>
          <cell r="V102">
            <v>21729028.199999999</v>
          </cell>
          <cell r="W102">
            <v>21729028.199999999</v>
          </cell>
          <cell r="X102">
            <v>0</v>
          </cell>
          <cell r="Y102">
            <v>0</v>
          </cell>
          <cell r="Z102" t="str">
            <v>NA</v>
          </cell>
          <cell r="AA102" t="str">
            <v>NA</v>
          </cell>
          <cell r="AB102">
            <v>0</v>
          </cell>
          <cell r="AC102">
            <v>0</v>
          </cell>
          <cell r="AD102">
            <v>0</v>
          </cell>
          <cell r="AE102">
            <v>43503</v>
          </cell>
          <cell r="AF102" t="str">
            <v>FACSS</v>
          </cell>
          <cell r="AG102" t="str">
            <v>IPSPU</v>
          </cell>
          <cell r="AH102" t="str">
            <v>Pagado</v>
          </cell>
          <cell r="AI102" t="str">
            <v>0104</v>
          </cell>
          <cell r="AJ102">
            <v>21729028.199999999</v>
          </cell>
          <cell r="AK102">
            <v>21729028.199999999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183182.80000000002</v>
          </cell>
          <cell r="AS102">
            <v>21545845.399999999</v>
          </cell>
          <cell r="AT102">
            <v>0</v>
          </cell>
          <cell r="AU102">
            <v>0</v>
          </cell>
          <cell r="AV102" t="str">
            <v>GIRO DIRECTO DEL M.PS.  MES DE FEBRERO DE 2019. CAPITADO</v>
          </cell>
          <cell r="AW102" t="str">
            <v>2705306</v>
          </cell>
          <cell r="AX102" t="str">
            <v>19596</v>
          </cell>
          <cell r="AY102" t="str">
            <v>0</v>
          </cell>
          <cell r="AZ102" t="str">
            <v>17263</v>
          </cell>
        </row>
        <row r="103">
          <cell r="G103">
            <v>105</v>
          </cell>
          <cell r="H103" t="str">
            <v>ADMINISTRADORA</v>
          </cell>
          <cell r="I103">
            <v>18201</v>
          </cell>
          <cell r="J103" t="str">
            <v>SUBSIDIADO PLENO</v>
          </cell>
          <cell r="K103" t="str">
            <v>-</v>
          </cell>
          <cell r="L103" t="str">
            <v>P</v>
          </cell>
          <cell r="M103" t="str">
            <v>NINGUNO</v>
          </cell>
          <cell r="N103">
            <v>2019</v>
          </cell>
          <cell r="O103">
            <v>2</v>
          </cell>
          <cell r="P103">
            <v>43497</v>
          </cell>
          <cell r="Q103">
            <v>43524</v>
          </cell>
          <cell r="R103">
            <v>43532</v>
          </cell>
          <cell r="S103">
            <v>15802929.6</v>
          </cell>
          <cell r="T103">
            <v>0</v>
          </cell>
          <cell r="U103">
            <v>0</v>
          </cell>
          <cell r="V103">
            <v>15802929.6</v>
          </cell>
          <cell r="W103">
            <v>15802929.6</v>
          </cell>
          <cell r="X103">
            <v>0</v>
          </cell>
          <cell r="Y103">
            <v>0</v>
          </cell>
          <cell r="Z103" t="str">
            <v>NA</v>
          </cell>
          <cell r="AA103" t="str">
            <v>NA</v>
          </cell>
          <cell r="AB103">
            <v>0</v>
          </cell>
          <cell r="AC103">
            <v>0</v>
          </cell>
          <cell r="AD103">
            <v>0</v>
          </cell>
          <cell r="AE103">
            <v>43503</v>
          </cell>
          <cell r="AF103" t="str">
            <v>FACSS</v>
          </cell>
          <cell r="AG103" t="str">
            <v>IPSPU</v>
          </cell>
          <cell r="AH103" t="str">
            <v>Pagado</v>
          </cell>
          <cell r="AI103" t="str">
            <v>0105</v>
          </cell>
          <cell r="AJ103">
            <v>15802929.6</v>
          </cell>
          <cell r="AK103">
            <v>15802929.6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15802929.6</v>
          </cell>
          <cell r="AT103">
            <v>0</v>
          </cell>
          <cell r="AU103">
            <v>0</v>
          </cell>
          <cell r="AV103" t="str">
            <v>GIRO DIRECTO DEL M.PS.  MES DE FEBRERO DE 2019. CAPITADO</v>
          </cell>
          <cell r="AW103" t="str">
            <v>2705068</v>
          </cell>
          <cell r="AX103" t="str">
            <v>19596</v>
          </cell>
          <cell r="AY103" t="str">
            <v>0</v>
          </cell>
          <cell r="AZ103" t="str">
            <v>0</v>
          </cell>
        </row>
        <row r="104">
          <cell r="G104">
            <v>114</v>
          </cell>
          <cell r="H104" t="str">
            <v>ADMINISTRADORA</v>
          </cell>
          <cell r="I104">
            <v>18197</v>
          </cell>
          <cell r="J104" t="str">
            <v>SUBSIDIADO PLENO</v>
          </cell>
          <cell r="K104" t="str">
            <v>-</v>
          </cell>
          <cell r="L104" t="str">
            <v>P</v>
          </cell>
          <cell r="M104" t="str">
            <v>NINGUNO</v>
          </cell>
          <cell r="N104">
            <v>2019</v>
          </cell>
          <cell r="O104">
            <v>3</v>
          </cell>
          <cell r="P104">
            <v>43525</v>
          </cell>
          <cell r="Q104">
            <v>43555</v>
          </cell>
          <cell r="R104">
            <v>43567</v>
          </cell>
          <cell r="S104">
            <v>21780186.449999999</v>
          </cell>
          <cell r="T104">
            <v>0</v>
          </cell>
          <cell r="U104">
            <v>0</v>
          </cell>
          <cell r="V104">
            <v>21780186.449999999</v>
          </cell>
          <cell r="W104">
            <v>21780186.449999999</v>
          </cell>
          <cell r="X104">
            <v>0</v>
          </cell>
          <cell r="Y104">
            <v>0</v>
          </cell>
          <cell r="Z104" t="str">
            <v>NA</v>
          </cell>
          <cell r="AA104" t="str">
            <v>NA</v>
          </cell>
          <cell r="AB104">
            <v>0</v>
          </cell>
          <cell r="AC104">
            <v>4546339</v>
          </cell>
          <cell r="AD104">
            <v>0</v>
          </cell>
          <cell r="AE104">
            <v>43951</v>
          </cell>
          <cell r="AF104" t="str">
            <v>FNDRS</v>
          </cell>
          <cell r="AG104" t="str">
            <v>IPSPU</v>
          </cell>
          <cell r="AH104" t="str">
            <v>Pagado</v>
          </cell>
          <cell r="AI104" t="str">
            <v>0114</v>
          </cell>
          <cell r="AJ104">
            <v>4546339</v>
          </cell>
          <cell r="AK104">
            <v>4546339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4546339</v>
          </cell>
          <cell r="AS104">
            <v>0</v>
          </cell>
          <cell r="AT104">
            <v>0</v>
          </cell>
          <cell r="AU104">
            <v>0</v>
          </cell>
          <cell r="AV104" t="str">
            <v>NA</v>
          </cell>
          <cell r="AW104" t="str">
            <v>5074</v>
          </cell>
          <cell r="AX104" t="str">
            <v>0</v>
          </cell>
          <cell r="AY104" t="str">
            <v>0</v>
          </cell>
          <cell r="AZ104" t="str">
            <v>7566</v>
          </cell>
        </row>
        <row r="105">
          <cell r="G105">
            <v>117</v>
          </cell>
          <cell r="H105" t="str">
            <v>ADMINISTRADORA</v>
          </cell>
          <cell r="I105">
            <v>18201</v>
          </cell>
          <cell r="J105" t="str">
            <v>CONTRIBUTIVO MOVILIDAD</v>
          </cell>
          <cell r="K105" t="str">
            <v>-</v>
          </cell>
          <cell r="L105" t="str">
            <v>P</v>
          </cell>
          <cell r="M105" t="str">
            <v>NINGUNO</v>
          </cell>
          <cell r="N105">
            <v>2019</v>
          </cell>
          <cell r="O105">
            <v>3</v>
          </cell>
          <cell r="P105">
            <v>43525</v>
          </cell>
          <cell r="Q105">
            <v>43555</v>
          </cell>
          <cell r="R105">
            <v>43567</v>
          </cell>
          <cell r="S105">
            <v>570176.80000000005</v>
          </cell>
          <cell r="T105">
            <v>0</v>
          </cell>
          <cell r="U105">
            <v>0</v>
          </cell>
          <cell r="V105">
            <v>570176.80000000005</v>
          </cell>
          <cell r="W105">
            <v>570176.80000000005</v>
          </cell>
          <cell r="X105">
            <v>0</v>
          </cell>
          <cell r="Y105">
            <v>0</v>
          </cell>
          <cell r="Z105" t="str">
            <v>NA</v>
          </cell>
          <cell r="AA105" t="str">
            <v>NA</v>
          </cell>
          <cell r="AB105">
            <v>0</v>
          </cell>
          <cell r="AC105">
            <v>0</v>
          </cell>
          <cell r="AD105">
            <v>0</v>
          </cell>
          <cell r="AE105">
            <v>43529</v>
          </cell>
          <cell r="AF105" t="str">
            <v>FACCS</v>
          </cell>
          <cell r="AG105" t="str">
            <v>IPSBC</v>
          </cell>
          <cell r="AH105" t="str">
            <v>Pagado</v>
          </cell>
          <cell r="AI105" t="str">
            <v>0117</v>
          </cell>
          <cell r="AJ105">
            <v>570176.80000000005</v>
          </cell>
          <cell r="AK105">
            <v>570176.80000000005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570176.80000000005</v>
          </cell>
          <cell r="AS105">
            <v>0</v>
          </cell>
          <cell r="AT105">
            <v>0</v>
          </cell>
          <cell r="AU105">
            <v>0</v>
          </cell>
          <cell r="AV105" t="str">
            <v>NA</v>
          </cell>
          <cell r="AW105" t="str">
            <v>188858</v>
          </cell>
          <cell r="AX105" t="str">
            <v>0</v>
          </cell>
          <cell r="AY105" t="str">
            <v>0</v>
          </cell>
          <cell r="AZ105" t="str">
            <v>29570</v>
          </cell>
        </row>
        <row r="106">
          <cell r="G106">
            <v>115</v>
          </cell>
          <cell r="H106" t="str">
            <v>ADMINISTRADORA</v>
          </cell>
          <cell r="I106">
            <v>18201</v>
          </cell>
          <cell r="J106" t="str">
            <v>SUBSIDIADO PLENO</v>
          </cell>
          <cell r="K106" t="str">
            <v>-</v>
          </cell>
          <cell r="L106" t="str">
            <v>P</v>
          </cell>
          <cell r="M106" t="str">
            <v>NINGUNO</v>
          </cell>
          <cell r="N106">
            <v>2019</v>
          </cell>
          <cell r="O106">
            <v>3</v>
          </cell>
          <cell r="P106">
            <v>43525</v>
          </cell>
          <cell r="Q106">
            <v>43555</v>
          </cell>
          <cell r="R106">
            <v>43567</v>
          </cell>
          <cell r="S106">
            <v>15840135.6</v>
          </cell>
          <cell r="T106">
            <v>0</v>
          </cell>
          <cell r="U106">
            <v>0</v>
          </cell>
          <cell r="V106">
            <v>15840135.6</v>
          </cell>
          <cell r="W106">
            <v>15840135.6</v>
          </cell>
          <cell r="X106">
            <v>0</v>
          </cell>
          <cell r="Y106">
            <v>0</v>
          </cell>
          <cell r="Z106" t="str">
            <v>NA</v>
          </cell>
          <cell r="AA106" t="str">
            <v>NA</v>
          </cell>
          <cell r="AB106">
            <v>0</v>
          </cell>
          <cell r="AC106">
            <v>1261149</v>
          </cell>
          <cell r="AD106">
            <v>0</v>
          </cell>
          <cell r="AE106">
            <v>43951</v>
          </cell>
          <cell r="AF106" t="str">
            <v>FNDRS</v>
          </cell>
          <cell r="AG106" t="str">
            <v>IPSPU</v>
          </cell>
          <cell r="AH106" t="str">
            <v>Pagado</v>
          </cell>
          <cell r="AI106" t="str">
            <v>0115</v>
          </cell>
          <cell r="AJ106">
            <v>1261149</v>
          </cell>
          <cell r="AK106">
            <v>1261149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1261149</v>
          </cell>
          <cell r="AS106">
            <v>0</v>
          </cell>
          <cell r="AT106">
            <v>0</v>
          </cell>
          <cell r="AU106">
            <v>0</v>
          </cell>
          <cell r="AV106" t="str">
            <v>NA</v>
          </cell>
          <cell r="AW106" t="str">
            <v>5075</v>
          </cell>
          <cell r="AX106" t="str">
            <v>0</v>
          </cell>
          <cell r="AY106" t="str">
            <v>0</v>
          </cell>
          <cell r="AZ106" t="str">
            <v>7566</v>
          </cell>
        </row>
        <row r="107">
          <cell r="G107">
            <v>115</v>
          </cell>
          <cell r="H107" t="str">
            <v>ADMINISTRADORA</v>
          </cell>
          <cell r="I107">
            <v>18201</v>
          </cell>
          <cell r="J107" t="str">
            <v>SUBSIDIADO PLENO</v>
          </cell>
          <cell r="K107" t="str">
            <v>-</v>
          </cell>
          <cell r="L107" t="str">
            <v>P</v>
          </cell>
          <cell r="M107" t="str">
            <v>NINGUNO</v>
          </cell>
          <cell r="N107">
            <v>2019</v>
          </cell>
          <cell r="O107">
            <v>3</v>
          </cell>
          <cell r="P107">
            <v>43525</v>
          </cell>
          <cell r="Q107">
            <v>43555</v>
          </cell>
          <cell r="R107">
            <v>43567</v>
          </cell>
          <cell r="S107">
            <v>15840135.6</v>
          </cell>
          <cell r="T107">
            <v>0</v>
          </cell>
          <cell r="U107">
            <v>0</v>
          </cell>
          <cell r="V107">
            <v>15840135.6</v>
          </cell>
          <cell r="W107">
            <v>15840135.6</v>
          </cell>
          <cell r="X107">
            <v>0</v>
          </cell>
          <cell r="Y107">
            <v>0</v>
          </cell>
          <cell r="Z107" t="str">
            <v>NA</v>
          </cell>
          <cell r="AA107" t="str">
            <v>NA</v>
          </cell>
          <cell r="AB107">
            <v>0</v>
          </cell>
          <cell r="AC107">
            <v>1261149</v>
          </cell>
          <cell r="AD107">
            <v>0</v>
          </cell>
          <cell r="AE107">
            <v>43529</v>
          </cell>
          <cell r="AF107" t="str">
            <v>FACSS</v>
          </cell>
          <cell r="AG107" t="str">
            <v>IPSPU</v>
          </cell>
          <cell r="AH107" t="str">
            <v>Pagado</v>
          </cell>
          <cell r="AI107" t="str">
            <v>0115</v>
          </cell>
          <cell r="AJ107">
            <v>15840135.6</v>
          </cell>
          <cell r="AK107">
            <v>15840135.6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12376526.57</v>
          </cell>
          <cell r="AT107">
            <v>0</v>
          </cell>
          <cell r="AU107">
            <v>3463609.0300000003</v>
          </cell>
          <cell r="AV107" t="str">
            <v>GIRO DIRECTO DEL M.PS.  MES DE MARZO DE 2019. CAPITADO|Aplicación automática al liberar Nota crédito NCPSS/752 con factura asociada FACSS/2789523.|Aplicación automática al liberar Nota crédito NCPSS/753 con factura asociada FACSS/2789523.</v>
          </cell>
          <cell r="AW107" t="str">
            <v>2789523</v>
          </cell>
          <cell r="AX107" t="str">
            <v>20563</v>
          </cell>
          <cell r="AY107" t="str">
            <v>752|753</v>
          </cell>
          <cell r="AZ107" t="str">
            <v>0</v>
          </cell>
        </row>
        <row r="108">
          <cell r="G108">
            <v>116</v>
          </cell>
          <cell r="H108" t="str">
            <v>ADMINISTRADORA</v>
          </cell>
          <cell r="I108">
            <v>18197</v>
          </cell>
          <cell r="J108" t="str">
            <v>CONTRIBUTIVO MOVILIDAD</v>
          </cell>
          <cell r="K108" t="str">
            <v>-</v>
          </cell>
          <cell r="L108" t="str">
            <v>P</v>
          </cell>
          <cell r="M108" t="str">
            <v>NINGUNO</v>
          </cell>
          <cell r="N108">
            <v>2019</v>
          </cell>
          <cell r="O108">
            <v>3</v>
          </cell>
          <cell r="P108">
            <v>43525</v>
          </cell>
          <cell r="Q108">
            <v>43555</v>
          </cell>
          <cell r="R108">
            <v>43567</v>
          </cell>
          <cell r="S108">
            <v>783993.1</v>
          </cell>
          <cell r="T108">
            <v>0</v>
          </cell>
          <cell r="U108">
            <v>0</v>
          </cell>
          <cell r="V108">
            <v>783993.1</v>
          </cell>
          <cell r="W108">
            <v>783993.1</v>
          </cell>
          <cell r="X108">
            <v>0</v>
          </cell>
          <cell r="Y108">
            <v>0</v>
          </cell>
          <cell r="Z108" t="str">
            <v>NA</v>
          </cell>
          <cell r="AA108" t="str">
            <v>NA</v>
          </cell>
          <cell r="AB108">
            <v>0</v>
          </cell>
          <cell r="AC108">
            <v>0</v>
          </cell>
          <cell r="AD108">
            <v>0</v>
          </cell>
          <cell r="AE108">
            <v>43529</v>
          </cell>
          <cell r="AF108" t="str">
            <v>FACCS</v>
          </cell>
          <cell r="AG108" t="str">
            <v>IPSBC</v>
          </cell>
          <cell r="AH108" t="str">
            <v>Pagado</v>
          </cell>
          <cell r="AI108" t="str">
            <v>0116</v>
          </cell>
          <cell r="AJ108">
            <v>783993.1</v>
          </cell>
          <cell r="AK108">
            <v>783993.1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783993.1</v>
          </cell>
          <cell r="AS108">
            <v>0</v>
          </cell>
          <cell r="AT108">
            <v>0</v>
          </cell>
          <cell r="AU108">
            <v>0</v>
          </cell>
          <cell r="AV108" t="str">
            <v>NA</v>
          </cell>
          <cell r="AW108" t="str">
            <v>188590</v>
          </cell>
          <cell r="AX108" t="str">
            <v>0</v>
          </cell>
          <cell r="AY108" t="str">
            <v>0</v>
          </cell>
          <cell r="AZ108" t="str">
            <v>29570</v>
          </cell>
        </row>
        <row r="109">
          <cell r="G109">
            <v>114</v>
          </cell>
          <cell r="H109" t="str">
            <v>ADMINISTRADORA</v>
          </cell>
          <cell r="I109">
            <v>18197</v>
          </cell>
          <cell r="J109" t="str">
            <v>SUBSIDIADO PLENO</v>
          </cell>
          <cell r="K109" t="str">
            <v>-</v>
          </cell>
          <cell r="L109" t="str">
            <v>P</v>
          </cell>
          <cell r="M109" t="str">
            <v>NINGUNO</v>
          </cell>
          <cell r="N109">
            <v>2019</v>
          </cell>
          <cell r="O109">
            <v>3</v>
          </cell>
          <cell r="P109">
            <v>43525</v>
          </cell>
          <cell r="Q109">
            <v>43555</v>
          </cell>
          <cell r="R109">
            <v>43567</v>
          </cell>
          <cell r="S109">
            <v>21780186.449999999</v>
          </cell>
          <cell r="T109">
            <v>0</v>
          </cell>
          <cell r="U109">
            <v>0</v>
          </cell>
          <cell r="V109">
            <v>21780186.449999999</v>
          </cell>
          <cell r="W109">
            <v>21780186.449999999</v>
          </cell>
          <cell r="X109">
            <v>0</v>
          </cell>
          <cell r="Y109">
            <v>0</v>
          </cell>
          <cell r="Z109" t="str">
            <v>NA</v>
          </cell>
          <cell r="AA109" t="str">
            <v>NA</v>
          </cell>
          <cell r="AB109">
            <v>0</v>
          </cell>
          <cell r="AC109">
            <v>4546339</v>
          </cell>
          <cell r="AD109">
            <v>0</v>
          </cell>
          <cell r="AE109">
            <v>43529</v>
          </cell>
          <cell r="AF109" t="str">
            <v>FACSS</v>
          </cell>
          <cell r="AG109" t="str">
            <v>IPSPU</v>
          </cell>
          <cell r="AH109" t="str">
            <v>Pagado</v>
          </cell>
          <cell r="AI109" t="str">
            <v>0114</v>
          </cell>
          <cell r="AJ109">
            <v>21780186.449999999</v>
          </cell>
          <cell r="AK109">
            <v>21780186.449999999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88364.02</v>
          </cell>
          <cell r="AS109">
            <v>19759666.43</v>
          </cell>
          <cell r="AT109">
            <v>0</v>
          </cell>
          <cell r="AU109">
            <v>1932156</v>
          </cell>
          <cell r="AV109" t="str">
            <v>GIRO DIRECTO DEL M.PS.  MES DE MARZO DE 2019. CAPITADO|Aplicación automática al liberar Nota crédito NCRCS/560 con factura asociada FACSS/2789244.</v>
          </cell>
          <cell r="AW109" t="str">
            <v>2789244</v>
          </cell>
          <cell r="AX109" t="str">
            <v>20563</v>
          </cell>
          <cell r="AY109" t="str">
            <v>560</v>
          </cell>
          <cell r="AZ109" t="str">
            <v>16987</v>
          </cell>
        </row>
        <row r="110">
          <cell r="G110">
            <v>0</v>
          </cell>
          <cell r="H110" t="str">
            <v>ADMINISTRADORA</v>
          </cell>
          <cell r="I110">
            <v>19180</v>
          </cell>
          <cell r="J110" t="str">
            <v>CONTRIBUTIVO MOVILIDAD</v>
          </cell>
          <cell r="K110" t="str">
            <v>-</v>
          </cell>
          <cell r="L110" t="str">
            <v>P</v>
          </cell>
          <cell r="M110" t="str">
            <v>NINGUNO</v>
          </cell>
          <cell r="N110">
            <v>2019</v>
          </cell>
          <cell r="O110">
            <v>5</v>
          </cell>
          <cell r="P110">
            <v>43586</v>
          </cell>
          <cell r="Q110">
            <v>43586</v>
          </cell>
          <cell r="R110">
            <v>43592</v>
          </cell>
          <cell r="S110">
            <v>619839.6</v>
          </cell>
          <cell r="T110">
            <v>0</v>
          </cell>
          <cell r="U110">
            <v>0</v>
          </cell>
          <cell r="V110">
            <v>619839.6</v>
          </cell>
          <cell r="W110">
            <v>619839.6</v>
          </cell>
          <cell r="X110">
            <v>0</v>
          </cell>
          <cell r="Y110">
            <v>0</v>
          </cell>
          <cell r="Z110" t="str">
            <v>NA</v>
          </cell>
          <cell r="AA110" t="str">
            <v>NA</v>
          </cell>
          <cell r="AB110">
            <v>0</v>
          </cell>
          <cell r="AC110">
            <v>0</v>
          </cell>
          <cell r="AD110">
            <v>0</v>
          </cell>
          <cell r="AE110">
            <v>43592</v>
          </cell>
          <cell r="AF110" t="str">
            <v>FACCS</v>
          </cell>
          <cell r="AG110" t="str">
            <v>IPSBC</v>
          </cell>
          <cell r="AH110" t="str">
            <v>Pagado</v>
          </cell>
          <cell r="AI110" t="str">
            <v>C1918020195</v>
          </cell>
          <cell r="AJ110">
            <v>619839.6</v>
          </cell>
          <cell r="AK110">
            <v>619839.6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619839.6</v>
          </cell>
          <cell r="AS110">
            <v>0</v>
          </cell>
          <cell r="AT110">
            <v>0</v>
          </cell>
          <cell r="AU110">
            <v>0</v>
          </cell>
          <cell r="AV110" t="str">
            <v>NA</v>
          </cell>
          <cell r="AW110" t="str">
            <v>211647</v>
          </cell>
          <cell r="AX110" t="str">
            <v>0</v>
          </cell>
          <cell r="AY110" t="str">
            <v>0</v>
          </cell>
          <cell r="AZ110" t="str">
            <v>32079</v>
          </cell>
        </row>
        <row r="111">
          <cell r="G111">
            <v>0</v>
          </cell>
          <cell r="H111" t="str">
            <v>ADMINISTRADORA</v>
          </cell>
          <cell r="I111">
            <v>19180</v>
          </cell>
          <cell r="J111" t="str">
            <v>SUBSIDIADO PLENO</v>
          </cell>
          <cell r="K111" t="str">
            <v>-</v>
          </cell>
          <cell r="L111" t="str">
            <v>P</v>
          </cell>
          <cell r="M111" t="str">
            <v>NINGUNO</v>
          </cell>
          <cell r="N111">
            <v>2019</v>
          </cell>
          <cell r="O111">
            <v>5</v>
          </cell>
          <cell r="P111">
            <v>43586</v>
          </cell>
          <cell r="Q111">
            <v>43586</v>
          </cell>
          <cell r="R111">
            <v>43592</v>
          </cell>
          <cell r="S111">
            <v>16024938.800000001</v>
          </cell>
          <cell r="T111">
            <v>0</v>
          </cell>
          <cell r="U111">
            <v>0</v>
          </cell>
          <cell r="V111">
            <v>16024938.800000001</v>
          </cell>
          <cell r="W111">
            <v>16024938.800000001</v>
          </cell>
          <cell r="X111">
            <v>0</v>
          </cell>
          <cell r="Y111">
            <v>0</v>
          </cell>
          <cell r="Z111" t="str">
            <v>NA</v>
          </cell>
          <cell r="AA111" t="str">
            <v>NA</v>
          </cell>
          <cell r="AB111">
            <v>0</v>
          </cell>
          <cell r="AC111">
            <v>0</v>
          </cell>
          <cell r="AD111">
            <v>0</v>
          </cell>
          <cell r="AE111">
            <v>43592</v>
          </cell>
          <cell r="AF111" t="str">
            <v>FACSS</v>
          </cell>
          <cell r="AG111" t="str">
            <v>IPSPU</v>
          </cell>
          <cell r="AH111" t="str">
            <v>Pagado</v>
          </cell>
          <cell r="AI111" t="str">
            <v>S1918020195</v>
          </cell>
          <cell r="AJ111">
            <v>16024938.800000001</v>
          </cell>
          <cell r="AK111">
            <v>16024938.800000001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11961505.470000001</v>
          </cell>
          <cell r="AT111">
            <v>0</v>
          </cell>
          <cell r="AU111">
            <v>4063433.33</v>
          </cell>
          <cell r="AV111" t="str">
            <v>Aplicación automática al liberar Nota crédito NCPSS/895 con factura asociada FACSS/3055339.|GIRO DIRECTO DEL M.PS.  MES DE MAYO DE 2019. CAPITADO</v>
          </cell>
          <cell r="AW111" t="str">
            <v>3055339</v>
          </cell>
          <cell r="AX111" t="str">
            <v>21530</v>
          </cell>
          <cell r="AY111" t="str">
            <v>895</v>
          </cell>
          <cell r="AZ111" t="str">
            <v>0</v>
          </cell>
        </row>
        <row r="112">
          <cell r="G112">
            <v>124</v>
          </cell>
          <cell r="H112" t="str">
            <v>ADMINISTRADORA</v>
          </cell>
          <cell r="I112">
            <v>19180</v>
          </cell>
          <cell r="J112" t="str">
            <v>SUBSIDIADO PLENO</v>
          </cell>
          <cell r="K112" t="str">
            <v>-</v>
          </cell>
          <cell r="L112" t="str">
            <v>P</v>
          </cell>
          <cell r="M112" t="str">
            <v>NINGUNO</v>
          </cell>
          <cell r="N112">
            <v>2019</v>
          </cell>
          <cell r="O112">
            <v>4</v>
          </cell>
          <cell r="P112">
            <v>43556</v>
          </cell>
          <cell r="Q112">
            <v>43585</v>
          </cell>
          <cell r="R112">
            <v>43622</v>
          </cell>
          <cell r="S112">
            <v>16067102.800000001</v>
          </cell>
          <cell r="T112">
            <v>0</v>
          </cell>
          <cell r="U112">
            <v>0</v>
          </cell>
          <cell r="V112">
            <v>16067102.800000001</v>
          </cell>
          <cell r="W112">
            <v>16067102.800000001</v>
          </cell>
          <cell r="X112">
            <v>0</v>
          </cell>
          <cell r="Y112">
            <v>0</v>
          </cell>
          <cell r="Z112" t="str">
            <v>NA</v>
          </cell>
          <cell r="AA112" t="str">
            <v>NA</v>
          </cell>
          <cell r="AB112">
            <v>0</v>
          </cell>
          <cell r="AC112">
            <v>0</v>
          </cell>
          <cell r="AD112">
            <v>0</v>
          </cell>
          <cell r="AE112">
            <v>43571</v>
          </cell>
          <cell r="AF112" t="str">
            <v>FACSS</v>
          </cell>
          <cell r="AG112" t="str">
            <v>IPSPU</v>
          </cell>
          <cell r="AH112" t="str">
            <v>Pagado</v>
          </cell>
          <cell r="AI112" t="str">
            <v>0124</v>
          </cell>
          <cell r="AJ112">
            <v>16067102.800000001</v>
          </cell>
          <cell r="AK112">
            <v>16067102.800000001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12003669.460000001</v>
          </cell>
          <cell r="AT112">
            <v>0</v>
          </cell>
          <cell r="AU112">
            <v>4063433.34</v>
          </cell>
          <cell r="AV112" t="str">
            <v>GIRO DIRECTO DEL M.PS.  MES DE ABRIL DE 2019. CAPITADO|Aplicación automática al liberar Nota crédito NCPSS/832 con factura asociada FACSS/2919412.|Aplicación automática al liberar Nota crédito NCPSS/833 con factura asociada FACSS/2919412.</v>
          </cell>
          <cell r="AW112" t="str">
            <v>2919412</v>
          </cell>
          <cell r="AX112" t="str">
            <v>20936</v>
          </cell>
          <cell r="AY112" t="str">
            <v>832|833</v>
          </cell>
          <cell r="AZ112" t="str">
            <v>0</v>
          </cell>
        </row>
        <row r="113">
          <cell r="G113">
            <v>122</v>
          </cell>
          <cell r="H113" t="str">
            <v>ADMINISTRADORA</v>
          </cell>
          <cell r="I113">
            <v>19180</v>
          </cell>
          <cell r="J113" t="str">
            <v>CONTRIBUTIVO MOVILIDAD</v>
          </cell>
          <cell r="K113" t="str">
            <v>-</v>
          </cell>
          <cell r="L113" t="str">
            <v>P</v>
          </cell>
          <cell r="M113" t="str">
            <v>NINGUNO</v>
          </cell>
          <cell r="N113">
            <v>2019</v>
          </cell>
          <cell r="O113">
            <v>4</v>
          </cell>
          <cell r="P113">
            <v>43556</v>
          </cell>
          <cell r="Q113">
            <v>43585</v>
          </cell>
          <cell r="R113">
            <v>43622</v>
          </cell>
          <cell r="S113">
            <v>598046.80000000005</v>
          </cell>
          <cell r="T113">
            <v>0</v>
          </cell>
          <cell r="U113">
            <v>0</v>
          </cell>
          <cell r="V113">
            <v>598046.80000000005</v>
          </cell>
          <cell r="W113">
            <v>598046.80000000005</v>
          </cell>
          <cell r="X113">
            <v>0</v>
          </cell>
          <cell r="Y113">
            <v>0</v>
          </cell>
          <cell r="Z113" t="str">
            <v>NA</v>
          </cell>
          <cell r="AA113" t="str">
            <v>NA</v>
          </cell>
          <cell r="AB113">
            <v>0</v>
          </cell>
          <cell r="AC113">
            <v>0</v>
          </cell>
          <cell r="AD113">
            <v>0</v>
          </cell>
          <cell r="AE113">
            <v>43571</v>
          </cell>
          <cell r="AF113" t="str">
            <v>FACCS</v>
          </cell>
          <cell r="AG113" t="str">
            <v>IPSBC</v>
          </cell>
          <cell r="AH113" t="str">
            <v>Pagado</v>
          </cell>
          <cell r="AI113" t="str">
            <v>0122</v>
          </cell>
          <cell r="AJ113">
            <v>598046.80000000005</v>
          </cell>
          <cell r="AK113">
            <v>598046.80000000005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598046.80000000005</v>
          </cell>
          <cell r="AS113">
            <v>0</v>
          </cell>
          <cell r="AT113">
            <v>0</v>
          </cell>
          <cell r="AU113">
            <v>0</v>
          </cell>
          <cell r="AV113" t="str">
            <v>NA</v>
          </cell>
          <cell r="AW113" t="str">
            <v>199661</v>
          </cell>
          <cell r="AX113" t="str">
            <v>0</v>
          </cell>
          <cell r="AY113" t="str">
            <v>0</v>
          </cell>
          <cell r="AZ113" t="str">
            <v>30861</v>
          </cell>
        </row>
        <row r="114">
          <cell r="G114">
            <v>123</v>
          </cell>
          <cell r="H114" t="str">
            <v>ADMINISTRADORA</v>
          </cell>
          <cell r="I114">
            <v>19178</v>
          </cell>
          <cell r="J114" t="str">
            <v>CONTRIBUTIVO MOVILIDAD</v>
          </cell>
          <cell r="K114" t="str">
            <v>-</v>
          </cell>
          <cell r="L114" t="str">
            <v>P</v>
          </cell>
          <cell r="M114" t="str">
            <v>NINGUNO</v>
          </cell>
          <cell r="N114">
            <v>2019</v>
          </cell>
          <cell r="O114">
            <v>4</v>
          </cell>
          <cell r="P114">
            <v>43556</v>
          </cell>
          <cell r="Q114">
            <v>43585</v>
          </cell>
          <cell r="R114">
            <v>43622</v>
          </cell>
          <cell r="S114">
            <v>822314.35</v>
          </cell>
          <cell r="T114">
            <v>0</v>
          </cell>
          <cell r="U114">
            <v>0</v>
          </cell>
          <cell r="V114">
            <v>822314.35</v>
          </cell>
          <cell r="W114">
            <v>822314.35</v>
          </cell>
          <cell r="X114">
            <v>0</v>
          </cell>
          <cell r="Y114">
            <v>0</v>
          </cell>
          <cell r="Z114" t="str">
            <v>NA</v>
          </cell>
          <cell r="AA114" t="str">
            <v>NA</v>
          </cell>
          <cell r="AB114">
            <v>0</v>
          </cell>
          <cell r="AC114">
            <v>0</v>
          </cell>
          <cell r="AD114">
            <v>0</v>
          </cell>
          <cell r="AE114">
            <v>43571</v>
          </cell>
          <cell r="AF114" t="str">
            <v>FACCS</v>
          </cell>
          <cell r="AG114" t="str">
            <v>IPSBC</v>
          </cell>
          <cell r="AH114" t="str">
            <v>Pagado</v>
          </cell>
          <cell r="AI114" t="str">
            <v>0123</v>
          </cell>
          <cell r="AJ114">
            <v>822314.35</v>
          </cell>
          <cell r="AK114">
            <v>822314.35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822314.35</v>
          </cell>
          <cell r="AS114">
            <v>0</v>
          </cell>
          <cell r="AT114">
            <v>0</v>
          </cell>
          <cell r="AU114">
            <v>0</v>
          </cell>
          <cell r="AV114" t="str">
            <v>NA</v>
          </cell>
          <cell r="AW114" t="str">
            <v>199679</v>
          </cell>
          <cell r="AX114" t="str">
            <v>0</v>
          </cell>
          <cell r="AY114" t="str">
            <v>0</v>
          </cell>
          <cell r="AZ114" t="str">
            <v>30861</v>
          </cell>
        </row>
        <row r="115">
          <cell r="G115">
            <v>125</v>
          </cell>
          <cell r="H115" t="str">
            <v>ADMINISTRADORA</v>
          </cell>
          <cell r="I115">
            <v>19178</v>
          </cell>
          <cell r="J115" t="str">
            <v>SUBSIDIADO PLENO</v>
          </cell>
          <cell r="K115" t="str">
            <v>-</v>
          </cell>
          <cell r="L115" t="str">
            <v>P</v>
          </cell>
          <cell r="M115" t="str">
            <v>NINGUNO</v>
          </cell>
          <cell r="N115">
            <v>2019</v>
          </cell>
          <cell r="O115">
            <v>4</v>
          </cell>
          <cell r="P115">
            <v>43556</v>
          </cell>
          <cell r="Q115">
            <v>43585</v>
          </cell>
          <cell r="R115">
            <v>43622</v>
          </cell>
          <cell r="S115">
            <v>22092266.350000001</v>
          </cell>
          <cell r="T115">
            <v>0</v>
          </cell>
          <cell r="U115">
            <v>0</v>
          </cell>
          <cell r="V115">
            <v>22092266.350000001</v>
          </cell>
          <cell r="W115">
            <v>22092266.350000001</v>
          </cell>
          <cell r="X115">
            <v>0</v>
          </cell>
          <cell r="Y115">
            <v>0</v>
          </cell>
          <cell r="Z115" t="str">
            <v>NA</v>
          </cell>
          <cell r="AA115" t="str">
            <v>NA</v>
          </cell>
          <cell r="AB115">
            <v>0</v>
          </cell>
          <cell r="AC115">
            <v>0</v>
          </cell>
          <cell r="AD115">
            <v>0</v>
          </cell>
          <cell r="AE115">
            <v>43571</v>
          </cell>
          <cell r="AF115" t="str">
            <v>FACSS</v>
          </cell>
          <cell r="AG115" t="str">
            <v>IPSPU</v>
          </cell>
          <cell r="AH115" t="str">
            <v>Pagado</v>
          </cell>
          <cell r="AI115" t="str">
            <v>0125</v>
          </cell>
          <cell r="AJ115">
            <v>22092266.350000001</v>
          </cell>
          <cell r="AK115">
            <v>22092266.350000001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22092266.350000001</v>
          </cell>
          <cell r="AT115">
            <v>0</v>
          </cell>
          <cell r="AU115">
            <v>0</v>
          </cell>
          <cell r="AV115" t="str">
            <v>GIRO DIRECTO DEL M.PS.  MES DE ABRIL DE 2019. CAPITADO</v>
          </cell>
          <cell r="AW115" t="str">
            <v>2919431</v>
          </cell>
          <cell r="AX115" t="str">
            <v>20936</v>
          </cell>
          <cell r="AY115" t="str">
            <v>0</v>
          </cell>
          <cell r="AZ115" t="str">
            <v>0</v>
          </cell>
        </row>
        <row r="116">
          <cell r="G116">
            <v>145</v>
          </cell>
          <cell r="H116" t="str">
            <v>ADMINISTRADORA</v>
          </cell>
          <cell r="I116">
            <v>19180</v>
          </cell>
          <cell r="J116" t="str">
            <v>SUBSIDIADO PLENO</v>
          </cell>
          <cell r="K116" t="str">
            <v>-</v>
          </cell>
          <cell r="L116" t="str">
            <v>P</v>
          </cell>
          <cell r="M116" t="str">
            <v>NINGUNO</v>
          </cell>
          <cell r="N116">
            <v>2019</v>
          </cell>
          <cell r="O116">
            <v>6</v>
          </cell>
          <cell r="P116">
            <v>43617</v>
          </cell>
          <cell r="Q116">
            <v>43646</v>
          </cell>
          <cell r="R116">
            <v>43718</v>
          </cell>
          <cell r="S116">
            <v>16131749.6</v>
          </cell>
          <cell r="T116">
            <v>0</v>
          </cell>
          <cell r="U116">
            <v>0</v>
          </cell>
          <cell r="V116">
            <v>16131749.6</v>
          </cell>
          <cell r="W116">
            <v>16131749.6</v>
          </cell>
          <cell r="X116">
            <v>0</v>
          </cell>
          <cell r="Y116">
            <v>0</v>
          </cell>
          <cell r="Z116" t="str">
            <v>NA</v>
          </cell>
          <cell r="AA116" t="str">
            <v>NA</v>
          </cell>
          <cell r="AB116">
            <v>0</v>
          </cell>
          <cell r="AC116">
            <v>0</v>
          </cell>
          <cell r="AD116">
            <v>0</v>
          </cell>
          <cell r="AE116">
            <v>43622</v>
          </cell>
          <cell r="AF116" t="str">
            <v>FACSS</v>
          </cell>
          <cell r="AG116" t="str">
            <v>IPSPU</v>
          </cell>
          <cell r="AH116" t="str">
            <v>Pagado</v>
          </cell>
          <cell r="AI116" t="str">
            <v>CP-00145</v>
          </cell>
          <cell r="AJ116">
            <v>16131749.6</v>
          </cell>
          <cell r="AK116">
            <v>16131749.6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13894458.93</v>
          </cell>
          <cell r="AT116">
            <v>0</v>
          </cell>
          <cell r="AU116">
            <v>2237290.67</v>
          </cell>
          <cell r="AV116" t="str">
            <v>GIRO DIRECTO DEL M.PS.  MES DE JUNIO DE 2019. CAPITADO|Aplicación automática al liberar Nota crédito NCPSS/936 con factura asociada FACSS/3188054.</v>
          </cell>
          <cell r="AW116" t="str">
            <v>3188054</v>
          </cell>
          <cell r="AX116" t="str">
            <v>21948</v>
          </cell>
          <cell r="AY116" t="str">
            <v>936</v>
          </cell>
          <cell r="AZ116" t="str">
            <v>0</v>
          </cell>
        </row>
        <row r="117">
          <cell r="G117">
            <v>136</v>
          </cell>
          <cell r="H117" t="str">
            <v>ADMINISTRADORA</v>
          </cell>
          <cell r="I117">
            <v>19178</v>
          </cell>
          <cell r="J117" t="str">
            <v>SUBSIDIADO PLENO</v>
          </cell>
          <cell r="K117" t="str">
            <v>-</v>
          </cell>
          <cell r="L117" t="str">
            <v>P</v>
          </cell>
          <cell r="M117" t="str">
            <v>NINGUNO</v>
          </cell>
          <cell r="N117">
            <v>2019</v>
          </cell>
          <cell r="O117">
            <v>7</v>
          </cell>
          <cell r="P117">
            <v>43647</v>
          </cell>
          <cell r="Q117">
            <v>43677</v>
          </cell>
          <cell r="R117">
            <v>43725</v>
          </cell>
          <cell r="S117">
            <v>16746101.756999999</v>
          </cell>
          <cell r="T117">
            <v>0</v>
          </cell>
          <cell r="U117">
            <v>0</v>
          </cell>
          <cell r="V117">
            <v>16746101.756999999</v>
          </cell>
          <cell r="W117">
            <v>16746101.756999999</v>
          </cell>
          <cell r="X117">
            <v>0</v>
          </cell>
          <cell r="Y117">
            <v>0</v>
          </cell>
          <cell r="Z117" t="str">
            <v>NA</v>
          </cell>
          <cell r="AA117" t="str">
            <v>NA</v>
          </cell>
          <cell r="AB117">
            <v>0</v>
          </cell>
          <cell r="AC117">
            <v>0</v>
          </cell>
          <cell r="AD117">
            <v>0</v>
          </cell>
          <cell r="AE117">
            <v>43654</v>
          </cell>
          <cell r="AF117" t="str">
            <v>FACSS</v>
          </cell>
          <cell r="AG117" t="str">
            <v>IPSPU</v>
          </cell>
          <cell r="AH117" t="str">
            <v>Pagado</v>
          </cell>
          <cell r="AI117" t="str">
            <v>CP136</v>
          </cell>
          <cell r="AJ117">
            <v>16746101.76</v>
          </cell>
          <cell r="AK117">
            <v>16746101.76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16746101.76</v>
          </cell>
          <cell r="AT117">
            <v>0</v>
          </cell>
          <cell r="AU117">
            <v>0</v>
          </cell>
          <cell r="AV117" t="str">
            <v>CRUCE</v>
          </cell>
          <cell r="AW117" t="str">
            <v>3364991</v>
          </cell>
          <cell r="AX117" t="str">
            <v>22618</v>
          </cell>
          <cell r="AY117" t="str">
            <v>0</v>
          </cell>
          <cell r="AZ117" t="str">
            <v>0</v>
          </cell>
        </row>
        <row r="118">
          <cell r="G118">
            <v>143</v>
          </cell>
          <cell r="H118" t="str">
            <v>ADMINISTRADORA</v>
          </cell>
          <cell r="I118">
            <v>19178</v>
          </cell>
          <cell r="J118" t="str">
            <v>SUBSIDIADO PLENO</v>
          </cell>
          <cell r="K118" t="str">
            <v>-</v>
          </cell>
          <cell r="L118" t="str">
            <v>P</v>
          </cell>
          <cell r="M118" t="str">
            <v>NINGUNO</v>
          </cell>
          <cell r="N118">
            <v>2019</v>
          </cell>
          <cell r="O118">
            <v>6</v>
          </cell>
          <cell r="P118">
            <v>43617</v>
          </cell>
          <cell r="Q118">
            <v>43646</v>
          </cell>
          <cell r="R118">
            <v>43725</v>
          </cell>
          <cell r="S118">
            <v>22181155.699999999</v>
          </cell>
          <cell r="T118">
            <v>0</v>
          </cell>
          <cell r="U118">
            <v>0</v>
          </cell>
          <cell r="V118">
            <v>22181155.699999999</v>
          </cell>
          <cell r="W118">
            <v>22181155.699999999</v>
          </cell>
          <cell r="X118">
            <v>0</v>
          </cell>
          <cell r="Y118">
            <v>0</v>
          </cell>
          <cell r="Z118" t="str">
            <v>NA</v>
          </cell>
          <cell r="AA118" t="str">
            <v>NA</v>
          </cell>
          <cell r="AB118">
            <v>0</v>
          </cell>
          <cell r="AC118">
            <v>0</v>
          </cell>
          <cell r="AD118">
            <v>0</v>
          </cell>
          <cell r="AE118">
            <v>43622</v>
          </cell>
          <cell r="AF118" t="str">
            <v>FACSS</v>
          </cell>
          <cell r="AG118" t="str">
            <v>IPSPU</v>
          </cell>
          <cell r="AH118" t="str">
            <v>Pagado</v>
          </cell>
          <cell r="AI118" t="str">
            <v>CP143</v>
          </cell>
          <cell r="AJ118">
            <v>22181155.699999999</v>
          </cell>
          <cell r="AK118">
            <v>22181155.699999999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353814.63</v>
          </cell>
          <cell r="AS118">
            <v>21827341.07</v>
          </cell>
          <cell r="AT118">
            <v>0</v>
          </cell>
          <cell r="AU118">
            <v>0</v>
          </cell>
          <cell r="AV118" t="str">
            <v>CRUC AN CAPITA|CRUCE|CRUCE</v>
          </cell>
          <cell r="AW118" t="str">
            <v>3207325</v>
          </cell>
          <cell r="AX118" t="str">
            <v>20936|21948</v>
          </cell>
          <cell r="AY118" t="str">
            <v>0</v>
          </cell>
          <cell r="AZ118" t="str">
            <v>6335</v>
          </cell>
        </row>
        <row r="119">
          <cell r="G119">
            <v>146</v>
          </cell>
          <cell r="H119" t="str">
            <v>ADMINISTRADORA</v>
          </cell>
          <cell r="I119">
            <v>19180</v>
          </cell>
          <cell r="J119" t="str">
            <v>CONTRIBUTIVO MOVILIDAD</v>
          </cell>
          <cell r="K119" t="str">
            <v>-</v>
          </cell>
          <cell r="L119" t="str">
            <v>P</v>
          </cell>
          <cell r="M119" t="str">
            <v>NINGUNO</v>
          </cell>
          <cell r="N119">
            <v>2019</v>
          </cell>
          <cell r="O119">
            <v>6</v>
          </cell>
          <cell r="P119">
            <v>43617</v>
          </cell>
          <cell r="Q119">
            <v>43646</v>
          </cell>
          <cell r="R119">
            <v>43725</v>
          </cell>
          <cell r="S119">
            <v>592620.4</v>
          </cell>
          <cell r="T119">
            <v>0</v>
          </cell>
          <cell r="U119">
            <v>0</v>
          </cell>
          <cell r="V119">
            <v>592620.4</v>
          </cell>
          <cell r="W119">
            <v>592620.4</v>
          </cell>
          <cell r="X119">
            <v>0</v>
          </cell>
          <cell r="Y119">
            <v>0</v>
          </cell>
          <cell r="Z119" t="str">
            <v>NA</v>
          </cell>
          <cell r="AA119" t="str">
            <v>NA</v>
          </cell>
          <cell r="AB119">
            <v>0</v>
          </cell>
          <cell r="AC119">
            <v>0</v>
          </cell>
          <cell r="AD119">
            <v>0</v>
          </cell>
          <cell r="AE119">
            <v>43622</v>
          </cell>
          <cell r="AF119" t="str">
            <v>FACCS</v>
          </cell>
          <cell r="AG119" t="str">
            <v>IPSBC</v>
          </cell>
          <cell r="AH119" t="str">
            <v>Pagado</v>
          </cell>
          <cell r="AI119" t="str">
            <v>CP146</v>
          </cell>
          <cell r="AJ119">
            <v>592620.4</v>
          </cell>
          <cell r="AK119">
            <v>592620.4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592620.4</v>
          </cell>
          <cell r="AS119">
            <v>0</v>
          </cell>
          <cell r="AT119">
            <v>0</v>
          </cell>
          <cell r="AU119">
            <v>0</v>
          </cell>
          <cell r="AV119" t="str">
            <v>NA</v>
          </cell>
          <cell r="AW119" t="str">
            <v>222988</v>
          </cell>
          <cell r="AX119" t="str">
            <v>0</v>
          </cell>
          <cell r="AY119" t="str">
            <v>0</v>
          </cell>
          <cell r="AZ119" t="str">
            <v>33382</v>
          </cell>
        </row>
        <row r="120">
          <cell r="G120">
            <v>144</v>
          </cell>
          <cell r="H120" t="str">
            <v>ADMINISTRADORA</v>
          </cell>
          <cell r="I120">
            <v>19178</v>
          </cell>
          <cell r="J120" t="str">
            <v>CONTRIBUTIVO MOVILIDAD</v>
          </cell>
          <cell r="K120" t="str">
            <v>-</v>
          </cell>
          <cell r="L120" t="str">
            <v>P</v>
          </cell>
          <cell r="M120" t="str">
            <v>NINGUNO</v>
          </cell>
          <cell r="N120">
            <v>2019</v>
          </cell>
          <cell r="O120">
            <v>6</v>
          </cell>
          <cell r="P120">
            <v>43617</v>
          </cell>
          <cell r="Q120">
            <v>43646</v>
          </cell>
          <cell r="R120">
            <v>43725</v>
          </cell>
          <cell r="S120">
            <v>814853.05</v>
          </cell>
          <cell r="T120">
            <v>0</v>
          </cell>
          <cell r="U120">
            <v>0</v>
          </cell>
          <cell r="V120">
            <v>814853.05</v>
          </cell>
          <cell r="W120">
            <v>814853.05</v>
          </cell>
          <cell r="X120">
            <v>0</v>
          </cell>
          <cell r="Y120">
            <v>0</v>
          </cell>
          <cell r="Z120" t="str">
            <v>NA</v>
          </cell>
          <cell r="AA120" t="str">
            <v>NA</v>
          </cell>
          <cell r="AB120">
            <v>0</v>
          </cell>
          <cell r="AC120">
            <v>0</v>
          </cell>
          <cell r="AD120">
            <v>0</v>
          </cell>
          <cell r="AE120">
            <v>43622</v>
          </cell>
          <cell r="AF120" t="str">
            <v>FACCS</v>
          </cell>
          <cell r="AG120" t="str">
            <v>IPSBC</v>
          </cell>
          <cell r="AH120" t="str">
            <v>Pagado</v>
          </cell>
          <cell r="AI120" t="str">
            <v>CP144</v>
          </cell>
          <cell r="AJ120">
            <v>814853.05</v>
          </cell>
          <cell r="AK120">
            <v>814853.05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814853.05</v>
          </cell>
          <cell r="AS120">
            <v>0</v>
          </cell>
          <cell r="AT120">
            <v>0</v>
          </cell>
          <cell r="AU120">
            <v>0</v>
          </cell>
          <cell r="AV120" t="str">
            <v>NA</v>
          </cell>
          <cell r="AW120" t="str">
            <v>224646</v>
          </cell>
          <cell r="AX120" t="str">
            <v>0</v>
          </cell>
          <cell r="AY120" t="str">
            <v>0</v>
          </cell>
          <cell r="AZ120" t="str">
            <v>33382</v>
          </cell>
        </row>
        <row r="121">
          <cell r="G121">
            <v>161</v>
          </cell>
          <cell r="H121" t="str">
            <v>ADMINISTRADORA</v>
          </cell>
          <cell r="I121">
            <v>39</v>
          </cell>
          <cell r="J121" t="str">
            <v>SUBSIDIADO PLENO</v>
          </cell>
          <cell r="K121" t="str">
            <v>CC-1042436506</v>
          </cell>
          <cell r="L121" t="str">
            <v>P</v>
          </cell>
          <cell r="M121" t="str">
            <v>NINGUNO</v>
          </cell>
          <cell r="N121">
            <v>0</v>
          </cell>
          <cell r="O121">
            <v>13</v>
          </cell>
          <cell r="P121">
            <v>43647</v>
          </cell>
          <cell r="Q121">
            <v>43649</v>
          </cell>
          <cell r="R121">
            <v>43726</v>
          </cell>
          <cell r="S121">
            <v>128520</v>
          </cell>
          <cell r="T121">
            <v>0</v>
          </cell>
          <cell r="U121">
            <v>0</v>
          </cell>
          <cell r="V121">
            <v>128520</v>
          </cell>
          <cell r="W121">
            <v>128520</v>
          </cell>
          <cell r="X121">
            <v>0</v>
          </cell>
          <cell r="Y121">
            <v>0</v>
          </cell>
          <cell r="Z121" t="str">
            <v>NA</v>
          </cell>
          <cell r="AA121" t="str">
            <v>NA</v>
          </cell>
          <cell r="AB121">
            <v>0</v>
          </cell>
          <cell r="AC121">
            <v>0</v>
          </cell>
          <cell r="AD121">
            <v>0</v>
          </cell>
          <cell r="AE121">
            <v>43739</v>
          </cell>
          <cell r="AF121" t="str">
            <v>FACSS</v>
          </cell>
          <cell r="AG121" t="str">
            <v>IPSPU</v>
          </cell>
          <cell r="AH121" t="str">
            <v>Pagado</v>
          </cell>
          <cell r="AI121" t="str">
            <v>CP-00161</v>
          </cell>
          <cell r="AJ121">
            <v>128520</v>
          </cell>
          <cell r="AK121">
            <v>128520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128520</v>
          </cell>
          <cell r="AT121">
            <v>0</v>
          </cell>
          <cell r="AU121">
            <v>0</v>
          </cell>
          <cell r="AV121" t="str">
            <v>GIRO DIRECTO DEL M.PS.  MES DE NOVIEMBRE DE 2019. EVENTO</v>
          </cell>
          <cell r="AW121" t="str">
            <v>3819833</v>
          </cell>
          <cell r="AX121" t="str">
            <v>26078</v>
          </cell>
          <cell r="AY121" t="str">
            <v>0</v>
          </cell>
          <cell r="AZ121" t="str">
            <v>0</v>
          </cell>
        </row>
        <row r="122">
          <cell r="G122">
            <v>156</v>
          </cell>
          <cell r="H122" t="str">
            <v>ADMINISTRADORA</v>
          </cell>
          <cell r="I122">
            <v>39</v>
          </cell>
          <cell r="J122" t="str">
            <v>SUBSIDIADO PLENO</v>
          </cell>
          <cell r="K122" t="str">
            <v>CC-4008623</v>
          </cell>
          <cell r="L122" t="str">
            <v>P</v>
          </cell>
          <cell r="M122" t="str">
            <v>NINGUNO</v>
          </cell>
          <cell r="N122">
            <v>0</v>
          </cell>
          <cell r="O122">
            <v>13</v>
          </cell>
          <cell r="P122">
            <v>43647</v>
          </cell>
          <cell r="Q122">
            <v>43648</v>
          </cell>
          <cell r="R122">
            <v>43726</v>
          </cell>
          <cell r="S122">
            <v>129270</v>
          </cell>
          <cell r="T122">
            <v>0</v>
          </cell>
          <cell r="U122">
            <v>0</v>
          </cell>
          <cell r="V122">
            <v>129270</v>
          </cell>
          <cell r="W122">
            <v>129270</v>
          </cell>
          <cell r="X122">
            <v>0</v>
          </cell>
          <cell r="Y122">
            <v>0</v>
          </cell>
          <cell r="Z122" t="str">
            <v>NA</v>
          </cell>
          <cell r="AA122" t="str">
            <v>NA</v>
          </cell>
          <cell r="AB122">
            <v>0</v>
          </cell>
          <cell r="AC122">
            <v>0</v>
          </cell>
          <cell r="AD122">
            <v>0</v>
          </cell>
          <cell r="AE122">
            <v>43739</v>
          </cell>
          <cell r="AF122" t="str">
            <v>FACSS</v>
          </cell>
          <cell r="AG122" t="str">
            <v>IPSPU</v>
          </cell>
          <cell r="AH122" t="str">
            <v>Pagado</v>
          </cell>
          <cell r="AI122" t="str">
            <v>CP-00156</v>
          </cell>
          <cell r="AJ122">
            <v>129270</v>
          </cell>
          <cell r="AK122">
            <v>129270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129270</v>
          </cell>
          <cell r="AT122">
            <v>0</v>
          </cell>
          <cell r="AU122">
            <v>0</v>
          </cell>
          <cell r="AV122" t="str">
            <v>GIRO DIRECTO DEL M.PS.  MES DE OCTUBRE DE 2019. EVENTO|GIRO DIRECTO DEL M.PS.  MES DE NOVIEMBRE DE 2019. EVENTO</v>
          </cell>
          <cell r="AW122" t="str">
            <v>3819745</v>
          </cell>
          <cell r="AX122" t="str">
            <v>25096|26078</v>
          </cell>
          <cell r="AY122" t="str">
            <v>0</v>
          </cell>
          <cell r="AZ122" t="str">
            <v>0</v>
          </cell>
        </row>
        <row r="123">
          <cell r="G123">
            <v>134</v>
          </cell>
          <cell r="H123" t="str">
            <v>ADMINISTRADORA</v>
          </cell>
          <cell r="I123">
            <v>39</v>
          </cell>
          <cell r="J123" t="str">
            <v>SUBSIDIADO PLENO</v>
          </cell>
          <cell r="K123" t="str">
            <v>TI-1044618551</v>
          </cell>
          <cell r="L123" t="str">
            <v>P</v>
          </cell>
          <cell r="M123" t="str">
            <v>NINGUNO</v>
          </cell>
          <cell r="N123">
            <v>0</v>
          </cell>
          <cell r="O123">
            <v>13</v>
          </cell>
          <cell r="P123">
            <v>43647</v>
          </cell>
          <cell r="Q123">
            <v>43647</v>
          </cell>
          <cell r="R123">
            <v>43726</v>
          </cell>
          <cell r="S123">
            <v>125700</v>
          </cell>
          <cell r="T123">
            <v>0</v>
          </cell>
          <cell r="U123">
            <v>0</v>
          </cell>
          <cell r="V123">
            <v>125700</v>
          </cell>
          <cell r="W123">
            <v>125700</v>
          </cell>
          <cell r="X123">
            <v>0</v>
          </cell>
          <cell r="Y123">
            <v>0</v>
          </cell>
          <cell r="Z123" t="str">
            <v>NA</v>
          </cell>
          <cell r="AA123" t="str">
            <v>NA</v>
          </cell>
          <cell r="AB123">
            <v>0</v>
          </cell>
          <cell r="AC123">
            <v>0</v>
          </cell>
          <cell r="AD123">
            <v>0</v>
          </cell>
          <cell r="AE123">
            <v>43739</v>
          </cell>
          <cell r="AF123" t="str">
            <v>FACSS</v>
          </cell>
          <cell r="AG123" t="str">
            <v>IPSPU</v>
          </cell>
          <cell r="AH123" t="str">
            <v>Pagado</v>
          </cell>
          <cell r="AI123" t="str">
            <v>CP-00134</v>
          </cell>
          <cell r="AJ123">
            <v>125700</v>
          </cell>
          <cell r="AK123">
            <v>125700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125700</v>
          </cell>
          <cell r="AT123">
            <v>0</v>
          </cell>
          <cell r="AU123">
            <v>0</v>
          </cell>
          <cell r="AV123" t="str">
            <v>GIRO DIRECTO DEL M.PS.  MES DE NOVIEMBRE DE 2019. EVENTO</v>
          </cell>
          <cell r="AW123" t="str">
            <v>3819741</v>
          </cell>
          <cell r="AX123" t="str">
            <v>26078</v>
          </cell>
          <cell r="AY123" t="str">
            <v>0</v>
          </cell>
          <cell r="AZ123" t="str">
            <v>0</v>
          </cell>
        </row>
        <row r="124">
          <cell r="G124">
            <v>162</v>
          </cell>
          <cell r="H124" t="str">
            <v>ADMINISTRADORA</v>
          </cell>
          <cell r="I124">
            <v>39</v>
          </cell>
          <cell r="J124" t="str">
            <v>SUBSIDIADO PLENO</v>
          </cell>
          <cell r="K124" t="str">
            <v>CC-33248327</v>
          </cell>
          <cell r="L124" t="str">
            <v>P</v>
          </cell>
          <cell r="M124" t="str">
            <v>NINGUNO</v>
          </cell>
          <cell r="N124">
            <v>0</v>
          </cell>
          <cell r="O124">
            <v>13</v>
          </cell>
          <cell r="P124">
            <v>43647</v>
          </cell>
          <cell r="Q124">
            <v>43670</v>
          </cell>
          <cell r="R124">
            <v>43726</v>
          </cell>
          <cell r="S124">
            <v>138435</v>
          </cell>
          <cell r="T124">
            <v>0</v>
          </cell>
          <cell r="U124">
            <v>0</v>
          </cell>
          <cell r="V124">
            <v>138435</v>
          </cell>
          <cell r="W124">
            <v>138435</v>
          </cell>
          <cell r="X124">
            <v>0</v>
          </cell>
          <cell r="Y124">
            <v>0</v>
          </cell>
          <cell r="Z124" t="str">
            <v>NA</v>
          </cell>
          <cell r="AA124" t="str">
            <v>NA</v>
          </cell>
          <cell r="AB124">
            <v>0</v>
          </cell>
          <cell r="AC124">
            <v>0</v>
          </cell>
          <cell r="AD124">
            <v>0</v>
          </cell>
          <cell r="AE124">
            <v>43739</v>
          </cell>
          <cell r="AF124" t="str">
            <v>FACSS</v>
          </cell>
          <cell r="AG124" t="str">
            <v>IPSPU</v>
          </cell>
          <cell r="AH124" t="str">
            <v>Pagado</v>
          </cell>
          <cell r="AI124" t="str">
            <v>CP-00162</v>
          </cell>
          <cell r="AJ124">
            <v>138435</v>
          </cell>
          <cell r="AK124">
            <v>138435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138435</v>
          </cell>
          <cell r="AT124">
            <v>0</v>
          </cell>
          <cell r="AU124">
            <v>0</v>
          </cell>
          <cell r="AV124" t="str">
            <v>GIRO DIRECTO DEL M.PS.  MES DE NOVIEMBRE DE 2019. EVENTO</v>
          </cell>
          <cell r="AW124" t="str">
            <v>3819846</v>
          </cell>
          <cell r="AX124" t="str">
            <v>26078</v>
          </cell>
          <cell r="AY124" t="str">
            <v>0</v>
          </cell>
          <cell r="AZ124" t="str">
            <v>0</v>
          </cell>
        </row>
        <row r="125">
          <cell r="G125">
            <v>133</v>
          </cell>
          <cell r="H125" t="str">
            <v>ADMINISTRADORA</v>
          </cell>
          <cell r="I125">
            <v>39</v>
          </cell>
          <cell r="J125" t="str">
            <v>SUBSIDIADO PLENO</v>
          </cell>
          <cell r="K125" t="str">
            <v>CC-40595638</v>
          </cell>
          <cell r="L125" t="str">
            <v>P</v>
          </cell>
          <cell r="M125" t="str">
            <v>NINGUNO</v>
          </cell>
          <cell r="N125">
            <v>0</v>
          </cell>
          <cell r="O125">
            <v>13</v>
          </cell>
          <cell r="P125">
            <v>43617</v>
          </cell>
          <cell r="Q125">
            <v>43633</v>
          </cell>
          <cell r="R125">
            <v>43726</v>
          </cell>
          <cell r="S125">
            <v>132620</v>
          </cell>
          <cell r="T125">
            <v>0</v>
          </cell>
          <cell r="U125">
            <v>0</v>
          </cell>
          <cell r="V125">
            <v>132620</v>
          </cell>
          <cell r="W125">
            <v>132620</v>
          </cell>
          <cell r="X125">
            <v>0</v>
          </cell>
          <cell r="Y125">
            <v>0</v>
          </cell>
          <cell r="Z125" t="str">
            <v>NA</v>
          </cell>
          <cell r="AA125" t="str">
            <v>NA</v>
          </cell>
          <cell r="AB125">
            <v>0</v>
          </cell>
          <cell r="AC125">
            <v>0</v>
          </cell>
          <cell r="AD125">
            <v>0</v>
          </cell>
          <cell r="AE125">
            <v>43739</v>
          </cell>
          <cell r="AF125" t="str">
            <v>FACSS</v>
          </cell>
          <cell r="AG125" t="str">
            <v>IPSPU</v>
          </cell>
          <cell r="AH125" t="str">
            <v>Pagado</v>
          </cell>
          <cell r="AI125" t="str">
            <v>CP-00133</v>
          </cell>
          <cell r="AJ125">
            <v>132620</v>
          </cell>
          <cell r="AK125">
            <v>132620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132620</v>
          </cell>
          <cell r="AT125">
            <v>0</v>
          </cell>
          <cell r="AU125">
            <v>0</v>
          </cell>
          <cell r="AV125" t="str">
            <v>GIRO DIRECTO DEL M.PS.  MES DE NOVIEMBRE DE 2019. EVENTO</v>
          </cell>
          <cell r="AW125" t="str">
            <v>3819657</v>
          </cell>
          <cell r="AX125" t="str">
            <v>26078</v>
          </cell>
          <cell r="AY125" t="str">
            <v>0</v>
          </cell>
          <cell r="AZ125" t="str">
            <v>0</v>
          </cell>
        </row>
        <row r="126">
          <cell r="G126">
            <v>137</v>
          </cell>
          <cell r="H126" t="str">
            <v>ADMINISTRADORA</v>
          </cell>
          <cell r="I126">
            <v>19178</v>
          </cell>
          <cell r="J126" t="str">
            <v>CONTRIBUTIVO MOVILIDAD</v>
          </cell>
          <cell r="K126" t="str">
            <v>-</v>
          </cell>
          <cell r="L126" t="str">
            <v>P</v>
          </cell>
          <cell r="M126" t="str">
            <v>NINGUNO</v>
          </cell>
          <cell r="N126">
            <v>2019</v>
          </cell>
          <cell r="O126">
            <v>7</v>
          </cell>
          <cell r="P126">
            <v>43647</v>
          </cell>
          <cell r="Q126">
            <v>43677</v>
          </cell>
          <cell r="R126">
            <v>43726</v>
          </cell>
          <cell r="S126">
            <v>701112.39659999998</v>
          </cell>
          <cell r="T126">
            <v>0</v>
          </cell>
          <cell r="U126">
            <v>0</v>
          </cell>
          <cell r="V126">
            <v>701112.39659999998</v>
          </cell>
          <cell r="W126">
            <v>701112.39659999998</v>
          </cell>
          <cell r="X126">
            <v>0</v>
          </cell>
          <cell r="Y126">
            <v>0</v>
          </cell>
          <cell r="Z126" t="str">
            <v>NA</v>
          </cell>
          <cell r="AA126" t="str">
            <v>NA</v>
          </cell>
          <cell r="AB126">
            <v>0</v>
          </cell>
          <cell r="AC126">
            <v>0</v>
          </cell>
          <cell r="AD126">
            <v>0</v>
          </cell>
          <cell r="AE126">
            <v>43654</v>
          </cell>
          <cell r="AF126" t="str">
            <v>FACCS</v>
          </cell>
          <cell r="AG126" t="str">
            <v>IPSBC</v>
          </cell>
          <cell r="AH126" t="str">
            <v>Pagado</v>
          </cell>
          <cell r="AI126" t="str">
            <v>CP137</v>
          </cell>
          <cell r="AJ126">
            <v>701112.4</v>
          </cell>
          <cell r="AK126">
            <v>701112.4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701112.4</v>
          </cell>
          <cell r="AS126">
            <v>0</v>
          </cell>
          <cell r="AT126">
            <v>0</v>
          </cell>
          <cell r="AU126">
            <v>0</v>
          </cell>
          <cell r="AV126" t="str">
            <v>NA</v>
          </cell>
          <cell r="AW126" t="str">
            <v>238553</v>
          </cell>
          <cell r="AX126" t="str">
            <v>0</v>
          </cell>
          <cell r="AY126" t="str">
            <v>0</v>
          </cell>
          <cell r="AZ126" t="str">
            <v>34437</v>
          </cell>
        </row>
        <row r="127">
          <cell r="G127">
            <v>132</v>
          </cell>
          <cell r="H127" t="str">
            <v>ADMINISTRADORA</v>
          </cell>
          <cell r="I127">
            <v>39</v>
          </cell>
          <cell r="J127" t="str">
            <v>SUBSIDIADO PLENO</v>
          </cell>
          <cell r="K127" t="str">
            <v>CC-23192049</v>
          </cell>
          <cell r="L127" t="str">
            <v>P</v>
          </cell>
          <cell r="M127" t="str">
            <v>NINGUNO</v>
          </cell>
          <cell r="N127">
            <v>0</v>
          </cell>
          <cell r="O127">
            <v>13</v>
          </cell>
          <cell r="P127">
            <v>43617</v>
          </cell>
          <cell r="Q127">
            <v>43627</v>
          </cell>
          <cell r="R127">
            <v>43726</v>
          </cell>
          <cell r="S127">
            <v>127730</v>
          </cell>
          <cell r="T127">
            <v>0</v>
          </cell>
          <cell r="U127">
            <v>0</v>
          </cell>
          <cell r="V127">
            <v>127730</v>
          </cell>
          <cell r="W127">
            <v>127730</v>
          </cell>
          <cell r="X127">
            <v>0</v>
          </cell>
          <cell r="Y127">
            <v>0</v>
          </cell>
          <cell r="Z127" t="str">
            <v>NA</v>
          </cell>
          <cell r="AA127" t="str">
            <v>NA</v>
          </cell>
          <cell r="AB127">
            <v>0</v>
          </cell>
          <cell r="AC127">
            <v>0</v>
          </cell>
          <cell r="AD127">
            <v>0</v>
          </cell>
          <cell r="AE127">
            <v>43739</v>
          </cell>
          <cell r="AF127" t="str">
            <v>FACSS</v>
          </cell>
          <cell r="AG127" t="str">
            <v>IPSPU</v>
          </cell>
          <cell r="AH127" t="str">
            <v>Pagado</v>
          </cell>
          <cell r="AI127" t="str">
            <v>CP-00132</v>
          </cell>
          <cell r="AJ127">
            <v>127730</v>
          </cell>
          <cell r="AK127">
            <v>127730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127730</v>
          </cell>
          <cell r="AT127">
            <v>0</v>
          </cell>
          <cell r="AU127">
            <v>0</v>
          </cell>
          <cell r="AV127" t="str">
            <v>GIRO DIRECTO DEL M.PS.  MES DE NOVIEMBRE DE 2019. EVENTO</v>
          </cell>
          <cell r="AW127" t="str">
            <v>3819652</v>
          </cell>
          <cell r="AX127" t="str">
            <v>26078</v>
          </cell>
          <cell r="AY127" t="str">
            <v>0</v>
          </cell>
          <cell r="AZ127" t="str">
            <v>0</v>
          </cell>
        </row>
        <row r="128">
          <cell r="G128">
            <v>131</v>
          </cell>
          <cell r="H128" t="str">
            <v>ADMINISTRADORA</v>
          </cell>
          <cell r="I128">
            <v>39</v>
          </cell>
          <cell r="J128" t="str">
            <v>SUBSIDIADO PLENO</v>
          </cell>
          <cell r="K128" t="str">
            <v>CC-1051418832</v>
          </cell>
          <cell r="L128" t="str">
            <v>P</v>
          </cell>
          <cell r="M128" t="str">
            <v>NINGUNO</v>
          </cell>
          <cell r="N128">
            <v>0</v>
          </cell>
          <cell r="O128">
            <v>13</v>
          </cell>
          <cell r="P128">
            <v>43617</v>
          </cell>
          <cell r="Q128">
            <v>43627</v>
          </cell>
          <cell r="R128">
            <v>43726</v>
          </cell>
          <cell r="S128">
            <v>122650</v>
          </cell>
          <cell r="T128">
            <v>0</v>
          </cell>
          <cell r="U128">
            <v>0</v>
          </cell>
          <cell r="V128">
            <v>122650</v>
          </cell>
          <cell r="W128">
            <v>122650</v>
          </cell>
          <cell r="X128">
            <v>0</v>
          </cell>
          <cell r="Y128">
            <v>0</v>
          </cell>
          <cell r="Z128" t="str">
            <v>NA</v>
          </cell>
          <cell r="AA128" t="str">
            <v>NA</v>
          </cell>
          <cell r="AB128">
            <v>0</v>
          </cell>
          <cell r="AC128">
            <v>0</v>
          </cell>
          <cell r="AD128">
            <v>0</v>
          </cell>
          <cell r="AE128">
            <v>43739</v>
          </cell>
          <cell r="AF128" t="str">
            <v>FACSS</v>
          </cell>
          <cell r="AG128" t="str">
            <v>IPSPU</v>
          </cell>
          <cell r="AH128" t="str">
            <v>Pagado</v>
          </cell>
          <cell r="AI128" t="str">
            <v>CP-00131</v>
          </cell>
          <cell r="AJ128">
            <v>122650</v>
          </cell>
          <cell r="AK128">
            <v>122650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122650</v>
          </cell>
          <cell r="AT128">
            <v>0</v>
          </cell>
          <cell r="AU128">
            <v>0</v>
          </cell>
          <cell r="AV128" t="str">
            <v>GIRO DIRECTO DEL M.PS.  MES DE OCTUBRE DE 2019. EVENTO|GIRO DIRECTO DEL M.PS.  MES DE NOVIEMBRE DE 2019. EVENTO</v>
          </cell>
          <cell r="AW128" t="str">
            <v>3819595</v>
          </cell>
          <cell r="AX128" t="str">
            <v>25096|26078</v>
          </cell>
          <cell r="AY128" t="str">
            <v>0</v>
          </cell>
          <cell r="AZ128" t="str">
            <v>0</v>
          </cell>
        </row>
        <row r="129">
          <cell r="G129">
            <v>130</v>
          </cell>
          <cell r="H129" t="str">
            <v>ADMINISTRADORA</v>
          </cell>
          <cell r="I129">
            <v>39</v>
          </cell>
          <cell r="J129" t="str">
            <v>SUBSIDIADO PLENO</v>
          </cell>
          <cell r="K129" t="str">
            <v>CC-32938376</v>
          </cell>
          <cell r="L129" t="str">
            <v>P</v>
          </cell>
          <cell r="M129" t="str">
            <v>NINGUNO</v>
          </cell>
          <cell r="N129">
            <v>0</v>
          </cell>
          <cell r="O129">
            <v>13</v>
          </cell>
          <cell r="P129">
            <v>43617</v>
          </cell>
          <cell r="Q129">
            <v>43633</v>
          </cell>
          <cell r="R129">
            <v>43726</v>
          </cell>
          <cell r="S129">
            <v>115600</v>
          </cell>
          <cell r="T129">
            <v>0</v>
          </cell>
          <cell r="U129">
            <v>0</v>
          </cell>
          <cell r="V129">
            <v>115600</v>
          </cell>
          <cell r="W129">
            <v>115600</v>
          </cell>
          <cell r="X129">
            <v>0</v>
          </cell>
          <cell r="Y129">
            <v>0</v>
          </cell>
          <cell r="Z129" t="str">
            <v>NA</v>
          </cell>
          <cell r="AA129" t="str">
            <v>NA</v>
          </cell>
          <cell r="AB129">
            <v>0</v>
          </cell>
          <cell r="AC129">
            <v>0</v>
          </cell>
          <cell r="AD129">
            <v>0</v>
          </cell>
          <cell r="AE129">
            <v>43739</v>
          </cell>
          <cell r="AF129" t="str">
            <v>FACSS</v>
          </cell>
          <cell r="AG129" t="str">
            <v>IPSPU</v>
          </cell>
          <cell r="AH129" t="str">
            <v>Pagado</v>
          </cell>
          <cell r="AI129" t="str">
            <v>CP-00130</v>
          </cell>
          <cell r="AJ129">
            <v>115600</v>
          </cell>
          <cell r="AK129">
            <v>115600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115600</v>
          </cell>
          <cell r="AT129">
            <v>0</v>
          </cell>
          <cell r="AU129">
            <v>0</v>
          </cell>
          <cell r="AV129" t="str">
            <v>GIRO DIRECTO DEL M.PS.  MES DE NOVIEMBRE DE 2019. EVENTO</v>
          </cell>
          <cell r="AW129" t="str">
            <v>3819588</v>
          </cell>
          <cell r="AX129" t="str">
            <v>26078</v>
          </cell>
          <cell r="AY129" t="str">
            <v>0</v>
          </cell>
          <cell r="AZ129" t="str">
            <v>0</v>
          </cell>
        </row>
        <row r="130">
          <cell r="G130">
            <v>139</v>
          </cell>
          <cell r="H130" t="str">
            <v>ADMINISTRADORA</v>
          </cell>
          <cell r="I130">
            <v>19180</v>
          </cell>
          <cell r="J130" t="str">
            <v>CONTRIBUTIVO MOVILIDAD</v>
          </cell>
          <cell r="K130" t="str">
            <v>-</v>
          </cell>
          <cell r="L130" t="str">
            <v>P</v>
          </cell>
          <cell r="M130" t="str">
            <v>NINGUNO</v>
          </cell>
          <cell r="N130">
            <v>2019</v>
          </cell>
          <cell r="O130">
            <v>7</v>
          </cell>
          <cell r="P130">
            <v>43647</v>
          </cell>
          <cell r="Q130">
            <v>43677</v>
          </cell>
          <cell r="R130">
            <v>43726</v>
          </cell>
          <cell r="S130">
            <v>674470.8</v>
          </cell>
          <cell r="T130">
            <v>0</v>
          </cell>
          <cell r="U130">
            <v>0</v>
          </cell>
          <cell r="V130">
            <v>674470.8</v>
          </cell>
          <cell r="W130">
            <v>674470.8</v>
          </cell>
          <cell r="X130">
            <v>0</v>
          </cell>
          <cell r="Y130">
            <v>0</v>
          </cell>
          <cell r="Z130" t="str">
            <v>NA</v>
          </cell>
          <cell r="AA130" t="str">
            <v>NA</v>
          </cell>
          <cell r="AB130">
            <v>0</v>
          </cell>
          <cell r="AC130">
            <v>0</v>
          </cell>
          <cell r="AD130">
            <v>0</v>
          </cell>
          <cell r="AE130">
            <v>43654</v>
          </cell>
          <cell r="AF130" t="str">
            <v>FACCS</v>
          </cell>
          <cell r="AG130" t="str">
            <v>IPSBC</v>
          </cell>
          <cell r="AH130" t="str">
            <v>Pagado</v>
          </cell>
          <cell r="AI130" t="str">
            <v>CP-00139</v>
          </cell>
          <cell r="AJ130">
            <v>674470.8</v>
          </cell>
          <cell r="AK130">
            <v>674470.8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674470.8</v>
          </cell>
          <cell r="AS130">
            <v>0</v>
          </cell>
          <cell r="AT130">
            <v>0</v>
          </cell>
          <cell r="AU130">
            <v>0</v>
          </cell>
          <cell r="AV130" t="str">
            <v>NA</v>
          </cell>
          <cell r="AW130" t="str">
            <v>238593</v>
          </cell>
          <cell r="AX130" t="str">
            <v>0</v>
          </cell>
          <cell r="AY130" t="str">
            <v>0</v>
          </cell>
          <cell r="AZ130" t="str">
            <v>34437</v>
          </cell>
        </row>
        <row r="131">
          <cell r="G131">
            <v>157</v>
          </cell>
          <cell r="H131" t="str">
            <v>ADMINISTRADORA</v>
          </cell>
          <cell r="I131">
            <v>39</v>
          </cell>
          <cell r="J131" t="str">
            <v>SUBSIDIADO PLENO</v>
          </cell>
          <cell r="K131" t="str">
            <v>RC-1050007045</v>
          </cell>
          <cell r="L131" t="str">
            <v>P</v>
          </cell>
          <cell r="M131" t="str">
            <v>NINGUNO</v>
          </cell>
          <cell r="N131">
            <v>0</v>
          </cell>
          <cell r="O131">
            <v>13</v>
          </cell>
          <cell r="P131">
            <v>43647</v>
          </cell>
          <cell r="Q131">
            <v>43649</v>
          </cell>
          <cell r="R131">
            <v>43726</v>
          </cell>
          <cell r="S131">
            <v>164925</v>
          </cell>
          <cell r="T131">
            <v>0</v>
          </cell>
          <cell r="U131">
            <v>0</v>
          </cell>
          <cell r="V131">
            <v>164925</v>
          </cell>
          <cell r="W131">
            <v>164925</v>
          </cell>
          <cell r="X131">
            <v>0</v>
          </cell>
          <cell r="Y131">
            <v>0</v>
          </cell>
          <cell r="Z131" t="str">
            <v>NA</v>
          </cell>
          <cell r="AA131" t="str">
            <v>NA</v>
          </cell>
          <cell r="AB131">
            <v>0</v>
          </cell>
          <cell r="AC131">
            <v>0</v>
          </cell>
          <cell r="AD131">
            <v>0</v>
          </cell>
          <cell r="AE131">
            <v>43739</v>
          </cell>
          <cell r="AF131" t="str">
            <v>FACSS</v>
          </cell>
          <cell r="AG131" t="str">
            <v>IPSPU</v>
          </cell>
          <cell r="AH131" t="str">
            <v>Pagado</v>
          </cell>
          <cell r="AI131" t="str">
            <v>CP-00157</v>
          </cell>
          <cell r="AJ131">
            <v>164925</v>
          </cell>
          <cell r="AK131">
            <v>164925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164925</v>
          </cell>
          <cell r="AT131">
            <v>0</v>
          </cell>
          <cell r="AU131">
            <v>0</v>
          </cell>
          <cell r="AV131" t="str">
            <v>GIRO DIRECTO DEL M.PS.  MES DE NOVIEMBRE DE 2019. EVENTO</v>
          </cell>
          <cell r="AW131" t="str">
            <v>3819821</v>
          </cell>
          <cell r="AX131" t="str">
            <v>26078</v>
          </cell>
          <cell r="AY131" t="str">
            <v>0</v>
          </cell>
          <cell r="AZ131" t="str">
            <v>0</v>
          </cell>
        </row>
        <row r="132">
          <cell r="G132">
            <v>160</v>
          </cell>
          <cell r="H132" t="str">
            <v>ADMINISTRADORA</v>
          </cell>
          <cell r="I132">
            <v>39</v>
          </cell>
          <cell r="J132" t="str">
            <v>SUBSIDIADO PLENO</v>
          </cell>
          <cell r="K132" t="str">
            <v>CC-1002325464</v>
          </cell>
          <cell r="L132" t="str">
            <v>P</v>
          </cell>
          <cell r="M132" t="str">
            <v>NINGUNO</v>
          </cell>
          <cell r="N132">
            <v>0</v>
          </cell>
          <cell r="O132">
            <v>13</v>
          </cell>
          <cell r="P132">
            <v>43647</v>
          </cell>
          <cell r="Q132">
            <v>43648</v>
          </cell>
          <cell r="R132">
            <v>43726</v>
          </cell>
          <cell r="S132">
            <v>740930</v>
          </cell>
          <cell r="T132">
            <v>0</v>
          </cell>
          <cell r="U132">
            <v>0</v>
          </cell>
          <cell r="V132">
            <v>740930</v>
          </cell>
          <cell r="W132">
            <v>740930</v>
          </cell>
          <cell r="X132">
            <v>0</v>
          </cell>
          <cell r="Y132">
            <v>0</v>
          </cell>
          <cell r="Z132" t="str">
            <v>NA</v>
          </cell>
          <cell r="AA132" t="str">
            <v>NA</v>
          </cell>
          <cell r="AB132">
            <v>0</v>
          </cell>
          <cell r="AC132">
            <v>0</v>
          </cell>
          <cell r="AD132">
            <v>0</v>
          </cell>
          <cell r="AE132">
            <v>43739</v>
          </cell>
          <cell r="AF132" t="str">
            <v>FACSS</v>
          </cell>
          <cell r="AG132" t="str">
            <v>IPSPU</v>
          </cell>
          <cell r="AH132" t="str">
            <v>Pagado</v>
          </cell>
          <cell r="AI132" t="str">
            <v>CP-00160</v>
          </cell>
          <cell r="AJ132">
            <v>740930</v>
          </cell>
          <cell r="AK132">
            <v>740930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740930</v>
          </cell>
          <cell r="AT132">
            <v>0</v>
          </cell>
          <cell r="AU132">
            <v>0</v>
          </cell>
          <cell r="AV132" t="str">
            <v>GIRO DIRECTO DEL M.PS.  MES DE NOVIEMBRE DE 2019. EVENTO</v>
          </cell>
          <cell r="AW132" t="str">
            <v>3819829</v>
          </cell>
          <cell r="AX132" t="str">
            <v>26078</v>
          </cell>
          <cell r="AY132" t="str">
            <v>0</v>
          </cell>
          <cell r="AZ132" t="str">
            <v>0</v>
          </cell>
        </row>
        <row r="133">
          <cell r="G133">
            <v>158</v>
          </cell>
          <cell r="H133" t="str">
            <v>ADMINISTRADORA</v>
          </cell>
          <cell r="I133">
            <v>39</v>
          </cell>
          <cell r="J133" t="str">
            <v>SUBSIDIADO PLENO</v>
          </cell>
          <cell r="K133" t="str">
            <v>CC-1051418984</v>
          </cell>
          <cell r="L133" t="str">
            <v>P</v>
          </cell>
          <cell r="M133" t="str">
            <v>NINGUNO</v>
          </cell>
          <cell r="N133">
            <v>0</v>
          </cell>
          <cell r="O133">
            <v>13</v>
          </cell>
          <cell r="P133">
            <v>43647</v>
          </cell>
          <cell r="Q133">
            <v>43649</v>
          </cell>
          <cell r="R133">
            <v>43726</v>
          </cell>
          <cell r="S133">
            <v>58600</v>
          </cell>
          <cell r="T133">
            <v>0</v>
          </cell>
          <cell r="U133">
            <v>0</v>
          </cell>
          <cell r="V133">
            <v>58600</v>
          </cell>
          <cell r="W133">
            <v>58600</v>
          </cell>
          <cell r="X133">
            <v>0</v>
          </cell>
          <cell r="Y133">
            <v>0</v>
          </cell>
          <cell r="Z133" t="str">
            <v>NA</v>
          </cell>
          <cell r="AA133" t="str">
            <v>NA</v>
          </cell>
          <cell r="AB133">
            <v>0</v>
          </cell>
          <cell r="AC133">
            <v>0</v>
          </cell>
          <cell r="AD133">
            <v>0</v>
          </cell>
          <cell r="AE133">
            <v>43739</v>
          </cell>
          <cell r="AF133" t="str">
            <v>FACSS</v>
          </cell>
          <cell r="AG133" t="str">
            <v>IPSPU</v>
          </cell>
          <cell r="AH133" t="str">
            <v>Pagado</v>
          </cell>
          <cell r="AI133" t="str">
            <v>CP-00158</v>
          </cell>
          <cell r="AJ133">
            <v>58600</v>
          </cell>
          <cell r="AK133">
            <v>58600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58600</v>
          </cell>
          <cell r="AT133">
            <v>0</v>
          </cell>
          <cell r="AU133">
            <v>0</v>
          </cell>
          <cell r="AV133" t="str">
            <v>GIRO DIRECTO DEL M.PS.  MES DE NOVIEMBRE DE 2019. EVENTO</v>
          </cell>
          <cell r="AW133" t="str">
            <v>3819825</v>
          </cell>
          <cell r="AX133" t="str">
            <v>26078</v>
          </cell>
          <cell r="AY133" t="str">
            <v>0</v>
          </cell>
          <cell r="AZ133" t="str">
            <v>0</v>
          </cell>
        </row>
        <row r="134">
          <cell r="G134">
            <v>129</v>
          </cell>
          <cell r="H134" t="str">
            <v>ADMINISTRADORA</v>
          </cell>
          <cell r="I134">
            <v>39</v>
          </cell>
          <cell r="J134" t="str">
            <v>SUBSIDIADO PLENO</v>
          </cell>
          <cell r="K134" t="str">
            <v>CC-1051419829</v>
          </cell>
          <cell r="L134" t="str">
            <v>P</v>
          </cell>
          <cell r="M134" t="str">
            <v>NINGUNO</v>
          </cell>
          <cell r="N134">
            <v>0</v>
          </cell>
          <cell r="O134">
            <v>13</v>
          </cell>
          <cell r="P134">
            <v>43617</v>
          </cell>
          <cell r="Q134">
            <v>43620</v>
          </cell>
          <cell r="R134">
            <v>43726</v>
          </cell>
          <cell r="S134">
            <v>54400</v>
          </cell>
          <cell r="T134">
            <v>0</v>
          </cell>
          <cell r="U134">
            <v>0</v>
          </cell>
          <cell r="V134">
            <v>54400</v>
          </cell>
          <cell r="W134">
            <v>54400</v>
          </cell>
          <cell r="X134">
            <v>0</v>
          </cell>
          <cell r="Y134">
            <v>0</v>
          </cell>
          <cell r="Z134" t="str">
            <v>NA</v>
          </cell>
          <cell r="AA134" t="str">
            <v>NA</v>
          </cell>
          <cell r="AB134">
            <v>0</v>
          </cell>
          <cell r="AC134">
            <v>0</v>
          </cell>
          <cell r="AD134">
            <v>0</v>
          </cell>
          <cell r="AE134">
            <v>43739</v>
          </cell>
          <cell r="AF134" t="str">
            <v>FACSS</v>
          </cell>
          <cell r="AG134" t="str">
            <v>IPSPU</v>
          </cell>
          <cell r="AH134" t="str">
            <v>Pagado</v>
          </cell>
          <cell r="AI134" t="str">
            <v>CP-00129</v>
          </cell>
          <cell r="AJ134">
            <v>54400</v>
          </cell>
          <cell r="AK134">
            <v>54400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54400</v>
          </cell>
          <cell r="AT134">
            <v>0</v>
          </cell>
          <cell r="AU134">
            <v>0</v>
          </cell>
          <cell r="AV134" t="str">
            <v>GIRO DIRECTO DEL M.PS.  MES DE NOVIEMBRE DE 2019. EVENTO</v>
          </cell>
          <cell r="AW134" t="str">
            <v>3819678</v>
          </cell>
          <cell r="AX134" t="str">
            <v>26078</v>
          </cell>
          <cell r="AY134" t="str">
            <v>0</v>
          </cell>
          <cell r="AZ134" t="str">
            <v>0</v>
          </cell>
        </row>
        <row r="135">
          <cell r="G135">
            <v>125</v>
          </cell>
          <cell r="H135" t="str">
            <v>ADMINISTRADORA</v>
          </cell>
          <cell r="I135">
            <v>39</v>
          </cell>
          <cell r="J135" t="str">
            <v>SUBSIDIADO PLENO</v>
          </cell>
          <cell r="K135" t="str">
            <v>RC-1046271763</v>
          </cell>
          <cell r="L135" t="str">
            <v>P</v>
          </cell>
          <cell r="M135" t="str">
            <v>NINGUNO</v>
          </cell>
          <cell r="N135">
            <v>0</v>
          </cell>
          <cell r="O135">
            <v>13</v>
          </cell>
          <cell r="P135">
            <v>43586</v>
          </cell>
          <cell r="Q135">
            <v>43610</v>
          </cell>
          <cell r="R135">
            <v>43726</v>
          </cell>
          <cell r="S135">
            <v>58230</v>
          </cell>
          <cell r="T135">
            <v>0</v>
          </cell>
          <cell r="U135">
            <v>0</v>
          </cell>
          <cell r="V135">
            <v>58230</v>
          </cell>
          <cell r="W135">
            <v>58230</v>
          </cell>
          <cell r="X135">
            <v>0</v>
          </cell>
          <cell r="Y135">
            <v>0</v>
          </cell>
          <cell r="Z135" t="str">
            <v>NA</v>
          </cell>
          <cell r="AA135" t="str">
            <v>NA</v>
          </cell>
          <cell r="AB135">
            <v>0</v>
          </cell>
          <cell r="AC135">
            <v>0</v>
          </cell>
          <cell r="AD135">
            <v>0</v>
          </cell>
          <cell r="AE135">
            <v>43739</v>
          </cell>
          <cell r="AF135" t="str">
            <v>FACSS</v>
          </cell>
          <cell r="AG135" t="str">
            <v>IPSPU</v>
          </cell>
          <cell r="AH135" t="str">
            <v>Pagado</v>
          </cell>
          <cell r="AI135" t="str">
            <v>CP-00125</v>
          </cell>
          <cell r="AJ135">
            <v>58230</v>
          </cell>
          <cell r="AK135">
            <v>58230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58230</v>
          </cell>
          <cell r="AT135">
            <v>0</v>
          </cell>
          <cell r="AU135">
            <v>0</v>
          </cell>
          <cell r="AV135" t="str">
            <v>GIRO DIRECTO DEL M.PS.  MES DE NOVIEMBRE DE 2019. EVENTO</v>
          </cell>
          <cell r="AW135" t="str">
            <v>3819834</v>
          </cell>
          <cell r="AX135" t="str">
            <v>26078</v>
          </cell>
          <cell r="AY135" t="str">
            <v>0</v>
          </cell>
          <cell r="AZ135" t="str">
            <v>0</v>
          </cell>
        </row>
        <row r="136">
          <cell r="G136">
            <v>128</v>
          </cell>
          <cell r="H136" t="str">
            <v>ADMINISTRADORA</v>
          </cell>
          <cell r="I136">
            <v>39</v>
          </cell>
          <cell r="J136" t="str">
            <v>SUBSIDIADO PLENO</v>
          </cell>
          <cell r="K136" t="str">
            <v>CC-1051418575</v>
          </cell>
          <cell r="L136" t="str">
            <v>P</v>
          </cell>
          <cell r="M136" t="str">
            <v>NINGUNO</v>
          </cell>
          <cell r="N136">
            <v>0</v>
          </cell>
          <cell r="O136">
            <v>13</v>
          </cell>
          <cell r="P136">
            <v>43586</v>
          </cell>
          <cell r="Q136">
            <v>43614</v>
          </cell>
          <cell r="R136">
            <v>43726</v>
          </cell>
          <cell r="S136">
            <v>57752</v>
          </cell>
          <cell r="T136">
            <v>0</v>
          </cell>
          <cell r="U136">
            <v>0</v>
          </cell>
          <cell r="V136">
            <v>57752</v>
          </cell>
          <cell r="W136">
            <v>57752</v>
          </cell>
          <cell r="X136">
            <v>0</v>
          </cell>
          <cell r="Y136">
            <v>0</v>
          </cell>
          <cell r="Z136" t="str">
            <v>NA</v>
          </cell>
          <cell r="AA136" t="str">
            <v>NA</v>
          </cell>
          <cell r="AB136">
            <v>0</v>
          </cell>
          <cell r="AC136">
            <v>0</v>
          </cell>
          <cell r="AD136">
            <v>0</v>
          </cell>
          <cell r="AE136">
            <v>43739</v>
          </cell>
          <cell r="AF136" t="str">
            <v>FACSS</v>
          </cell>
          <cell r="AG136" t="str">
            <v>IPSPU</v>
          </cell>
          <cell r="AH136" t="str">
            <v>Pagado</v>
          </cell>
          <cell r="AI136" t="str">
            <v>CP-00128</v>
          </cell>
          <cell r="AJ136">
            <v>57752</v>
          </cell>
          <cell r="AK136">
            <v>57752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57752</v>
          </cell>
          <cell r="AT136">
            <v>0</v>
          </cell>
          <cell r="AU136">
            <v>0</v>
          </cell>
          <cell r="AV136" t="str">
            <v>GIRO DIRECTO DEL M.PS.  MES DE NOVIEMBRE DE 2019. EVENTO</v>
          </cell>
          <cell r="AW136" t="str">
            <v>3819894</v>
          </cell>
          <cell r="AX136" t="str">
            <v>26078</v>
          </cell>
          <cell r="AY136" t="str">
            <v>0</v>
          </cell>
          <cell r="AZ136" t="str">
            <v>0</v>
          </cell>
        </row>
        <row r="137">
          <cell r="G137">
            <v>127</v>
          </cell>
          <cell r="H137" t="str">
            <v>ADMINISTRADORA</v>
          </cell>
          <cell r="I137">
            <v>39</v>
          </cell>
          <cell r="J137" t="str">
            <v>SUBSIDIADO PLENO</v>
          </cell>
          <cell r="K137" t="str">
            <v>RC-1050008211</v>
          </cell>
          <cell r="L137" t="str">
            <v>P</v>
          </cell>
          <cell r="M137" t="str">
            <v>NINGUNO</v>
          </cell>
          <cell r="N137">
            <v>0</v>
          </cell>
          <cell r="O137">
            <v>13</v>
          </cell>
          <cell r="P137">
            <v>43586</v>
          </cell>
          <cell r="Q137">
            <v>43612</v>
          </cell>
          <cell r="R137">
            <v>43726</v>
          </cell>
          <cell r="S137">
            <v>67530</v>
          </cell>
          <cell r="T137">
            <v>0</v>
          </cell>
          <cell r="U137">
            <v>0</v>
          </cell>
          <cell r="V137">
            <v>67530</v>
          </cell>
          <cell r="W137">
            <v>67530</v>
          </cell>
          <cell r="X137">
            <v>0</v>
          </cell>
          <cell r="Y137">
            <v>0</v>
          </cell>
          <cell r="Z137" t="str">
            <v>NA</v>
          </cell>
          <cell r="AA137" t="str">
            <v>NA</v>
          </cell>
          <cell r="AB137">
            <v>0</v>
          </cell>
          <cell r="AC137">
            <v>0</v>
          </cell>
          <cell r="AD137">
            <v>0</v>
          </cell>
          <cell r="AE137">
            <v>43739</v>
          </cell>
          <cell r="AF137" t="str">
            <v>FACSS</v>
          </cell>
          <cell r="AG137" t="str">
            <v>IPSPU</v>
          </cell>
          <cell r="AH137" t="str">
            <v>Pagado</v>
          </cell>
          <cell r="AI137" t="str">
            <v>CP-00127</v>
          </cell>
          <cell r="AJ137">
            <v>67530</v>
          </cell>
          <cell r="AK137">
            <v>67530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67530</v>
          </cell>
          <cell r="AT137">
            <v>0</v>
          </cell>
          <cell r="AU137">
            <v>0</v>
          </cell>
          <cell r="AV137" t="str">
            <v>GIRO DIRECTO DEL M.PS.  MES DE OCTUBRE DE 2019. EVENTO|GIRO DIRECTO DEL M.PS.  MES DE NOVIEMBRE DE 2019. EVENTO</v>
          </cell>
          <cell r="AW137" t="str">
            <v>3819897</v>
          </cell>
          <cell r="AX137" t="str">
            <v>25096|26078</v>
          </cell>
          <cell r="AY137" t="str">
            <v>0</v>
          </cell>
          <cell r="AZ137" t="str">
            <v>0</v>
          </cell>
        </row>
        <row r="138">
          <cell r="G138">
            <v>126</v>
          </cell>
          <cell r="H138" t="str">
            <v>ADMINISTRADORA</v>
          </cell>
          <cell r="I138">
            <v>39</v>
          </cell>
          <cell r="J138" t="str">
            <v>SUBSIDIADO PLENO</v>
          </cell>
          <cell r="K138" t="str">
            <v>CC-1050005283</v>
          </cell>
          <cell r="L138" t="str">
            <v>P</v>
          </cell>
          <cell r="M138" t="str">
            <v>NINGUNO</v>
          </cell>
          <cell r="N138">
            <v>0</v>
          </cell>
          <cell r="O138">
            <v>13</v>
          </cell>
          <cell r="P138">
            <v>43586</v>
          </cell>
          <cell r="Q138">
            <v>43614</v>
          </cell>
          <cell r="R138">
            <v>43726</v>
          </cell>
          <cell r="S138">
            <v>134450</v>
          </cell>
          <cell r="T138">
            <v>0</v>
          </cell>
          <cell r="U138">
            <v>0</v>
          </cell>
          <cell r="V138">
            <v>134450</v>
          </cell>
          <cell r="W138">
            <v>134450</v>
          </cell>
          <cell r="X138">
            <v>0</v>
          </cell>
          <cell r="Y138">
            <v>0</v>
          </cell>
          <cell r="Z138" t="str">
            <v>NA</v>
          </cell>
          <cell r="AA138" t="str">
            <v>NA</v>
          </cell>
          <cell r="AB138">
            <v>0</v>
          </cell>
          <cell r="AC138">
            <v>0</v>
          </cell>
          <cell r="AD138">
            <v>0</v>
          </cell>
          <cell r="AE138">
            <v>43739</v>
          </cell>
          <cell r="AF138" t="str">
            <v>FACSS</v>
          </cell>
          <cell r="AG138" t="str">
            <v>IPSPU</v>
          </cell>
          <cell r="AH138" t="str">
            <v>Pagado</v>
          </cell>
          <cell r="AI138" t="str">
            <v>CP-00126</v>
          </cell>
          <cell r="AJ138">
            <v>134450</v>
          </cell>
          <cell r="AK138">
            <v>134450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134450</v>
          </cell>
          <cell r="AT138">
            <v>0</v>
          </cell>
          <cell r="AU138">
            <v>0</v>
          </cell>
          <cell r="AV138" t="str">
            <v>GIRO DIRECTO DEL M.PS.  MES DE OCTUBRE DE 2019. EVENTO|GIRO DIRECTO DEL M.PS.  MES DE NOVIEMBRE DE 2019. EVENTO</v>
          </cell>
          <cell r="AW138" t="str">
            <v>3819830</v>
          </cell>
          <cell r="AX138" t="str">
            <v>25096|26078</v>
          </cell>
          <cell r="AY138" t="str">
            <v>0</v>
          </cell>
          <cell r="AZ138" t="str">
            <v>0</v>
          </cell>
        </row>
        <row r="139">
          <cell r="G139">
            <v>124</v>
          </cell>
          <cell r="H139" t="str">
            <v>ADMINISTRADORA</v>
          </cell>
          <cell r="I139">
            <v>39</v>
          </cell>
          <cell r="J139" t="str">
            <v>SUBSIDIADO PLENO</v>
          </cell>
          <cell r="K139" t="str">
            <v>CC-1047509022</v>
          </cell>
          <cell r="L139" t="str">
            <v>P</v>
          </cell>
          <cell r="M139" t="str">
            <v>NINGUNO</v>
          </cell>
          <cell r="N139">
            <v>0</v>
          </cell>
          <cell r="O139">
            <v>13</v>
          </cell>
          <cell r="P139">
            <v>43586</v>
          </cell>
          <cell r="Q139">
            <v>43607</v>
          </cell>
          <cell r="R139">
            <v>43726</v>
          </cell>
          <cell r="S139">
            <v>727120</v>
          </cell>
          <cell r="T139">
            <v>0</v>
          </cell>
          <cell r="U139">
            <v>0</v>
          </cell>
          <cell r="V139">
            <v>727120</v>
          </cell>
          <cell r="W139">
            <v>727120</v>
          </cell>
          <cell r="X139">
            <v>0</v>
          </cell>
          <cell r="Y139">
            <v>0</v>
          </cell>
          <cell r="Z139" t="str">
            <v>NA</v>
          </cell>
          <cell r="AA139" t="str">
            <v>NA</v>
          </cell>
          <cell r="AB139">
            <v>0</v>
          </cell>
          <cell r="AC139">
            <v>0</v>
          </cell>
          <cell r="AD139">
            <v>0</v>
          </cell>
          <cell r="AE139">
            <v>43739</v>
          </cell>
          <cell r="AF139" t="str">
            <v>FACSS</v>
          </cell>
          <cell r="AG139" t="str">
            <v>IPSPU</v>
          </cell>
          <cell r="AH139" t="str">
            <v>Pagado</v>
          </cell>
          <cell r="AI139" t="str">
            <v>CP-00124</v>
          </cell>
          <cell r="AJ139">
            <v>727120</v>
          </cell>
          <cell r="AK139">
            <v>727120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727120</v>
          </cell>
          <cell r="AT139">
            <v>0</v>
          </cell>
          <cell r="AU139">
            <v>0</v>
          </cell>
          <cell r="AV139" t="str">
            <v>GIRO DIRECTO DEL M.PS.  MES DE OCTUBRE DE 2019. EVENTO|GIRO DIRECTO DEL M.PS.  MES DE NOVIEMBRE DE 2019. EVENTO</v>
          </cell>
          <cell r="AW139" t="str">
            <v>3819735</v>
          </cell>
          <cell r="AX139" t="str">
            <v>25096|26078</v>
          </cell>
          <cell r="AY139" t="str">
            <v>0</v>
          </cell>
          <cell r="AZ139" t="str">
            <v>0</v>
          </cell>
        </row>
        <row r="140">
          <cell r="G140">
            <v>138</v>
          </cell>
          <cell r="H140" t="str">
            <v>ADMINISTRADORA</v>
          </cell>
          <cell r="I140">
            <v>19180</v>
          </cell>
          <cell r="J140" t="str">
            <v>SUBSIDIADO PLENO</v>
          </cell>
          <cell r="K140" t="str">
            <v>-</v>
          </cell>
          <cell r="L140" t="str">
            <v>P</v>
          </cell>
          <cell r="M140" t="str">
            <v>NINGUNO</v>
          </cell>
          <cell r="N140">
            <v>2019</v>
          </cell>
          <cell r="O140">
            <v>7</v>
          </cell>
          <cell r="P140">
            <v>43647</v>
          </cell>
          <cell r="Q140">
            <v>43687</v>
          </cell>
          <cell r="R140">
            <v>43745</v>
          </cell>
          <cell r="S140">
            <v>16109766</v>
          </cell>
          <cell r="T140">
            <v>0</v>
          </cell>
          <cell r="U140">
            <v>0</v>
          </cell>
          <cell r="V140">
            <v>16109766</v>
          </cell>
          <cell r="W140">
            <v>16109766</v>
          </cell>
          <cell r="X140">
            <v>0</v>
          </cell>
          <cell r="Y140">
            <v>0</v>
          </cell>
          <cell r="Z140" t="str">
            <v>NA</v>
          </cell>
          <cell r="AA140" t="str">
            <v>NA</v>
          </cell>
          <cell r="AB140">
            <v>0</v>
          </cell>
          <cell r="AC140">
            <v>0</v>
          </cell>
          <cell r="AD140">
            <v>0</v>
          </cell>
          <cell r="AE140">
            <v>43654</v>
          </cell>
          <cell r="AF140" t="str">
            <v>FACSS</v>
          </cell>
          <cell r="AG140" t="str">
            <v>IPSPU</v>
          </cell>
          <cell r="AH140" t="str">
            <v>Pagado</v>
          </cell>
          <cell r="AI140" t="str">
            <v>CP00138</v>
          </cell>
          <cell r="AJ140">
            <v>16109766</v>
          </cell>
          <cell r="AK140">
            <v>16109766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13872475.33</v>
          </cell>
          <cell r="AT140">
            <v>0</v>
          </cell>
          <cell r="AU140">
            <v>2237290.67</v>
          </cell>
          <cell r="AV140" t="str">
            <v>Aplicación automática al liberar Nota crédito NCPSS/973 con factura asociada FACSS/3365034.|CRUCE</v>
          </cell>
          <cell r="AW140" t="str">
            <v>3365034</v>
          </cell>
          <cell r="AX140" t="str">
            <v>22618</v>
          </cell>
          <cell r="AY140" t="str">
            <v>973</v>
          </cell>
          <cell r="AZ140" t="str">
            <v>0</v>
          </cell>
        </row>
        <row r="141">
          <cell r="G141">
            <v>270</v>
          </cell>
          <cell r="H141" t="str">
            <v>ADMINISTRADORA</v>
          </cell>
          <cell r="I141">
            <v>19180</v>
          </cell>
          <cell r="J141" t="str">
            <v>CONTRIBUTIVO MOVILIDAD</v>
          </cell>
          <cell r="K141" t="str">
            <v>-</v>
          </cell>
          <cell r="L141" t="str">
            <v>P</v>
          </cell>
          <cell r="M141" t="str">
            <v>NINGUNO</v>
          </cell>
          <cell r="N141">
            <v>2019</v>
          </cell>
          <cell r="O141">
            <v>8</v>
          </cell>
          <cell r="P141">
            <v>43678</v>
          </cell>
          <cell r="Q141">
            <v>43718</v>
          </cell>
          <cell r="R141">
            <v>43747</v>
          </cell>
          <cell r="S141">
            <v>610986.56059999997</v>
          </cell>
          <cell r="T141">
            <v>0</v>
          </cell>
          <cell r="U141">
            <v>0</v>
          </cell>
          <cell r="V141">
            <v>610986.56059999997</v>
          </cell>
          <cell r="W141">
            <v>610986.56059999997</v>
          </cell>
          <cell r="X141">
            <v>0</v>
          </cell>
          <cell r="Y141">
            <v>0</v>
          </cell>
          <cell r="Z141" t="str">
            <v>NA</v>
          </cell>
          <cell r="AA141" t="str">
            <v>NA</v>
          </cell>
          <cell r="AB141">
            <v>0</v>
          </cell>
          <cell r="AC141">
            <v>0</v>
          </cell>
          <cell r="AD141">
            <v>0</v>
          </cell>
          <cell r="AE141">
            <v>43685</v>
          </cell>
          <cell r="AF141" t="str">
            <v>FACCS</v>
          </cell>
          <cell r="AG141" t="str">
            <v>IPSBC</v>
          </cell>
          <cell r="AH141" t="str">
            <v>Pagado</v>
          </cell>
          <cell r="AI141" t="str">
            <v>CP00270</v>
          </cell>
          <cell r="AJ141">
            <v>610986.56000000006</v>
          </cell>
          <cell r="AK141">
            <v>610986.56000000006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610986.56000000006</v>
          </cell>
          <cell r="AS141">
            <v>0</v>
          </cell>
          <cell r="AT141">
            <v>0</v>
          </cell>
          <cell r="AU141">
            <v>0</v>
          </cell>
          <cell r="AV141" t="str">
            <v>NA</v>
          </cell>
          <cell r="AW141" t="str">
            <v>252779</v>
          </cell>
          <cell r="AX141" t="str">
            <v>0</v>
          </cell>
          <cell r="AY141" t="str">
            <v>0</v>
          </cell>
          <cell r="AZ141" t="str">
            <v>36309</v>
          </cell>
        </row>
        <row r="142">
          <cell r="G142">
            <v>268</v>
          </cell>
          <cell r="H142" t="str">
            <v>ADMINISTRADORA</v>
          </cell>
          <cell r="I142">
            <v>19178</v>
          </cell>
          <cell r="J142" t="str">
            <v>CONTRIBUTIVO MOVILIDAD</v>
          </cell>
          <cell r="K142" t="str">
            <v>-</v>
          </cell>
          <cell r="L142" t="str">
            <v>P</v>
          </cell>
          <cell r="M142" t="str">
            <v>NINGUNO</v>
          </cell>
          <cell r="N142">
            <v>2019</v>
          </cell>
          <cell r="O142">
            <v>8</v>
          </cell>
          <cell r="P142">
            <v>43678</v>
          </cell>
          <cell r="Q142">
            <v>43718</v>
          </cell>
          <cell r="R142">
            <v>43747</v>
          </cell>
          <cell r="S142">
            <v>769376.77740000002</v>
          </cell>
          <cell r="T142">
            <v>0</v>
          </cell>
          <cell r="U142">
            <v>0</v>
          </cell>
          <cell r="V142">
            <v>769376.77740000002</v>
          </cell>
          <cell r="W142">
            <v>769376.77740000002</v>
          </cell>
          <cell r="X142">
            <v>0</v>
          </cell>
          <cell r="Y142">
            <v>0</v>
          </cell>
          <cell r="Z142" t="str">
            <v>NA</v>
          </cell>
          <cell r="AA142" t="str">
            <v>NA</v>
          </cell>
          <cell r="AB142">
            <v>0</v>
          </cell>
          <cell r="AC142">
            <v>0</v>
          </cell>
          <cell r="AD142">
            <v>0</v>
          </cell>
          <cell r="AE142">
            <v>43685</v>
          </cell>
          <cell r="AF142" t="str">
            <v>FACCS</v>
          </cell>
          <cell r="AG142" t="str">
            <v>IPSBC</v>
          </cell>
          <cell r="AH142" t="str">
            <v>Pagado</v>
          </cell>
          <cell r="AI142" t="str">
            <v>CP00268</v>
          </cell>
          <cell r="AJ142">
            <v>769376.78</v>
          </cell>
          <cell r="AK142">
            <v>769376.78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769376.78</v>
          </cell>
          <cell r="AS142">
            <v>0</v>
          </cell>
          <cell r="AT142">
            <v>0</v>
          </cell>
          <cell r="AU142">
            <v>0</v>
          </cell>
          <cell r="AV142" t="str">
            <v>NA</v>
          </cell>
          <cell r="AW142" t="str">
            <v>252873</v>
          </cell>
          <cell r="AX142" t="str">
            <v>0</v>
          </cell>
          <cell r="AY142" t="str">
            <v>0</v>
          </cell>
          <cell r="AZ142" t="str">
            <v>36309</v>
          </cell>
        </row>
        <row r="143">
          <cell r="G143">
            <v>267</v>
          </cell>
          <cell r="H143" t="str">
            <v>ADMINISTRADORA</v>
          </cell>
          <cell r="I143">
            <v>19178</v>
          </cell>
          <cell r="J143" t="str">
            <v>SUBSIDIADO PLENO</v>
          </cell>
          <cell r="K143" t="str">
            <v>-</v>
          </cell>
          <cell r="L143" t="str">
            <v>P</v>
          </cell>
          <cell r="M143" t="str">
            <v>NINGUNO</v>
          </cell>
          <cell r="N143">
            <v>2019</v>
          </cell>
          <cell r="O143">
            <v>8</v>
          </cell>
          <cell r="P143">
            <v>43678</v>
          </cell>
          <cell r="Q143">
            <v>43718</v>
          </cell>
          <cell r="R143">
            <v>43747</v>
          </cell>
          <cell r="S143">
            <v>16804197.748799998</v>
          </cell>
          <cell r="T143">
            <v>0</v>
          </cell>
          <cell r="U143">
            <v>0</v>
          </cell>
          <cell r="V143">
            <v>16804197.748799998</v>
          </cell>
          <cell r="W143">
            <v>16804197.748799998</v>
          </cell>
          <cell r="X143">
            <v>0</v>
          </cell>
          <cell r="Y143">
            <v>0</v>
          </cell>
          <cell r="Z143" t="str">
            <v>NA</v>
          </cell>
          <cell r="AA143" t="str">
            <v>NA</v>
          </cell>
          <cell r="AB143">
            <v>0</v>
          </cell>
          <cell r="AC143">
            <v>0</v>
          </cell>
          <cell r="AD143">
            <v>0</v>
          </cell>
          <cell r="AE143">
            <v>43685</v>
          </cell>
          <cell r="AF143" t="str">
            <v>FACSS</v>
          </cell>
          <cell r="AG143" t="str">
            <v>IPSPU</v>
          </cell>
          <cell r="AH143" t="str">
            <v>Pagado</v>
          </cell>
          <cell r="AI143" t="str">
            <v>CP00267</v>
          </cell>
          <cell r="AJ143">
            <v>16804197.75</v>
          </cell>
          <cell r="AK143">
            <v>16804197.75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16804197.75</v>
          </cell>
          <cell r="AT143">
            <v>0</v>
          </cell>
          <cell r="AU143">
            <v>0</v>
          </cell>
          <cell r="AV143" t="str">
            <v>GIRO DIRECTO DEL M.PS.  MES DE AGOSTO DE 2019. CAPITADO</v>
          </cell>
          <cell r="AW143" t="str">
            <v>3491501</v>
          </cell>
          <cell r="AX143" t="str">
            <v>23675|21530|22618</v>
          </cell>
          <cell r="AY143" t="str">
            <v>0</v>
          </cell>
          <cell r="AZ143" t="str">
            <v>0</v>
          </cell>
        </row>
        <row r="144">
          <cell r="G144">
            <v>269</v>
          </cell>
          <cell r="H144" t="str">
            <v>ADMINISTRADORA</v>
          </cell>
          <cell r="I144">
            <v>19180</v>
          </cell>
          <cell r="J144" t="str">
            <v>SUBSIDIADO PLENO</v>
          </cell>
          <cell r="K144" t="str">
            <v>-</v>
          </cell>
          <cell r="L144" t="str">
            <v>P</v>
          </cell>
          <cell r="M144" t="str">
            <v>NINGUNO</v>
          </cell>
          <cell r="N144">
            <v>2019</v>
          </cell>
          <cell r="O144">
            <v>8</v>
          </cell>
          <cell r="P144">
            <v>43678</v>
          </cell>
          <cell r="Q144">
            <v>43718</v>
          </cell>
          <cell r="R144">
            <v>43748</v>
          </cell>
          <cell r="S144">
            <v>13344747.7072</v>
          </cell>
          <cell r="T144">
            <v>0</v>
          </cell>
          <cell r="U144">
            <v>0</v>
          </cell>
          <cell r="V144">
            <v>13344747.7072</v>
          </cell>
          <cell r="W144">
            <v>13344747.7072</v>
          </cell>
          <cell r="X144">
            <v>0</v>
          </cell>
          <cell r="Y144">
            <v>0</v>
          </cell>
          <cell r="Z144" t="str">
            <v>NA</v>
          </cell>
          <cell r="AA144" t="str">
            <v>NA</v>
          </cell>
          <cell r="AB144">
            <v>0</v>
          </cell>
          <cell r="AC144">
            <v>0</v>
          </cell>
          <cell r="AD144">
            <v>0</v>
          </cell>
          <cell r="AE144">
            <v>43685</v>
          </cell>
          <cell r="AF144" t="str">
            <v>FACSS</v>
          </cell>
          <cell r="AG144" t="str">
            <v>IPSPU</v>
          </cell>
          <cell r="AH144" t="str">
            <v>Pagado</v>
          </cell>
          <cell r="AI144" t="str">
            <v>CP00269</v>
          </cell>
          <cell r="AJ144">
            <v>13344747.710000001</v>
          </cell>
          <cell r="AK144">
            <v>13344747.710000001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13344747.710000001</v>
          </cell>
          <cell r="AT144">
            <v>0</v>
          </cell>
          <cell r="AU144">
            <v>0</v>
          </cell>
          <cell r="AV144" t="str">
            <v>GIRO DIRECTO DEL M.PS.  MES DE AGOSTO DE 2019. CAPITADO</v>
          </cell>
          <cell r="AW144" t="str">
            <v>3491271</v>
          </cell>
          <cell r="AX144" t="str">
            <v>23675</v>
          </cell>
          <cell r="AY144" t="str">
            <v>0</v>
          </cell>
          <cell r="AZ144" t="str">
            <v>0</v>
          </cell>
        </row>
        <row r="145">
          <cell r="G145">
            <v>274</v>
          </cell>
          <cell r="H145" t="str">
            <v>ADMINISTRADORA</v>
          </cell>
          <cell r="I145">
            <v>19180</v>
          </cell>
          <cell r="J145" t="str">
            <v>SUBSIDIADO PLENO</v>
          </cell>
          <cell r="K145" t="str">
            <v>-</v>
          </cell>
          <cell r="L145" t="str">
            <v>P</v>
          </cell>
          <cell r="M145" t="str">
            <v>NINGUNO</v>
          </cell>
          <cell r="N145">
            <v>2019</v>
          </cell>
          <cell r="O145">
            <v>9</v>
          </cell>
          <cell r="P145">
            <v>43709</v>
          </cell>
          <cell r="Q145">
            <v>43738</v>
          </cell>
          <cell r="R145">
            <v>43781</v>
          </cell>
          <cell r="S145">
            <v>13475581.532400001</v>
          </cell>
          <cell r="T145">
            <v>0</v>
          </cell>
          <cell r="U145">
            <v>0</v>
          </cell>
          <cell r="V145">
            <v>13475581.532400001</v>
          </cell>
          <cell r="W145">
            <v>13475581.532400001</v>
          </cell>
          <cell r="X145">
            <v>0</v>
          </cell>
          <cell r="Y145">
            <v>0</v>
          </cell>
          <cell r="Z145" t="str">
            <v>NA</v>
          </cell>
          <cell r="AA145" t="str">
            <v>NA</v>
          </cell>
          <cell r="AB145">
            <v>0</v>
          </cell>
          <cell r="AC145">
            <v>0</v>
          </cell>
          <cell r="AD145">
            <v>0</v>
          </cell>
          <cell r="AE145">
            <v>43713</v>
          </cell>
          <cell r="AF145" t="str">
            <v>FACSS</v>
          </cell>
          <cell r="AG145" t="str">
            <v>IPSPU</v>
          </cell>
          <cell r="AH145" t="str">
            <v>Pagado</v>
          </cell>
          <cell r="AI145" t="str">
            <v>CP-00274</v>
          </cell>
          <cell r="AJ145">
            <v>13475581.529999999</v>
          </cell>
          <cell r="AK145">
            <v>13475581.529999999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11809311.1</v>
          </cell>
          <cell r="AT145">
            <v>0</v>
          </cell>
          <cell r="AU145">
            <v>1666270.4300000002</v>
          </cell>
          <cell r="AV145" t="str">
            <v>Aplicación automática al liberar Nota crédito NCPSS/1023 con factura asociada FACSS/3675196.|GIRO DIRECTO DEL M.PS.  MES DE SEPTIEMBRE DE 2019. CAPITADO</v>
          </cell>
          <cell r="AW145" t="str">
            <v>3675196</v>
          </cell>
          <cell r="AX145" t="str">
            <v>24406</v>
          </cell>
          <cell r="AY145" t="str">
            <v>1023</v>
          </cell>
          <cell r="AZ145" t="str">
            <v>0</v>
          </cell>
        </row>
        <row r="146">
          <cell r="G146">
            <v>273</v>
          </cell>
          <cell r="H146" t="str">
            <v>ADMINISTRADORA</v>
          </cell>
          <cell r="I146">
            <v>19178</v>
          </cell>
          <cell r="J146" t="str">
            <v>SUBSIDIADO PLENO</v>
          </cell>
          <cell r="K146" t="str">
            <v>-</v>
          </cell>
          <cell r="L146" t="str">
            <v>P</v>
          </cell>
          <cell r="M146" t="str">
            <v>NINGUNO</v>
          </cell>
          <cell r="N146">
            <v>2019</v>
          </cell>
          <cell r="O146">
            <v>9</v>
          </cell>
          <cell r="P146">
            <v>43709</v>
          </cell>
          <cell r="Q146">
            <v>43738</v>
          </cell>
          <cell r="R146">
            <v>43781</v>
          </cell>
          <cell r="S146">
            <v>16968948.5196</v>
          </cell>
          <cell r="T146">
            <v>0</v>
          </cell>
          <cell r="U146">
            <v>0</v>
          </cell>
          <cell r="V146">
            <v>16968948.5196</v>
          </cell>
          <cell r="W146">
            <v>16968948.5196</v>
          </cell>
          <cell r="X146">
            <v>0</v>
          </cell>
          <cell r="Y146">
            <v>0</v>
          </cell>
          <cell r="Z146" t="str">
            <v>NA</v>
          </cell>
          <cell r="AA146" t="str">
            <v>NA</v>
          </cell>
          <cell r="AB146">
            <v>0</v>
          </cell>
          <cell r="AC146">
            <v>0</v>
          </cell>
          <cell r="AD146">
            <v>0</v>
          </cell>
          <cell r="AE146">
            <v>43713</v>
          </cell>
          <cell r="AF146" t="str">
            <v>FACSS</v>
          </cell>
          <cell r="AG146" t="str">
            <v>IPSPU</v>
          </cell>
          <cell r="AH146" t="str">
            <v>Pagado</v>
          </cell>
          <cell r="AI146" t="str">
            <v>CP-00273</v>
          </cell>
          <cell r="AJ146">
            <v>16968948.52</v>
          </cell>
          <cell r="AK146">
            <v>16968948.52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16968948.52</v>
          </cell>
          <cell r="AT146">
            <v>0</v>
          </cell>
          <cell r="AU146">
            <v>0</v>
          </cell>
          <cell r="AV146" t="str">
            <v>CRUCE|GIRO DIRECTO DEL M.PS.  MES DE SEPTIEMBRE DE 2019. CAPITADO</v>
          </cell>
          <cell r="AW146" t="str">
            <v>3675259</v>
          </cell>
          <cell r="AX146" t="str">
            <v>22618|24406</v>
          </cell>
          <cell r="AY146" t="str">
            <v>0</v>
          </cell>
          <cell r="AZ146" t="str">
            <v>0</v>
          </cell>
        </row>
        <row r="147">
          <cell r="G147">
            <v>275</v>
          </cell>
          <cell r="H147" t="str">
            <v>ADMINISTRADORA</v>
          </cell>
          <cell r="I147">
            <v>19178</v>
          </cell>
          <cell r="J147" t="str">
            <v>CONTRIBUTIVO MOVILIDAD</v>
          </cell>
          <cell r="K147" t="str">
            <v>-</v>
          </cell>
          <cell r="L147" t="str">
            <v>P</v>
          </cell>
          <cell r="M147" t="str">
            <v>NINGUNO</v>
          </cell>
          <cell r="N147">
            <v>2019</v>
          </cell>
          <cell r="O147">
            <v>9</v>
          </cell>
          <cell r="P147">
            <v>43709</v>
          </cell>
          <cell r="Q147">
            <v>43738</v>
          </cell>
          <cell r="R147">
            <v>43789</v>
          </cell>
          <cell r="S147">
            <v>786725.20079999999</v>
          </cell>
          <cell r="T147">
            <v>0</v>
          </cell>
          <cell r="U147">
            <v>0</v>
          </cell>
          <cell r="V147">
            <v>786725.20079999999</v>
          </cell>
          <cell r="W147">
            <v>786725.20079999999</v>
          </cell>
          <cell r="X147">
            <v>0</v>
          </cell>
          <cell r="Y147">
            <v>0</v>
          </cell>
          <cell r="Z147" t="str">
            <v>NA</v>
          </cell>
          <cell r="AA147" t="str">
            <v>NA</v>
          </cell>
          <cell r="AB147">
            <v>0</v>
          </cell>
          <cell r="AC147">
            <v>0</v>
          </cell>
          <cell r="AD147">
            <v>0</v>
          </cell>
          <cell r="AE147">
            <v>43713</v>
          </cell>
          <cell r="AF147" t="str">
            <v>FACCS</v>
          </cell>
          <cell r="AG147" t="str">
            <v>IPSBC</v>
          </cell>
          <cell r="AH147" t="str">
            <v>Pagado</v>
          </cell>
          <cell r="AI147" t="str">
            <v>CP00275</v>
          </cell>
          <cell r="AJ147">
            <v>786725.2</v>
          </cell>
          <cell r="AK147">
            <v>786725.2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786725.20000000007</v>
          </cell>
          <cell r="AS147">
            <v>0</v>
          </cell>
          <cell r="AT147">
            <v>0</v>
          </cell>
          <cell r="AU147">
            <v>0</v>
          </cell>
          <cell r="AV147" t="str">
            <v>NA</v>
          </cell>
          <cell r="AW147" t="str">
            <v>269583</v>
          </cell>
          <cell r="AX147" t="str">
            <v>0</v>
          </cell>
          <cell r="AY147" t="str">
            <v>0</v>
          </cell>
          <cell r="AZ147" t="str">
            <v>37662</v>
          </cell>
        </row>
        <row r="148">
          <cell r="G148">
            <v>276</v>
          </cell>
          <cell r="H148" t="str">
            <v>ADMINISTRADORA</v>
          </cell>
          <cell r="I148">
            <v>19180</v>
          </cell>
          <cell r="J148" t="str">
            <v>CONTRIBUTIVO MOVILIDAD</v>
          </cell>
          <cell r="K148" t="str">
            <v>-</v>
          </cell>
          <cell r="L148" t="str">
            <v>P</v>
          </cell>
          <cell r="M148" t="str">
            <v>NINGUNO</v>
          </cell>
          <cell r="N148">
            <v>2019</v>
          </cell>
          <cell r="O148">
            <v>9</v>
          </cell>
          <cell r="P148">
            <v>43709</v>
          </cell>
          <cell r="Q148">
            <v>43738</v>
          </cell>
          <cell r="R148">
            <v>43789</v>
          </cell>
          <cell r="S148">
            <v>624763.4952</v>
          </cell>
          <cell r="T148">
            <v>0</v>
          </cell>
          <cell r="U148">
            <v>0</v>
          </cell>
          <cell r="V148">
            <v>624763.4952</v>
          </cell>
          <cell r="W148">
            <v>624763.4952</v>
          </cell>
          <cell r="X148">
            <v>0</v>
          </cell>
          <cell r="Y148">
            <v>0</v>
          </cell>
          <cell r="Z148" t="str">
            <v>NA</v>
          </cell>
          <cell r="AA148" t="str">
            <v>NA</v>
          </cell>
          <cell r="AB148">
            <v>0</v>
          </cell>
          <cell r="AC148">
            <v>0</v>
          </cell>
          <cell r="AD148">
            <v>0</v>
          </cell>
          <cell r="AE148">
            <v>43713</v>
          </cell>
          <cell r="AF148" t="str">
            <v>FACCS</v>
          </cell>
          <cell r="AG148" t="str">
            <v>IPSBC</v>
          </cell>
          <cell r="AH148" t="str">
            <v>Pagado</v>
          </cell>
          <cell r="AI148" t="str">
            <v>CP-00276</v>
          </cell>
          <cell r="AJ148">
            <v>624763.5</v>
          </cell>
          <cell r="AK148">
            <v>624763.5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624763.5</v>
          </cell>
          <cell r="AS148">
            <v>0</v>
          </cell>
          <cell r="AT148">
            <v>0</v>
          </cell>
          <cell r="AU148">
            <v>0</v>
          </cell>
          <cell r="AV148" t="str">
            <v>NA</v>
          </cell>
          <cell r="AW148" t="str">
            <v>269578</v>
          </cell>
          <cell r="AX148" t="str">
            <v>0</v>
          </cell>
          <cell r="AY148" t="str">
            <v>0</v>
          </cell>
          <cell r="AZ148" t="str">
            <v>37662</v>
          </cell>
        </row>
        <row r="149">
          <cell r="G149">
            <v>279</v>
          </cell>
          <cell r="H149" t="str">
            <v>ADMINISTRADORA</v>
          </cell>
          <cell r="I149">
            <v>19180</v>
          </cell>
          <cell r="J149" t="str">
            <v>SUBSIDIADO PLENO</v>
          </cell>
          <cell r="K149" t="str">
            <v>-</v>
          </cell>
          <cell r="L149" t="str">
            <v>P</v>
          </cell>
          <cell r="M149" t="str">
            <v>NINGUNO</v>
          </cell>
          <cell r="N149">
            <v>2019</v>
          </cell>
          <cell r="O149">
            <v>10</v>
          </cell>
          <cell r="P149">
            <v>43739</v>
          </cell>
          <cell r="Q149">
            <v>43779</v>
          </cell>
          <cell r="R149">
            <v>43810</v>
          </cell>
          <cell r="S149">
            <v>13666956.537</v>
          </cell>
          <cell r="T149">
            <v>0</v>
          </cell>
          <cell r="U149">
            <v>0</v>
          </cell>
          <cell r="V149">
            <v>13666956.537</v>
          </cell>
          <cell r="W149">
            <v>13666956.537</v>
          </cell>
          <cell r="X149">
            <v>0</v>
          </cell>
          <cell r="Y149">
            <v>0</v>
          </cell>
          <cell r="Z149" t="str">
            <v>NA</v>
          </cell>
          <cell r="AA149" t="str">
            <v>NA</v>
          </cell>
          <cell r="AB149">
            <v>0</v>
          </cell>
          <cell r="AC149">
            <v>0</v>
          </cell>
          <cell r="AD149">
            <v>0</v>
          </cell>
          <cell r="AE149">
            <v>43746</v>
          </cell>
          <cell r="AF149" t="str">
            <v>FACSS</v>
          </cell>
          <cell r="AG149" t="str">
            <v>IPSPU</v>
          </cell>
          <cell r="AH149" t="str">
            <v>Pagado</v>
          </cell>
          <cell r="AI149" t="str">
            <v>CP00279</v>
          </cell>
          <cell r="AJ149">
            <v>13666956.539999999</v>
          </cell>
          <cell r="AK149">
            <v>13666956.539999999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13666956.539999999</v>
          </cell>
          <cell r="AT149">
            <v>0</v>
          </cell>
          <cell r="AU149">
            <v>0</v>
          </cell>
          <cell r="AV149" t="str">
            <v>GIRO DIRECTO DEL M.PS.  MES DE OCTUBRE DE 2019. CAPITADO</v>
          </cell>
          <cell r="AW149" t="str">
            <v>3806004</v>
          </cell>
          <cell r="AX149" t="str">
            <v>25275</v>
          </cell>
          <cell r="AY149" t="str">
            <v>0</v>
          </cell>
          <cell r="AZ149" t="str">
            <v>0</v>
          </cell>
        </row>
        <row r="150">
          <cell r="G150">
            <v>280</v>
          </cell>
          <cell r="H150" t="str">
            <v>ADMINISTRADORA</v>
          </cell>
          <cell r="I150">
            <v>19178</v>
          </cell>
          <cell r="J150" t="str">
            <v>CONTRIBUTIVO MOVILIDAD</v>
          </cell>
          <cell r="K150" t="str">
            <v>-</v>
          </cell>
          <cell r="L150" t="str">
            <v>P</v>
          </cell>
          <cell r="M150" t="str">
            <v>NINGUNO</v>
          </cell>
          <cell r="N150">
            <v>2019</v>
          </cell>
          <cell r="O150">
            <v>10</v>
          </cell>
          <cell r="P150">
            <v>43739</v>
          </cell>
          <cell r="Q150">
            <v>43779</v>
          </cell>
          <cell r="R150">
            <v>43811</v>
          </cell>
          <cell r="S150">
            <v>773442.054</v>
          </cell>
          <cell r="T150">
            <v>0</v>
          </cell>
          <cell r="U150">
            <v>0</v>
          </cell>
          <cell r="V150">
            <v>773442.054</v>
          </cell>
          <cell r="W150">
            <v>773442.054</v>
          </cell>
          <cell r="X150">
            <v>0</v>
          </cell>
          <cell r="Y150">
            <v>0</v>
          </cell>
          <cell r="Z150" t="str">
            <v>NA</v>
          </cell>
          <cell r="AA150" t="str">
            <v>NA</v>
          </cell>
          <cell r="AB150">
            <v>0</v>
          </cell>
          <cell r="AC150">
            <v>0</v>
          </cell>
          <cell r="AD150">
            <v>0</v>
          </cell>
          <cell r="AE150">
            <v>43746</v>
          </cell>
          <cell r="AF150" t="str">
            <v>FACCS</v>
          </cell>
          <cell r="AG150" t="str">
            <v>IPSBC</v>
          </cell>
          <cell r="AH150" t="str">
            <v>Pagado</v>
          </cell>
          <cell r="AI150" t="str">
            <v>CP00280</v>
          </cell>
          <cell r="AJ150">
            <v>773442.05</v>
          </cell>
          <cell r="AK150">
            <v>773442.05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773442.05</v>
          </cell>
          <cell r="AS150">
            <v>0</v>
          </cell>
          <cell r="AT150">
            <v>0</v>
          </cell>
          <cell r="AU150">
            <v>0</v>
          </cell>
          <cell r="AV150" t="str">
            <v>NA</v>
          </cell>
          <cell r="AW150" t="str">
            <v>280523</v>
          </cell>
          <cell r="AX150" t="str">
            <v>0</v>
          </cell>
          <cell r="AY150" t="str">
            <v>0</v>
          </cell>
          <cell r="AZ150" t="str">
            <v>38631</v>
          </cell>
        </row>
        <row r="151">
          <cell r="G151">
            <v>281</v>
          </cell>
          <cell r="H151" t="str">
            <v>ADMINISTRADORA</v>
          </cell>
          <cell r="I151">
            <v>19178</v>
          </cell>
          <cell r="J151" t="str">
            <v>SUBSIDIADO PLENO</v>
          </cell>
          <cell r="K151" t="str">
            <v>-</v>
          </cell>
          <cell r="L151" t="str">
            <v>P</v>
          </cell>
          <cell r="M151" t="str">
            <v>NINGUNO</v>
          </cell>
          <cell r="N151">
            <v>2019</v>
          </cell>
          <cell r="O151">
            <v>10</v>
          </cell>
          <cell r="P151">
            <v>43739</v>
          </cell>
          <cell r="Q151">
            <v>43779</v>
          </cell>
          <cell r="R151">
            <v>43811</v>
          </cell>
          <cell r="S151">
            <v>17209934.973000001</v>
          </cell>
          <cell r="T151">
            <v>0</v>
          </cell>
          <cell r="U151">
            <v>0</v>
          </cell>
          <cell r="V151">
            <v>17209934.973000001</v>
          </cell>
          <cell r="W151">
            <v>17209934.973000001</v>
          </cell>
          <cell r="X151">
            <v>0</v>
          </cell>
          <cell r="Y151">
            <v>0</v>
          </cell>
          <cell r="Z151" t="str">
            <v>NA</v>
          </cell>
          <cell r="AA151" t="str">
            <v>NA</v>
          </cell>
          <cell r="AB151">
            <v>0</v>
          </cell>
          <cell r="AC151">
            <v>0</v>
          </cell>
          <cell r="AD151">
            <v>0</v>
          </cell>
          <cell r="AE151">
            <v>43746</v>
          </cell>
          <cell r="AF151" t="str">
            <v>FACSS</v>
          </cell>
          <cell r="AG151" t="str">
            <v>IPSPU</v>
          </cell>
          <cell r="AH151" t="str">
            <v>Pagado</v>
          </cell>
          <cell r="AI151" t="str">
            <v>CP00281</v>
          </cell>
          <cell r="AJ151">
            <v>17209934.969999999</v>
          </cell>
          <cell r="AK151">
            <v>17209934.969999999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432361</v>
          </cell>
          <cell r="AS151">
            <v>16777573.969999999</v>
          </cell>
          <cell r="AT151">
            <v>0</v>
          </cell>
          <cell r="AU151">
            <v>0</v>
          </cell>
          <cell r="AV151" t="str">
            <v>GIRO DIRECTO DEL M.PS.  MES DE OCTUBRE DE 2019. CAPITADO|cruce|GIRO DIRECTO DEL M.PS.  MES DE NOVIEMBRE DE 2019. EVENTO</v>
          </cell>
          <cell r="AW151" t="str">
            <v>3805565</v>
          </cell>
          <cell r="AX151" t="str">
            <v>22618|25275|26078</v>
          </cell>
          <cell r="AY151" t="str">
            <v>0</v>
          </cell>
          <cell r="AZ151" t="str">
            <v>19802</v>
          </cell>
        </row>
        <row r="152">
          <cell r="G152">
            <v>287</v>
          </cell>
          <cell r="H152" t="str">
            <v>ADMINISTRADORA</v>
          </cell>
          <cell r="I152">
            <v>19180</v>
          </cell>
          <cell r="J152" t="str">
            <v>SUBSIDIADO PLENO</v>
          </cell>
          <cell r="K152" t="str">
            <v>-</v>
          </cell>
          <cell r="L152" t="str">
            <v>P</v>
          </cell>
          <cell r="M152" t="str">
            <v>NINGUNO</v>
          </cell>
          <cell r="N152">
            <v>2019</v>
          </cell>
          <cell r="O152">
            <v>12</v>
          </cell>
          <cell r="P152">
            <v>43800</v>
          </cell>
          <cell r="Q152">
            <v>43881</v>
          </cell>
          <cell r="R152">
            <v>43899</v>
          </cell>
          <cell r="S152">
            <v>13776370.9486</v>
          </cell>
          <cell r="T152">
            <v>0</v>
          </cell>
          <cell r="U152">
            <v>0</v>
          </cell>
          <cell r="V152">
            <v>13776370.9486</v>
          </cell>
          <cell r="W152">
            <v>13776370.9486</v>
          </cell>
          <cell r="X152">
            <v>0</v>
          </cell>
          <cell r="Y152">
            <v>0</v>
          </cell>
          <cell r="Z152" t="str">
            <v>NA</v>
          </cell>
          <cell r="AA152" t="str">
            <v>NA</v>
          </cell>
          <cell r="AB152">
            <v>0</v>
          </cell>
          <cell r="AC152">
            <v>0</v>
          </cell>
          <cell r="AD152">
            <v>0</v>
          </cell>
          <cell r="AE152">
            <v>43810</v>
          </cell>
          <cell r="AF152" t="str">
            <v>FACSS</v>
          </cell>
          <cell r="AG152" t="str">
            <v>IPSPU</v>
          </cell>
          <cell r="AH152" t="str">
            <v>Pagado</v>
          </cell>
          <cell r="AI152" t="str">
            <v>CP00287</v>
          </cell>
          <cell r="AJ152">
            <v>13776370.949999999</v>
          </cell>
          <cell r="AK152">
            <v>13776370.949999999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12119772.17</v>
          </cell>
          <cell r="AT152">
            <v>0</v>
          </cell>
          <cell r="AU152">
            <v>1656598.78</v>
          </cell>
          <cell r="AV152" t="str">
            <v>GIRO DIRECTO DEL M.PS.  MES DE DICIEMBRE DE 2019. CAPITADO|Aplicación automática al liberar Nota crédito NCPSS/1129 con factura asociada FACSS/4085549.</v>
          </cell>
          <cell r="AW152" t="str">
            <v>4085549</v>
          </cell>
          <cell r="AX152" t="str">
            <v>26535</v>
          </cell>
          <cell r="AY152" t="str">
            <v>1129</v>
          </cell>
          <cell r="AZ152" t="str">
            <v>0</v>
          </cell>
        </row>
        <row r="153">
          <cell r="G153">
            <v>289</v>
          </cell>
          <cell r="H153" t="str">
            <v>ADMINISTRADORA</v>
          </cell>
          <cell r="I153">
            <v>19180</v>
          </cell>
          <cell r="J153" t="str">
            <v>SUBSIDIADO PLENO</v>
          </cell>
          <cell r="K153" t="str">
            <v>-</v>
          </cell>
          <cell r="L153" t="str">
            <v>P</v>
          </cell>
          <cell r="M153" t="str">
            <v>NINGUNO</v>
          </cell>
          <cell r="N153">
            <v>2020</v>
          </cell>
          <cell r="O153">
            <v>1</v>
          </cell>
          <cell r="P153">
            <v>43831</v>
          </cell>
          <cell r="Q153">
            <v>43881</v>
          </cell>
          <cell r="R153">
            <v>43899</v>
          </cell>
          <cell r="S153">
            <v>16105894.9662</v>
          </cell>
          <cell r="T153">
            <v>0</v>
          </cell>
          <cell r="U153">
            <v>0</v>
          </cell>
          <cell r="V153">
            <v>16105894.9662</v>
          </cell>
          <cell r="W153">
            <v>16105894.9662</v>
          </cell>
          <cell r="X153">
            <v>0</v>
          </cell>
          <cell r="Y153">
            <v>0</v>
          </cell>
          <cell r="Z153" t="str">
            <v>NA</v>
          </cell>
          <cell r="AA153" t="str">
            <v>NA</v>
          </cell>
          <cell r="AB153">
            <v>0</v>
          </cell>
          <cell r="AC153">
            <v>0</v>
          </cell>
          <cell r="AD153">
            <v>0</v>
          </cell>
          <cell r="AE153">
            <v>43844</v>
          </cell>
          <cell r="AF153" t="str">
            <v>FACSS</v>
          </cell>
          <cell r="AG153" t="str">
            <v>IPSPU</v>
          </cell>
          <cell r="AH153" t="str">
            <v>Pagado</v>
          </cell>
          <cell r="AI153" t="str">
            <v>CP00289</v>
          </cell>
          <cell r="AJ153">
            <v>16105894.970000001</v>
          </cell>
          <cell r="AK153">
            <v>16105894.970000001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14449296.189999999</v>
          </cell>
          <cell r="AT153">
            <v>0</v>
          </cell>
          <cell r="AU153">
            <v>1656598.78</v>
          </cell>
          <cell r="AV153" t="str">
            <v>Aplicación automática al liberar Nota crédito NCPSS/1172 con factura asociada FACSS/4274511.|GIRO DIRECTO DEL M.PS.  MES DE ENERO DE 2020. CAPITADO</v>
          </cell>
          <cell r="AW153" t="str">
            <v>4274511</v>
          </cell>
          <cell r="AX153" t="str">
            <v>27396</v>
          </cell>
          <cell r="AY153" t="str">
            <v>1172</v>
          </cell>
          <cell r="AZ153" t="str">
            <v>0</v>
          </cell>
        </row>
        <row r="154">
          <cell r="G154">
            <v>290</v>
          </cell>
          <cell r="H154" t="str">
            <v>ADMINISTRADORA</v>
          </cell>
          <cell r="I154">
            <v>19180</v>
          </cell>
          <cell r="J154" t="str">
            <v>SUBSIDIADO PLENO</v>
          </cell>
          <cell r="K154" t="str">
            <v>-</v>
          </cell>
          <cell r="L154" t="str">
            <v>P</v>
          </cell>
          <cell r="M154" t="str">
            <v>NINGUNO</v>
          </cell>
          <cell r="N154">
            <v>2020</v>
          </cell>
          <cell r="O154">
            <v>2</v>
          </cell>
          <cell r="P154">
            <v>43862</v>
          </cell>
          <cell r="Q154">
            <v>43881</v>
          </cell>
          <cell r="R154">
            <v>43899</v>
          </cell>
          <cell r="S154">
            <v>16282983.867799999</v>
          </cell>
          <cell r="T154">
            <v>0</v>
          </cell>
          <cell r="U154">
            <v>0</v>
          </cell>
          <cell r="V154">
            <v>16282983.867799999</v>
          </cell>
          <cell r="W154">
            <v>16282983.867799999</v>
          </cell>
          <cell r="X154">
            <v>0</v>
          </cell>
          <cell r="Y154">
            <v>0</v>
          </cell>
          <cell r="Z154" t="str">
            <v>NA</v>
          </cell>
          <cell r="AA154" t="str">
            <v>NA</v>
          </cell>
          <cell r="AB154">
            <v>0</v>
          </cell>
          <cell r="AC154">
            <v>0</v>
          </cell>
          <cell r="AD154">
            <v>0</v>
          </cell>
          <cell r="AE154">
            <v>43871</v>
          </cell>
          <cell r="AF154" t="str">
            <v>FACSS</v>
          </cell>
          <cell r="AG154" t="str">
            <v>IPSPU</v>
          </cell>
          <cell r="AH154" t="str">
            <v>Pagado</v>
          </cell>
          <cell r="AI154" t="str">
            <v>CP00290</v>
          </cell>
          <cell r="AJ154">
            <v>16282983.869999999</v>
          </cell>
          <cell r="AK154">
            <v>16282983.869999999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400086.02</v>
          </cell>
          <cell r="AS154">
            <v>14226299.07</v>
          </cell>
          <cell r="AT154">
            <v>0</v>
          </cell>
          <cell r="AU154">
            <v>1656598.78</v>
          </cell>
          <cell r="AV154" t="str">
            <v>Aplicación automática al liberar Nota crédito NCPSS/1186 con factura asociada FACSS/4435697.</v>
          </cell>
          <cell r="AW154" t="str">
            <v>4435697</v>
          </cell>
          <cell r="AX154" t="str">
            <v>27778</v>
          </cell>
          <cell r="AY154" t="str">
            <v>1186</v>
          </cell>
          <cell r="AZ154" t="str">
            <v>21407</v>
          </cell>
        </row>
        <row r="155">
          <cell r="G155">
            <v>282</v>
          </cell>
          <cell r="H155" t="str">
            <v>ADMINISTRADORA</v>
          </cell>
          <cell r="I155">
            <v>19180</v>
          </cell>
          <cell r="J155" t="str">
            <v>CONTRIBUTIVO MOVILIDAD</v>
          </cell>
          <cell r="K155" t="str">
            <v>-</v>
          </cell>
          <cell r="L155" t="str">
            <v>P</v>
          </cell>
          <cell r="M155" t="str">
            <v>NINGUNO</v>
          </cell>
          <cell r="N155">
            <v>2019</v>
          </cell>
          <cell r="O155">
            <v>10</v>
          </cell>
          <cell r="P155">
            <v>43739</v>
          </cell>
          <cell r="Q155">
            <v>43769</v>
          </cell>
          <cell r="R155">
            <v>43907</v>
          </cell>
          <cell r="S155">
            <v>614214.92599999998</v>
          </cell>
          <cell r="T155">
            <v>0</v>
          </cell>
          <cell r="U155">
            <v>0</v>
          </cell>
          <cell r="V155">
            <v>614214.92599999998</v>
          </cell>
          <cell r="W155">
            <v>614214.92599999998</v>
          </cell>
          <cell r="X155">
            <v>0</v>
          </cell>
          <cell r="Y155">
            <v>0</v>
          </cell>
          <cell r="Z155" t="str">
            <v>NA</v>
          </cell>
          <cell r="AA155" t="str">
            <v>NA</v>
          </cell>
          <cell r="AB155">
            <v>0</v>
          </cell>
          <cell r="AC155">
            <v>0</v>
          </cell>
          <cell r="AD155">
            <v>0</v>
          </cell>
          <cell r="AE155">
            <v>43746</v>
          </cell>
          <cell r="AF155" t="str">
            <v>FACCS</v>
          </cell>
          <cell r="AG155" t="str">
            <v>IPSBC</v>
          </cell>
          <cell r="AH155" t="str">
            <v>Pagado</v>
          </cell>
          <cell r="AI155" t="str">
            <v>CP00282</v>
          </cell>
          <cell r="AJ155">
            <v>614214.93000000005</v>
          </cell>
          <cell r="AK155">
            <v>614214.93000000005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614214.93000000005</v>
          </cell>
          <cell r="AS155">
            <v>0</v>
          </cell>
          <cell r="AT155">
            <v>0</v>
          </cell>
          <cell r="AU155">
            <v>0</v>
          </cell>
          <cell r="AV155" t="str">
            <v>NA</v>
          </cell>
          <cell r="AW155" t="str">
            <v>280793</v>
          </cell>
          <cell r="AX155" t="str">
            <v>0</v>
          </cell>
          <cell r="AY155" t="str">
            <v>0</v>
          </cell>
          <cell r="AZ155" t="str">
            <v>38631</v>
          </cell>
        </row>
        <row r="156">
          <cell r="G156">
            <v>67</v>
          </cell>
          <cell r="H156" t="str">
            <v>ADMINISTRADORA</v>
          </cell>
          <cell r="I156">
            <v>19770</v>
          </cell>
          <cell r="J156" t="str">
            <v>CONTRIBUTIVO MOVILIDAD</v>
          </cell>
          <cell r="K156" t="str">
            <v>-</v>
          </cell>
          <cell r="L156" t="str">
            <v>P</v>
          </cell>
          <cell r="M156" t="str">
            <v>NINGUNO</v>
          </cell>
          <cell r="N156">
            <v>2021</v>
          </cell>
          <cell r="O156">
            <v>7</v>
          </cell>
          <cell r="P156">
            <v>44378</v>
          </cell>
          <cell r="Q156">
            <v>44413</v>
          </cell>
          <cell r="R156">
            <v>44559</v>
          </cell>
          <cell r="S156">
            <v>860841.31189999997</v>
          </cell>
          <cell r="T156">
            <v>0</v>
          </cell>
          <cell r="U156">
            <v>0</v>
          </cell>
          <cell r="V156">
            <v>860841.31189999997</v>
          </cell>
          <cell r="W156">
            <v>860841.31189999997</v>
          </cell>
          <cell r="X156">
            <v>0</v>
          </cell>
          <cell r="Y156">
            <v>0</v>
          </cell>
          <cell r="Z156" t="str">
            <v>NA</v>
          </cell>
          <cell r="AA156" t="str">
            <v>NA</v>
          </cell>
          <cell r="AB156">
            <v>0</v>
          </cell>
          <cell r="AC156">
            <v>0</v>
          </cell>
          <cell r="AD156">
            <v>0</v>
          </cell>
          <cell r="AE156">
            <v>44387</v>
          </cell>
          <cell r="AF156" t="str">
            <v>FACCS</v>
          </cell>
          <cell r="AG156" t="str">
            <v>IPSBC</v>
          </cell>
          <cell r="AH156" t="str">
            <v>Pagado</v>
          </cell>
          <cell r="AI156" t="str">
            <v>FE67</v>
          </cell>
          <cell r="AJ156">
            <v>860841.31</v>
          </cell>
          <cell r="AK156">
            <v>860841.31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860841.31</v>
          </cell>
          <cell r="AS156">
            <v>0</v>
          </cell>
          <cell r="AT156">
            <v>0</v>
          </cell>
          <cell r="AU156">
            <v>0</v>
          </cell>
          <cell r="AV156" t="str">
            <v>NA</v>
          </cell>
          <cell r="AW156" t="str">
            <v>695068</v>
          </cell>
          <cell r="AX156" t="str">
            <v>0</v>
          </cell>
          <cell r="AY156" t="str">
            <v>0</v>
          </cell>
          <cell r="AZ156" t="str">
            <v>68852</v>
          </cell>
        </row>
        <row r="157">
          <cell r="G157">
            <v>22</v>
          </cell>
          <cell r="H157" t="str">
            <v>ADMINISTRADORA</v>
          </cell>
          <cell r="I157">
            <v>19770</v>
          </cell>
          <cell r="J157" t="str">
            <v>CONTRIBUTIVO PLENO</v>
          </cell>
          <cell r="K157" t="str">
            <v>-</v>
          </cell>
          <cell r="L157" t="str">
            <v>P</v>
          </cell>
          <cell r="M157" t="str">
            <v>NINGUNO</v>
          </cell>
          <cell r="N157">
            <v>2021</v>
          </cell>
          <cell r="O157">
            <v>1</v>
          </cell>
          <cell r="P157">
            <v>44197</v>
          </cell>
          <cell r="Q157">
            <v>44425</v>
          </cell>
          <cell r="R157">
            <v>44564</v>
          </cell>
          <cell r="S157">
            <v>337992</v>
          </cell>
          <cell r="T157">
            <v>0</v>
          </cell>
          <cell r="U157">
            <v>0</v>
          </cell>
          <cell r="V157">
            <v>337992</v>
          </cell>
          <cell r="W157">
            <v>337992</v>
          </cell>
          <cell r="X157">
            <v>0</v>
          </cell>
          <cell r="Y157">
            <v>0</v>
          </cell>
          <cell r="Z157" t="str">
            <v>NA</v>
          </cell>
          <cell r="AA157" t="str">
            <v>NA</v>
          </cell>
          <cell r="AB157">
            <v>0</v>
          </cell>
          <cell r="AC157">
            <v>0</v>
          </cell>
          <cell r="AD157">
            <v>0</v>
          </cell>
          <cell r="AE157">
            <v>44205</v>
          </cell>
          <cell r="AF157" t="str">
            <v>FACCS</v>
          </cell>
          <cell r="AG157" t="str">
            <v>IPSBC</v>
          </cell>
          <cell r="AH157" t="str">
            <v>Pagado</v>
          </cell>
          <cell r="AI157" t="str">
            <v>FE22</v>
          </cell>
          <cell r="AJ157">
            <v>337992</v>
          </cell>
          <cell r="AK157">
            <v>337992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337992</v>
          </cell>
          <cell r="AS157">
            <v>0</v>
          </cell>
          <cell r="AT157">
            <v>0</v>
          </cell>
          <cell r="AU157">
            <v>0</v>
          </cell>
          <cell r="AV157" t="str">
            <v>NA</v>
          </cell>
          <cell r="AW157" t="str">
            <v>549837</v>
          </cell>
          <cell r="AX157" t="str">
            <v>0</v>
          </cell>
          <cell r="AY157" t="str">
            <v>0</v>
          </cell>
          <cell r="AZ157" t="str">
            <v>3782</v>
          </cell>
        </row>
        <row r="158">
          <cell r="G158">
            <v>21</v>
          </cell>
          <cell r="H158" t="str">
            <v>ADMINISTRADORA</v>
          </cell>
          <cell r="I158">
            <v>19770</v>
          </cell>
          <cell r="J158" t="str">
            <v>SUBSIDIADO PLENO</v>
          </cell>
          <cell r="K158" t="str">
            <v>-</v>
          </cell>
          <cell r="L158" t="str">
            <v>P</v>
          </cell>
          <cell r="M158" t="str">
            <v>NINGUNO</v>
          </cell>
          <cell r="N158">
            <v>2021</v>
          </cell>
          <cell r="O158">
            <v>1</v>
          </cell>
          <cell r="P158">
            <v>44197</v>
          </cell>
          <cell r="Q158">
            <v>44425</v>
          </cell>
          <cell r="R158">
            <v>44564</v>
          </cell>
          <cell r="S158">
            <v>18749071.901000001</v>
          </cell>
          <cell r="T158">
            <v>0</v>
          </cell>
          <cell r="U158">
            <v>0</v>
          </cell>
          <cell r="V158">
            <v>18749071.901000001</v>
          </cell>
          <cell r="W158">
            <v>18749071.901000001</v>
          </cell>
          <cell r="X158">
            <v>0</v>
          </cell>
          <cell r="Y158">
            <v>0</v>
          </cell>
          <cell r="Z158" t="str">
            <v>NA</v>
          </cell>
          <cell r="AA158" t="str">
            <v>NA</v>
          </cell>
          <cell r="AB158">
            <v>0</v>
          </cell>
          <cell r="AC158">
            <v>0</v>
          </cell>
          <cell r="AD158">
            <v>0</v>
          </cell>
          <cell r="AE158">
            <v>44205</v>
          </cell>
          <cell r="AF158" t="str">
            <v>FACSS</v>
          </cell>
          <cell r="AG158" t="str">
            <v>IPSPU</v>
          </cell>
          <cell r="AH158" t="str">
            <v>Pagado</v>
          </cell>
          <cell r="AI158" t="str">
            <v>FE21</v>
          </cell>
          <cell r="AJ158">
            <v>18749071.899999999</v>
          </cell>
          <cell r="AK158">
            <v>18749071.899999999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18749071.899999999</v>
          </cell>
          <cell r="AT158">
            <v>0</v>
          </cell>
          <cell r="AU158">
            <v>0</v>
          </cell>
          <cell r="AV158" t="str">
            <v>GIRO DIRECTO DEL M.PS.  MES DE ENERO DE 2021. CAPITADO</v>
          </cell>
          <cell r="AW158" t="str">
            <v>6423843</v>
          </cell>
          <cell r="AX158" t="str">
            <v>33818</v>
          </cell>
          <cell r="AY158" t="str">
            <v>0</v>
          </cell>
          <cell r="AZ158" t="str">
            <v>0</v>
          </cell>
        </row>
        <row r="159">
          <cell r="G159">
            <v>27</v>
          </cell>
          <cell r="H159" t="str">
            <v>ADMINISTRADORA</v>
          </cell>
          <cell r="I159">
            <v>19769</v>
          </cell>
          <cell r="J159" t="str">
            <v>CONTRIBUTIVO MOVILIDAD</v>
          </cell>
          <cell r="K159" t="str">
            <v>-</v>
          </cell>
          <cell r="L159" t="str">
            <v>P</v>
          </cell>
          <cell r="M159" t="str">
            <v>NINGUNO</v>
          </cell>
          <cell r="N159">
            <v>2021</v>
          </cell>
          <cell r="O159">
            <v>1</v>
          </cell>
          <cell r="P159">
            <v>44197</v>
          </cell>
          <cell r="Q159">
            <v>44425</v>
          </cell>
          <cell r="R159">
            <v>44573</v>
          </cell>
          <cell r="S159">
            <v>960469.59450000001</v>
          </cell>
          <cell r="T159">
            <v>0</v>
          </cell>
          <cell r="U159">
            <v>0</v>
          </cell>
          <cell r="V159">
            <v>960469.59450000001</v>
          </cell>
          <cell r="W159">
            <v>960469.59450000001</v>
          </cell>
          <cell r="X159">
            <v>0</v>
          </cell>
          <cell r="Y159">
            <v>0</v>
          </cell>
          <cell r="Z159" t="str">
            <v>NA</v>
          </cell>
          <cell r="AA159" t="str">
            <v>NA</v>
          </cell>
          <cell r="AB159">
            <v>0</v>
          </cell>
          <cell r="AC159">
            <v>0</v>
          </cell>
          <cell r="AD159">
            <v>0</v>
          </cell>
          <cell r="AE159">
            <v>44205</v>
          </cell>
          <cell r="AF159" t="str">
            <v>FACCS</v>
          </cell>
          <cell r="AG159" t="str">
            <v>IPSBC</v>
          </cell>
          <cell r="AH159" t="str">
            <v>Pagado</v>
          </cell>
          <cell r="AI159" t="str">
            <v>FE27</v>
          </cell>
          <cell r="AJ159">
            <v>960469.59</v>
          </cell>
          <cell r="AK159">
            <v>960469.59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960469.59</v>
          </cell>
          <cell r="AS159">
            <v>0</v>
          </cell>
          <cell r="AT159">
            <v>0</v>
          </cell>
          <cell r="AU159">
            <v>0</v>
          </cell>
          <cell r="AV159" t="str">
            <v>NA</v>
          </cell>
          <cell r="AW159" t="str">
            <v>549698</v>
          </cell>
          <cell r="AX159" t="str">
            <v>0</v>
          </cell>
          <cell r="AY159" t="str">
            <v>0</v>
          </cell>
          <cell r="AZ159" t="str">
            <v>59294</v>
          </cell>
        </row>
        <row r="160">
          <cell r="G160">
            <v>23</v>
          </cell>
          <cell r="H160" t="str">
            <v>ADMINISTRADORA</v>
          </cell>
          <cell r="I160">
            <v>19770</v>
          </cell>
          <cell r="J160" t="str">
            <v>CONTRIBUTIVO MOVILIDAD</v>
          </cell>
          <cell r="K160" t="str">
            <v>-</v>
          </cell>
          <cell r="L160" t="str">
            <v>P</v>
          </cell>
          <cell r="M160" t="str">
            <v>NINGUNO</v>
          </cell>
          <cell r="N160">
            <v>2021</v>
          </cell>
          <cell r="O160">
            <v>1</v>
          </cell>
          <cell r="P160">
            <v>44197</v>
          </cell>
          <cell r="Q160">
            <v>44425</v>
          </cell>
          <cell r="R160">
            <v>44573</v>
          </cell>
          <cell r="S160">
            <v>832688.67319999996</v>
          </cell>
          <cell r="T160">
            <v>0</v>
          </cell>
          <cell r="U160">
            <v>0</v>
          </cell>
          <cell r="V160">
            <v>832688.67319999996</v>
          </cell>
          <cell r="W160">
            <v>832688.67319999996</v>
          </cell>
          <cell r="X160">
            <v>0</v>
          </cell>
          <cell r="Y160">
            <v>0</v>
          </cell>
          <cell r="Z160" t="str">
            <v>NA</v>
          </cell>
          <cell r="AA160" t="str">
            <v>NA</v>
          </cell>
          <cell r="AB160">
            <v>0</v>
          </cell>
          <cell r="AC160">
            <v>0</v>
          </cell>
          <cell r="AD160">
            <v>0</v>
          </cell>
          <cell r="AE160">
            <v>44205</v>
          </cell>
          <cell r="AF160" t="str">
            <v>FACCS</v>
          </cell>
          <cell r="AG160" t="str">
            <v>IPSBC</v>
          </cell>
          <cell r="AH160" t="str">
            <v>Pagado</v>
          </cell>
          <cell r="AI160" t="str">
            <v>FE23</v>
          </cell>
          <cell r="AJ160">
            <v>832688.67</v>
          </cell>
          <cell r="AK160">
            <v>832688.67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832688.67</v>
          </cell>
          <cell r="AS160">
            <v>0</v>
          </cell>
          <cell r="AT160">
            <v>0</v>
          </cell>
          <cell r="AU160">
            <v>0</v>
          </cell>
          <cell r="AV160" t="str">
            <v>NA</v>
          </cell>
          <cell r="AW160" t="str">
            <v>549789</v>
          </cell>
          <cell r="AX160" t="str">
            <v>0</v>
          </cell>
          <cell r="AY160" t="str">
            <v>0</v>
          </cell>
          <cell r="AZ160" t="str">
            <v>59294</v>
          </cell>
        </row>
        <row r="161">
          <cell r="G161">
            <v>28</v>
          </cell>
          <cell r="H161" t="str">
            <v>ADMINISTRADORA</v>
          </cell>
          <cell r="I161">
            <v>19769</v>
          </cell>
          <cell r="J161" t="str">
            <v>SUBSIDIADO MOVILIDAD</v>
          </cell>
          <cell r="K161" t="str">
            <v>-</v>
          </cell>
          <cell r="L161" t="str">
            <v>P</v>
          </cell>
          <cell r="M161" t="str">
            <v>NINGUNO</v>
          </cell>
          <cell r="N161">
            <v>2021</v>
          </cell>
          <cell r="O161">
            <v>1</v>
          </cell>
          <cell r="P161">
            <v>44197</v>
          </cell>
          <cell r="Q161">
            <v>44416</v>
          </cell>
          <cell r="R161">
            <v>44573</v>
          </cell>
          <cell r="S161">
            <v>5328</v>
          </cell>
          <cell r="T161">
            <v>0</v>
          </cell>
          <cell r="U161">
            <v>0</v>
          </cell>
          <cell r="V161">
            <v>5328</v>
          </cell>
          <cell r="W161">
            <v>5328</v>
          </cell>
          <cell r="X161">
            <v>0</v>
          </cell>
          <cell r="Y161">
            <v>0</v>
          </cell>
          <cell r="Z161" t="str">
            <v>NA</v>
          </cell>
          <cell r="AA161" t="str">
            <v>NA</v>
          </cell>
          <cell r="AB161">
            <v>0</v>
          </cell>
          <cell r="AC161">
            <v>0</v>
          </cell>
          <cell r="AD161">
            <v>0</v>
          </cell>
          <cell r="AE161">
            <v>44205</v>
          </cell>
          <cell r="AF161" t="str">
            <v>FACSS</v>
          </cell>
          <cell r="AG161" t="str">
            <v>IPSPU</v>
          </cell>
          <cell r="AH161" t="str">
            <v>Pagado</v>
          </cell>
          <cell r="AI161" t="str">
            <v>FE28</v>
          </cell>
          <cell r="AJ161">
            <v>5328</v>
          </cell>
          <cell r="AK161">
            <v>5328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5328</v>
          </cell>
          <cell r="AS161">
            <v>0</v>
          </cell>
          <cell r="AT161">
            <v>0</v>
          </cell>
          <cell r="AU161">
            <v>0</v>
          </cell>
          <cell r="AV161" t="str">
            <v>NA</v>
          </cell>
          <cell r="AW161" t="str">
            <v>6423754</v>
          </cell>
          <cell r="AX161" t="str">
            <v>0</v>
          </cell>
          <cell r="AY161" t="str">
            <v>0</v>
          </cell>
          <cell r="AZ161" t="str">
            <v>27968</v>
          </cell>
        </row>
        <row r="162">
          <cell r="G162">
            <v>24</v>
          </cell>
          <cell r="H162" t="str">
            <v>ADMINISTRADORA</v>
          </cell>
          <cell r="I162">
            <v>19770</v>
          </cell>
          <cell r="J162" t="str">
            <v>SUBSIDIADO MOVILIDAD</v>
          </cell>
          <cell r="K162" t="str">
            <v>-</v>
          </cell>
          <cell r="L162" t="str">
            <v>P</v>
          </cell>
          <cell r="M162" t="str">
            <v>NINGUNO</v>
          </cell>
          <cell r="N162">
            <v>2021</v>
          </cell>
          <cell r="O162">
            <v>1</v>
          </cell>
          <cell r="P162">
            <v>44197</v>
          </cell>
          <cell r="Q162">
            <v>44425</v>
          </cell>
          <cell r="R162">
            <v>44573</v>
          </cell>
          <cell r="S162">
            <v>4619</v>
          </cell>
          <cell r="T162">
            <v>0</v>
          </cell>
          <cell r="U162">
            <v>0</v>
          </cell>
          <cell r="V162">
            <v>4619</v>
          </cell>
          <cell r="W162">
            <v>4619</v>
          </cell>
          <cell r="X162">
            <v>0</v>
          </cell>
          <cell r="Y162">
            <v>0</v>
          </cell>
          <cell r="Z162" t="str">
            <v>NA</v>
          </cell>
          <cell r="AA162" t="str">
            <v>NA</v>
          </cell>
          <cell r="AB162">
            <v>0</v>
          </cell>
          <cell r="AC162">
            <v>0</v>
          </cell>
          <cell r="AD162">
            <v>0</v>
          </cell>
          <cell r="AE162">
            <v>44205</v>
          </cell>
          <cell r="AF162" t="str">
            <v>FACSS</v>
          </cell>
          <cell r="AG162" t="str">
            <v>IPSPU</v>
          </cell>
          <cell r="AH162" t="str">
            <v>Pagado</v>
          </cell>
          <cell r="AI162" t="str">
            <v>FE24</v>
          </cell>
          <cell r="AJ162">
            <v>4619</v>
          </cell>
          <cell r="AK162">
            <v>4619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4619</v>
          </cell>
          <cell r="AS162">
            <v>0</v>
          </cell>
          <cell r="AT162">
            <v>0</v>
          </cell>
          <cell r="AU162">
            <v>0</v>
          </cell>
          <cell r="AV162" t="str">
            <v>NA</v>
          </cell>
          <cell r="AW162" t="str">
            <v>6423886</v>
          </cell>
          <cell r="AX162" t="str">
            <v>0</v>
          </cell>
          <cell r="AY162" t="str">
            <v>0</v>
          </cell>
          <cell r="AZ162" t="str">
            <v>27968</v>
          </cell>
        </row>
        <row r="163">
          <cell r="G163">
            <v>30</v>
          </cell>
          <cell r="H163" t="str">
            <v>ADMINISTRADORA</v>
          </cell>
          <cell r="I163">
            <v>19770</v>
          </cell>
          <cell r="J163" t="str">
            <v>CONTRIBUTIVO PLENO</v>
          </cell>
          <cell r="K163" t="str">
            <v>-</v>
          </cell>
          <cell r="L163" t="str">
            <v>P</v>
          </cell>
          <cell r="M163" t="str">
            <v>NINGUNO</v>
          </cell>
          <cell r="N163">
            <v>2021</v>
          </cell>
          <cell r="O163">
            <v>2</v>
          </cell>
          <cell r="P163">
            <v>44228</v>
          </cell>
          <cell r="Q163">
            <v>44417</v>
          </cell>
          <cell r="R163">
            <v>44574</v>
          </cell>
          <cell r="S163">
            <v>326166</v>
          </cell>
          <cell r="T163">
            <v>0</v>
          </cell>
          <cell r="U163">
            <v>0</v>
          </cell>
          <cell r="V163">
            <v>326166</v>
          </cell>
          <cell r="W163">
            <v>326166</v>
          </cell>
          <cell r="X163">
            <v>0</v>
          </cell>
          <cell r="Y163">
            <v>0</v>
          </cell>
          <cell r="Z163" t="str">
            <v>NA</v>
          </cell>
          <cell r="AA163" t="str">
            <v>NA</v>
          </cell>
          <cell r="AB163">
            <v>0</v>
          </cell>
          <cell r="AC163">
            <v>0</v>
          </cell>
          <cell r="AD163">
            <v>0</v>
          </cell>
          <cell r="AE163">
            <v>44236</v>
          </cell>
          <cell r="AF163" t="str">
            <v>FACCS</v>
          </cell>
          <cell r="AG163" t="str">
            <v>IPSBC</v>
          </cell>
          <cell r="AH163" t="str">
            <v>Pagado</v>
          </cell>
          <cell r="AI163" t="str">
            <v>FE30</v>
          </cell>
          <cell r="AJ163">
            <v>326166</v>
          </cell>
          <cell r="AK163">
            <v>326166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326166</v>
          </cell>
          <cell r="AS163">
            <v>0</v>
          </cell>
          <cell r="AT163">
            <v>0</v>
          </cell>
          <cell r="AU163">
            <v>0</v>
          </cell>
          <cell r="AV163" t="str">
            <v>NA</v>
          </cell>
          <cell r="AW163" t="str">
            <v>565773</v>
          </cell>
          <cell r="AX163" t="str">
            <v>0</v>
          </cell>
          <cell r="AY163" t="str">
            <v>0</v>
          </cell>
          <cell r="AZ163" t="str">
            <v>4294</v>
          </cell>
        </row>
        <row r="164">
          <cell r="G164">
            <v>36</v>
          </cell>
          <cell r="H164" t="str">
            <v>ADMINISTRADORA</v>
          </cell>
          <cell r="I164">
            <v>19769</v>
          </cell>
          <cell r="J164" t="str">
            <v>SUBSIDIADO MOVILIDAD</v>
          </cell>
          <cell r="K164" t="str">
            <v>-</v>
          </cell>
          <cell r="L164" t="str">
            <v>P</v>
          </cell>
          <cell r="M164" t="str">
            <v>NINGUNO</v>
          </cell>
          <cell r="N164">
            <v>2021</v>
          </cell>
          <cell r="O164">
            <v>2</v>
          </cell>
          <cell r="P164">
            <v>44228</v>
          </cell>
          <cell r="Q164">
            <v>44425</v>
          </cell>
          <cell r="R164">
            <v>44575</v>
          </cell>
          <cell r="S164">
            <v>25845</v>
          </cell>
          <cell r="T164">
            <v>0</v>
          </cell>
          <cell r="U164">
            <v>0</v>
          </cell>
          <cell r="V164">
            <v>25845</v>
          </cell>
          <cell r="W164">
            <v>25845</v>
          </cell>
          <cell r="X164">
            <v>0</v>
          </cell>
          <cell r="Y164">
            <v>0</v>
          </cell>
          <cell r="Z164" t="str">
            <v>NA</v>
          </cell>
          <cell r="AA164" t="str">
            <v>NA</v>
          </cell>
          <cell r="AB164">
            <v>0</v>
          </cell>
          <cell r="AC164">
            <v>0</v>
          </cell>
          <cell r="AD164">
            <v>0</v>
          </cell>
          <cell r="AE164">
            <v>44236</v>
          </cell>
          <cell r="AF164" t="str">
            <v>FACSS</v>
          </cell>
          <cell r="AG164" t="str">
            <v>IPSPU</v>
          </cell>
          <cell r="AH164" t="str">
            <v>Pagado</v>
          </cell>
          <cell r="AI164" t="str">
            <v>FE36</v>
          </cell>
          <cell r="AJ164">
            <v>25845</v>
          </cell>
          <cell r="AK164">
            <v>25845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25845</v>
          </cell>
          <cell r="AS164">
            <v>0</v>
          </cell>
          <cell r="AT164">
            <v>0</v>
          </cell>
          <cell r="AU164">
            <v>0</v>
          </cell>
          <cell r="AV164" t="str">
            <v>NA</v>
          </cell>
          <cell r="AW164" t="str">
            <v>6546069</v>
          </cell>
          <cell r="AX164" t="str">
            <v>0</v>
          </cell>
          <cell r="AY164" t="str">
            <v>0</v>
          </cell>
          <cell r="AZ164" t="str">
            <v>28506</v>
          </cell>
        </row>
        <row r="165">
          <cell r="G165">
            <v>58</v>
          </cell>
          <cell r="H165" t="str">
            <v>ADMINISTRADORA</v>
          </cell>
          <cell r="I165">
            <v>19770</v>
          </cell>
          <cell r="J165" t="str">
            <v>CONTRIBUTIVO PLENO</v>
          </cell>
          <cell r="K165" t="str">
            <v>-</v>
          </cell>
          <cell r="L165" t="str">
            <v>P</v>
          </cell>
          <cell r="M165" t="str">
            <v>NINGUNO</v>
          </cell>
          <cell r="N165">
            <v>2021</v>
          </cell>
          <cell r="O165">
            <v>6</v>
          </cell>
          <cell r="P165">
            <v>44348</v>
          </cell>
          <cell r="Q165">
            <v>44422</v>
          </cell>
          <cell r="R165">
            <v>44575</v>
          </cell>
          <cell r="S165">
            <v>692349</v>
          </cell>
          <cell r="T165">
            <v>0</v>
          </cell>
          <cell r="U165">
            <v>0</v>
          </cell>
          <cell r="V165">
            <v>692349</v>
          </cell>
          <cell r="W165">
            <v>692349</v>
          </cell>
          <cell r="X165">
            <v>0</v>
          </cell>
          <cell r="Y165">
            <v>0</v>
          </cell>
          <cell r="Z165" t="str">
            <v>NA</v>
          </cell>
          <cell r="AA165" t="str">
            <v>NA</v>
          </cell>
          <cell r="AB165">
            <v>0</v>
          </cell>
          <cell r="AC165">
            <v>0</v>
          </cell>
          <cell r="AD165">
            <v>0</v>
          </cell>
          <cell r="AE165">
            <v>44356</v>
          </cell>
          <cell r="AF165" t="str">
            <v>FACCS</v>
          </cell>
          <cell r="AG165" t="str">
            <v>IPSBC</v>
          </cell>
          <cell r="AH165" t="str">
            <v>Pagado</v>
          </cell>
          <cell r="AI165" t="str">
            <v>FE58</v>
          </cell>
          <cell r="AJ165">
            <v>692349</v>
          </cell>
          <cell r="AK165">
            <v>692349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692349</v>
          </cell>
          <cell r="AS165">
            <v>0</v>
          </cell>
          <cell r="AT165">
            <v>0</v>
          </cell>
          <cell r="AU165">
            <v>0</v>
          </cell>
          <cell r="AV165" t="str">
            <v>NA</v>
          </cell>
          <cell r="AW165" t="str">
            <v>665643</v>
          </cell>
          <cell r="AX165" t="str">
            <v>0</v>
          </cell>
          <cell r="AY165" t="str">
            <v>0</v>
          </cell>
          <cell r="AZ165" t="str">
            <v>6443</v>
          </cell>
        </row>
        <row r="166">
          <cell r="G166">
            <v>32</v>
          </cell>
          <cell r="H166" t="str">
            <v>ADMINISTRADORA</v>
          </cell>
          <cell r="I166">
            <v>19770</v>
          </cell>
          <cell r="J166" t="str">
            <v>SUBSIDIADO MOVILIDAD</v>
          </cell>
          <cell r="K166" t="str">
            <v>-</v>
          </cell>
          <cell r="L166" t="str">
            <v>P</v>
          </cell>
          <cell r="M166" t="str">
            <v>NINGUNO</v>
          </cell>
          <cell r="N166">
            <v>2021</v>
          </cell>
          <cell r="O166">
            <v>2</v>
          </cell>
          <cell r="P166">
            <v>44228</v>
          </cell>
          <cell r="Q166">
            <v>44425</v>
          </cell>
          <cell r="R166">
            <v>44575</v>
          </cell>
          <cell r="S166">
            <v>22408</v>
          </cell>
          <cell r="T166">
            <v>0</v>
          </cell>
          <cell r="U166">
            <v>0</v>
          </cell>
          <cell r="V166">
            <v>22408</v>
          </cell>
          <cell r="W166">
            <v>22408</v>
          </cell>
          <cell r="X166">
            <v>0</v>
          </cell>
          <cell r="Y166">
            <v>0</v>
          </cell>
          <cell r="Z166" t="str">
            <v>NA</v>
          </cell>
          <cell r="AA166" t="str">
            <v>NA</v>
          </cell>
          <cell r="AB166">
            <v>0</v>
          </cell>
          <cell r="AC166">
            <v>0</v>
          </cell>
          <cell r="AD166">
            <v>0</v>
          </cell>
          <cell r="AE166">
            <v>44236</v>
          </cell>
          <cell r="AF166" t="str">
            <v>FACSS</v>
          </cell>
          <cell r="AG166" t="str">
            <v>IPSPU</v>
          </cell>
          <cell r="AH166" t="str">
            <v>Pagado</v>
          </cell>
          <cell r="AI166" t="str">
            <v>FE32</v>
          </cell>
          <cell r="AJ166">
            <v>22408</v>
          </cell>
          <cell r="AK166">
            <v>22408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22408</v>
          </cell>
          <cell r="AS166">
            <v>0</v>
          </cell>
          <cell r="AT166">
            <v>0</v>
          </cell>
          <cell r="AU166">
            <v>0</v>
          </cell>
          <cell r="AV166" t="str">
            <v>NA</v>
          </cell>
          <cell r="AW166" t="str">
            <v>6546444</v>
          </cell>
          <cell r="AX166" t="str">
            <v>0</v>
          </cell>
          <cell r="AY166" t="str">
            <v>0</v>
          </cell>
          <cell r="AZ166" t="str">
            <v>28506</v>
          </cell>
        </row>
        <row r="167">
          <cell r="G167">
            <v>39</v>
          </cell>
          <cell r="H167" t="str">
            <v>ADMINISTRADORA</v>
          </cell>
          <cell r="I167">
            <v>19770</v>
          </cell>
          <cell r="J167" t="str">
            <v>CONTRIBUTIVO MOVILIDAD</v>
          </cell>
          <cell r="K167" t="str">
            <v>-</v>
          </cell>
          <cell r="L167" t="str">
            <v>P</v>
          </cell>
          <cell r="M167" t="str">
            <v>NINGUNO</v>
          </cell>
          <cell r="N167">
            <v>2021</v>
          </cell>
          <cell r="O167">
            <v>3</v>
          </cell>
          <cell r="P167">
            <v>44256</v>
          </cell>
          <cell r="Q167">
            <v>44425</v>
          </cell>
          <cell r="R167">
            <v>44575</v>
          </cell>
          <cell r="S167">
            <v>822561.32739999995</v>
          </cell>
          <cell r="T167">
            <v>0</v>
          </cell>
          <cell r="U167">
            <v>0</v>
          </cell>
          <cell r="V167">
            <v>822561.32739999995</v>
          </cell>
          <cell r="W167">
            <v>822561.32739999995</v>
          </cell>
          <cell r="X167">
            <v>0</v>
          </cell>
          <cell r="Y167">
            <v>0</v>
          </cell>
          <cell r="Z167" t="str">
            <v>NA</v>
          </cell>
          <cell r="AA167" t="str">
            <v>NA</v>
          </cell>
          <cell r="AB167">
            <v>0</v>
          </cell>
          <cell r="AC167">
            <v>0</v>
          </cell>
          <cell r="AD167">
            <v>0</v>
          </cell>
          <cell r="AE167">
            <v>44265</v>
          </cell>
          <cell r="AF167" t="str">
            <v>FACCS</v>
          </cell>
          <cell r="AG167" t="str">
            <v>IPSBC</v>
          </cell>
          <cell r="AH167" t="str">
            <v>Pagado</v>
          </cell>
          <cell r="AI167" t="str">
            <v>FE39</v>
          </cell>
          <cell r="AJ167">
            <v>822561.33</v>
          </cell>
          <cell r="AK167">
            <v>822561.33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822561.33000000007</v>
          </cell>
          <cell r="AS167">
            <v>0</v>
          </cell>
          <cell r="AT167">
            <v>0</v>
          </cell>
          <cell r="AU167">
            <v>0</v>
          </cell>
          <cell r="AV167" t="str">
            <v>NA</v>
          </cell>
          <cell r="AW167" t="str">
            <v>592093</v>
          </cell>
          <cell r="AX167" t="str">
            <v>0</v>
          </cell>
          <cell r="AY167" t="str">
            <v>0</v>
          </cell>
          <cell r="AZ167" t="str">
            <v>62370</v>
          </cell>
        </row>
        <row r="168">
          <cell r="G168">
            <v>34</v>
          </cell>
          <cell r="H168" t="str">
            <v>ADMINISTRADORA</v>
          </cell>
          <cell r="I168">
            <v>19769</v>
          </cell>
          <cell r="J168" t="str">
            <v>CONTRIBUTIVO PLENO</v>
          </cell>
          <cell r="K168" t="str">
            <v>-</v>
          </cell>
          <cell r="L168" t="str">
            <v>P</v>
          </cell>
          <cell r="M168" t="str">
            <v>NINGUNO</v>
          </cell>
          <cell r="N168">
            <v>2021</v>
          </cell>
          <cell r="O168">
            <v>2</v>
          </cell>
          <cell r="P168">
            <v>44228</v>
          </cell>
          <cell r="Q168">
            <v>44425</v>
          </cell>
          <cell r="R168">
            <v>44575</v>
          </cell>
          <cell r="S168">
            <v>376217</v>
          </cell>
          <cell r="T168">
            <v>0</v>
          </cell>
          <cell r="U168">
            <v>0</v>
          </cell>
          <cell r="V168">
            <v>376217</v>
          </cell>
          <cell r="W168">
            <v>376217</v>
          </cell>
          <cell r="X168">
            <v>0</v>
          </cell>
          <cell r="Y168">
            <v>0</v>
          </cell>
          <cell r="Z168" t="str">
            <v>NA</v>
          </cell>
          <cell r="AA168" t="str">
            <v>NA</v>
          </cell>
          <cell r="AB168">
            <v>0</v>
          </cell>
          <cell r="AC168">
            <v>0</v>
          </cell>
          <cell r="AD168">
            <v>0</v>
          </cell>
          <cell r="AE168">
            <v>44236</v>
          </cell>
          <cell r="AF168" t="str">
            <v>FACCS</v>
          </cell>
          <cell r="AG168" t="str">
            <v>IPSBC</v>
          </cell>
          <cell r="AH168" t="str">
            <v>Pagado</v>
          </cell>
          <cell r="AI168" t="str">
            <v>FE34</v>
          </cell>
          <cell r="AJ168">
            <v>376217</v>
          </cell>
          <cell r="AK168">
            <v>376217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376217</v>
          </cell>
          <cell r="AS168">
            <v>0</v>
          </cell>
          <cell r="AT168">
            <v>0</v>
          </cell>
          <cell r="AU168">
            <v>0</v>
          </cell>
          <cell r="AV168" t="str">
            <v>NA</v>
          </cell>
          <cell r="AW168" t="str">
            <v>565688</v>
          </cell>
          <cell r="AX168" t="str">
            <v>0</v>
          </cell>
          <cell r="AY168" t="str">
            <v>0</v>
          </cell>
          <cell r="AZ168" t="str">
            <v>4294</v>
          </cell>
        </row>
        <row r="169">
          <cell r="G169">
            <v>31</v>
          </cell>
          <cell r="H169" t="str">
            <v>ADMINISTRADORA</v>
          </cell>
          <cell r="I169">
            <v>19770</v>
          </cell>
          <cell r="J169" t="str">
            <v>CONTRIBUTIVO MOVILIDAD</v>
          </cell>
          <cell r="K169" t="str">
            <v>-</v>
          </cell>
          <cell r="L169" t="str">
            <v>P</v>
          </cell>
          <cell r="M169" t="str">
            <v>NINGUNO</v>
          </cell>
          <cell r="N169">
            <v>2021</v>
          </cell>
          <cell r="O169">
            <v>2</v>
          </cell>
          <cell r="P169">
            <v>44228</v>
          </cell>
          <cell r="Q169">
            <v>44417</v>
          </cell>
          <cell r="R169">
            <v>44575</v>
          </cell>
          <cell r="S169">
            <v>762302.39599999995</v>
          </cell>
          <cell r="T169">
            <v>0</v>
          </cell>
          <cell r="U169">
            <v>0</v>
          </cell>
          <cell r="V169">
            <v>762302.39599999995</v>
          </cell>
          <cell r="W169">
            <v>762302.39599999995</v>
          </cell>
          <cell r="X169">
            <v>0</v>
          </cell>
          <cell r="Y169">
            <v>0</v>
          </cell>
          <cell r="Z169" t="str">
            <v>NA</v>
          </cell>
          <cell r="AA169" t="str">
            <v>NA</v>
          </cell>
          <cell r="AB169">
            <v>0</v>
          </cell>
          <cell r="AC169">
            <v>0</v>
          </cell>
          <cell r="AD169">
            <v>0</v>
          </cell>
          <cell r="AE169">
            <v>44236</v>
          </cell>
          <cell r="AF169" t="str">
            <v>FACCS</v>
          </cell>
          <cell r="AG169" t="str">
            <v>IPSBC</v>
          </cell>
          <cell r="AH169" t="str">
            <v>Pagado</v>
          </cell>
          <cell r="AI169" t="str">
            <v>FE31</v>
          </cell>
          <cell r="AJ169">
            <v>762302.4</v>
          </cell>
          <cell r="AK169">
            <v>762302.4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762302.4</v>
          </cell>
          <cell r="AS169">
            <v>0</v>
          </cell>
          <cell r="AT169">
            <v>0</v>
          </cell>
          <cell r="AU169">
            <v>0</v>
          </cell>
          <cell r="AV169" t="str">
            <v>NA</v>
          </cell>
          <cell r="AW169" t="str">
            <v>565720</v>
          </cell>
          <cell r="AX169" t="str">
            <v>0</v>
          </cell>
          <cell r="AY169" t="str">
            <v>0</v>
          </cell>
          <cell r="AZ169" t="str">
            <v>60722</v>
          </cell>
        </row>
        <row r="170">
          <cell r="G170">
            <v>57</v>
          </cell>
          <cell r="H170" t="str">
            <v>ADMINISTRADORA</v>
          </cell>
          <cell r="I170">
            <v>19770</v>
          </cell>
          <cell r="J170" t="str">
            <v>SUBSIDIADO PLENO</v>
          </cell>
          <cell r="K170" t="str">
            <v>-</v>
          </cell>
          <cell r="L170" t="str">
            <v>P</v>
          </cell>
          <cell r="M170" t="str">
            <v>NINGUNO</v>
          </cell>
          <cell r="N170">
            <v>2021</v>
          </cell>
          <cell r="O170">
            <v>6</v>
          </cell>
          <cell r="P170">
            <v>44348</v>
          </cell>
          <cell r="Q170">
            <v>44422</v>
          </cell>
          <cell r="R170">
            <v>44575</v>
          </cell>
          <cell r="S170">
            <v>26309414.185699999</v>
          </cell>
          <cell r="T170">
            <v>0</v>
          </cell>
          <cell r="U170">
            <v>0</v>
          </cell>
          <cell r="V170">
            <v>26309414.185699999</v>
          </cell>
          <cell r="W170">
            <v>26309414.185699999</v>
          </cell>
          <cell r="X170">
            <v>0</v>
          </cell>
          <cell r="Y170">
            <v>0</v>
          </cell>
          <cell r="Z170" t="str">
            <v>NA</v>
          </cell>
          <cell r="AA170" t="str">
            <v>NA</v>
          </cell>
          <cell r="AB170">
            <v>0</v>
          </cell>
          <cell r="AC170">
            <v>0</v>
          </cell>
          <cell r="AD170">
            <v>0</v>
          </cell>
          <cell r="AE170">
            <v>44356</v>
          </cell>
          <cell r="AF170" t="str">
            <v>FACSS</v>
          </cell>
          <cell r="AG170" t="str">
            <v>IPSPU</v>
          </cell>
          <cell r="AH170" t="str">
            <v>Pagado</v>
          </cell>
          <cell r="AI170" t="str">
            <v>FE57</v>
          </cell>
          <cell r="AJ170">
            <v>26309414.190000001</v>
          </cell>
          <cell r="AK170">
            <v>26309414.190000001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26309414.190000001</v>
          </cell>
          <cell r="AT170">
            <v>0</v>
          </cell>
          <cell r="AU170">
            <v>0</v>
          </cell>
          <cell r="AV170" t="str">
            <v>CRUCE GD</v>
          </cell>
          <cell r="AW170" t="str">
            <v>7378272</v>
          </cell>
          <cell r="AX170" t="str">
            <v>36283</v>
          </cell>
          <cell r="AY170" t="str">
            <v>0</v>
          </cell>
          <cell r="AZ170" t="str">
            <v>0</v>
          </cell>
        </row>
        <row r="171">
          <cell r="G171">
            <v>68</v>
          </cell>
          <cell r="H171" t="str">
            <v>ADMINISTRADORA</v>
          </cell>
          <cell r="I171">
            <v>19770</v>
          </cell>
          <cell r="J171" t="str">
            <v>SUBSIDIADO MOVILIDAD</v>
          </cell>
          <cell r="K171" t="str">
            <v>-</v>
          </cell>
          <cell r="L171" t="str">
            <v>P</v>
          </cell>
          <cell r="M171" t="str">
            <v>NINGUNO</v>
          </cell>
          <cell r="N171">
            <v>2021</v>
          </cell>
          <cell r="O171">
            <v>7</v>
          </cell>
          <cell r="P171">
            <v>44378</v>
          </cell>
          <cell r="Q171">
            <v>44413</v>
          </cell>
          <cell r="R171">
            <v>44576</v>
          </cell>
          <cell r="S171">
            <v>44589</v>
          </cell>
          <cell r="T171">
            <v>0</v>
          </cell>
          <cell r="U171">
            <v>0</v>
          </cell>
          <cell r="V171">
            <v>44589</v>
          </cell>
          <cell r="W171">
            <v>44589</v>
          </cell>
          <cell r="X171">
            <v>0</v>
          </cell>
          <cell r="Y171">
            <v>0</v>
          </cell>
          <cell r="Z171" t="str">
            <v>NA</v>
          </cell>
          <cell r="AA171" t="str">
            <v>NA</v>
          </cell>
          <cell r="AB171">
            <v>0</v>
          </cell>
          <cell r="AC171">
            <v>0</v>
          </cell>
          <cell r="AD171">
            <v>0</v>
          </cell>
          <cell r="AE171">
            <v>44387</v>
          </cell>
          <cell r="AF171" t="str">
            <v>FACSS</v>
          </cell>
          <cell r="AG171" t="str">
            <v>IPSPU</v>
          </cell>
          <cell r="AH171" t="str">
            <v>Pagado</v>
          </cell>
          <cell r="AI171" t="str">
            <v>FE68</v>
          </cell>
          <cell r="AJ171">
            <v>44589</v>
          </cell>
          <cell r="AK171">
            <v>44589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44589</v>
          </cell>
          <cell r="AS171">
            <v>0</v>
          </cell>
          <cell r="AT171">
            <v>0</v>
          </cell>
          <cell r="AU171">
            <v>0</v>
          </cell>
          <cell r="AV171" t="str">
            <v>NA</v>
          </cell>
          <cell r="AW171" t="str">
            <v>7638086</v>
          </cell>
          <cell r="AX171" t="str">
            <v>0</v>
          </cell>
          <cell r="AY171" t="str">
            <v>0</v>
          </cell>
          <cell r="AZ171" t="str">
            <v>34119</v>
          </cell>
        </row>
        <row r="172">
          <cell r="G172">
            <v>38</v>
          </cell>
          <cell r="H172" t="str">
            <v>ADMINISTRADORA</v>
          </cell>
          <cell r="I172">
            <v>19770</v>
          </cell>
          <cell r="J172" t="str">
            <v>CONTRIBUTIVO PLENO</v>
          </cell>
          <cell r="K172" t="str">
            <v>-</v>
          </cell>
          <cell r="L172" t="str">
            <v>P</v>
          </cell>
          <cell r="M172" t="str">
            <v>NINGUNO</v>
          </cell>
          <cell r="N172">
            <v>2021</v>
          </cell>
          <cell r="O172">
            <v>3</v>
          </cell>
          <cell r="P172">
            <v>44256</v>
          </cell>
          <cell r="Q172">
            <v>44425</v>
          </cell>
          <cell r="R172">
            <v>44578</v>
          </cell>
          <cell r="S172">
            <v>377348</v>
          </cell>
          <cell r="T172">
            <v>0</v>
          </cell>
          <cell r="U172">
            <v>0</v>
          </cell>
          <cell r="V172">
            <v>377348</v>
          </cell>
          <cell r="W172">
            <v>377348</v>
          </cell>
          <cell r="X172">
            <v>0</v>
          </cell>
          <cell r="Y172">
            <v>0</v>
          </cell>
          <cell r="Z172" t="str">
            <v>NA</v>
          </cell>
          <cell r="AA172" t="str">
            <v>NA</v>
          </cell>
          <cell r="AB172">
            <v>0</v>
          </cell>
          <cell r="AC172">
            <v>0</v>
          </cell>
          <cell r="AD172">
            <v>0</v>
          </cell>
          <cell r="AE172">
            <v>44265</v>
          </cell>
          <cell r="AF172" t="str">
            <v>FACCS</v>
          </cell>
          <cell r="AG172" t="str">
            <v>IPSBC</v>
          </cell>
          <cell r="AH172" t="str">
            <v>Pagado</v>
          </cell>
          <cell r="AI172" t="str">
            <v>FE38</v>
          </cell>
          <cell r="AJ172">
            <v>377348</v>
          </cell>
          <cell r="AK172">
            <v>377348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377348</v>
          </cell>
          <cell r="AS172">
            <v>0</v>
          </cell>
          <cell r="AT172">
            <v>0</v>
          </cell>
          <cell r="AU172">
            <v>0</v>
          </cell>
          <cell r="AV172" t="str">
            <v>NA</v>
          </cell>
          <cell r="AW172" t="str">
            <v>592084</v>
          </cell>
          <cell r="AX172" t="str">
            <v>0</v>
          </cell>
          <cell r="AY172" t="str">
            <v>0</v>
          </cell>
          <cell r="AZ172" t="str">
            <v>4874</v>
          </cell>
        </row>
        <row r="173">
          <cell r="G173">
            <v>43</v>
          </cell>
          <cell r="H173" t="str">
            <v>ADMINISTRADORA</v>
          </cell>
          <cell r="I173">
            <v>19769</v>
          </cell>
          <cell r="J173" t="str">
            <v>CONTRIBUTIVO MOVILIDAD</v>
          </cell>
          <cell r="K173" t="str">
            <v>-</v>
          </cell>
          <cell r="L173" t="str">
            <v>P</v>
          </cell>
          <cell r="M173" t="str">
            <v>NINGUNO</v>
          </cell>
          <cell r="N173">
            <v>2021</v>
          </cell>
          <cell r="O173">
            <v>3</v>
          </cell>
          <cell r="P173">
            <v>44256</v>
          </cell>
          <cell r="Q173">
            <v>44425</v>
          </cell>
          <cell r="R173">
            <v>44578</v>
          </cell>
          <cell r="S173">
            <v>948788.14870000002</v>
          </cell>
          <cell r="T173">
            <v>0</v>
          </cell>
          <cell r="U173">
            <v>0</v>
          </cell>
          <cell r="V173">
            <v>948788.14870000002</v>
          </cell>
          <cell r="W173">
            <v>948788.14870000002</v>
          </cell>
          <cell r="X173">
            <v>0</v>
          </cell>
          <cell r="Y173">
            <v>0</v>
          </cell>
          <cell r="Z173" t="str">
            <v>NA</v>
          </cell>
          <cell r="AA173" t="str">
            <v>NA</v>
          </cell>
          <cell r="AB173">
            <v>0</v>
          </cell>
          <cell r="AC173">
            <v>0</v>
          </cell>
          <cell r="AD173">
            <v>0</v>
          </cell>
          <cell r="AE173">
            <v>44265</v>
          </cell>
          <cell r="AF173" t="str">
            <v>FACCS</v>
          </cell>
          <cell r="AG173" t="str">
            <v>IPSBC</v>
          </cell>
          <cell r="AH173" t="str">
            <v>Pagado</v>
          </cell>
          <cell r="AI173" t="str">
            <v>FE43</v>
          </cell>
          <cell r="AJ173">
            <v>948788.15</v>
          </cell>
          <cell r="AK173">
            <v>948788.15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948788.15</v>
          </cell>
          <cell r="AS173">
            <v>0</v>
          </cell>
          <cell r="AT173">
            <v>0</v>
          </cell>
          <cell r="AU173">
            <v>0</v>
          </cell>
          <cell r="AV173" t="str">
            <v>NA</v>
          </cell>
          <cell r="AW173" t="str">
            <v>592631</v>
          </cell>
          <cell r="AX173" t="str">
            <v>0</v>
          </cell>
          <cell r="AY173" t="str">
            <v>0</v>
          </cell>
          <cell r="AZ173" t="str">
            <v>62370</v>
          </cell>
        </row>
        <row r="174">
          <cell r="G174">
            <v>37</v>
          </cell>
          <cell r="H174" t="str">
            <v>ADMINISTRADORA</v>
          </cell>
          <cell r="I174">
            <v>19770</v>
          </cell>
          <cell r="J174" t="str">
            <v>SUBSIDIADO PLENO</v>
          </cell>
          <cell r="K174" t="str">
            <v>-</v>
          </cell>
          <cell r="L174" t="str">
            <v>P</v>
          </cell>
          <cell r="M174" t="str">
            <v>NINGUNO</v>
          </cell>
          <cell r="N174">
            <v>2021</v>
          </cell>
          <cell r="O174">
            <v>3</v>
          </cell>
          <cell r="P174">
            <v>44256</v>
          </cell>
          <cell r="Q174">
            <v>44425</v>
          </cell>
          <cell r="R174">
            <v>44578</v>
          </cell>
          <cell r="S174">
            <v>19078540.439599998</v>
          </cell>
          <cell r="T174">
            <v>0</v>
          </cell>
          <cell r="U174">
            <v>0</v>
          </cell>
          <cell r="V174">
            <v>19078540.439599998</v>
          </cell>
          <cell r="W174">
            <v>19078540.439599998</v>
          </cell>
          <cell r="X174">
            <v>0</v>
          </cell>
          <cell r="Y174">
            <v>0</v>
          </cell>
          <cell r="Z174" t="str">
            <v>NA</v>
          </cell>
          <cell r="AA174" t="str">
            <v>NA</v>
          </cell>
          <cell r="AB174">
            <v>0</v>
          </cell>
          <cell r="AC174">
            <v>0</v>
          </cell>
          <cell r="AD174">
            <v>0</v>
          </cell>
          <cell r="AE174">
            <v>44265</v>
          </cell>
          <cell r="AF174" t="str">
            <v>FACSS</v>
          </cell>
          <cell r="AG174" t="str">
            <v>IPSPU</v>
          </cell>
          <cell r="AH174" t="str">
            <v>Pagado</v>
          </cell>
          <cell r="AI174" t="str">
            <v>FE37</v>
          </cell>
          <cell r="AJ174">
            <v>19078540.440000001</v>
          </cell>
          <cell r="AK174">
            <v>19078540.440000001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19078540.440000001</v>
          </cell>
          <cell r="AT174">
            <v>0</v>
          </cell>
          <cell r="AU174">
            <v>0</v>
          </cell>
          <cell r="AV174" t="str">
            <v>GIRO DIRECTO DEL M.PS.  MES DE MARZO DE 2021. CAPITADO</v>
          </cell>
          <cell r="AW174" t="str">
            <v>6744138</v>
          </cell>
          <cell r="AX174" t="str">
            <v>34896</v>
          </cell>
          <cell r="AY174" t="str">
            <v>0</v>
          </cell>
          <cell r="AZ174" t="str">
            <v>0</v>
          </cell>
        </row>
        <row r="175">
          <cell r="G175">
            <v>33</v>
          </cell>
          <cell r="H175" t="str">
            <v>ADMINISTRADORA</v>
          </cell>
          <cell r="I175">
            <v>19769</v>
          </cell>
          <cell r="J175" t="str">
            <v>SUBSIDIADO PLENO</v>
          </cell>
          <cell r="K175" t="str">
            <v>-</v>
          </cell>
          <cell r="L175" t="str">
            <v>P</v>
          </cell>
          <cell r="M175" t="str">
            <v>NINGUNO</v>
          </cell>
          <cell r="N175">
            <v>2021</v>
          </cell>
          <cell r="O175">
            <v>2</v>
          </cell>
          <cell r="P175">
            <v>44228</v>
          </cell>
          <cell r="Q175">
            <v>44425</v>
          </cell>
          <cell r="R175">
            <v>44578</v>
          </cell>
          <cell r="S175">
            <v>21831654.309799999</v>
          </cell>
          <cell r="T175">
            <v>0</v>
          </cell>
          <cell r="U175">
            <v>0</v>
          </cell>
          <cell r="V175">
            <v>21831654.309799999</v>
          </cell>
          <cell r="W175">
            <v>21831654.309799999</v>
          </cell>
          <cell r="X175">
            <v>0</v>
          </cell>
          <cell r="Y175">
            <v>0</v>
          </cell>
          <cell r="Z175" t="str">
            <v>NA</v>
          </cell>
          <cell r="AA175" t="str">
            <v>NA</v>
          </cell>
          <cell r="AB175">
            <v>0</v>
          </cell>
          <cell r="AC175">
            <v>0</v>
          </cell>
          <cell r="AD175">
            <v>0</v>
          </cell>
          <cell r="AE175">
            <v>44236</v>
          </cell>
          <cell r="AF175" t="str">
            <v>FACSS</v>
          </cell>
          <cell r="AG175" t="str">
            <v>IPSPU</v>
          </cell>
          <cell r="AH175" t="str">
            <v>Pagado</v>
          </cell>
          <cell r="AI175" t="str">
            <v>FE33</v>
          </cell>
          <cell r="AJ175">
            <v>21831654.309999999</v>
          </cell>
          <cell r="AK175">
            <v>21831654.309999999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383527.27</v>
          </cell>
          <cell r="AS175">
            <v>21448127.039999999</v>
          </cell>
          <cell r="AT175">
            <v>0</v>
          </cell>
          <cell r="AU175">
            <v>0</v>
          </cell>
          <cell r="AV175" t="str">
            <v>GIRO DIRECTO DEL M.PS.  MES DE FEBRERO DE 2021. CAPITADO</v>
          </cell>
          <cell r="AW175" t="str">
            <v>6546058</v>
          </cell>
          <cell r="AX175" t="str">
            <v>34110</v>
          </cell>
          <cell r="AY175" t="str">
            <v>0</v>
          </cell>
          <cell r="AZ175" t="str">
            <v>28652</v>
          </cell>
        </row>
        <row r="176">
          <cell r="G176">
            <v>41</v>
          </cell>
          <cell r="H176" t="str">
            <v>ADMINISTRADORA</v>
          </cell>
          <cell r="I176">
            <v>19769</v>
          </cell>
          <cell r="J176" t="str">
            <v>SUBSIDIADO PLENO</v>
          </cell>
          <cell r="K176" t="str">
            <v>-</v>
          </cell>
          <cell r="L176" t="str">
            <v>P</v>
          </cell>
          <cell r="M176" t="str">
            <v>NINGUNO</v>
          </cell>
          <cell r="N176">
            <v>2021</v>
          </cell>
          <cell r="O176">
            <v>3</v>
          </cell>
          <cell r="P176">
            <v>44256</v>
          </cell>
          <cell r="Q176">
            <v>44425</v>
          </cell>
          <cell r="R176">
            <v>44578</v>
          </cell>
          <cell r="S176">
            <v>22006253.4692</v>
          </cell>
          <cell r="T176">
            <v>0</v>
          </cell>
          <cell r="U176">
            <v>0</v>
          </cell>
          <cell r="V176">
            <v>22006253.4692</v>
          </cell>
          <cell r="W176">
            <v>22006253.4692</v>
          </cell>
          <cell r="X176">
            <v>0</v>
          </cell>
          <cell r="Y176">
            <v>0</v>
          </cell>
          <cell r="Z176" t="str">
            <v>NA</v>
          </cell>
          <cell r="AA176" t="str">
            <v>NA</v>
          </cell>
          <cell r="AB176">
            <v>0</v>
          </cell>
          <cell r="AC176">
            <v>0</v>
          </cell>
          <cell r="AD176">
            <v>0</v>
          </cell>
          <cell r="AE176">
            <v>44265</v>
          </cell>
          <cell r="AF176" t="str">
            <v>FACSS</v>
          </cell>
          <cell r="AG176" t="str">
            <v>IPSPU</v>
          </cell>
          <cell r="AH176" t="str">
            <v>Pagado</v>
          </cell>
          <cell r="AI176" t="str">
            <v>FE41</v>
          </cell>
          <cell r="AJ176">
            <v>22006253.469999999</v>
          </cell>
          <cell r="AK176">
            <v>22006253.469999999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325970.91000000003</v>
          </cell>
          <cell r="AS176">
            <v>21680282.559999999</v>
          </cell>
          <cell r="AT176">
            <v>0</v>
          </cell>
          <cell r="AU176">
            <v>0</v>
          </cell>
          <cell r="AV176" t="str">
            <v>GIRO DIRECTO DEL M.PS.  MES DE MARZO DE 2021. CAPITADO</v>
          </cell>
          <cell r="AW176" t="str">
            <v>6744820</v>
          </cell>
          <cell r="AX176" t="str">
            <v>34896</v>
          </cell>
          <cell r="AY176" t="str">
            <v>0</v>
          </cell>
          <cell r="AZ176" t="str">
            <v>29753</v>
          </cell>
        </row>
        <row r="177">
          <cell r="G177">
            <v>29</v>
          </cell>
          <cell r="H177" t="str">
            <v>ADMINISTRADORA</v>
          </cell>
          <cell r="I177">
            <v>19770</v>
          </cell>
          <cell r="J177" t="str">
            <v>SUBSIDIADO PLENO</v>
          </cell>
          <cell r="K177" t="str">
            <v>-</v>
          </cell>
          <cell r="L177" t="str">
            <v>P</v>
          </cell>
          <cell r="M177" t="str">
            <v>NINGUNO</v>
          </cell>
          <cell r="N177">
            <v>2021</v>
          </cell>
          <cell r="O177">
            <v>2</v>
          </cell>
          <cell r="P177">
            <v>44228</v>
          </cell>
          <cell r="Q177">
            <v>44417</v>
          </cell>
          <cell r="R177">
            <v>44578</v>
          </cell>
          <cell r="S177">
            <v>18927169.9604</v>
          </cell>
          <cell r="T177">
            <v>0</v>
          </cell>
          <cell r="U177">
            <v>0</v>
          </cell>
          <cell r="V177">
            <v>18927169.9604</v>
          </cell>
          <cell r="W177">
            <v>18927169.9604</v>
          </cell>
          <cell r="X177">
            <v>0</v>
          </cell>
          <cell r="Y177">
            <v>0</v>
          </cell>
          <cell r="Z177" t="str">
            <v>NA</v>
          </cell>
          <cell r="AA177" t="str">
            <v>NA</v>
          </cell>
          <cell r="AB177">
            <v>0</v>
          </cell>
          <cell r="AC177">
            <v>0</v>
          </cell>
          <cell r="AD177">
            <v>0</v>
          </cell>
          <cell r="AE177">
            <v>44236</v>
          </cell>
          <cell r="AF177" t="str">
            <v>FACSS</v>
          </cell>
          <cell r="AG177" t="str">
            <v>IPSPU</v>
          </cell>
          <cell r="AH177" t="str">
            <v>Pagado</v>
          </cell>
          <cell r="AI177" t="str">
            <v>FE29</v>
          </cell>
          <cell r="AJ177">
            <v>18927169.960000001</v>
          </cell>
          <cell r="AK177">
            <v>18927169.960000001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18927169.960000001</v>
          </cell>
          <cell r="AT177">
            <v>0</v>
          </cell>
          <cell r="AU177">
            <v>0</v>
          </cell>
          <cell r="AV177" t="str">
            <v>GIRO DIRECTO DEL M.PS.  MES DE FEBRERO DE 2021. CAPITADO</v>
          </cell>
          <cell r="AW177" t="str">
            <v>6546189</v>
          </cell>
          <cell r="AX177" t="str">
            <v>34110</v>
          </cell>
          <cell r="AY177" t="str">
            <v>0</v>
          </cell>
          <cell r="AZ177" t="str">
            <v>0</v>
          </cell>
        </row>
        <row r="178">
          <cell r="G178">
            <v>61</v>
          </cell>
          <cell r="H178" t="str">
            <v>ADMINISTRADORA</v>
          </cell>
          <cell r="I178">
            <v>19769</v>
          </cell>
          <cell r="J178" t="str">
            <v>SUBSIDIADO PLENO</v>
          </cell>
          <cell r="K178" t="str">
            <v>-</v>
          </cell>
          <cell r="L178" t="str">
            <v>P</v>
          </cell>
          <cell r="M178" t="str">
            <v>NINGUNO</v>
          </cell>
          <cell r="N178">
            <v>2021</v>
          </cell>
          <cell r="O178">
            <v>6</v>
          </cell>
          <cell r="P178">
            <v>44348</v>
          </cell>
          <cell r="Q178">
            <v>44424</v>
          </cell>
          <cell r="R178">
            <v>44579</v>
          </cell>
          <cell r="S178">
            <v>30346746.861299999</v>
          </cell>
          <cell r="T178">
            <v>0</v>
          </cell>
          <cell r="U178">
            <v>0</v>
          </cell>
          <cell r="V178">
            <v>30346746.861299999</v>
          </cell>
          <cell r="W178">
            <v>30346746.861299999</v>
          </cell>
          <cell r="X178">
            <v>0</v>
          </cell>
          <cell r="Y178">
            <v>0</v>
          </cell>
          <cell r="Z178" t="str">
            <v>NA</v>
          </cell>
          <cell r="AA178" t="str">
            <v>NA</v>
          </cell>
          <cell r="AB178">
            <v>0</v>
          </cell>
          <cell r="AC178">
            <v>0</v>
          </cell>
          <cell r="AD178">
            <v>0</v>
          </cell>
          <cell r="AE178">
            <v>44356</v>
          </cell>
          <cell r="AF178" t="str">
            <v>FACSS</v>
          </cell>
          <cell r="AG178" t="str">
            <v>IPSPU</v>
          </cell>
          <cell r="AH178" t="str">
            <v>Pagado</v>
          </cell>
          <cell r="AI178" t="str">
            <v>FE61</v>
          </cell>
          <cell r="AJ178">
            <v>30346746.859999999</v>
          </cell>
          <cell r="AK178">
            <v>30346746.859999999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30346746.859999999</v>
          </cell>
          <cell r="AT178">
            <v>0</v>
          </cell>
          <cell r="AU178">
            <v>0</v>
          </cell>
          <cell r="AV178" t="str">
            <v>CRUCE GD</v>
          </cell>
          <cell r="AW178" t="str">
            <v>7378442</v>
          </cell>
          <cell r="AX178" t="str">
            <v>36283</v>
          </cell>
          <cell r="AY178" t="str">
            <v>0</v>
          </cell>
          <cell r="AZ178" t="str">
            <v>0</v>
          </cell>
        </row>
        <row r="179">
          <cell r="G179">
            <v>72</v>
          </cell>
          <cell r="H179" t="str">
            <v>ADMINISTRADORA</v>
          </cell>
          <cell r="I179">
            <v>19769</v>
          </cell>
          <cell r="J179" t="str">
            <v>SUBSIDIADO MOVILIDAD</v>
          </cell>
          <cell r="K179" t="str">
            <v>-</v>
          </cell>
          <cell r="L179" t="str">
            <v>P</v>
          </cell>
          <cell r="M179" t="str">
            <v>NINGUNO</v>
          </cell>
          <cell r="N179">
            <v>2021</v>
          </cell>
          <cell r="O179">
            <v>7</v>
          </cell>
          <cell r="P179">
            <v>44378</v>
          </cell>
          <cell r="Q179">
            <v>44416</v>
          </cell>
          <cell r="R179">
            <v>44580</v>
          </cell>
          <cell r="S179">
            <v>51430</v>
          </cell>
          <cell r="T179">
            <v>0</v>
          </cell>
          <cell r="U179">
            <v>0</v>
          </cell>
          <cell r="V179">
            <v>51430</v>
          </cell>
          <cell r="W179">
            <v>51430</v>
          </cell>
          <cell r="X179">
            <v>0</v>
          </cell>
          <cell r="Y179">
            <v>0</v>
          </cell>
          <cell r="Z179" t="str">
            <v>NA</v>
          </cell>
          <cell r="AA179" t="str">
            <v>NA</v>
          </cell>
          <cell r="AB179">
            <v>0</v>
          </cell>
          <cell r="AC179">
            <v>0</v>
          </cell>
          <cell r="AD179">
            <v>0</v>
          </cell>
          <cell r="AE179">
            <v>44387</v>
          </cell>
          <cell r="AF179" t="str">
            <v>FACSS</v>
          </cell>
          <cell r="AG179" t="str">
            <v>IPSPU</v>
          </cell>
          <cell r="AH179" t="str">
            <v>Pagado</v>
          </cell>
          <cell r="AI179" t="str">
            <v>FE72</v>
          </cell>
          <cell r="AJ179">
            <v>51430</v>
          </cell>
          <cell r="AK179">
            <v>51430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51430</v>
          </cell>
          <cell r="AS179">
            <v>0</v>
          </cell>
          <cell r="AT179">
            <v>0</v>
          </cell>
          <cell r="AU179">
            <v>0</v>
          </cell>
          <cell r="AV179" t="str">
            <v>NA</v>
          </cell>
          <cell r="AW179" t="str">
            <v>7635903</v>
          </cell>
          <cell r="AX179" t="str">
            <v>0</v>
          </cell>
          <cell r="AY179" t="str">
            <v>0</v>
          </cell>
          <cell r="AZ179" t="str">
            <v>34119</v>
          </cell>
        </row>
        <row r="180">
          <cell r="G180">
            <v>59</v>
          </cell>
          <cell r="H180" t="str">
            <v>ADMINISTRADORA</v>
          </cell>
          <cell r="I180">
            <v>19770</v>
          </cell>
          <cell r="J180" t="str">
            <v>CONTRIBUTIVO MOVILIDAD</v>
          </cell>
          <cell r="K180" t="str">
            <v>-</v>
          </cell>
          <cell r="L180" t="str">
            <v>P</v>
          </cell>
          <cell r="M180" t="str">
            <v>NINGUNO</v>
          </cell>
          <cell r="N180">
            <v>2021</v>
          </cell>
          <cell r="O180">
            <v>6</v>
          </cell>
          <cell r="P180">
            <v>44348</v>
          </cell>
          <cell r="Q180">
            <v>44424</v>
          </cell>
          <cell r="R180">
            <v>44580</v>
          </cell>
          <cell r="S180">
            <v>849837.25639999995</v>
          </cell>
          <cell r="T180">
            <v>0</v>
          </cell>
          <cell r="U180">
            <v>0</v>
          </cell>
          <cell r="V180">
            <v>849837.25639999995</v>
          </cell>
          <cell r="W180">
            <v>849837.25639999995</v>
          </cell>
          <cell r="X180">
            <v>0</v>
          </cell>
          <cell r="Y180">
            <v>0</v>
          </cell>
          <cell r="Z180" t="str">
            <v>NA</v>
          </cell>
          <cell r="AA180" t="str">
            <v>NA</v>
          </cell>
          <cell r="AB180">
            <v>0</v>
          </cell>
          <cell r="AC180">
            <v>0</v>
          </cell>
          <cell r="AD180">
            <v>0</v>
          </cell>
          <cell r="AE180">
            <v>44356</v>
          </cell>
          <cell r="AF180" t="str">
            <v>FACCS</v>
          </cell>
          <cell r="AG180" t="str">
            <v>IPSBC</v>
          </cell>
          <cell r="AH180" t="str">
            <v>Pagado</v>
          </cell>
          <cell r="AI180" t="str">
            <v>FE59</v>
          </cell>
          <cell r="AJ180">
            <v>849837.26</v>
          </cell>
          <cell r="AK180">
            <v>849837.26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849837.26</v>
          </cell>
          <cell r="AS180">
            <v>0</v>
          </cell>
          <cell r="AT180">
            <v>0</v>
          </cell>
          <cell r="AU180">
            <v>0</v>
          </cell>
          <cell r="AV180" t="str">
            <v>NA</v>
          </cell>
          <cell r="AW180" t="str">
            <v>665666</v>
          </cell>
          <cell r="AX180" t="str">
            <v>0</v>
          </cell>
          <cell r="AY180" t="str">
            <v>0</v>
          </cell>
          <cell r="AZ180" t="str">
            <v>67008</v>
          </cell>
        </row>
        <row r="181">
          <cell r="G181">
            <v>60</v>
          </cell>
          <cell r="H181" t="str">
            <v>ADMINISTRADORA</v>
          </cell>
          <cell r="I181">
            <v>19770</v>
          </cell>
          <cell r="J181" t="str">
            <v>SUBSIDIADO MOVILIDAD</v>
          </cell>
          <cell r="K181" t="str">
            <v>-</v>
          </cell>
          <cell r="L181" t="str">
            <v>P</v>
          </cell>
          <cell r="M181" t="str">
            <v>NINGUNO</v>
          </cell>
          <cell r="N181">
            <v>2021</v>
          </cell>
          <cell r="O181">
            <v>6</v>
          </cell>
          <cell r="P181">
            <v>44348</v>
          </cell>
          <cell r="Q181">
            <v>44424</v>
          </cell>
          <cell r="R181">
            <v>44582</v>
          </cell>
          <cell r="S181">
            <v>51597</v>
          </cell>
          <cell r="T181">
            <v>0</v>
          </cell>
          <cell r="U181">
            <v>0</v>
          </cell>
          <cell r="V181">
            <v>51597</v>
          </cell>
          <cell r="W181">
            <v>51597</v>
          </cell>
          <cell r="X181">
            <v>0</v>
          </cell>
          <cell r="Y181">
            <v>0</v>
          </cell>
          <cell r="Z181" t="str">
            <v>NA</v>
          </cell>
          <cell r="AA181" t="str">
            <v>NA</v>
          </cell>
          <cell r="AB181">
            <v>0</v>
          </cell>
          <cell r="AC181">
            <v>0</v>
          </cell>
          <cell r="AD181">
            <v>0</v>
          </cell>
          <cell r="AE181">
            <v>44356</v>
          </cell>
          <cell r="AF181" t="str">
            <v>FACSS</v>
          </cell>
          <cell r="AG181" t="str">
            <v>IPSPU</v>
          </cell>
          <cell r="AH181" t="str">
            <v>Pagado</v>
          </cell>
          <cell r="AI181" t="str">
            <v>FE60</v>
          </cell>
          <cell r="AJ181">
            <v>51597</v>
          </cell>
          <cell r="AK181">
            <v>51597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51597</v>
          </cell>
          <cell r="AS181">
            <v>0</v>
          </cell>
          <cell r="AT181">
            <v>0</v>
          </cell>
          <cell r="AU181">
            <v>0</v>
          </cell>
          <cell r="AV181" t="str">
            <v>NA</v>
          </cell>
          <cell r="AW181" t="str">
            <v>7378260</v>
          </cell>
          <cell r="AX181" t="str">
            <v>0</v>
          </cell>
          <cell r="AY181" t="str">
            <v>0</v>
          </cell>
          <cell r="AZ181" t="str">
            <v>32995</v>
          </cell>
        </row>
        <row r="182">
          <cell r="G182">
            <v>404</v>
          </cell>
          <cell r="H182" t="str">
            <v>ADMINISTRADORA</v>
          </cell>
          <cell r="I182">
            <v>19178</v>
          </cell>
          <cell r="J182" t="str">
            <v>SUBSIDIADO PLENO</v>
          </cell>
          <cell r="K182" t="str">
            <v>-</v>
          </cell>
          <cell r="L182" t="str">
            <v>P</v>
          </cell>
          <cell r="M182" t="str">
            <v>NINGUNO</v>
          </cell>
          <cell r="N182">
            <v>2019</v>
          </cell>
          <cell r="O182">
            <v>11</v>
          </cell>
          <cell r="P182">
            <v>43770</v>
          </cell>
          <cell r="Q182">
            <v>43770</v>
          </cell>
          <cell r="R182">
            <v>44607</v>
          </cell>
          <cell r="S182">
            <v>17206172.398800001</v>
          </cell>
          <cell r="T182">
            <v>0</v>
          </cell>
          <cell r="U182">
            <v>0</v>
          </cell>
          <cell r="V182">
            <v>17206172.398800001</v>
          </cell>
          <cell r="W182">
            <v>17206172.398800001</v>
          </cell>
          <cell r="X182">
            <v>0</v>
          </cell>
          <cell r="Y182">
            <v>0</v>
          </cell>
          <cell r="Z182" t="str">
            <v>NA</v>
          </cell>
          <cell r="AA182" t="str">
            <v>NA</v>
          </cell>
          <cell r="AB182">
            <v>0</v>
          </cell>
          <cell r="AC182">
            <v>0</v>
          </cell>
          <cell r="AD182">
            <v>0</v>
          </cell>
          <cell r="AE182">
            <v>43776</v>
          </cell>
          <cell r="AF182" t="str">
            <v>FACSS</v>
          </cell>
          <cell r="AG182" t="str">
            <v>IPSPU</v>
          </cell>
          <cell r="AH182" t="str">
            <v>Pagado</v>
          </cell>
          <cell r="AI182" t="str">
            <v>404</v>
          </cell>
          <cell r="AJ182">
            <v>17206172.399999999</v>
          </cell>
          <cell r="AK182">
            <v>17206172.399999999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17206172.399999999</v>
          </cell>
          <cell r="AT182">
            <v>0</v>
          </cell>
          <cell r="AU182">
            <v>0</v>
          </cell>
          <cell r="AV182" t="str">
            <v>GIRO DIRECTO DEL M.PS.  MES DE NOVIEMBRE DE 2019. CAPITADO</v>
          </cell>
          <cell r="AW182" t="str">
            <v>3919665</v>
          </cell>
          <cell r="AX182" t="str">
            <v>26131</v>
          </cell>
          <cell r="AY182" t="str">
            <v>0</v>
          </cell>
          <cell r="AZ182" t="str">
            <v>0</v>
          </cell>
        </row>
        <row r="183">
          <cell r="G183">
            <v>405</v>
          </cell>
          <cell r="H183" t="str">
            <v>ADMINISTRADORA</v>
          </cell>
          <cell r="I183">
            <v>19178</v>
          </cell>
          <cell r="J183" t="str">
            <v>SUBSIDIADO PLENO</v>
          </cell>
          <cell r="K183" t="str">
            <v>-</v>
          </cell>
          <cell r="L183" t="str">
            <v>P</v>
          </cell>
          <cell r="M183" t="str">
            <v>NINGUNO</v>
          </cell>
          <cell r="N183">
            <v>2019</v>
          </cell>
          <cell r="O183">
            <v>12</v>
          </cell>
          <cell r="P183">
            <v>43800</v>
          </cell>
          <cell r="Q183">
            <v>43800</v>
          </cell>
          <cell r="R183">
            <v>44607</v>
          </cell>
          <cell r="S183">
            <v>17347713.6294</v>
          </cell>
          <cell r="T183">
            <v>0</v>
          </cell>
          <cell r="U183">
            <v>0</v>
          </cell>
          <cell r="V183">
            <v>17347713.6294</v>
          </cell>
          <cell r="W183">
            <v>17347713.6294</v>
          </cell>
          <cell r="X183">
            <v>0</v>
          </cell>
          <cell r="Y183">
            <v>0</v>
          </cell>
          <cell r="Z183" t="str">
            <v>NA</v>
          </cell>
          <cell r="AA183" t="str">
            <v>NA</v>
          </cell>
          <cell r="AB183">
            <v>0</v>
          </cell>
          <cell r="AC183">
            <v>0</v>
          </cell>
          <cell r="AD183">
            <v>0</v>
          </cell>
          <cell r="AE183">
            <v>43810</v>
          </cell>
          <cell r="AF183" t="str">
            <v>FACSS</v>
          </cell>
          <cell r="AG183" t="str">
            <v>IPSPU</v>
          </cell>
          <cell r="AH183" t="str">
            <v>Pagado</v>
          </cell>
          <cell r="AI183" t="str">
            <v>405</v>
          </cell>
          <cell r="AJ183">
            <v>17347713.629999999</v>
          </cell>
          <cell r="AK183">
            <v>17347713.629999999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17347713.629999999</v>
          </cell>
          <cell r="AT183">
            <v>0</v>
          </cell>
          <cell r="AU183">
            <v>0</v>
          </cell>
          <cell r="AV183" t="str">
            <v>GIRO DIRECTO DEL M.PS.  MES DE DICIEMBRE DE 2019. CAPITADO</v>
          </cell>
          <cell r="AW183" t="str">
            <v>4085345</v>
          </cell>
          <cell r="AX183" t="str">
            <v>26535</v>
          </cell>
          <cell r="AY183" t="str">
            <v>0</v>
          </cell>
          <cell r="AZ183" t="str">
            <v>0</v>
          </cell>
        </row>
        <row r="184">
          <cell r="G184">
            <v>415</v>
          </cell>
          <cell r="H184" t="str">
            <v>ADMINISTRADORA</v>
          </cell>
          <cell r="I184">
            <v>19178</v>
          </cell>
          <cell r="J184" t="str">
            <v>CONTRIBUTIVO MOVILIDAD</v>
          </cell>
          <cell r="K184" t="str">
            <v>-</v>
          </cell>
          <cell r="L184" t="str">
            <v>P</v>
          </cell>
          <cell r="M184" t="str">
            <v>NINGUNO</v>
          </cell>
          <cell r="N184">
            <v>2020</v>
          </cell>
          <cell r="O184">
            <v>3</v>
          </cell>
          <cell r="P184">
            <v>43891</v>
          </cell>
          <cell r="Q184">
            <v>43891</v>
          </cell>
          <cell r="R184">
            <v>44607</v>
          </cell>
          <cell r="S184">
            <v>897276.02579999994</v>
          </cell>
          <cell r="T184">
            <v>0</v>
          </cell>
          <cell r="U184">
            <v>0</v>
          </cell>
          <cell r="V184">
            <v>897276.02579999994</v>
          </cell>
          <cell r="W184">
            <v>897276.02579999994</v>
          </cell>
          <cell r="X184">
            <v>0</v>
          </cell>
          <cell r="Y184">
            <v>0</v>
          </cell>
          <cell r="Z184" t="str">
            <v>NA</v>
          </cell>
          <cell r="AA184" t="str">
            <v>NA</v>
          </cell>
          <cell r="AB184">
            <v>0</v>
          </cell>
          <cell r="AC184">
            <v>0</v>
          </cell>
          <cell r="AD184">
            <v>0</v>
          </cell>
          <cell r="AE184">
            <v>43896</v>
          </cell>
          <cell r="AF184" t="str">
            <v>FACCS</v>
          </cell>
          <cell r="AG184" t="str">
            <v>IPSBC</v>
          </cell>
          <cell r="AH184" t="str">
            <v>Pagado</v>
          </cell>
          <cell r="AI184" t="str">
            <v>415</v>
          </cell>
          <cell r="AJ184">
            <v>897276.03</v>
          </cell>
          <cell r="AK184">
            <v>897276.03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897276.03</v>
          </cell>
          <cell r="AS184">
            <v>0</v>
          </cell>
          <cell r="AT184">
            <v>0</v>
          </cell>
          <cell r="AU184">
            <v>0</v>
          </cell>
          <cell r="AV184" t="str">
            <v>NA</v>
          </cell>
          <cell r="AW184" t="str">
            <v>362098</v>
          </cell>
          <cell r="AX184" t="str">
            <v>0</v>
          </cell>
          <cell r="AY184" t="str">
            <v>0</v>
          </cell>
          <cell r="AZ184" t="str">
            <v>46202</v>
          </cell>
        </row>
        <row r="185">
          <cell r="G185">
            <v>426</v>
          </cell>
          <cell r="H185" t="str">
            <v>ADMINISTRADORA</v>
          </cell>
          <cell r="I185">
            <v>19180</v>
          </cell>
          <cell r="J185" t="str">
            <v>CONTRIBUTIVO MOVILIDAD</v>
          </cell>
          <cell r="K185" t="str">
            <v>-</v>
          </cell>
          <cell r="L185" t="str">
            <v>P</v>
          </cell>
          <cell r="M185" t="str">
            <v>NINGUNO</v>
          </cell>
          <cell r="N185">
            <v>2020</v>
          </cell>
          <cell r="O185">
            <v>1</v>
          </cell>
          <cell r="P185">
            <v>43831</v>
          </cell>
          <cell r="Q185">
            <v>43831</v>
          </cell>
          <cell r="R185">
            <v>44607</v>
          </cell>
          <cell r="S185">
            <v>698450.92720000003</v>
          </cell>
          <cell r="T185">
            <v>0</v>
          </cell>
          <cell r="U185">
            <v>0</v>
          </cell>
          <cell r="V185">
            <v>698450.92720000003</v>
          </cell>
          <cell r="W185">
            <v>698450.92720000003</v>
          </cell>
          <cell r="X185">
            <v>0</v>
          </cell>
          <cell r="Y185">
            <v>0</v>
          </cell>
          <cell r="Z185" t="str">
            <v>NA</v>
          </cell>
          <cell r="AA185" t="str">
            <v>NA</v>
          </cell>
          <cell r="AB185">
            <v>0</v>
          </cell>
          <cell r="AC185">
            <v>0</v>
          </cell>
          <cell r="AD185">
            <v>0</v>
          </cell>
          <cell r="AE185">
            <v>43844</v>
          </cell>
          <cell r="AF185" t="str">
            <v>FACCS</v>
          </cell>
          <cell r="AG185" t="str">
            <v>IPSBC</v>
          </cell>
          <cell r="AH185" t="str">
            <v>Pagado</v>
          </cell>
          <cell r="AI185" t="str">
            <v>426</v>
          </cell>
          <cell r="AJ185">
            <v>698450.93</v>
          </cell>
          <cell r="AK185">
            <v>698450.93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698450.93</v>
          </cell>
          <cell r="AS185">
            <v>0</v>
          </cell>
          <cell r="AT185">
            <v>0</v>
          </cell>
          <cell r="AU185">
            <v>0</v>
          </cell>
          <cell r="AV185" t="str">
            <v>NA</v>
          </cell>
          <cell r="AW185" t="str">
            <v>327593</v>
          </cell>
          <cell r="AX185" t="str">
            <v>0</v>
          </cell>
          <cell r="AY185" t="str">
            <v>0</v>
          </cell>
          <cell r="AZ185" t="str">
            <v>43460</v>
          </cell>
        </row>
        <row r="186">
          <cell r="G186">
            <v>414</v>
          </cell>
          <cell r="H186" t="str">
            <v>ADMINISTRADORA</v>
          </cell>
          <cell r="I186">
            <v>19178</v>
          </cell>
          <cell r="J186" t="str">
            <v>CONTRIBUTIVO MOVILIDAD</v>
          </cell>
          <cell r="K186" t="str">
            <v>-</v>
          </cell>
          <cell r="L186" t="str">
            <v>P</v>
          </cell>
          <cell r="M186" t="str">
            <v>NINGUNO</v>
          </cell>
          <cell r="N186">
            <v>2020</v>
          </cell>
          <cell r="O186">
            <v>2</v>
          </cell>
          <cell r="P186">
            <v>43862</v>
          </cell>
          <cell r="Q186">
            <v>43862</v>
          </cell>
          <cell r="R186">
            <v>44607</v>
          </cell>
          <cell r="S186">
            <v>803792.54339999997</v>
          </cell>
          <cell r="T186">
            <v>0</v>
          </cell>
          <cell r="U186">
            <v>0</v>
          </cell>
          <cell r="V186">
            <v>803792.54339999997</v>
          </cell>
          <cell r="W186">
            <v>803792.54339999997</v>
          </cell>
          <cell r="X186">
            <v>0</v>
          </cell>
          <cell r="Y186">
            <v>0</v>
          </cell>
          <cell r="Z186" t="str">
            <v>NA</v>
          </cell>
          <cell r="AA186" t="str">
            <v>NA</v>
          </cell>
          <cell r="AB186">
            <v>0</v>
          </cell>
          <cell r="AC186">
            <v>0</v>
          </cell>
          <cell r="AD186">
            <v>0</v>
          </cell>
          <cell r="AE186">
            <v>43871</v>
          </cell>
          <cell r="AF186" t="str">
            <v>FACCS</v>
          </cell>
          <cell r="AG186" t="str">
            <v>IPSBC</v>
          </cell>
          <cell r="AH186" t="str">
            <v>Pagado</v>
          </cell>
          <cell r="AI186" t="str">
            <v>414</v>
          </cell>
          <cell r="AJ186">
            <v>803792.54</v>
          </cell>
          <cell r="AK186">
            <v>803792.54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803792.54</v>
          </cell>
          <cell r="AS186">
            <v>0</v>
          </cell>
          <cell r="AT186">
            <v>0</v>
          </cell>
          <cell r="AU186">
            <v>0</v>
          </cell>
          <cell r="AV186" t="str">
            <v>NA</v>
          </cell>
          <cell r="AW186" t="str">
            <v>342049</v>
          </cell>
          <cell r="AX186" t="str">
            <v>0</v>
          </cell>
          <cell r="AY186" t="str">
            <v>0</v>
          </cell>
          <cell r="AZ186" t="str">
            <v>44407</v>
          </cell>
        </row>
        <row r="187">
          <cell r="G187">
            <v>417</v>
          </cell>
          <cell r="H187" t="str">
            <v>ADMINISTRADORA</v>
          </cell>
          <cell r="I187">
            <v>19178</v>
          </cell>
          <cell r="J187" t="str">
            <v>CONTRIBUTIVO PLENO</v>
          </cell>
          <cell r="K187" t="str">
            <v>-</v>
          </cell>
          <cell r="L187" t="str">
            <v>P</v>
          </cell>
          <cell r="M187" t="str">
            <v>NINGUNO</v>
          </cell>
          <cell r="N187">
            <v>2020</v>
          </cell>
          <cell r="O187">
            <v>1</v>
          </cell>
          <cell r="P187">
            <v>43831</v>
          </cell>
          <cell r="Q187">
            <v>43831</v>
          </cell>
          <cell r="R187">
            <v>44607</v>
          </cell>
          <cell r="S187">
            <v>47665</v>
          </cell>
          <cell r="T187">
            <v>0</v>
          </cell>
          <cell r="U187">
            <v>0</v>
          </cell>
          <cell r="V187">
            <v>47665</v>
          </cell>
          <cell r="W187">
            <v>47665</v>
          </cell>
          <cell r="X187">
            <v>0</v>
          </cell>
          <cell r="Y187">
            <v>0</v>
          </cell>
          <cell r="Z187" t="str">
            <v>NA</v>
          </cell>
          <cell r="AA187" t="str">
            <v>NA</v>
          </cell>
          <cell r="AB187">
            <v>0</v>
          </cell>
          <cell r="AC187">
            <v>0</v>
          </cell>
          <cell r="AD187">
            <v>0</v>
          </cell>
          <cell r="AE187">
            <v>43844</v>
          </cell>
          <cell r="AF187" t="str">
            <v>FACCS</v>
          </cell>
          <cell r="AG187" t="str">
            <v>IPSBC</v>
          </cell>
          <cell r="AH187" t="str">
            <v>Pagado</v>
          </cell>
          <cell r="AI187" t="str">
            <v>417</v>
          </cell>
          <cell r="AJ187">
            <v>47665</v>
          </cell>
          <cell r="AK187">
            <v>47665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47665</v>
          </cell>
          <cell r="AS187">
            <v>0</v>
          </cell>
          <cell r="AT187">
            <v>0</v>
          </cell>
          <cell r="AU187">
            <v>0</v>
          </cell>
          <cell r="AV187" t="str">
            <v>NA</v>
          </cell>
          <cell r="AW187" t="str">
            <v>327591</v>
          </cell>
          <cell r="AX187" t="str">
            <v>0</v>
          </cell>
          <cell r="AY187" t="str">
            <v>0</v>
          </cell>
          <cell r="AZ187" t="str">
            <v>122</v>
          </cell>
        </row>
        <row r="188">
          <cell r="G188">
            <v>427</v>
          </cell>
          <cell r="H188" t="str">
            <v>ADMINISTRADORA</v>
          </cell>
          <cell r="I188">
            <v>19180</v>
          </cell>
          <cell r="J188" t="str">
            <v>CONTRIBUTIVO MOVILIDAD</v>
          </cell>
          <cell r="K188" t="str">
            <v>-</v>
          </cell>
          <cell r="L188" t="str">
            <v>P</v>
          </cell>
          <cell r="M188" t="str">
            <v>NINGUNO</v>
          </cell>
          <cell r="N188">
            <v>2020</v>
          </cell>
          <cell r="O188">
            <v>2</v>
          </cell>
          <cell r="P188">
            <v>43862</v>
          </cell>
          <cell r="Q188">
            <v>43862</v>
          </cell>
          <cell r="R188">
            <v>44607</v>
          </cell>
          <cell r="S188">
            <v>638317.21459999995</v>
          </cell>
          <cell r="T188">
            <v>0</v>
          </cell>
          <cell r="U188">
            <v>0</v>
          </cell>
          <cell r="V188">
            <v>638317.21459999995</v>
          </cell>
          <cell r="W188">
            <v>638317.21459999995</v>
          </cell>
          <cell r="X188">
            <v>0</v>
          </cell>
          <cell r="Y188">
            <v>0</v>
          </cell>
          <cell r="Z188" t="str">
            <v>NA</v>
          </cell>
          <cell r="AA188" t="str">
            <v>NA</v>
          </cell>
          <cell r="AB188">
            <v>0</v>
          </cell>
          <cell r="AC188">
            <v>0</v>
          </cell>
          <cell r="AD188">
            <v>0</v>
          </cell>
          <cell r="AE188">
            <v>43871</v>
          </cell>
          <cell r="AF188" t="str">
            <v>FACCS</v>
          </cell>
          <cell r="AG188" t="str">
            <v>IPSBC</v>
          </cell>
          <cell r="AH188" t="str">
            <v>Pagado</v>
          </cell>
          <cell r="AI188" t="str">
            <v>427</v>
          </cell>
          <cell r="AJ188">
            <v>638317.21</v>
          </cell>
          <cell r="AK188">
            <v>638317.21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638317.21</v>
          </cell>
          <cell r="AS188">
            <v>0</v>
          </cell>
          <cell r="AT188">
            <v>0</v>
          </cell>
          <cell r="AU188">
            <v>0</v>
          </cell>
          <cell r="AV188" t="str">
            <v>NA</v>
          </cell>
          <cell r="AW188" t="str">
            <v>342084</v>
          </cell>
          <cell r="AX188" t="str">
            <v>0</v>
          </cell>
          <cell r="AY188" t="str">
            <v>0</v>
          </cell>
          <cell r="AZ188" t="str">
            <v>44407</v>
          </cell>
        </row>
        <row r="189">
          <cell r="G189">
            <v>425</v>
          </cell>
          <cell r="H189" t="str">
            <v>ADMINISTRADORA</v>
          </cell>
          <cell r="I189">
            <v>19180</v>
          </cell>
          <cell r="J189" t="str">
            <v>CONTRIBUTIVO MOVILIDAD</v>
          </cell>
          <cell r="K189" t="str">
            <v>-</v>
          </cell>
          <cell r="L189" t="str">
            <v>P</v>
          </cell>
          <cell r="M189" t="str">
            <v>NINGUNO</v>
          </cell>
          <cell r="N189">
            <v>2019</v>
          </cell>
          <cell r="O189">
            <v>12</v>
          </cell>
          <cell r="P189">
            <v>43800</v>
          </cell>
          <cell r="Q189">
            <v>43800</v>
          </cell>
          <cell r="R189">
            <v>44607</v>
          </cell>
          <cell r="S189">
            <v>728036.51699999999</v>
          </cell>
          <cell r="T189">
            <v>0</v>
          </cell>
          <cell r="U189">
            <v>0</v>
          </cell>
          <cell r="V189">
            <v>728036.51699999999</v>
          </cell>
          <cell r="W189">
            <v>728036.51699999999</v>
          </cell>
          <cell r="X189">
            <v>0</v>
          </cell>
          <cell r="Y189">
            <v>0</v>
          </cell>
          <cell r="Z189" t="str">
            <v>NA</v>
          </cell>
          <cell r="AA189" t="str">
            <v>NA</v>
          </cell>
          <cell r="AB189">
            <v>0</v>
          </cell>
          <cell r="AC189">
            <v>0</v>
          </cell>
          <cell r="AD189">
            <v>0</v>
          </cell>
          <cell r="AE189">
            <v>43810</v>
          </cell>
          <cell r="AF189" t="str">
            <v>FACCS</v>
          </cell>
          <cell r="AG189" t="str">
            <v>IPSBC</v>
          </cell>
          <cell r="AH189" t="str">
            <v>Pagado</v>
          </cell>
          <cell r="AI189" t="str">
            <v>425</v>
          </cell>
          <cell r="AJ189">
            <v>728036.52</v>
          </cell>
          <cell r="AK189">
            <v>728036.52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728036.52</v>
          </cell>
          <cell r="AS189">
            <v>0</v>
          </cell>
          <cell r="AT189">
            <v>0</v>
          </cell>
          <cell r="AU189">
            <v>0</v>
          </cell>
          <cell r="AV189" t="str">
            <v>NA</v>
          </cell>
          <cell r="AW189" t="str">
            <v>308071</v>
          </cell>
          <cell r="AX189" t="str">
            <v>0</v>
          </cell>
          <cell r="AY189" t="str">
            <v>0</v>
          </cell>
          <cell r="AZ189" t="str">
            <v>42366</v>
          </cell>
        </row>
        <row r="190">
          <cell r="G190">
            <v>406</v>
          </cell>
          <cell r="H190" t="str">
            <v>ADMINISTRADORA</v>
          </cell>
          <cell r="I190">
            <v>19178</v>
          </cell>
          <cell r="J190" t="str">
            <v>SUBSIDIADO PLENO</v>
          </cell>
          <cell r="K190" t="str">
            <v>-</v>
          </cell>
          <cell r="L190" t="str">
            <v>P</v>
          </cell>
          <cell r="M190" t="str">
            <v>NINGUNO</v>
          </cell>
          <cell r="N190">
            <v>2019</v>
          </cell>
          <cell r="O190">
            <v>5</v>
          </cell>
          <cell r="P190">
            <v>43586</v>
          </cell>
          <cell r="Q190">
            <v>43586</v>
          </cell>
          <cell r="R190">
            <v>44607</v>
          </cell>
          <cell r="S190">
            <v>22034290.850000001</v>
          </cell>
          <cell r="T190">
            <v>0</v>
          </cell>
          <cell r="U190">
            <v>0</v>
          </cell>
          <cell r="V190">
            <v>22034290.850000001</v>
          </cell>
          <cell r="W190">
            <v>22034290.850000001</v>
          </cell>
          <cell r="X190">
            <v>0</v>
          </cell>
          <cell r="Y190">
            <v>0</v>
          </cell>
          <cell r="Z190" t="str">
            <v>NA</v>
          </cell>
          <cell r="AA190" t="str">
            <v>NA</v>
          </cell>
          <cell r="AB190">
            <v>0</v>
          </cell>
          <cell r="AC190">
            <v>0</v>
          </cell>
          <cell r="AD190">
            <v>0</v>
          </cell>
          <cell r="AE190">
            <v>43592</v>
          </cell>
          <cell r="AF190" t="str">
            <v>FACSS</v>
          </cell>
          <cell r="AG190" t="str">
            <v>IPSPU</v>
          </cell>
          <cell r="AH190" t="str">
            <v>Pagado</v>
          </cell>
          <cell r="AI190" t="str">
            <v>406</v>
          </cell>
          <cell r="AJ190">
            <v>22034290.850000001</v>
          </cell>
          <cell r="AK190">
            <v>22034290.850000001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22034290.850000001</v>
          </cell>
          <cell r="AT190">
            <v>0</v>
          </cell>
          <cell r="AU190">
            <v>0</v>
          </cell>
          <cell r="AV190" t="str">
            <v>GIRO DIRECTO DEL M.PS.  MES DE MAYO DE 2019. CAPITADO</v>
          </cell>
          <cell r="AW190" t="str">
            <v>3055319</v>
          </cell>
          <cell r="AX190" t="str">
            <v>21530</v>
          </cell>
          <cell r="AY190" t="str">
            <v>0</v>
          </cell>
          <cell r="AZ190" t="str">
            <v>0</v>
          </cell>
        </row>
        <row r="191">
          <cell r="G191">
            <v>429</v>
          </cell>
          <cell r="H191" t="str">
            <v>ADMINISTRADORA</v>
          </cell>
          <cell r="I191">
            <v>19180</v>
          </cell>
          <cell r="J191" t="str">
            <v>CONTRIBUTIVO PLENO</v>
          </cell>
          <cell r="K191" t="str">
            <v>-</v>
          </cell>
          <cell r="L191" t="str">
            <v>P</v>
          </cell>
          <cell r="M191" t="str">
            <v>NINGUNO</v>
          </cell>
          <cell r="N191">
            <v>2019</v>
          </cell>
          <cell r="O191">
            <v>12</v>
          </cell>
          <cell r="P191">
            <v>43800</v>
          </cell>
          <cell r="Q191">
            <v>43800</v>
          </cell>
          <cell r="R191">
            <v>44607</v>
          </cell>
          <cell r="S191">
            <v>31742</v>
          </cell>
          <cell r="T191">
            <v>0</v>
          </cell>
          <cell r="U191">
            <v>0</v>
          </cell>
          <cell r="V191">
            <v>31742</v>
          </cell>
          <cell r="W191">
            <v>31742</v>
          </cell>
          <cell r="X191">
            <v>0</v>
          </cell>
          <cell r="Y191">
            <v>0</v>
          </cell>
          <cell r="Z191" t="str">
            <v>NA</v>
          </cell>
          <cell r="AA191" t="str">
            <v>NA</v>
          </cell>
          <cell r="AB191">
            <v>0</v>
          </cell>
          <cell r="AC191">
            <v>0</v>
          </cell>
          <cell r="AD191">
            <v>0</v>
          </cell>
          <cell r="AE191">
            <v>43810</v>
          </cell>
          <cell r="AF191" t="str">
            <v>FACCS</v>
          </cell>
          <cell r="AG191" t="str">
            <v>IPSBC</v>
          </cell>
          <cell r="AH191" t="str">
            <v>Pagado</v>
          </cell>
          <cell r="AI191" t="str">
            <v>429</v>
          </cell>
          <cell r="AJ191">
            <v>31742</v>
          </cell>
          <cell r="AK191">
            <v>31742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31742</v>
          </cell>
          <cell r="AS191">
            <v>0</v>
          </cell>
          <cell r="AT191">
            <v>0</v>
          </cell>
          <cell r="AU191">
            <v>0</v>
          </cell>
          <cell r="AV191" t="str">
            <v>NA</v>
          </cell>
          <cell r="AW191" t="str">
            <v>308073</v>
          </cell>
          <cell r="AX191" t="str">
            <v>0</v>
          </cell>
          <cell r="AY191" t="str">
            <v>0</v>
          </cell>
          <cell r="AZ191" t="str">
            <v>32</v>
          </cell>
        </row>
        <row r="192">
          <cell r="G192">
            <v>422</v>
          </cell>
          <cell r="H192" t="str">
            <v>ADMINISTRADORA</v>
          </cell>
          <cell r="I192">
            <v>19180</v>
          </cell>
          <cell r="J192" t="str">
            <v>SUBSIDIADO PLENO</v>
          </cell>
          <cell r="K192" t="str">
            <v>-</v>
          </cell>
          <cell r="L192" t="str">
            <v>P</v>
          </cell>
          <cell r="M192" t="str">
            <v>NINGUNO</v>
          </cell>
          <cell r="N192">
            <v>2020</v>
          </cell>
          <cell r="O192">
            <v>3</v>
          </cell>
          <cell r="P192">
            <v>43891</v>
          </cell>
          <cell r="Q192">
            <v>43891</v>
          </cell>
          <cell r="R192">
            <v>44607</v>
          </cell>
          <cell r="S192">
            <v>16195112.034399999</v>
          </cell>
          <cell r="T192">
            <v>0</v>
          </cell>
          <cell r="U192">
            <v>0</v>
          </cell>
          <cell r="V192">
            <v>16195112.034399999</v>
          </cell>
          <cell r="W192">
            <v>16195112.034399999</v>
          </cell>
          <cell r="X192">
            <v>0</v>
          </cell>
          <cell r="Y192">
            <v>0</v>
          </cell>
          <cell r="Z192" t="str">
            <v>NA</v>
          </cell>
          <cell r="AA192" t="str">
            <v>NA</v>
          </cell>
          <cell r="AB192">
            <v>0</v>
          </cell>
          <cell r="AC192">
            <v>0</v>
          </cell>
          <cell r="AD192">
            <v>0</v>
          </cell>
          <cell r="AE192">
            <v>43896</v>
          </cell>
          <cell r="AF192" t="str">
            <v>FACSS</v>
          </cell>
          <cell r="AG192" t="str">
            <v>IPSPU</v>
          </cell>
          <cell r="AH192" t="str">
            <v>Pagado</v>
          </cell>
          <cell r="AI192" t="str">
            <v>422</v>
          </cell>
          <cell r="AJ192">
            <v>16195112.029999999</v>
          </cell>
          <cell r="AK192">
            <v>16195112.029999999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16195112.029999999</v>
          </cell>
          <cell r="AS192">
            <v>0</v>
          </cell>
          <cell r="AT192">
            <v>0</v>
          </cell>
          <cell r="AU192">
            <v>0</v>
          </cell>
          <cell r="AV192" t="str">
            <v>NA</v>
          </cell>
          <cell r="AW192" t="str">
            <v>4669929</v>
          </cell>
          <cell r="AX192" t="str">
            <v>0</v>
          </cell>
          <cell r="AY192" t="str">
            <v>0</v>
          </cell>
          <cell r="AZ192" t="str">
            <v>22076</v>
          </cell>
        </row>
        <row r="193">
          <cell r="G193">
            <v>419</v>
          </cell>
          <cell r="H193" t="str">
            <v>ADMINISTRADORA</v>
          </cell>
          <cell r="I193">
            <v>19178</v>
          </cell>
          <cell r="J193" t="str">
            <v>CONTRIBUTIVO PLENO</v>
          </cell>
          <cell r="K193" t="str">
            <v>-</v>
          </cell>
          <cell r="L193" t="str">
            <v>P</v>
          </cell>
          <cell r="M193" t="str">
            <v>NINGUNO</v>
          </cell>
          <cell r="N193">
            <v>2020</v>
          </cell>
          <cell r="O193">
            <v>3</v>
          </cell>
          <cell r="P193">
            <v>43891</v>
          </cell>
          <cell r="Q193">
            <v>43891</v>
          </cell>
          <cell r="R193">
            <v>44607</v>
          </cell>
          <cell r="S193">
            <v>54550</v>
          </cell>
          <cell r="T193">
            <v>0</v>
          </cell>
          <cell r="U193">
            <v>0</v>
          </cell>
          <cell r="V193">
            <v>54550</v>
          </cell>
          <cell r="W193">
            <v>54550</v>
          </cell>
          <cell r="X193">
            <v>0</v>
          </cell>
          <cell r="Y193">
            <v>0</v>
          </cell>
          <cell r="Z193" t="str">
            <v>NA</v>
          </cell>
          <cell r="AA193" t="str">
            <v>NA</v>
          </cell>
          <cell r="AB193">
            <v>0</v>
          </cell>
          <cell r="AC193">
            <v>0</v>
          </cell>
          <cell r="AD193">
            <v>0</v>
          </cell>
          <cell r="AE193">
            <v>43896</v>
          </cell>
          <cell r="AF193" t="str">
            <v>FACCS</v>
          </cell>
          <cell r="AG193" t="str">
            <v>IPSBC</v>
          </cell>
          <cell r="AH193" t="str">
            <v>Pagado</v>
          </cell>
          <cell r="AI193" t="str">
            <v>419</v>
          </cell>
          <cell r="AJ193">
            <v>54550</v>
          </cell>
          <cell r="AK193">
            <v>54550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54550</v>
          </cell>
          <cell r="AS193">
            <v>0</v>
          </cell>
          <cell r="AT193">
            <v>0</v>
          </cell>
          <cell r="AU193">
            <v>0</v>
          </cell>
          <cell r="AV193" t="str">
            <v>NA</v>
          </cell>
          <cell r="AW193" t="str">
            <v>362018</v>
          </cell>
          <cell r="AX193" t="str">
            <v>0</v>
          </cell>
          <cell r="AY193" t="str">
            <v>0</v>
          </cell>
          <cell r="AZ193" t="str">
            <v>256</v>
          </cell>
        </row>
        <row r="194">
          <cell r="G194">
            <v>407</v>
          </cell>
          <cell r="H194" t="str">
            <v>ADMINISTRADORA</v>
          </cell>
          <cell r="I194">
            <v>19178</v>
          </cell>
          <cell r="J194" t="str">
            <v>SUBSIDIADO PLENO</v>
          </cell>
          <cell r="K194" t="str">
            <v>-</v>
          </cell>
          <cell r="L194" t="str">
            <v>P</v>
          </cell>
          <cell r="M194" t="str">
            <v>NINGUNO</v>
          </cell>
          <cell r="N194">
            <v>2020</v>
          </cell>
          <cell r="O194">
            <v>1</v>
          </cell>
          <cell r="P194">
            <v>43831</v>
          </cell>
          <cell r="Q194">
            <v>43831</v>
          </cell>
          <cell r="R194">
            <v>44607</v>
          </cell>
          <cell r="S194">
            <v>20281136.059799999</v>
          </cell>
          <cell r="T194">
            <v>0</v>
          </cell>
          <cell r="U194">
            <v>0</v>
          </cell>
          <cell r="V194">
            <v>20281136.059799999</v>
          </cell>
          <cell r="W194">
            <v>20281136.059799999</v>
          </cell>
          <cell r="X194">
            <v>0</v>
          </cell>
          <cell r="Y194">
            <v>0</v>
          </cell>
          <cell r="Z194" t="str">
            <v>NA</v>
          </cell>
          <cell r="AA194" t="str">
            <v>NA</v>
          </cell>
          <cell r="AB194">
            <v>0</v>
          </cell>
          <cell r="AC194">
            <v>0</v>
          </cell>
          <cell r="AD194">
            <v>0</v>
          </cell>
          <cell r="AE194">
            <v>43844</v>
          </cell>
          <cell r="AF194" t="str">
            <v>FACSS</v>
          </cell>
          <cell r="AG194" t="str">
            <v>IPSPU</v>
          </cell>
          <cell r="AH194" t="str">
            <v>Pagado</v>
          </cell>
          <cell r="AI194" t="str">
            <v>407</v>
          </cell>
          <cell r="AJ194">
            <v>20281136.059999999</v>
          </cell>
          <cell r="AK194">
            <v>20281136.059999999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5262945.58</v>
          </cell>
          <cell r="AS194">
            <v>15018190.48</v>
          </cell>
          <cell r="AT194">
            <v>0</v>
          </cell>
          <cell r="AU194">
            <v>0</v>
          </cell>
          <cell r="AV194" t="str">
            <v>CRUCE|CRUCE|GIRO DIRECTO DEL M.PS.  MES DE ENERO DE 2020. CAPITADO</v>
          </cell>
          <cell r="AW194" t="str">
            <v>4274510</v>
          </cell>
          <cell r="AX194" t="str">
            <v>26131|26535|27396</v>
          </cell>
          <cell r="AY194" t="str">
            <v>0</v>
          </cell>
          <cell r="AZ194" t="str">
            <v>21073</v>
          </cell>
        </row>
        <row r="195">
          <cell r="G195">
            <v>411</v>
          </cell>
          <cell r="H195" t="str">
            <v>ADMINISTRADORA</v>
          </cell>
          <cell r="I195">
            <v>19178</v>
          </cell>
          <cell r="J195" t="str">
            <v>CONTRIBUTIVO MOVILIDAD</v>
          </cell>
          <cell r="K195" t="str">
            <v>-</v>
          </cell>
          <cell r="L195" t="str">
            <v>P</v>
          </cell>
          <cell r="M195" t="str">
            <v>NINGUNO</v>
          </cell>
          <cell r="N195">
            <v>2019</v>
          </cell>
          <cell r="O195">
            <v>11</v>
          </cell>
          <cell r="P195">
            <v>43770</v>
          </cell>
          <cell r="Q195">
            <v>43770</v>
          </cell>
          <cell r="R195">
            <v>44607</v>
          </cell>
          <cell r="S195">
            <v>906378.30359999998</v>
          </cell>
          <cell r="T195">
            <v>0</v>
          </cell>
          <cell r="U195">
            <v>0</v>
          </cell>
          <cell r="V195">
            <v>906378.30359999998</v>
          </cell>
          <cell r="W195">
            <v>906378.30359999998</v>
          </cell>
          <cell r="X195">
            <v>0</v>
          </cell>
          <cell r="Y195">
            <v>0</v>
          </cell>
          <cell r="Z195" t="str">
            <v>NA</v>
          </cell>
          <cell r="AA195" t="str">
            <v>NA</v>
          </cell>
          <cell r="AB195">
            <v>0</v>
          </cell>
          <cell r="AC195">
            <v>0</v>
          </cell>
          <cell r="AD195">
            <v>0</v>
          </cell>
          <cell r="AE195">
            <v>43776</v>
          </cell>
          <cell r="AF195" t="str">
            <v>FACCS</v>
          </cell>
          <cell r="AG195" t="str">
            <v>IPSBC</v>
          </cell>
          <cell r="AH195" t="str">
            <v>Pagado</v>
          </cell>
          <cell r="AI195" t="str">
            <v>411</v>
          </cell>
          <cell r="AJ195">
            <v>906378.3</v>
          </cell>
          <cell r="AK195">
            <v>906378.3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906378.3</v>
          </cell>
          <cell r="AS195">
            <v>0</v>
          </cell>
          <cell r="AT195">
            <v>0</v>
          </cell>
          <cell r="AU195">
            <v>0</v>
          </cell>
          <cell r="AV195" t="str">
            <v>NA</v>
          </cell>
          <cell r="AW195" t="str">
            <v>291544</v>
          </cell>
          <cell r="AX195" t="str">
            <v>0</v>
          </cell>
          <cell r="AY195" t="str">
            <v>0</v>
          </cell>
          <cell r="AZ195" t="str">
            <v>40379</v>
          </cell>
        </row>
        <row r="196">
          <cell r="G196">
            <v>431</v>
          </cell>
          <cell r="H196" t="str">
            <v>ADMINISTRADORA</v>
          </cell>
          <cell r="I196">
            <v>19180</v>
          </cell>
          <cell r="J196" t="str">
            <v>CONTRIBUTIVO PLENO</v>
          </cell>
          <cell r="K196" t="str">
            <v>-</v>
          </cell>
          <cell r="L196" t="str">
            <v>P</v>
          </cell>
          <cell r="M196" t="str">
            <v>NINGUNO</v>
          </cell>
          <cell r="N196">
            <v>2020</v>
          </cell>
          <cell r="O196">
            <v>2</v>
          </cell>
          <cell r="P196">
            <v>43862</v>
          </cell>
          <cell r="Q196">
            <v>43862</v>
          </cell>
          <cell r="R196">
            <v>44607</v>
          </cell>
          <cell r="S196">
            <v>41202</v>
          </cell>
          <cell r="T196">
            <v>0</v>
          </cell>
          <cell r="U196">
            <v>0</v>
          </cell>
          <cell r="V196">
            <v>41202</v>
          </cell>
          <cell r="W196">
            <v>41202</v>
          </cell>
          <cell r="X196">
            <v>0</v>
          </cell>
          <cell r="Y196">
            <v>0</v>
          </cell>
          <cell r="Z196" t="str">
            <v>NA</v>
          </cell>
          <cell r="AA196" t="str">
            <v>NA</v>
          </cell>
          <cell r="AB196">
            <v>0</v>
          </cell>
          <cell r="AC196">
            <v>0</v>
          </cell>
          <cell r="AD196">
            <v>0</v>
          </cell>
          <cell r="AE196">
            <v>43871</v>
          </cell>
          <cell r="AF196" t="str">
            <v>FACCS</v>
          </cell>
          <cell r="AG196" t="str">
            <v>IPSBC</v>
          </cell>
          <cell r="AH196" t="str">
            <v>Pagado</v>
          </cell>
          <cell r="AI196" t="str">
            <v>431</v>
          </cell>
          <cell r="AJ196">
            <v>41202</v>
          </cell>
          <cell r="AK196">
            <v>41202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41202</v>
          </cell>
          <cell r="AS196">
            <v>0</v>
          </cell>
          <cell r="AT196">
            <v>0</v>
          </cell>
          <cell r="AU196">
            <v>0</v>
          </cell>
          <cell r="AV196" t="str">
            <v>NA</v>
          </cell>
          <cell r="AW196" t="str">
            <v>342053</v>
          </cell>
          <cell r="AX196" t="str">
            <v>0</v>
          </cell>
          <cell r="AY196" t="str">
            <v>0</v>
          </cell>
          <cell r="AZ196" t="str">
            <v>256</v>
          </cell>
        </row>
        <row r="197">
          <cell r="G197">
            <v>412</v>
          </cell>
          <cell r="H197" t="str">
            <v>ADMINISTRADORA</v>
          </cell>
          <cell r="I197">
            <v>19178</v>
          </cell>
          <cell r="J197" t="str">
            <v>CONTRIBUTIVO MOVILIDAD</v>
          </cell>
          <cell r="K197" t="str">
            <v>-</v>
          </cell>
          <cell r="L197" t="str">
            <v>P</v>
          </cell>
          <cell r="M197" t="str">
            <v>NINGUNO</v>
          </cell>
          <cell r="N197">
            <v>2019</v>
          </cell>
          <cell r="O197">
            <v>12</v>
          </cell>
          <cell r="P197">
            <v>43800</v>
          </cell>
          <cell r="Q197">
            <v>43800</v>
          </cell>
          <cell r="R197">
            <v>44607</v>
          </cell>
          <cell r="S197">
            <v>916770.39300000004</v>
          </cell>
          <cell r="T197">
            <v>0</v>
          </cell>
          <cell r="U197">
            <v>0</v>
          </cell>
          <cell r="V197">
            <v>916770.39300000004</v>
          </cell>
          <cell r="W197">
            <v>916770.39300000004</v>
          </cell>
          <cell r="X197">
            <v>0</v>
          </cell>
          <cell r="Y197">
            <v>0</v>
          </cell>
          <cell r="Z197" t="str">
            <v>NA</v>
          </cell>
          <cell r="AA197" t="str">
            <v>NA</v>
          </cell>
          <cell r="AB197">
            <v>0</v>
          </cell>
          <cell r="AC197">
            <v>0</v>
          </cell>
          <cell r="AD197">
            <v>0</v>
          </cell>
          <cell r="AE197">
            <v>43810</v>
          </cell>
          <cell r="AF197" t="str">
            <v>FACCS</v>
          </cell>
          <cell r="AG197" t="str">
            <v>IPSBC</v>
          </cell>
          <cell r="AH197" t="str">
            <v>Pagado</v>
          </cell>
          <cell r="AI197" t="str">
            <v>412</v>
          </cell>
          <cell r="AJ197">
            <v>916770.39</v>
          </cell>
          <cell r="AK197">
            <v>916770.39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916770.39</v>
          </cell>
          <cell r="AS197">
            <v>0</v>
          </cell>
          <cell r="AT197">
            <v>0</v>
          </cell>
          <cell r="AU197">
            <v>0</v>
          </cell>
          <cell r="AV197" t="str">
            <v>NA</v>
          </cell>
          <cell r="AW197" t="str">
            <v>307880</v>
          </cell>
          <cell r="AX197" t="str">
            <v>0</v>
          </cell>
          <cell r="AY197" t="str">
            <v>0</v>
          </cell>
          <cell r="AZ197" t="str">
            <v>42366</v>
          </cell>
        </row>
        <row r="198">
          <cell r="G198">
            <v>408</v>
          </cell>
          <cell r="H198" t="str">
            <v>ADMINISTRADORA</v>
          </cell>
          <cell r="I198">
            <v>19178</v>
          </cell>
          <cell r="J198" t="str">
            <v>SUBSIDIADO PLENO</v>
          </cell>
          <cell r="K198" t="str">
            <v>-</v>
          </cell>
          <cell r="L198" t="str">
            <v>P</v>
          </cell>
          <cell r="M198" t="str">
            <v>NINGUNO</v>
          </cell>
          <cell r="N198">
            <v>2020</v>
          </cell>
          <cell r="O198">
            <v>2</v>
          </cell>
          <cell r="P198">
            <v>43862</v>
          </cell>
          <cell r="Q198">
            <v>43862</v>
          </cell>
          <cell r="R198">
            <v>44607</v>
          </cell>
          <cell r="S198">
            <v>20504132.926199999</v>
          </cell>
          <cell r="T198">
            <v>0</v>
          </cell>
          <cell r="U198">
            <v>0</v>
          </cell>
          <cell r="V198">
            <v>20504132.926199999</v>
          </cell>
          <cell r="W198">
            <v>20504132.926199999</v>
          </cell>
          <cell r="X198">
            <v>0</v>
          </cell>
          <cell r="Y198">
            <v>0</v>
          </cell>
          <cell r="Z198" t="str">
            <v>NA</v>
          </cell>
          <cell r="AA198" t="str">
            <v>NA</v>
          </cell>
          <cell r="AB198">
            <v>0</v>
          </cell>
          <cell r="AC198">
            <v>0</v>
          </cell>
          <cell r="AD198">
            <v>0</v>
          </cell>
          <cell r="AE198">
            <v>43871</v>
          </cell>
          <cell r="AF198" t="str">
            <v>FACSS</v>
          </cell>
          <cell r="AG198" t="str">
            <v>IPSPU</v>
          </cell>
          <cell r="AH198" t="str">
            <v>Pagado</v>
          </cell>
          <cell r="AI198" t="str">
            <v>408</v>
          </cell>
          <cell r="AJ198">
            <v>20504132.93</v>
          </cell>
          <cell r="AK198">
            <v>20504132.93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20504132.93</v>
          </cell>
          <cell r="AT198">
            <v>0</v>
          </cell>
          <cell r="AU198">
            <v>0</v>
          </cell>
          <cell r="AV198" t="str">
            <v>NA</v>
          </cell>
          <cell r="AW198" t="str">
            <v>4435690</v>
          </cell>
          <cell r="AX198" t="str">
            <v>27778</v>
          </cell>
          <cell r="AY198" t="str">
            <v>0</v>
          </cell>
          <cell r="AZ198" t="str">
            <v>0</v>
          </cell>
        </row>
        <row r="199">
          <cell r="G199">
            <v>428</v>
          </cell>
          <cell r="H199" t="str">
            <v>ADMINISTRADORA</v>
          </cell>
          <cell r="I199">
            <v>19180</v>
          </cell>
          <cell r="J199" t="str">
            <v>CONTRIBUTIVO MOVILIDAD</v>
          </cell>
          <cell r="K199" t="str">
            <v>-</v>
          </cell>
          <cell r="L199" t="str">
            <v>P</v>
          </cell>
          <cell r="M199" t="str">
            <v>NINGUNO</v>
          </cell>
          <cell r="N199">
            <v>2020</v>
          </cell>
          <cell r="O199">
            <v>3</v>
          </cell>
          <cell r="P199">
            <v>43891</v>
          </cell>
          <cell r="Q199">
            <v>43891</v>
          </cell>
          <cell r="R199">
            <v>44607</v>
          </cell>
          <cell r="S199">
            <v>712555.42020000005</v>
          </cell>
          <cell r="T199">
            <v>0</v>
          </cell>
          <cell r="U199">
            <v>0</v>
          </cell>
          <cell r="V199">
            <v>712555.42020000005</v>
          </cell>
          <cell r="W199">
            <v>712555.42020000005</v>
          </cell>
          <cell r="X199">
            <v>0</v>
          </cell>
          <cell r="Y199">
            <v>0</v>
          </cell>
          <cell r="Z199" t="str">
            <v>NA</v>
          </cell>
          <cell r="AA199" t="str">
            <v>NA</v>
          </cell>
          <cell r="AB199">
            <v>0</v>
          </cell>
          <cell r="AC199">
            <v>0</v>
          </cell>
          <cell r="AD199">
            <v>0</v>
          </cell>
          <cell r="AE199">
            <v>43896</v>
          </cell>
          <cell r="AF199" t="str">
            <v>FACCS</v>
          </cell>
          <cell r="AG199" t="str">
            <v>IPSBC</v>
          </cell>
          <cell r="AH199" t="str">
            <v>Pagado</v>
          </cell>
          <cell r="AI199" t="str">
            <v>428</v>
          </cell>
          <cell r="AJ199">
            <v>712555.42</v>
          </cell>
          <cell r="AK199">
            <v>712555.42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712555.42</v>
          </cell>
          <cell r="AS199">
            <v>0</v>
          </cell>
          <cell r="AT199">
            <v>0</v>
          </cell>
          <cell r="AU199">
            <v>0</v>
          </cell>
          <cell r="AV199" t="str">
            <v>NA</v>
          </cell>
          <cell r="AW199" t="str">
            <v>362258</v>
          </cell>
          <cell r="AX199" t="str">
            <v>0</v>
          </cell>
          <cell r="AY199" t="str">
            <v>0</v>
          </cell>
          <cell r="AZ199" t="str">
            <v>46202</v>
          </cell>
        </row>
        <row r="200">
          <cell r="G200">
            <v>418</v>
          </cell>
          <cell r="H200" t="str">
            <v>ADMINISTRADORA</v>
          </cell>
          <cell r="I200">
            <v>19178</v>
          </cell>
          <cell r="J200" t="str">
            <v>CONTRIBUTIVO PLENO</v>
          </cell>
          <cell r="K200" t="str">
            <v>-</v>
          </cell>
          <cell r="L200" t="str">
            <v>P</v>
          </cell>
          <cell r="M200" t="str">
            <v>NINGUNO</v>
          </cell>
          <cell r="N200">
            <v>2020</v>
          </cell>
          <cell r="O200">
            <v>2</v>
          </cell>
          <cell r="P200">
            <v>43862</v>
          </cell>
          <cell r="Q200">
            <v>43862</v>
          </cell>
          <cell r="R200">
            <v>44607</v>
          </cell>
          <cell r="S200">
            <v>51882</v>
          </cell>
          <cell r="T200">
            <v>0</v>
          </cell>
          <cell r="U200">
            <v>0</v>
          </cell>
          <cell r="V200">
            <v>51882</v>
          </cell>
          <cell r="W200">
            <v>51882</v>
          </cell>
          <cell r="X200">
            <v>0</v>
          </cell>
          <cell r="Y200">
            <v>0</v>
          </cell>
          <cell r="Z200" t="str">
            <v>NA</v>
          </cell>
          <cell r="AA200" t="str">
            <v>NA</v>
          </cell>
          <cell r="AB200">
            <v>0</v>
          </cell>
          <cell r="AC200">
            <v>0</v>
          </cell>
          <cell r="AD200">
            <v>0</v>
          </cell>
          <cell r="AE200">
            <v>43871</v>
          </cell>
          <cell r="AF200" t="str">
            <v>FACCS</v>
          </cell>
          <cell r="AG200" t="str">
            <v>IPSBC</v>
          </cell>
          <cell r="AH200" t="str">
            <v>Pagado</v>
          </cell>
          <cell r="AI200" t="str">
            <v>418</v>
          </cell>
          <cell r="AJ200">
            <v>51882</v>
          </cell>
          <cell r="AK200">
            <v>51882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51882</v>
          </cell>
          <cell r="AS200">
            <v>0</v>
          </cell>
          <cell r="AT200">
            <v>0</v>
          </cell>
          <cell r="AU200">
            <v>0</v>
          </cell>
          <cell r="AV200" t="str">
            <v>NA</v>
          </cell>
          <cell r="AW200" t="str">
            <v>342021</v>
          </cell>
          <cell r="AX200" t="str">
            <v>0</v>
          </cell>
          <cell r="AY200" t="str">
            <v>0</v>
          </cell>
          <cell r="AZ200" t="str">
            <v>256</v>
          </cell>
        </row>
        <row r="201">
          <cell r="G201">
            <v>410</v>
          </cell>
          <cell r="H201" t="str">
            <v>ADMINISTRADORA</v>
          </cell>
          <cell r="I201">
            <v>19178</v>
          </cell>
          <cell r="J201" t="str">
            <v>CONTRIBUTIVO MOVILIDAD</v>
          </cell>
          <cell r="K201" t="str">
            <v>-</v>
          </cell>
          <cell r="L201" t="str">
            <v>P</v>
          </cell>
          <cell r="M201" t="str">
            <v>NINGUNO</v>
          </cell>
          <cell r="N201">
            <v>2019</v>
          </cell>
          <cell r="O201">
            <v>5</v>
          </cell>
          <cell r="P201">
            <v>43586</v>
          </cell>
          <cell r="Q201">
            <v>43586</v>
          </cell>
          <cell r="R201">
            <v>44607</v>
          </cell>
          <cell r="S201">
            <v>852279.45000000007</v>
          </cell>
          <cell r="T201">
            <v>0</v>
          </cell>
          <cell r="U201">
            <v>0</v>
          </cell>
          <cell r="V201">
            <v>852279.45000000007</v>
          </cell>
          <cell r="W201">
            <v>852279.45000000007</v>
          </cell>
          <cell r="X201">
            <v>0</v>
          </cell>
          <cell r="Y201">
            <v>0</v>
          </cell>
          <cell r="Z201" t="str">
            <v>NA</v>
          </cell>
          <cell r="AA201" t="str">
            <v>NA</v>
          </cell>
          <cell r="AB201">
            <v>0</v>
          </cell>
          <cell r="AC201">
            <v>0</v>
          </cell>
          <cell r="AD201">
            <v>0</v>
          </cell>
          <cell r="AE201">
            <v>43592</v>
          </cell>
          <cell r="AF201" t="str">
            <v>FACCS</v>
          </cell>
          <cell r="AG201" t="str">
            <v>IPSBC</v>
          </cell>
          <cell r="AH201" t="str">
            <v>Pagado</v>
          </cell>
          <cell r="AI201" t="str">
            <v>410</v>
          </cell>
          <cell r="AJ201">
            <v>852279.45</v>
          </cell>
          <cell r="AK201">
            <v>852279.45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852279.45000000007</v>
          </cell>
          <cell r="AS201">
            <v>0</v>
          </cell>
          <cell r="AT201">
            <v>0</v>
          </cell>
          <cell r="AU201">
            <v>0</v>
          </cell>
          <cell r="AV201" t="str">
            <v>NA</v>
          </cell>
          <cell r="AW201" t="str">
            <v>211625</v>
          </cell>
          <cell r="AX201" t="str">
            <v>0</v>
          </cell>
          <cell r="AY201" t="str">
            <v>0</v>
          </cell>
          <cell r="AZ201" t="str">
            <v>32079</v>
          </cell>
        </row>
        <row r="202">
          <cell r="G202">
            <v>413</v>
          </cell>
          <cell r="H202" t="str">
            <v>ADMINISTRADORA</v>
          </cell>
          <cell r="I202">
            <v>19178</v>
          </cell>
          <cell r="J202" t="str">
            <v>CONTRIBUTIVO MOVILIDAD</v>
          </cell>
          <cell r="K202" t="str">
            <v>-</v>
          </cell>
          <cell r="L202" t="str">
            <v>P</v>
          </cell>
          <cell r="M202" t="str">
            <v>NINGUNO</v>
          </cell>
          <cell r="N202">
            <v>2020</v>
          </cell>
          <cell r="O202">
            <v>1</v>
          </cell>
          <cell r="P202">
            <v>43831</v>
          </cell>
          <cell r="Q202">
            <v>43831</v>
          </cell>
          <cell r="R202">
            <v>44607</v>
          </cell>
          <cell r="S202">
            <v>879515.12879999995</v>
          </cell>
          <cell r="T202">
            <v>0</v>
          </cell>
          <cell r="U202">
            <v>0</v>
          </cell>
          <cell r="V202">
            <v>879515.12879999995</v>
          </cell>
          <cell r="W202">
            <v>879515.12879999995</v>
          </cell>
          <cell r="X202">
            <v>0</v>
          </cell>
          <cell r="Y202">
            <v>0</v>
          </cell>
          <cell r="Z202" t="str">
            <v>NA</v>
          </cell>
          <cell r="AA202" t="str">
            <v>NA</v>
          </cell>
          <cell r="AB202">
            <v>0</v>
          </cell>
          <cell r="AC202">
            <v>0</v>
          </cell>
          <cell r="AD202">
            <v>0</v>
          </cell>
          <cell r="AE202">
            <v>43844</v>
          </cell>
          <cell r="AF202" t="str">
            <v>FACCS</v>
          </cell>
          <cell r="AG202" t="str">
            <v>IPSBC</v>
          </cell>
          <cell r="AH202" t="str">
            <v>Pagado</v>
          </cell>
          <cell r="AI202" t="str">
            <v>413</v>
          </cell>
          <cell r="AJ202">
            <v>879515.13</v>
          </cell>
          <cell r="AK202">
            <v>879515.13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879515.13</v>
          </cell>
          <cell r="AS202">
            <v>0</v>
          </cell>
          <cell r="AT202">
            <v>0</v>
          </cell>
          <cell r="AU202">
            <v>0</v>
          </cell>
          <cell r="AV202" t="str">
            <v>NA</v>
          </cell>
          <cell r="AW202" t="str">
            <v>327592</v>
          </cell>
          <cell r="AX202" t="str">
            <v>0</v>
          </cell>
          <cell r="AY202" t="str">
            <v>0</v>
          </cell>
          <cell r="AZ202" t="str">
            <v>43460</v>
          </cell>
        </row>
        <row r="203">
          <cell r="G203">
            <v>416</v>
          </cell>
          <cell r="H203" t="str">
            <v>ADMINISTRADORA</v>
          </cell>
          <cell r="I203">
            <v>19178</v>
          </cell>
          <cell r="J203" t="str">
            <v>CONTRIBUTIVO PLENO</v>
          </cell>
          <cell r="K203" t="str">
            <v>-</v>
          </cell>
          <cell r="L203" t="str">
            <v>P</v>
          </cell>
          <cell r="M203" t="str">
            <v>NINGUNO</v>
          </cell>
          <cell r="N203">
            <v>2019</v>
          </cell>
          <cell r="O203">
            <v>12</v>
          </cell>
          <cell r="P203">
            <v>43800</v>
          </cell>
          <cell r="Q203">
            <v>43800</v>
          </cell>
          <cell r="R203">
            <v>44607</v>
          </cell>
          <cell r="S203">
            <v>39972</v>
          </cell>
          <cell r="T203">
            <v>0</v>
          </cell>
          <cell r="U203">
            <v>0</v>
          </cell>
          <cell r="V203">
            <v>39972</v>
          </cell>
          <cell r="W203">
            <v>39972</v>
          </cell>
          <cell r="X203">
            <v>0</v>
          </cell>
          <cell r="Y203">
            <v>0</v>
          </cell>
          <cell r="Z203" t="str">
            <v>NA</v>
          </cell>
          <cell r="AA203" t="str">
            <v>NA</v>
          </cell>
          <cell r="AB203">
            <v>0</v>
          </cell>
          <cell r="AC203">
            <v>0</v>
          </cell>
          <cell r="AD203">
            <v>0</v>
          </cell>
          <cell r="AE203">
            <v>43810</v>
          </cell>
          <cell r="AF203" t="str">
            <v>FACCS</v>
          </cell>
          <cell r="AG203" t="str">
            <v>IPSBC</v>
          </cell>
          <cell r="AH203" t="str">
            <v>Pagado</v>
          </cell>
          <cell r="AI203" t="str">
            <v>416</v>
          </cell>
          <cell r="AJ203">
            <v>39972</v>
          </cell>
          <cell r="AK203">
            <v>39972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39972</v>
          </cell>
          <cell r="AS203">
            <v>0</v>
          </cell>
          <cell r="AT203">
            <v>0</v>
          </cell>
          <cell r="AU203">
            <v>0</v>
          </cell>
          <cell r="AV203" t="str">
            <v>NA</v>
          </cell>
          <cell r="AW203" t="str">
            <v>307881</v>
          </cell>
          <cell r="AX203" t="str">
            <v>0</v>
          </cell>
          <cell r="AY203" t="str">
            <v>0</v>
          </cell>
          <cell r="AZ203" t="str">
            <v>32</v>
          </cell>
        </row>
        <row r="204">
          <cell r="G204">
            <v>421</v>
          </cell>
          <cell r="H204" t="str">
            <v>ADMINISTRADORA</v>
          </cell>
          <cell r="I204">
            <v>19180</v>
          </cell>
          <cell r="J204" t="str">
            <v>SUBSIDIADO PLENO</v>
          </cell>
          <cell r="K204" t="str">
            <v>-</v>
          </cell>
          <cell r="L204" t="str">
            <v>P</v>
          </cell>
          <cell r="M204" t="str">
            <v>NINGUNO</v>
          </cell>
          <cell r="N204">
            <v>2019</v>
          </cell>
          <cell r="O204">
            <v>11</v>
          </cell>
          <cell r="P204">
            <v>43770</v>
          </cell>
          <cell r="Q204">
            <v>43770</v>
          </cell>
          <cell r="R204">
            <v>44607</v>
          </cell>
          <cell r="S204">
            <v>13663968.5572</v>
          </cell>
          <cell r="T204">
            <v>0</v>
          </cell>
          <cell r="U204">
            <v>0</v>
          </cell>
          <cell r="V204">
            <v>13663968.5572</v>
          </cell>
          <cell r="W204">
            <v>13663968.5572</v>
          </cell>
          <cell r="X204">
            <v>0</v>
          </cell>
          <cell r="Y204">
            <v>0</v>
          </cell>
          <cell r="Z204" t="str">
            <v>NA</v>
          </cell>
          <cell r="AA204" t="str">
            <v>NA</v>
          </cell>
          <cell r="AB204">
            <v>0</v>
          </cell>
          <cell r="AC204">
            <v>0</v>
          </cell>
          <cell r="AD204">
            <v>0</v>
          </cell>
          <cell r="AE204">
            <v>43776</v>
          </cell>
          <cell r="AF204" t="str">
            <v>FACSS</v>
          </cell>
          <cell r="AG204" t="str">
            <v>IPSPU</v>
          </cell>
          <cell r="AH204" t="str">
            <v>Pagado</v>
          </cell>
          <cell r="AI204" t="str">
            <v>421</v>
          </cell>
          <cell r="AJ204">
            <v>13663968.560000001</v>
          </cell>
          <cell r="AK204">
            <v>13663968.560000001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11997698.130000001</v>
          </cell>
          <cell r="AT204">
            <v>0</v>
          </cell>
          <cell r="AU204">
            <v>1666270.4300000002</v>
          </cell>
          <cell r="AV204" t="str">
            <v>Aplicación automática al liberar Nota crédito NCPSS/1104 con factura asociada FACSS/3919650.|GIRO DIRECTO DEL M.PS.  MES DE NOVIEMBRE DE 2019. CAPITADO|CRUCE</v>
          </cell>
          <cell r="AW204" t="str">
            <v>3919650</v>
          </cell>
          <cell r="AX204" t="str">
            <v>26131|26131</v>
          </cell>
          <cell r="AY204" t="str">
            <v>1104</v>
          </cell>
          <cell r="AZ204" t="str">
            <v>0</v>
          </cell>
        </row>
        <row r="205">
          <cell r="G205">
            <v>409</v>
          </cell>
          <cell r="H205" t="str">
            <v>ADMINISTRADORA</v>
          </cell>
          <cell r="I205">
            <v>19178</v>
          </cell>
          <cell r="J205" t="str">
            <v>SUBSIDIADO PLENO</v>
          </cell>
          <cell r="K205" t="str">
            <v>-</v>
          </cell>
          <cell r="L205" t="str">
            <v>P</v>
          </cell>
          <cell r="M205" t="str">
            <v>NINGUNO</v>
          </cell>
          <cell r="N205">
            <v>2020</v>
          </cell>
          <cell r="O205">
            <v>3</v>
          </cell>
          <cell r="P205">
            <v>43891</v>
          </cell>
          <cell r="Q205">
            <v>43891</v>
          </cell>
          <cell r="R205">
            <v>44607</v>
          </cell>
          <cell r="S205">
            <v>20393481.477600001</v>
          </cell>
          <cell r="T205">
            <v>0</v>
          </cell>
          <cell r="U205">
            <v>0</v>
          </cell>
          <cell r="V205">
            <v>20393481.477600001</v>
          </cell>
          <cell r="W205">
            <v>20393481.477600001</v>
          </cell>
          <cell r="X205">
            <v>0</v>
          </cell>
          <cell r="Y205">
            <v>0</v>
          </cell>
          <cell r="Z205" t="str">
            <v>NA</v>
          </cell>
          <cell r="AA205" t="str">
            <v>NA</v>
          </cell>
          <cell r="AB205">
            <v>0</v>
          </cell>
          <cell r="AC205">
            <v>10193967</v>
          </cell>
          <cell r="AD205">
            <v>0</v>
          </cell>
          <cell r="AE205">
            <v>43896</v>
          </cell>
          <cell r="AF205" t="str">
            <v>FACSS</v>
          </cell>
          <cell r="AG205" t="str">
            <v>IPSPU</v>
          </cell>
          <cell r="AH205" t="str">
            <v>Pagado</v>
          </cell>
          <cell r="AI205" t="str">
            <v>409</v>
          </cell>
          <cell r="AJ205">
            <v>20393481.48</v>
          </cell>
          <cell r="AK205">
            <v>20393481.48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20393481.48</v>
          </cell>
          <cell r="AS205">
            <v>0</v>
          </cell>
          <cell r="AT205">
            <v>0</v>
          </cell>
          <cell r="AU205">
            <v>0</v>
          </cell>
          <cell r="AV205" t="str">
            <v>NA</v>
          </cell>
          <cell r="AW205" t="str">
            <v>4669821</v>
          </cell>
          <cell r="AX205" t="str">
            <v>0</v>
          </cell>
          <cell r="AY205" t="str">
            <v>0</v>
          </cell>
          <cell r="AZ205" t="str">
            <v>22076</v>
          </cell>
        </row>
        <row r="206">
          <cell r="G206">
            <v>409</v>
          </cell>
          <cell r="H206" t="str">
            <v>ADMINISTRADORA</v>
          </cell>
          <cell r="I206">
            <v>19178</v>
          </cell>
          <cell r="J206" t="str">
            <v>SUBSIDIADO PLENO</v>
          </cell>
          <cell r="K206" t="str">
            <v>-</v>
          </cell>
          <cell r="L206" t="str">
            <v>P</v>
          </cell>
          <cell r="M206" t="str">
            <v>NINGUNO</v>
          </cell>
          <cell r="N206">
            <v>2020</v>
          </cell>
          <cell r="O206">
            <v>3</v>
          </cell>
          <cell r="P206">
            <v>43891</v>
          </cell>
          <cell r="Q206">
            <v>43891</v>
          </cell>
          <cell r="R206">
            <v>44607</v>
          </cell>
          <cell r="S206">
            <v>20393481.477600001</v>
          </cell>
          <cell r="T206">
            <v>0</v>
          </cell>
          <cell r="U206">
            <v>0</v>
          </cell>
          <cell r="V206">
            <v>20393481.477600001</v>
          </cell>
          <cell r="W206">
            <v>20393481.477600001</v>
          </cell>
          <cell r="X206">
            <v>0</v>
          </cell>
          <cell r="Y206">
            <v>0</v>
          </cell>
          <cell r="Z206" t="str">
            <v>NA</v>
          </cell>
          <cell r="AA206" t="str">
            <v>NA</v>
          </cell>
          <cell r="AB206">
            <v>0</v>
          </cell>
          <cell r="AC206">
            <v>10193967</v>
          </cell>
          <cell r="AD206">
            <v>0</v>
          </cell>
          <cell r="AE206">
            <v>44607</v>
          </cell>
          <cell r="AF206" t="str">
            <v>FNDRS</v>
          </cell>
          <cell r="AG206" t="str">
            <v>IPSPU</v>
          </cell>
          <cell r="AH206" t="str">
            <v>Pagado</v>
          </cell>
          <cell r="AI206" t="str">
            <v>409</v>
          </cell>
          <cell r="AJ206">
            <v>10193967</v>
          </cell>
          <cell r="AK206">
            <v>10193967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10193967</v>
          </cell>
          <cell r="AS206">
            <v>0</v>
          </cell>
          <cell r="AT206">
            <v>0</v>
          </cell>
          <cell r="AU206">
            <v>0</v>
          </cell>
          <cell r="AV206" t="str">
            <v>NA</v>
          </cell>
          <cell r="AW206" t="str">
            <v>6954</v>
          </cell>
          <cell r="AX206" t="str">
            <v>0</v>
          </cell>
          <cell r="AY206" t="str">
            <v>0</v>
          </cell>
          <cell r="AZ206" t="str">
            <v>41060|41262</v>
          </cell>
        </row>
        <row r="207">
          <cell r="G207">
            <v>432</v>
          </cell>
          <cell r="H207" t="str">
            <v>ADMINISTRADORA</v>
          </cell>
          <cell r="I207">
            <v>19180</v>
          </cell>
          <cell r="J207" t="str">
            <v>CONTRIBUTIVO PLENO</v>
          </cell>
          <cell r="K207" t="str">
            <v>-</v>
          </cell>
          <cell r="L207" t="str">
            <v>P</v>
          </cell>
          <cell r="M207" t="str">
            <v>NINGUNO</v>
          </cell>
          <cell r="N207">
            <v>2020</v>
          </cell>
          <cell r="O207">
            <v>3</v>
          </cell>
          <cell r="P207">
            <v>43891</v>
          </cell>
          <cell r="Q207">
            <v>43891</v>
          </cell>
          <cell r="R207">
            <v>44607</v>
          </cell>
          <cell r="S207">
            <v>43320</v>
          </cell>
          <cell r="T207">
            <v>0</v>
          </cell>
          <cell r="U207">
            <v>0</v>
          </cell>
          <cell r="V207">
            <v>43320</v>
          </cell>
          <cell r="W207">
            <v>43320</v>
          </cell>
          <cell r="X207">
            <v>0</v>
          </cell>
          <cell r="Y207">
            <v>0</v>
          </cell>
          <cell r="Z207" t="str">
            <v>NA</v>
          </cell>
          <cell r="AA207" t="str">
            <v>NA</v>
          </cell>
          <cell r="AB207">
            <v>0</v>
          </cell>
          <cell r="AC207">
            <v>0</v>
          </cell>
          <cell r="AD207">
            <v>0</v>
          </cell>
          <cell r="AE207">
            <v>43896</v>
          </cell>
          <cell r="AF207" t="str">
            <v>FACCS</v>
          </cell>
          <cell r="AG207" t="str">
            <v>IPSBC</v>
          </cell>
          <cell r="AH207" t="str">
            <v>Pagado</v>
          </cell>
          <cell r="AI207" t="str">
            <v>432</v>
          </cell>
          <cell r="AJ207">
            <v>43320</v>
          </cell>
          <cell r="AK207">
            <v>43320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43320</v>
          </cell>
          <cell r="AS207">
            <v>0</v>
          </cell>
          <cell r="AT207">
            <v>0</v>
          </cell>
          <cell r="AU207">
            <v>0</v>
          </cell>
          <cell r="AV207" t="str">
            <v>NA</v>
          </cell>
          <cell r="AW207" t="str">
            <v>362296</v>
          </cell>
          <cell r="AX207" t="str">
            <v>0</v>
          </cell>
          <cell r="AY207" t="str">
            <v>0</v>
          </cell>
          <cell r="AZ207" t="str">
            <v>256</v>
          </cell>
        </row>
      </sheetData>
      <sheetData sheetId="1"/>
      <sheetData sheetId="2"/>
      <sheetData sheetId="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A0A90C6-5B63-4708-B730-911B8EED1142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A0A90C6-5B63-4708-B730-911B8EED1142}" id="{D45EC4ED-D8F5-441E-8E61-B07C13A09FE9}">
    <text>SUAMTORIA DE GIRO DIRECTO Y ESFUERZO PROPIO</text>
  </threadedComment>
  <threadedComment ref="K8" dT="2020-08-04T16:00:44.11" personId="{BA0A90C6-5B63-4708-B730-911B8EED1142}" id="{1F60B40B-CB11-49A6-A002-C951CA7E9F8A}">
    <text>SUMATORIA DE PAGOS (DESCUENTOS ,TESORERIA,EMBARGOS)</text>
  </threadedComment>
  <threadedComment ref="R8" dT="2020-08-04T15:59:07.94" personId="{BA0A90C6-5B63-4708-B730-911B8EED1142}" id="{A592E0AE-6D6E-4FC6-89D7-16989047689E}">
    <text>SUMATORIA DE VALORES (PRESCRITAS SALDO DE FACTURAS DE CONTRATO LIQUIDADOS Y OTROS CONCEPTOS (N/A NO RADICADAS)</text>
  </threadedComment>
  <threadedComment ref="X8" dT="2020-08-04T15:55:33.73" personId="{BA0A90C6-5B63-4708-B730-911B8EED1142}" id="{D6DA88AB-6385-4969-8D83-5CF4ECB5752F}">
    <text>SUMATORIA DE LOS VALORES DE GLOSAS LEGALIZADAS Y GLOSAS POR CONCILIAR</text>
  </threadedComment>
  <threadedComment ref="AC8" dT="2020-08-04T15:56:24.52" personId="{BA0A90C6-5B63-4708-B730-911B8EED1142}" id="{C97C7DCE-8CC9-4B4C-BF2D-17F39B3C917F}">
    <text>VALRO INDIVIDUAL DE LA GLOSAS LEGALIZADA</text>
  </threadedComment>
  <threadedComment ref="AE8" dT="2020-08-04T15:56:04.49" personId="{BA0A90C6-5B63-4708-B730-911B8EED1142}" id="{32FC2D76-0DEA-43F7-A92F-384508A627A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4DA9A-7376-4816-871D-BADC25AEFA7C}">
  <dimension ref="A1:AK29"/>
  <sheetViews>
    <sheetView tabSelected="1" topLeftCell="A2" zoomScale="85" zoomScaleNormal="85" workbookViewId="0">
      <selection activeCell="A20" sqref="A20:XFD20104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ESE CENTRO DE SALUD CON CAMA VITALIO SARA CASTILLO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ANA'!F80</f>
        <v>45034</v>
      </c>
    </row>
    <row r="6" spans="1:37" ht="15.75" thickBot="1"/>
    <row r="7" spans="1:37" ht="15.75" thickBot="1">
      <c r="A7" s="77" t="s">
        <v>6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9"/>
      <c r="P7" s="80" t="s">
        <v>7</v>
      </c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74</v>
      </c>
      <c r="D9" s="17">
        <f>+[1]DEPURADO!B3</f>
        <v>74</v>
      </c>
      <c r="E9" s="19">
        <f>+[1]DEPURADO!C3</f>
        <v>43251</v>
      </c>
      <c r="F9" s="20">
        <f>+IF([1]DEPURADO!D3&gt;1,[1]DEPURADO!D3," ")</f>
        <v>43377</v>
      </c>
      <c r="G9" s="21">
        <f>[1]DEPURADO!F3</f>
        <v>106267</v>
      </c>
      <c r="H9" s="22">
        <v>0</v>
      </c>
      <c r="I9" s="22">
        <f>+[1]DEPURADO!M3+[1]DEPURADO!N3</f>
        <v>106267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0</v>
      </c>
      <c r="P9" s="18">
        <f>IF([1]DEPURADO!H3&gt;1,0,[1]DEPURADO!B3)</f>
        <v>74</v>
      </c>
      <c r="Q9" s="24">
        <f>+IF(P9&gt;0,G9,0)</f>
        <v>106267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SALDO DE CONTRATO LIQUIDADO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70</v>
      </c>
      <c r="D10" s="17">
        <f>+[1]DEPURADO!B4</f>
        <v>70</v>
      </c>
      <c r="E10" s="19">
        <f>+[1]DEPURADO!C4</f>
        <v>44428</v>
      </c>
      <c r="F10" s="20">
        <f>+IF([1]DEPURADO!D4&gt;1,[1]DEPURADO!D4," ")</f>
        <v>44428</v>
      </c>
      <c r="G10" s="21">
        <f>[1]DEPURADO!F4</f>
        <v>108916</v>
      </c>
      <c r="H10" s="22">
        <v>0</v>
      </c>
      <c r="I10" s="22">
        <f>+[1]DEPURADO!M4+[1]DEPURADO!N4</f>
        <v>108916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0</v>
      </c>
      <c r="P10" s="18">
        <f>IF([1]DEPURADO!H4&gt;1,0,[1]DEPURADO!B4)</f>
        <v>70</v>
      </c>
      <c r="Q10" s="24">
        <f>+IF(P10&gt;0,G10,0)</f>
        <v>108916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SALDO DE CONTRATO LIQUIDADO</v>
      </c>
      <c r="AJ10" s="26"/>
      <c r="AK10" s="27"/>
    </row>
    <row r="11" spans="1:37" s="28" customFormat="1">
      <c r="A11" s="17">
        <f t="shared" ref="A11:A19" si="0">+A10+1</f>
        <v>3</v>
      </c>
      <c r="B11" s="18" t="s">
        <v>44</v>
      </c>
      <c r="C11" s="17">
        <f>+[1]DEPURADO!A5</f>
        <v>77</v>
      </c>
      <c r="D11" s="17">
        <f>+[1]DEPURADO!B5</f>
        <v>77</v>
      </c>
      <c r="E11" s="19">
        <f>+[1]DEPURADO!C5</f>
        <v>43343</v>
      </c>
      <c r="F11" s="20">
        <f>+IF([1]DEPURADO!D5&gt;1,[1]DEPURADO!D5," ")</f>
        <v>43377</v>
      </c>
      <c r="G11" s="21">
        <f>[1]DEPURADO!F5</f>
        <v>110125</v>
      </c>
      <c r="H11" s="22">
        <v>0</v>
      </c>
      <c r="I11" s="22">
        <f>+[1]DEPURADO!M5+[1]DEPURADO!N5</f>
        <v>110125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0</v>
      </c>
      <c r="P11" s="18">
        <f>IF([1]DEPURADO!H5&gt;1,0,[1]DEPURADO!B5)</f>
        <v>77</v>
      </c>
      <c r="Q11" s="24">
        <f>+IF(P11&gt;0,G11,0)</f>
        <v>110125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SALDO DE CONTRATO LIQUIDADO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76</v>
      </c>
      <c r="D12" s="17">
        <f>+[1]DEPURADO!B6</f>
        <v>76</v>
      </c>
      <c r="E12" s="19">
        <f>+[1]DEPURADO!C6</f>
        <v>43312</v>
      </c>
      <c r="F12" s="20">
        <f>+IF([1]DEPURADO!D6&gt;1,[1]DEPURADO!D6," ")</f>
        <v>43377</v>
      </c>
      <c r="G12" s="21">
        <f>[1]DEPURADO!F6</f>
        <v>148950</v>
      </c>
      <c r="H12" s="22">
        <v>0</v>
      </c>
      <c r="I12" s="22">
        <f>+[1]DEPURADO!M6+[1]DEPURADO!N6</f>
        <v>148950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0</v>
      </c>
      <c r="P12" s="18">
        <f>IF([1]DEPURADO!H6&gt;1,0,[1]DEPURADO!B6)</f>
        <v>76</v>
      </c>
      <c r="Q12" s="24">
        <f>+IF(P12&gt;0,G12,0)</f>
        <v>148950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SALDO DE CONTRATO LIQUIDADO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69</v>
      </c>
      <c r="D13" s="17">
        <f>+[1]DEPURADO!B7</f>
        <v>69</v>
      </c>
      <c r="E13" s="19">
        <f>+[1]DEPURADO!C7</f>
        <v>44428</v>
      </c>
      <c r="F13" s="20">
        <f>+IF([1]DEPURADO!D7&gt;1,[1]DEPURADO!D7," ")</f>
        <v>44428</v>
      </c>
      <c r="G13" s="21">
        <f>[1]DEPURADO!F7</f>
        <v>15832</v>
      </c>
      <c r="H13" s="22">
        <v>0</v>
      </c>
      <c r="I13" s="22">
        <f>+[1]DEPURADO!M7+[1]DEPURADO!N7</f>
        <v>15832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19" si="1">+SUM(J13:M13)</f>
        <v>0</v>
      </c>
      <c r="O13" s="22">
        <f t="shared" ref="O13:O19" si="2">+G13-I13-N13</f>
        <v>0</v>
      </c>
      <c r="P13" s="18">
        <f>IF([1]DEPURADO!H7&gt;1,0,[1]DEPURADO!B7)</f>
        <v>69</v>
      </c>
      <c r="Q13" s="24">
        <f t="shared" ref="Q13:Q19" si="3">+IF(P13&gt;0,G13,0)</f>
        <v>15832</v>
      </c>
      <c r="R13" s="25">
        <f t="shared" ref="R13:R19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19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19" si="6">+G13-I13-N13-R13-Z13-AC13-AE13-S13-U13</f>
        <v>0</v>
      </c>
      <c r="AH13" s="24">
        <v>0</v>
      </c>
      <c r="AI13" s="24" t="str">
        <f>+[1]DEPURADO!G7</f>
        <v>SALDO DE CONTRATO LIQUIDADO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89</v>
      </c>
      <c r="D14" s="17">
        <f>+[1]DEPURADO!B8</f>
        <v>89</v>
      </c>
      <c r="E14" s="19">
        <f>+[1]DEPURADO!C8</f>
        <v>43434</v>
      </c>
      <c r="F14" s="20">
        <f>+IF([1]DEPURADO!D8&gt;1,[1]DEPURADO!D8," ")</f>
        <v>43444</v>
      </c>
      <c r="G14" s="21">
        <f>[1]DEPURADO!F8</f>
        <v>163966</v>
      </c>
      <c r="H14" s="22">
        <v>0</v>
      </c>
      <c r="I14" s="22">
        <f>+[1]DEPURADO!M8+[1]DEPURADO!N8</f>
        <v>163966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0</v>
      </c>
      <c r="P14" s="18">
        <f>IF([1]DEPURADO!H8&gt;1,0,[1]DEPURADO!B8)</f>
        <v>89</v>
      </c>
      <c r="Q14" s="24">
        <f t="shared" si="3"/>
        <v>163966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SALDO DE CONTRATO LIQUIDADO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69</v>
      </c>
      <c r="D15" s="17">
        <f>+[1]DEPURADO!B9</f>
        <v>69</v>
      </c>
      <c r="E15" s="19">
        <f>+[1]DEPURADO!C9</f>
        <v>43039</v>
      </c>
      <c r="F15" s="20">
        <f>+IF([1]DEPURADO!D9&gt;1,[1]DEPURADO!D9," ")</f>
        <v>43383</v>
      </c>
      <c r="G15" s="21">
        <f>[1]DEPURADO!F9</f>
        <v>168523</v>
      </c>
      <c r="H15" s="22">
        <v>0</v>
      </c>
      <c r="I15" s="22">
        <f>+[1]DEPURADO!M9+[1]DEPURADO!N9</f>
        <v>168523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0</v>
      </c>
      <c r="P15" s="18">
        <f>IF([1]DEPURADO!H9&gt;1,0,[1]DEPURADO!B9)</f>
        <v>69</v>
      </c>
      <c r="Q15" s="24">
        <f t="shared" si="3"/>
        <v>168523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SALDO DE CONTRATO LIQUIDADO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90</v>
      </c>
      <c r="D16" s="17">
        <f>+[1]DEPURADO!B10</f>
        <v>90</v>
      </c>
      <c r="E16" s="19">
        <f>+[1]DEPURADO!C10</f>
        <v>43434</v>
      </c>
      <c r="F16" s="20">
        <f>+IF([1]DEPURADO!D10&gt;1,[1]DEPURADO!D10," ")</f>
        <v>43444</v>
      </c>
      <c r="G16" s="21">
        <f>[1]DEPURADO!F10</f>
        <v>1756714</v>
      </c>
      <c r="H16" s="22">
        <v>0</v>
      </c>
      <c r="I16" s="22">
        <f>+[1]DEPURADO!M10+[1]DEPURADO!N10</f>
        <v>1756714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0</v>
      </c>
      <c r="P16" s="18">
        <f>IF([1]DEPURADO!H10&gt;1,0,[1]DEPURADO!B10)</f>
        <v>90</v>
      </c>
      <c r="Q16" s="24">
        <f t="shared" si="3"/>
        <v>1756714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SALDO DE CONTRATO LIQUIDADO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72</v>
      </c>
      <c r="D17" s="17">
        <f>+[1]DEPURADO!B11</f>
        <v>72</v>
      </c>
      <c r="E17" s="19">
        <f>+[1]DEPURADO!C11</f>
        <v>43131</v>
      </c>
      <c r="F17" s="20">
        <f>+IF([1]DEPURADO!D11&gt;1,[1]DEPURADO!D11," ")</f>
        <v>43377</v>
      </c>
      <c r="G17" s="21">
        <f>[1]DEPURADO!F11</f>
        <v>4515236</v>
      </c>
      <c r="H17" s="22">
        <v>0</v>
      </c>
      <c r="I17" s="22">
        <f>+[1]DEPURADO!M11+[1]DEPURADO!N11</f>
        <v>4515236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0</v>
      </c>
      <c r="P17" s="18">
        <f>IF([1]DEPURADO!H11&gt;1,0,[1]DEPURADO!B11)</f>
        <v>72</v>
      </c>
      <c r="Q17" s="24">
        <f t="shared" si="3"/>
        <v>4515236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SALDO DE CONTRATO LIQUIDADO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93</v>
      </c>
      <c r="D18" s="17">
        <f>+[1]DEPURADO!B12</f>
        <v>93</v>
      </c>
      <c r="E18" s="19">
        <f>+[1]DEPURADO!C12</f>
        <v>43434</v>
      </c>
      <c r="F18" s="20">
        <f>+IF([1]DEPURADO!D12&gt;1,[1]DEPURADO!D12," ")</f>
        <v>43444</v>
      </c>
      <c r="G18" s="21">
        <f>[1]DEPURADO!F12</f>
        <v>478630</v>
      </c>
      <c r="H18" s="22">
        <v>0</v>
      </c>
      <c r="I18" s="22">
        <f>+[1]DEPURADO!M12+[1]DEPURADO!N12</f>
        <v>478630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0</v>
      </c>
      <c r="P18" s="18">
        <f>IF([1]DEPURADO!H12&gt;1,0,[1]DEPURADO!B12)</f>
        <v>93</v>
      </c>
      <c r="Q18" s="24">
        <f t="shared" si="3"/>
        <v>478630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SALDO DE CONTRATO LIQUIDADO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85</v>
      </c>
      <c r="D19" s="17">
        <f>+[1]DEPURADO!B13</f>
        <v>85</v>
      </c>
      <c r="E19" s="19">
        <f>+[1]DEPURADO!C13</f>
        <v>43434</v>
      </c>
      <c r="F19" s="20">
        <f>+IF([1]DEPURADO!D13&gt;1,[1]DEPURADO!D13," ")</f>
        <v>43445</v>
      </c>
      <c r="G19" s="21">
        <f>[1]DEPURADO!F13</f>
        <v>99037</v>
      </c>
      <c r="H19" s="22">
        <v>0</v>
      </c>
      <c r="I19" s="22">
        <f>+[1]DEPURADO!M13+[1]DEPURADO!N13</f>
        <v>99037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0</v>
      </c>
      <c r="P19" s="18">
        <f>IF([1]DEPURADO!H13&gt;1,0,[1]DEPURADO!B13)</f>
        <v>85</v>
      </c>
      <c r="Q19" s="24">
        <f t="shared" si="3"/>
        <v>99037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SALDO DE CONTRATO LIQUIDADO</v>
      </c>
      <c r="AJ19" s="26"/>
      <c r="AK19" s="27"/>
    </row>
    <row r="20" spans="1:37" s="28" customFormat="1" ht="16.149999999999999" customHeight="1">
      <c r="A20" s="29"/>
      <c r="B20" s="30"/>
      <c r="C20" s="29"/>
      <c r="D20" s="29"/>
      <c r="E20" s="31"/>
      <c r="F20" s="32"/>
      <c r="G20" s="33"/>
      <c r="H20" s="34"/>
      <c r="I20" s="34"/>
      <c r="J20" s="34"/>
      <c r="K20" s="35"/>
      <c r="L20" s="34"/>
      <c r="M20" s="34"/>
      <c r="N20" s="34"/>
      <c r="O20" s="34"/>
      <c r="P20" s="30"/>
      <c r="Q20" s="36"/>
      <c r="R20" s="37"/>
      <c r="S20" s="37"/>
      <c r="T20" s="29"/>
      <c r="U20" s="37"/>
      <c r="V20" s="36"/>
      <c r="W20" s="29"/>
      <c r="X20" s="37"/>
      <c r="Y20" s="29"/>
      <c r="Z20" s="37"/>
      <c r="AA20" s="37"/>
      <c r="AB20" s="37"/>
      <c r="AC20" s="37"/>
      <c r="AD20" s="36"/>
      <c r="AE20" s="36"/>
      <c r="AF20" s="36"/>
      <c r="AG20" s="36"/>
      <c r="AH20" s="36"/>
      <c r="AI20" s="24"/>
      <c r="AJ20" s="26"/>
      <c r="AK20" s="27"/>
    </row>
    <row r="21" spans="1:37">
      <c r="A21" s="83" t="s">
        <v>46</v>
      </c>
      <c r="B21" s="83"/>
      <c r="C21" s="83"/>
      <c r="D21" s="83"/>
      <c r="E21" s="83"/>
      <c r="F21" s="83"/>
      <c r="G21" s="38">
        <f>SUM(G9:G20)</f>
        <v>7672196</v>
      </c>
      <c r="H21" s="38">
        <f>SUM(H9:H20)</f>
        <v>0</v>
      </c>
      <c r="I21" s="38">
        <f>SUM(I9:I20)</f>
        <v>7672196</v>
      </c>
      <c r="J21" s="38">
        <f>SUM(J9:J20)</f>
        <v>0</v>
      </c>
      <c r="K21" s="38">
        <f>SUM(K9:K20)</f>
        <v>0</v>
      </c>
      <c r="L21" s="38">
        <f>SUM(L9:L20)</f>
        <v>0</v>
      </c>
      <c r="M21" s="38">
        <f>SUM(M9:M20)</f>
        <v>0</v>
      </c>
      <c r="N21" s="38">
        <f>SUM(N9:N20)</f>
        <v>0</v>
      </c>
      <c r="O21" s="38">
        <f>SUM(O9:O20)</f>
        <v>0</v>
      </c>
      <c r="P21" s="38"/>
      <c r="Q21" s="38">
        <f>SUM(Q9:Q20)</f>
        <v>7672196</v>
      </c>
      <c r="R21" s="38">
        <f>SUM(R9:R20)</f>
        <v>0</v>
      </c>
      <c r="S21" s="38">
        <f>SUM(S9:S20)</f>
        <v>0</v>
      </c>
      <c r="T21" s="39"/>
      <c r="U21" s="38">
        <f>SUM(U9:U20)</f>
        <v>0</v>
      </c>
      <c r="V21" s="39"/>
      <c r="W21" s="39"/>
      <c r="X21" s="38">
        <f>SUM(X9:X20)</f>
        <v>0</v>
      </c>
      <c r="Y21" s="39"/>
      <c r="Z21" s="38">
        <f>SUM(Z9:Z20)</f>
        <v>0</v>
      </c>
      <c r="AA21" s="38">
        <f>SUM(AA9:AA20)</f>
        <v>0</v>
      </c>
      <c r="AB21" s="38">
        <f>SUM(AB9:AB20)</f>
        <v>0</v>
      </c>
      <c r="AC21" s="38">
        <f>SUM(AC9:AC20)</f>
        <v>0</v>
      </c>
      <c r="AD21" s="38">
        <f>SUM(AD9:AD20)</f>
        <v>0</v>
      </c>
      <c r="AE21" s="38">
        <f>SUM(AE9:AE20)</f>
        <v>0</v>
      </c>
      <c r="AF21" s="38">
        <f>SUM(AF9:AF20)</f>
        <v>0</v>
      </c>
      <c r="AG21" s="38">
        <f>SUM(AG9:AG20)</f>
        <v>0</v>
      </c>
      <c r="AH21" s="40"/>
    </row>
    <row r="24" spans="1:37">
      <c r="B24" s="41" t="s">
        <v>47</v>
      </c>
      <c r="C24" s="42"/>
      <c r="D24" s="43"/>
      <c r="E24" s="42"/>
    </row>
    <row r="25" spans="1:37">
      <c r="B25" s="42"/>
      <c r="C25" s="43"/>
      <c r="D25" s="42"/>
      <c r="E25" s="42"/>
    </row>
    <row r="26" spans="1:37">
      <c r="B26" s="41" t="s">
        <v>48</v>
      </c>
      <c r="C26" s="42"/>
      <c r="D26" s="44" t="str">
        <f>+'[1]ACTA ANA'!C9</f>
        <v>LUISA MATUTE ROMERO</v>
      </c>
      <c r="E26" s="42"/>
    </row>
    <row r="27" spans="1:37">
      <c r="B27" s="41" t="s">
        <v>49</v>
      </c>
      <c r="C27" s="42"/>
      <c r="D27" s="45">
        <f>+E5</f>
        <v>45034</v>
      </c>
      <c r="E27" s="42"/>
    </row>
    <row r="29" spans="1:37">
      <c r="B29" s="41" t="s">
        <v>50</v>
      </c>
      <c r="D29" t="str">
        <f>+'[1]ACTA ANA'!H9</f>
        <v xml:space="preserve">ANGEL AMIRO NOYA POLO </v>
      </c>
    </row>
  </sheetData>
  <autoFilter ref="A8:AK19" xr:uid="{F00F8345-CECE-4655-A167-C5B8BC796591}"/>
  <mergeCells count="3">
    <mergeCell ref="A7:O7"/>
    <mergeCell ref="P7:AG7"/>
    <mergeCell ref="A21:F21"/>
  </mergeCells>
  <dataValidations count="2">
    <dataValidation type="custom" allowBlank="1" showInputMessage="1" showErrorMessage="1" sqref="Q9:Q20 Z9:Z20 AI9:AI20 AE9:AE20 X9:X20 L9:O20 F9:F20 AG9:AG20" xr:uid="{C6148D8E-2B9A-4FC2-B8EE-42CAF1EC3FAE}">
      <formula1>0</formula1>
    </dataValidation>
    <dataValidation type="custom" allowBlank="1" showInputMessage="1" showErrorMessage="1" sqref="M6" xr:uid="{93D42B0D-1DD1-439A-8869-B8E46573BFA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ED127-F502-41E8-AC59-57F99214AE2A}">
  <dimension ref="A1:J225"/>
  <sheetViews>
    <sheetView workbookViewId="0">
      <selection activeCell="H1" sqref="H1:I1048576"/>
    </sheetView>
  </sheetViews>
  <sheetFormatPr defaultColWidth="11.42578125" defaultRowHeight="15"/>
  <cols>
    <col min="1" max="1" width="11.5703125" customWidth="1"/>
    <col min="2" max="2" width="15.5703125" style="53" bestFit="1" customWidth="1"/>
    <col min="5" max="5" width="24.42578125" customWidth="1"/>
    <col min="9" max="10" width="16.7109375" customWidth="1"/>
  </cols>
  <sheetData>
    <row r="1" spans="1:10">
      <c r="A1" s="46" t="s">
        <v>51</v>
      </c>
      <c r="B1" s="47" t="s">
        <v>52</v>
      </c>
      <c r="C1" s="46" t="s">
        <v>53</v>
      </c>
      <c r="D1" s="46" t="s">
        <v>54</v>
      </c>
      <c r="E1" s="46" t="s">
        <v>55</v>
      </c>
      <c r="F1" s="46" t="s">
        <v>56</v>
      </c>
      <c r="H1" s="48" t="s">
        <v>57</v>
      </c>
      <c r="I1" s="48" t="s">
        <v>58</v>
      </c>
      <c r="J1" s="48" t="s">
        <v>59</v>
      </c>
    </row>
    <row r="2" spans="1:10">
      <c r="A2" s="49">
        <v>19769</v>
      </c>
      <c r="B2" s="50">
        <v>20232016.358399998</v>
      </c>
      <c r="C2" s="49">
        <v>2020</v>
      </c>
      <c r="D2" s="49">
        <v>4</v>
      </c>
      <c r="E2" s="49" t="s">
        <v>60</v>
      </c>
      <c r="F2" s="49" t="s">
        <v>61</v>
      </c>
      <c r="H2" s="49">
        <v>19770</v>
      </c>
      <c r="I2" s="51">
        <v>43922</v>
      </c>
      <c r="J2" s="51">
        <v>45016</v>
      </c>
    </row>
    <row r="3" spans="1:10">
      <c r="A3" s="49">
        <v>19769</v>
      </c>
      <c r="B3" s="50">
        <v>954855.59400000004</v>
      </c>
      <c r="C3" s="49">
        <v>2020</v>
      </c>
      <c r="D3" s="49">
        <v>4</v>
      </c>
      <c r="E3" s="49" t="s">
        <v>62</v>
      </c>
      <c r="F3" s="49" t="s">
        <v>61</v>
      </c>
      <c r="H3" s="49">
        <v>19769</v>
      </c>
      <c r="I3" s="51">
        <v>43922</v>
      </c>
      <c r="J3" s="51">
        <v>45016</v>
      </c>
    </row>
    <row r="4" spans="1:10">
      <c r="A4" s="49">
        <v>19769</v>
      </c>
      <c r="B4" s="50">
        <v>51882</v>
      </c>
      <c r="C4" s="49">
        <v>2020</v>
      </c>
      <c r="D4" s="49">
        <v>4</v>
      </c>
      <c r="E4" s="49" t="s">
        <v>63</v>
      </c>
      <c r="F4" s="49" t="s">
        <v>61</v>
      </c>
    </row>
    <row r="5" spans="1:10">
      <c r="A5" s="49">
        <v>19769</v>
      </c>
      <c r="B5" s="50">
        <v>20937460.5594</v>
      </c>
      <c r="C5" s="49">
        <v>2020</v>
      </c>
      <c r="D5" s="49">
        <v>5</v>
      </c>
      <c r="E5" s="49" t="s">
        <v>60</v>
      </c>
      <c r="F5" s="49" t="s">
        <v>61</v>
      </c>
    </row>
    <row r="6" spans="1:10">
      <c r="A6" s="49">
        <v>19769</v>
      </c>
      <c r="B6" s="50">
        <v>975972.41280000005</v>
      </c>
      <c r="C6" s="49">
        <v>2020</v>
      </c>
      <c r="D6" s="49">
        <v>5</v>
      </c>
      <c r="E6" s="49" t="s">
        <v>62</v>
      </c>
      <c r="F6" s="49" t="s">
        <v>61</v>
      </c>
    </row>
    <row r="7" spans="1:10">
      <c r="A7" s="49">
        <v>19769</v>
      </c>
      <c r="B7" s="50">
        <v>63285</v>
      </c>
      <c r="C7" s="49">
        <v>2020</v>
      </c>
      <c r="D7" s="49">
        <v>5</v>
      </c>
      <c r="E7" s="49" t="s">
        <v>63</v>
      </c>
      <c r="F7" s="49" t="s">
        <v>61</v>
      </c>
    </row>
    <row r="8" spans="1:10">
      <c r="A8" s="49">
        <v>19769</v>
      </c>
      <c r="B8" s="50">
        <v>20977838.481600001</v>
      </c>
      <c r="C8" s="49">
        <v>2020</v>
      </c>
      <c r="D8" s="49">
        <v>6</v>
      </c>
      <c r="E8" s="49" t="s">
        <v>60</v>
      </c>
      <c r="F8" s="49" t="s">
        <v>61</v>
      </c>
    </row>
    <row r="9" spans="1:10">
      <c r="A9" s="49">
        <v>19769</v>
      </c>
      <c r="B9" s="50">
        <v>1054744.8912</v>
      </c>
      <c r="C9" s="49">
        <v>2020</v>
      </c>
      <c r="D9" s="49">
        <v>6</v>
      </c>
      <c r="E9" s="49" t="s">
        <v>62</v>
      </c>
      <c r="F9" s="49" t="s">
        <v>61</v>
      </c>
    </row>
    <row r="10" spans="1:10">
      <c r="A10" s="49">
        <v>19769</v>
      </c>
      <c r="B10" s="50">
        <v>70400</v>
      </c>
      <c r="C10" s="49">
        <v>2020</v>
      </c>
      <c r="D10" s="49">
        <v>6</v>
      </c>
      <c r="E10" s="49" t="s">
        <v>63</v>
      </c>
      <c r="F10" s="49" t="s">
        <v>61</v>
      </c>
    </row>
    <row r="11" spans="1:10">
      <c r="A11" s="49">
        <v>19769</v>
      </c>
      <c r="B11" s="50">
        <v>21092700.320999999</v>
      </c>
      <c r="C11" s="49">
        <v>2020</v>
      </c>
      <c r="D11" s="49">
        <v>7</v>
      </c>
      <c r="E11" s="49" t="s">
        <v>60</v>
      </c>
      <c r="F11" s="49" t="s">
        <v>61</v>
      </c>
    </row>
    <row r="12" spans="1:10">
      <c r="A12" s="49">
        <v>19769</v>
      </c>
      <c r="B12" s="50">
        <v>1050338.6586</v>
      </c>
      <c r="C12" s="49">
        <v>2020</v>
      </c>
      <c r="D12" s="49">
        <v>7</v>
      </c>
      <c r="E12" s="49" t="s">
        <v>62</v>
      </c>
      <c r="F12" s="49" t="s">
        <v>61</v>
      </c>
    </row>
    <row r="13" spans="1:10">
      <c r="A13" s="49">
        <v>19769</v>
      </c>
      <c r="B13" s="50">
        <v>144718</v>
      </c>
      <c r="C13" s="49">
        <v>2020</v>
      </c>
      <c r="D13" s="49">
        <v>7</v>
      </c>
      <c r="E13" s="49" t="s">
        <v>63</v>
      </c>
      <c r="F13" s="49" t="s">
        <v>61</v>
      </c>
    </row>
    <row r="14" spans="1:10">
      <c r="A14" s="49">
        <v>19769</v>
      </c>
      <c r="B14" s="50">
        <v>21037945.697999999</v>
      </c>
      <c r="C14" s="49">
        <v>2020</v>
      </c>
      <c r="D14" s="49">
        <v>8</v>
      </c>
      <c r="E14" s="49" t="s">
        <v>60</v>
      </c>
      <c r="F14" s="49" t="s">
        <v>61</v>
      </c>
    </row>
    <row r="15" spans="1:10">
      <c r="A15" s="49">
        <v>19769</v>
      </c>
      <c r="B15" s="50">
        <v>1110293.2764000001</v>
      </c>
      <c r="C15" s="49">
        <v>2020</v>
      </c>
      <c r="D15" s="49">
        <v>8</v>
      </c>
      <c r="E15" s="49" t="s">
        <v>62</v>
      </c>
      <c r="F15" s="49" t="s">
        <v>61</v>
      </c>
    </row>
    <row r="16" spans="1:10">
      <c r="A16" s="49">
        <v>19769</v>
      </c>
      <c r="B16" s="50">
        <v>166226</v>
      </c>
      <c r="C16" s="49">
        <v>2020</v>
      </c>
      <c r="D16" s="49">
        <v>8</v>
      </c>
      <c r="E16" s="49" t="s">
        <v>63</v>
      </c>
      <c r="F16" s="49" t="s">
        <v>61</v>
      </c>
    </row>
    <row r="17" spans="1:6">
      <c r="A17" s="49">
        <v>19769</v>
      </c>
      <c r="B17" s="50">
        <v>21152117.725200001</v>
      </c>
      <c r="C17" s="49">
        <v>2020</v>
      </c>
      <c r="D17" s="49">
        <v>9</v>
      </c>
      <c r="E17" s="49" t="s">
        <v>60</v>
      </c>
      <c r="F17" s="49" t="s">
        <v>61</v>
      </c>
    </row>
    <row r="18" spans="1:6">
      <c r="A18" s="49">
        <v>19769</v>
      </c>
      <c r="B18" s="50">
        <v>1164440.4155999999</v>
      </c>
      <c r="C18" s="49">
        <v>2020</v>
      </c>
      <c r="D18" s="49">
        <v>9</v>
      </c>
      <c r="E18" s="49" t="s">
        <v>62</v>
      </c>
      <c r="F18" s="49" t="s">
        <v>61</v>
      </c>
    </row>
    <row r="19" spans="1:6">
      <c r="A19" s="49">
        <v>19769</v>
      </c>
      <c r="B19" s="50">
        <v>189344</v>
      </c>
      <c r="C19" s="49">
        <v>2020</v>
      </c>
      <c r="D19" s="49">
        <v>9</v>
      </c>
      <c r="E19" s="49" t="s">
        <v>63</v>
      </c>
      <c r="F19" s="49" t="s">
        <v>61</v>
      </c>
    </row>
    <row r="20" spans="1:6">
      <c r="A20" s="49">
        <v>19769</v>
      </c>
      <c r="B20" s="50">
        <v>21156597.970199998</v>
      </c>
      <c r="C20" s="49">
        <v>2020</v>
      </c>
      <c r="D20" s="49">
        <v>10</v>
      </c>
      <c r="E20" s="49" t="s">
        <v>60</v>
      </c>
      <c r="F20" s="49" t="s">
        <v>61</v>
      </c>
    </row>
    <row r="21" spans="1:6">
      <c r="A21" s="49">
        <v>19769</v>
      </c>
      <c r="B21" s="50">
        <v>1165306.1111999999</v>
      </c>
      <c r="C21" s="49">
        <v>2020</v>
      </c>
      <c r="D21" s="49">
        <v>10</v>
      </c>
      <c r="E21" s="49" t="s">
        <v>62</v>
      </c>
      <c r="F21" s="49" t="s">
        <v>61</v>
      </c>
    </row>
    <row r="22" spans="1:6">
      <c r="A22" s="49">
        <v>19769</v>
      </c>
      <c r="B22" s="50">
        <v>261359</v>
      </c>
      <c r="C22" s="49">
        <v>2020</v>
      </c>
      <c r="D22" s="49">
        <v>10</v>
      </c>
      <c r="E22" s="49" t="s">
        <v>63</v>
      </c>
      <c r="F22" s="49" t="s">
        <v>61</v>
      </c>
    </row>
    <row r="23" spans="1:6">
      <c r="A23" s="49">
        <v>19769</v>
      </c>
      <c r="B23" s="50">
        <v>21222903.101399999</v>
      </c>
      <c r="C23" s="49">
        <v>2020</v>
      </c>
      <c r="D23" s="49">
        <v>11</v>
      </c>
      <c r="E23" s="49" t="s">
        <v>60</v>
      </c>
      <c r="F23" s="49" t="s">
        <v>61</v>
      </c>
    </row>
    <row r="24" spans="1:6">
      <c r="A24" s="49">
        <v>19769</v>
      </c>
      <c r="B24" s="50">
        <v>1195121.466</v>
      </c>
      <c r="C24" s="49">
        <v>2020</v>
      </c>
      <c r="D24" s="49">
        <v>11</v>
      </c>
      <c r="E24" s="49" t="s">
        <v>62</v>
      </c>
      <c r="F24" s="49" t="s">
        <v>61</v>
      </c>
    </row>
    <row r="25" spans="1:6">
      <c r="A25" s="49">
        <v>19769</v>
      </c>
      <c r="B25" s="50">
        <v>328407</v>
      </c>
      <c r="C25" s="49">
        <v>2020</v>
      </c>
      <c r="D25" s="49">
        <v>11</v>
      </c>
      <c r="E25" s="49" t="s">
        <v>63</v>
      </c>
      <c r="F25" s="49" t="s">
        <v>61</v>
      </c>
    </row>
    <row r="26" spans="1:6">
      <c r="A26" s="49">
        <v>19769</v>
      </c>
      <c r="B26" s="50">
        <v>396396</v>
      </c>
      <c r="C26" s="49">
        <v>2020</v>
      </c>
      <c r="D26" s="49">
        <v>12</v>
      </c>
      <c r="E26" s="49" t="s">
        <v>63</v>
      </c>
      <c r="F26" s="49" t="s">
        <v>61</v>
      </c>
    </row>
    <row r="27" spans="1:6">
      <c r="A27" s="49">
        <v>19769</v>
      </c>
      <c r="B27" s="50">
        <v>21201348.4452</v>
      </c>
      <c r="C27" s="49">
        <v>2020</v>
      </c>
      <c r="D27" s="49">
        <v>12</v>
      </c>
      <c r="E27" s="49" t="s">
        <v>60</v>
      </c>
      <c r="F27" s="49" t="s">
        <v>61</v>
      </c>
    </row>
    <row r="28" spans="1:6">
      <c r="A28" s="49">
        <v>19769</v>
      </c>
      <c r="B28" s="50">
        <v>1309835.2805999999</v>
      </c>
      <c r="C28" s="49">
        <v>2020</v>
      </c>
      <c r="D28" s="49">
        <v>12</v>
      </c>
      <c r="E28" s="49" t="s">
        <v>62</v>
      </c>
      <c r="F28" s="49" t="s">
        <v>61</v>
      </c>
    </row>
    <row r="29" spans="1:6">
      <c r="A29" s="49">
        <v>19769</v>
      </c>
      <c r="B29" s="50">
        <v>21626226.066799998</v>
      </c>
      <c r="C29" s="49">
        <v>2021</v>
      </c>
      <c r="D29" s="49">
        <v>1</v>
      </c>
      <c r="E29" s="49" t="s">
        <v>60</v>
      </c>
      <c r="F29" s="49" t="s">
        <v>61</v>
      </c>
    </row>
    <row r="30" spans="1:6">
      <c r="A30" s="49">
        <v>19769</v>
      </c>
      <c r="B30" s="50">
        <v>389859</v>
      </c>
      <c r="C30" s="49">
        <v>2021</v>
      </c>
      <c r="D30" s="49">
        <v>1</v>
      </c>
      <c r="E30" s="49" t="s">
        <v>63</v>
      </c>
      <c r="F30" s="49" t="s">
        <v>61</v>
      </c>
    </row>
    <row r="31" spans="1:6">
      <c r="A31" s="49">
        <v>19769</v>
      </c>
      <c r="B31" s="50">
        <v>879282.13359999994</v>
      </c>
      <c r="C31" s="49">
        <v>2021</v>
      </c>
      <c r="D31" s="49">
        <v>2</v>
      </c>
      <c r="E31" s="49" t="s">
        <v>62</v>
      </c>
      <c r="F31" s="49" t="s">
        <v>61</v>
      </c>
    </row>
    <row r="32" spans="1:6">
      <c r="A32" s="49">
        <v>19769</v>
      </c>
      <c r="B32" s="50">
        <v>435253</v>
      </c>
      <c r="C32" s="49">
        <v>2021</v>
      </c>
      <c r="D32" s="49">
        <v>3</v>
      </c>
      <c r="E32" s="49" t="s">
        <v>63</v>
      </c>
      <c r="F32" s="49" t="s">
        <v>61</v>
      </c>
    </row>
    <row r="33" spans="1:6">
      <c r="A33" s="49">
        <v>19769</v>
      </c>
      <c r="B33" s="50">
        <v>46477</v>
      </c>
      <c r="C33" s="49">
        <v>2021</v>
      </c>
      <c r="D33" s="49">
        <v>3</v>
      </c>
      <c r="E33" s="49" t="s">
        <v>64</v>
      </c>
      <c r="F33" s="49" t="s">
        <v>61</v>
      </c>
    </row>
    <row r="34" spans="1:6">
      <c r="A34" s="49">
        <v>19769</v>
      </c>
      <c r="B34" s="50">
        <v>22049117.830699999</v>
      </c>
      <c r="C34" s="49">
        <v>2021</v>
      </c>
      <c r="D34" s="49">
        <v>4</v>
      </c>
      <c r="E34" s="49" t="s">
        <v>60</v>
      </c>
      <c r="F34" s="49" t="s">
        <v>61</v>
      </c>
    </row>
    <row r="35" spans="1:6">
      <c r="A35" s="49">
        <v>19769</v>
      </c>
      <c r="B35" s="50">
        <v>1050751.6226999999</v>
      </c>
      <c r="C35" s="49">
        <v>2021</v>
      </c>
      <c r="D35" s="49">
        <v>4</v>
      </c>
      <c r="E35" s="49" t="s">
        <v>62</v>
      </c>
      <c r="F35" s="49" t="s">
        <v>61</v>
      </c>
    </row>
    <row r="36" spans="1:6">
      <c r="A36" s="49">
        <v>19769</v>
      </c>
      <c r="B36" s="50">
        <v>463447</v>
      </c>
      <c r="C36" s="49">
        <v>2021</v>
      </c>
      <c r="D36" s="49">
        <v>4</v>
      </c>
      <c r="E36" s="49" t="s">
        <v>63</v>
      </c>
      <c r="F36" s="49" t="s">
        <v>61</v>
      </c>
    </row>
    <row r="37" spans="1:6">
      <c r="A37" s="49">
        <v>19769</v>
      </c>
      <c r="B37" s="50">
        <v>46477</v>
      </c>
      <c r="C37" s="49">
        <v>2021</v>
      </c>
      <c r="D37" s="49">
        <v>4</v>
      </c>
      <c r="E37" s="49" t="s">
        <v>64</v>
      </c>
      <c r="F37" s="49" t="s">
        <v>61</v>
      </c>
    </row>
    <row r="38" spans="1:6">
      <c r="A38" s="49">
        <v>19769</v>
      </c>
      <c r="B38" s="50">
        <v>30427776.0944</v>
      </c>
      <c r="C38" s="49">
        <v>2021</v>
      </c>
      <c r="D38" s="49">
        <v>5</v>
      </c>
      <c r="E38" s="49" t="s">
        <v>60</v>
      </c>
      <c r="F38" s="49" t="s">
        <v>61</v>
      </c>
    </row>
    <row r="39" spans="1:6">
      <c r="A39" s="49">
        <v>19769</v>
      </c>
      <c r="B39" s="50">
        <v>1069078.2198999999</v>
      </c>
      <c r="C39" s="49">
        <v>2021</v>
      </c>
      <c r="D39" s="49">
        <v>5</v>
      </c>
      <c r="E39" s="49" t="s">
        <v>62</v>
      </c>
      <c r="F39" s="49" t="s">
        <v>61</v>
      </c>
    </row>
    <row r="40" spans="1:6">
      <c r="A40" s="49">
        <v>19769</v>
      </c>
      <c r="B40" s="50">
        <v>652826</v>
      </c>
      <c r="C40" s="49">
        <v>2021</v>
      </c>
      <c r="D40" s="49">
        <v>5</v>
      </c>
      <c r="E40" s="49" t="s">
        <v>63</v>
      </c>
      <c r="F40" s="49" t="s">
        <v>61</v>
      </c>
    </row>
    <row r="41" spans="1:6">
      <c r="A41" s="49">
        <v>19769</v>
      </c>
      <c r="B41" s="50">
        <v>43812</v>
      </c>
      <c r="C41" s="49">
        <v>2021</v>
      </c>
      <c r="D41" s="49">
        <v>5</v>
      </c>
      <c r="E41" s="49" t="s">
        <v>64</v>
      </c>
      <c r="F41" s="49" t="s">
        <v>61</v>
      </c>
    </row>
    <row r="42" spans="1:6">
      <c r="A42" s="49">
        <v>19769</v>
      </c>
      <c r="B42" s="50">
        <v>980249.72770000005</v>
      </c>
      <c r="C42" s="49">
        <v>2021</v>
      </c>
      <c r="D42" s="49">
        <v>6</v>
      </c>
      <c r="E42" s="49" t="s">
        <v>62</v>
      </c>
      <c r="F42" s="49" t="s">
        <v>61</v>
      </c>
    </row>
    <row r="43" spans="1:6">
      <c r="A43" s="49">
        <v>19769</v>
      </c>
      <c r="B43" s="50">
        <v>798594</v>
      </c>
      <c r="C43" s="49">
        <v>2021</v>
      </c>
      <c r="D43" s="49">
        <v>6</v>
      </c>
      <c r="E43" s="49" t="s">
        <v>63</v>
      </c>
      <c r="F43" s="49" t="s">
        <v>61</v>
      </c>
    </row>
    <row r="44" spans="1:6">
      <c r="A44" s="49">
        <v>19769</v>
      </c>
      <c r="B44" s="50">
        <v>59514</v>
      </c>
      <c r="C44" s="49">
        <v>2021</v>
      </c>
      <c r="D44" s="49">
        <v>6</v>
      </c>
      <c r="E44" s="49" t="s">
        <v>64</v>
      </c>
      <c r="F44" s="49" t="s">
        <v>61</v>
      </c>
    </row>
    <row r="45" spans="1:6">
      <c r="A45" s="49">
        <v>19769</v>
      </c>
      <c r="B45" s="50">
        <v>30205392.9771</v>
      </c>
      <c r="C45" s="49">
        <v>2021</v>
      </c>
      <c r="D45" s="49">
        <v>7</v>
      </c>
      <c r="E45" s="49" t="s">
        <v>60</v>
      </c>
      <c r="F45" s="49" t="s">
        <v>61</v>
      </c>
    </row>
    <row r="46" spans="1:6">
      <c r="A46" s="49">
        <v>19769</v>
      </c>
      <c r="B46" s="50">
        <v>992942.41929999995</v>
      </c>
      <c r="C46" s="49">
        <v>2021</v>
      </c>
      <c r="D46" s="49">
        <v>7</v>
      </c>
      <c r="E46" s="49" t="s">
        <v>62</v>
      </c>
      <c r="F46" s="49" t="s">
        <v>61</v>
      </c>
    </row>
    <row r="47" spans="1:6">
      <c r="A47" s="49">
        <v>19769</v>
      </c>
      <c r="B47" s="50">
        <v>901914</v>
      </c>
      <c r="C47" s="49">
        <v>2021</v>
      </c>
      <c r="D47" s="49">
        <v>7</v>
      </c>
      <c r="E47" s="49" t="s">
        <v>63</v>
      </c>
      <c r="F47" s="49" t="s">
        <v>61</v>
      </c>
    </row>
    <row r="48" spans="1:6">
      <c r="A48" s="49">
        <v>19769</v>
      </c>
      <c r="B48" s="50">
        <v>30020060.4923</v>
      </c>
      <c r="C48" s="49">
        <v>2021</v>
      </c>
      <c r="D48" s="49">
        <v>8</v>
      </c>
      <c r="E48" s="49" t="s">
        <v>60</v>
      </c>
      <c r="F48" s="49" t="s">
        <v>61</v>
      </c>
    </row>
    <row r="49" spans="1:6">
      <c r="A49" s="49">
        <v>19769</v>
      </c>
      <c r="B49" s="50">
        <v>1152796.0793999999</v>
      </c>
      <c r="C49" s="49">
        <v>2021</v>
      </c>
      <c r="D49" s="49">
        <v>8</v>
      </c>
      <c r="E49" s="49" t="s">
        <v>62</v>
      </c>
      <c r="F49" s="49" t="s">
        <v>61</v>
      </c>
    </row>
    <row r="50" spans="1:6">
      <c r="A50" s="49">
        <v>19769</v>
      </c>
      <c r="B50" s="50">
        <v>1005921</v>
      </c>
      <c r="C50" s="49">
        <v>2021</v>
      </c>
      <c r="D50" s="49">
        <v>8</v>
      </c>
      <c r="E50" s="49" t="s">
        <v>63</v>
      </c>
      <c r="F50" s="49" t="s">
        <v>61</v>
      </c>
    </row>
    <row r="51" spans="1:6">
      <c r="A51" s="49">
        <v>19769</v>
      </c>
      <c r="B51" s="50">
        <v>65576</v>
      </c>
      <c r="C51" s="49">
        <v>2021</v>
      </c>
      <c r="D51" s="49">
        <v>8</v>
      </c>
      <c r="E51" s="49" t="s">
        <v>64</v>
      </c>
      <c r="F51" s="49" t="s">
        <v>61</v>
      </c>
    </row>
    <row r="52" spans="1:6">
      <c r="A52" s="49">
        <v>19769</v>
      </c>
      <c r="B52" s="50">
        <v>68240</v>
      </c>
      <c r="C52" s="49">
        <v>2021</v>
      </c>
      <c r="D52" s="49">
        <v>9</v>
      </c>
      <c r="E52" s="49" t="s">
        <v>64</v>
      </c>
      <c r="F52" s="49" t="s">
        <v>61</v>
      </c>
    </row>
    <row r="53" spans="1:6">
      <c r="A53" s="49">
        <v>19769</v>
      </c>
      <c r="B53" s="50">
        <v>30120871.5198</v>
      </c>
      <c r="C53" s="49">
        <v>2021</v>
      </c>
      <c r="D53" s="49">
        <v>9</v>
      </c>
      <c r="E53" s="49" t="s">
        <v>60</v>
      </c>
      <c r="F53" s="49" t="s">
        <v>61</v>
      </c>
    </row>
    <row r="54" spans="1:6">
      <c r="A54" s="49">
        <v>19769</v>
      </c>
      <c r="B54" s="50">
        <v>1187944.6562000001</v>
      </c>
      <c r="C54" s="49">
        <v>2021</v>
      </c>
      <c r="D54" s="49">
        <v>9</v>
      </c>
      <c r="E54" s="49" t="s">
        <v>62</v>
      </c>
      <c r="F54" s="49" t="s">
        <v>61</v>
      </c>
    </row>
    <row r="55" spans="1:6">
      <c r="A55" s="49">
        <v>19769</v>
      </c>
      <c r="B55" s="50">
        <v>1045382</v>
      </c>
      <c r="C55" s="49">
        <v>2021</v>
      </c>
      <c r="D55" s="49">
        <v>9</v>
      </c>
      <c r="E55" s="49" t="s">
        <v>63</v>
      </c>
      <c r="F55" s="49" t="s">
        <v>61</v>
      </c>
    </row>
    <row r="56" spans="1:6">
      <c r="A56" s="49">
        <v>19769</v>
      </c>
      <c r="B56" s="50">
        <v>30249409.784699999</v>
      </c>
      <c r="C56" s="49">
        <v>2021</v>
      </c>
      <c r="D56" s="49">
        <v>10</v>
      </c>
      <c r="E56" s="49" t="s">
        <v>60</v>
      </c>
      <c r="F56" s="49" t="s">
        <v>61</v>
      </c>
    </row>
    <row r="57" spans="1:6">
      <c r="A57" s="49">
        <v>19769</v>
      </c>
      <c r="B57" s="50">
        <v>1129046.5469</v>
      </c>
      <c r="C57" s="49">
        <v>2021</v>
      </c>
      <c r="D57" s="49">
        <v>10</v>
      </c>
      <c r="E57" s="49" t="s">
        <v>62</v>
      </c>
      <c r="F57" s="49" t="s">
        <v>61</v>
      </c>
    </row>
    <row r="58" spans="1:6">
      <c r="A58" s="49">
        <v>19769</v>
      </c>
      <c r="B58" s="50">
        <v>1117540</v>
      </c>
      <c r="C58" s="49">
        <v>2021</v>
      </c>
      <c r="D58" s="49">
        <v>10</v>
      </c>
      <c r="E58" s="49" t="s">
        <v>63</v>
      </c>
      <c r="F58" s="49" t="s">
        <v>61</v>
      </c>
    </row>
    <row r="59" spans="1:6">
      <c r="A59" s="49">
        <v>19769</v>
      </c>
      <c r="B59" s="50">
        <v>68240</v>
      </c>
      <c r="C59" s="49">
        <v>2021</v>
      </c>
      <c r="D59" s="49">
        <v>10</v>
      </c>
      <c r="E59" s="49" t="s">
        <v>64</v>
      </c>
      <c r="F59" s="49" t="s">
        <v>61</v>
      </c>
    </row>
    <row r="60" spans="1:6">
      <c r="A60" s="49">
        <v>19769</v>
      </c>
      <c r="B60" s="50">
        <v>64556</v>
      </c>
      <c r="C60" s="49">
        <v>2021</v>
      </c>
      <c r="D60" s="49">
        <v>11</v>
      </c>
      <c r="E60" s="49" t="s">
        <v>64</v>
      </c>
      <c r="F60" s="49" t="s">
        <v>61</v>
      </c>
    </row>
    <row r="61" spans="1:6">
      <c r="A61" s="49">
        <v>19769</v>
      </c>
      <c r="B61" s="50">
        <v>30189562.308800001</v>
      </c>
      <c r="C61" s="49">
        <v>2021</v>
      </c>
      <c r="D61" s="49">
        <v>11</v>
      </c>
      <c r="E61" s="49" t="s">
        <v>60</v>
      </c>
      <c r="F61" s="49" t="s">
        <v>61</v>
      </c>
    </row>
    <row r="62" spans="1:6">
      <c r="A62" s="49">
        <v>19769</v>
      </c>
      <c r="B62" s="50">
        <v>1190896.9953999999</v>
      </c>
      <c r="C62" s="49">
        <v>2021</v>
      </c>
      <c r="D62" s="49">
        <v>11</v>
      </c>
      <c r="E62" s="49" t="s">
        <v>62</v>
      </c>
      <c r="F62" s="49" t="s">
        <v>61</v>
      </c>
    </row>
    <row r="63" spans="1:6">
      <c r="A63" s="49">
        <v>19769</v>
      </c>
      <c r="B63" s="50">
        <v>1190655</v>
      </c>
      <c r="C63" s="49">
        <v>2021</v>
      </c>
      <c r="D63" s="49">
        <v>11</v>
      </c>
      <c r="E63" s="49" t="s">
        <v>63</v>
      </c>
      <c r="F63" s="49" t="s">
        <v>61</v>
      </c>
    </row>
    <row r="64" spans="1:6">
      <c r="A64" s="49">
        <v>19769</v>
      </c>
      <c r="B64" s="50">
        <v>64556</v>
      </c>
      <c r="C64" s="49">
        <v>2021</v>
      </c>
      <c r="D64" s="49">
        <v>12</v>
      </c>
      <c r="E64" s="49" t="s">
        <v>64</v>
      </c>
      <c r="F64" s="49" t="s">
        <v>61</v>
      </c>
    </row>
    <row r="65" spans="1:6">
      <c r="A65" s="49">
        <v>19769</v>
      </c>
      <c r="B65" s="50">
        <v>30275308.8893</v>
      </c>
      <c r="C65" s="49">
        <v>2021</v>
      </c>
      <c r="D65" s="49">
        <v>12</v>
      </c>
      <c r="E65" s="49" t="s">
        <v>60</v>
      </c>
      <c r="F65" s="49" t="s">
        <v>61</v>
      </c>
    </row>
    <row r="66" spans="1:6">
      <c r="A66" s="49">
        <v>19769</v>
      </c>
      <c r="B66" s="50">
        <v>1190450.9676000001</v>
      </c>
      <c r="C66" s="49">
        <v>2021</v>
      </c>
      <c r="D66" s="49">
        <v>12</v>
      </c>
      <c r="E66" s="49" t="s">
        <v>62</v>
      </c>
      <c r="F66" s="49" t="s">
        <v>61</v>
      </c>
    </row>
    <row r="67" spans="1:6">
      <c r="A67" s="49">
        <v>19769</v>
      </c>
      <c r="B67" s="50">
        <v>1276660</v>
      </c>
      <c r="C67" s="49">
        <v>2021</v>
      </c>
      <c r="D67" s="49">
        <v>12</v>
      </c>
      <c r="E67" s="49" t="s">
        <v>63</v>
      </c>
      <c r="F67" s="49" t="s">
        <v>61</v>
      </c>
    </row>
    <row r="68" spans="1:6">
      <c r="A68" s="49">
        <v>19769</v>
      </c>
      <c r="B68" s="50">
        <v>68146</v>
      </c>
      <c r="C68" s="49">
        <v>2022</v>
      </c>
      <c r="D68" s="49">
        <v>1</v>
      </c>
      <c r="E68" s="49" t="s">
        <v>64</v>
      </c>
      <c r="F68" s="49" t="s">
        <v>61</v>
      </c>
    </row>
    <row r="69" spans="1:6">
      <c r="A69" s="49">
        <v>19769</v>
      </c>
      <c r="B69" s="50">
        <v>32383077.350400001</v>
      </c>
      <c r="C69" s="49">
        <v>2022</v>
      </c>
      <c r="D69" s="49">
        <v>1</v>
      </c>
      <c r="E69" s="49" t="s">
        <v>60</v>
      </c>
      <c r="F69" s="49" t="s">
        <v>61</v>
      </c>
    </row>
    <row r="70" spans="1:6">
      <c r="A70" s="49">
        <v>19769</v>
      </c>
      <c r="B70" s="50">
        <v>1222146.5471999999</v>
      </c>
      <c r="C70" s="49">
        <v>2022</v>
      </c>
      <c r="D70" s="49">
        <v>1</v>
      </c>
      <c r="E70" s="49" t="s">
        <v>62</v>
      </c>
      <c r="F70" s="49" t="s">
        <v>61</v>
      </c>
    </row>
    <row r="71" spans="1:6">
      <c r="A71" s="49">
        <v>19769</v>
      </c>
      <c r="B71" s="50">
        <v>1458275</v>
      </c>
      <c r="C71" s="49">
        <v>2022</v>
      </c>
      <c r="D71" s="49">
        <v>1</v>
      </c>
      <c r="E71" s="49" t="s">
        <v>63</v>
      </c>
      <c r="F71" s="49" t="s">
        <v>61</v>
      </c>
    </row>
    <row r="72" spans="1:6">
      <c r="A72" s="49">
        <v>19769</v>
      </c>
      <c r="B72" s="50">
        <v>72420</v>
      </c>
      <c r="C72" s="49">
        <v>2022</v>
      </c>
      <c r="D72" s="49">
        <v>2</v>
      </c>
      <c r="E72" s="49" t="s">
        <v>64</v>
      </c>
      <c r="F72" s="49" t="s">
        <v>61</v>
      </c>
    </row>
    <row r="73" spans="1:6">
      <c r="A73" s="49">
        <v>19769</v>
      </c>
      <c r="B73" s="50">
        <v>32670042.719999999</v>
      </c>
      <c r="C73" s="49">
        <v>2022</v>
      </c>
      <c r="D73" s="49">
        <v>2</v>
      </c>
      <c r="E73" s="49" t="s">
        <v>60</v>
      </c>
      <c r="F73" s="49" t="s">
        <v>61</v>
      </c>
    </row>
    <row r="74" spans="1:6">
      <c r="A74" s="49">
        <v>19769</v>
      </c>
      <c r="B74" s="50">
        <v>1203904.4927999999</v>
      </c>
      <c r="C74" s="49">
        <v>2022</v>
      </c>
      <c r="D74" s="49">
        <v>2</v>
      </c>
      <c r="E74" s="49" t="s">
        <v>62</v>
      </c>
      <c r="F74" s="49" t="s">
        <v>61</v>
      </c>
    </row>
    <row r="75" spans="1:6">
      <c r="A75" s="49">
        <v>19769</v>
      </c>
      <c r="B75" s="50">
        <v>1445747</v>
      </c>
      <c r="C75" s="49">
        <v>2022</v>
      </c>
      <c r="D75" s="49">
        <v>2</v>
      </c>
      <c r="E75" s="49" t="s">
        <v>63</v>
      </c>
      <c r="F75" s="49" t="s">
        <v>61</v>
      </c>
    </row>
    <row r="76" spans="1:6">
      <c r="A76" s="49">
        <v>19769</v>
      </c>
      <c r="B76" s="50">
        <v>132811</v>
      </c>
      <c r="C76" s="49">
        <v>2022</v>
      </c>
      <c r="D76" s="49">
        <v>3</v>
      </c>
      <c r="E76" s="49" t="s">
        <v>64</v>
      </c>
      <c r="F76" s="49" t="s">
        <v>61</v>
      </c>
    </row>
    <row r="77" spans="1:6">
      <c r="A77" s="49">
        <v>19769</v>
      </c>
      <c r="B77" s="50">
        <v>40569376.895999998</v>
      </c>
      <c r="C77" s="49">
        <v>2022</v>
      </c>
      <c r="D77" s="49">
        <v>3</v>
      </c>
      <c r="E77" s="49" t="s">
        <v>60</v>
      </c>
      <c r="F77" s="49" t="s">
        <v>61</v>
      </c>
    </row>
    <row r="78" spans="1:6">
      <c r="A78" s="49">
        <v>19769</v>
      </c>
      <c r="B78" s="50">
        <v>1688368.7279999999</v>
      </c>
      <c r="C78" s="49">
        <v>2022</v>
      </c>
      <c r="D78" s="49">
        <v>3</v>
      </c>
      <c r="E78" s="49" t="s">
        <v>62</v>
      </c>
      <c r="F78" s="49" t="s">
        <v>61</v>
      </c>
    </row>
    <row r="79" spans="1:6">
      <c r="A79" s="49">
        <v>19769</v>
      </c>
      <c r="B79" s="50">
        <v>1881790</v>
      </c>
      <c r="C79" s="49">
        <v>2022</v>
      </c>
      <c r="D79" s="49">
        <v>3</v>
      </c>
      <c r="E79" s="49" t="s">
        <v>63</v>
      </c>
      <c r="F79" s="49" t="s">
        <v>61</v>
      </c>
    </row>
    <row r="80" spans="1:6">
      <c r="A80" s="49">
        <v>19769</v>
      </c>
      <c r="B80" s="50">
        <v>129729</v>
      </c>
      <c r="C80" s="49">
        <v>2022</v>
      </c>
      <c r="D80" s="49">
        <v>4</v>
      </c>
      <c r="E80" s="49" t="s">
        <v>64</v>
      </c>
      <c r="F80" s="49" t="s">
        <v>61</v>
      </c>
    </row>
    <row r="81" spans="1:6">
      <c r="A81" s="49">
        <v>19769</v>
      </c>
      <c r="B81" s="50">
        <v>40227118.68</v>
      </c>
      <c r="C81" s="49">
        <v>2022</v>
      </c>
      <c r="D81" s="49">
        <v>4</v>
      </c>
      <c r="E81" s="49" t="s">
        <v>60</v>
      </c>
      <c r="F81" s="49" t="s">
        <v>61</v>
      </c>
    </row>
    <row r="82" spans="1:6">
      <c r="A82" s="49">
        <v>19769</v>
      </c>
      <c r="B82" s="50">
        <v>2019923.112</v>
      </c>
      <c r="C82" s="49">
        <v>2022</v>
      </c>
      <c r="D82" s="49">
        <v>4</v>
      </c>
      <c r="E82" s="49" t="s">
        <v>62</v>
      </c>
      <c r="F82" s="49" t="s">
        <v>61</v>
      </c>
    </row>
    <row r="83" spans="1:6">
      <c r="A83" s="49">
        <v>19769</v>
      </c>
      <c r="B83" s="50">
        <v>2008379</v>
      </c>
      <c r="C83" s="49">
        <v>2022</v>
      </c>
      <c r="D83" s="49">
        <v>4</v>
      </c>
      <c r="E83" s="49" t="s">
        <v>63</v>
      </c>
      <c r="F83" s="49" t="s">
        <v>61</v>
      </c>
    </row>
    <row r="84" spans="1:6">
      <c r="A84" s="49">
        <v>19769</v>
      </c>
      <c r="B84" s="50">
        <v>141449</v>
      </c>
      <c r="C84" s="49">
        <v>2022</v>
      </c>
      <c r="D84" s="49">
        <v>5</v>
      </c>
      <c r="E84" s="49" t="s">
        <v>64</v>
      </c>
      <c r="F84" s="49" t="s">
        <v>61</v>
      </c>
    </row>
    <row r="85" spans="1:6">
      <c r="A85" s="49">
        <v>19769</v>
      </c>
      <c r="B85" s="50">
        <v>40322622.408</v>
      </c>
      <c r="C85" s="49">
        <v>2022</v>
      </c>
      <c r="D85" s="49">
        <v>5</v>
      </c>
      <c r="E85" s="49" t="s">
        <v>60</v>
      </c>
      <c r="F85" s="49" t="s">
        <v>61</v>
      </c>
    </row>
    <row r="86" spans="1:6">
      <c r="A86" s="49">
        <v>19769</v>
      </c>
      <c r="B86" s="50">
        <v>2075103.24</v>
      </c>
      <c r="C86" s="49">
        <v>2022</v>
      </c>
      <c r="D86" s="49">
        <v>5</v>
      </c>
      <c r="E86" s="49" t="s">
        <v>62</v>
      </c>
      <c r="F86" s="49" t="s">
        <v>61</v>
      </c>
    </row>
    <row r="87" spans="1:6">
      <c r="A87" s="49">
        <v>19769</v>
      </c>
      <c r="B87" s="50">
        <v>1988723</v>
      </c>
      <c r="C87" s="49">
        <v>2022</v>
      </c>
      <c r="D87" s="49">
        <v>5</v>
      </c>
      <c r="E87" s="49" t="s">
        <v>63</v>
      </c>
      <c r="F87" s="49" t="s">
        <v>61</v>
      </c>
    </row>
    <row r="88" spans="1:6">
      <c r="A88" s="49">
        <v>19769</v>
      </c>
      <c r="B88" s="50">
        <v>134826</v>
      </c>
      <c r="C88" s="49">
        <v>2022</v>
      </c>
      <c r="D88" s="49">
        <v>6</v>
      </c>
      <c r="E88" s="49" t="s">
        <v>64</v>
      </c>
      <c r="F88" s="49" t="s">
        <v>61</v>
      </c>
    </row>
    <row r="89" spans="1:6">
      <c r="A89" s="49">
        <v>19769</v>
      </c>
      <c r="B89" s="50">
        <v>40319026.68</v>
      </c>
      <c r="C89" s="49">
        <v>2022</v>
      </c>
      <c r="D89" s="49">
        <v>6</v>
      </c>
      <c r="E89" s="49" t="s">
        <v>60</v>
      </c>
      <c r="F89" s="49" t="s">
        <v>61</v>
      </c>
    </row>
    <row r="90" spans="1:6">
      <c r="A90" s="49">
        <v>19769</v>
      </c>
      <c r="B90" s="50">
        <v>2086610.2320000001</v>
      </c>
      <c r="C90" s="49">
        <v>2022</v>
      </c>
      <c r="D90" s="49">
        <v>6</v>
      </c>
      <c r="E90" s="49" t="s">
        <v>62</v>
      </c>
      <c r="F90" s="49" t="s">
        <v>61</v>
      </c>
    </row>
    <row r="91" spans="1:6">
      <c r="A91" s="49">
        <v>19769</v>
      </c>
      <c r="B91" s="50">
        <v>2038678</v>
      </c>
      <c r="C91" s="49">
        <v>2022</v>
      </c>
      <c r="D91" s="49">
        <v>6</v>
      </c>
      <c r="E91" s="49" t="s">
        <v>63</v>
      </c>
      <c r="F91" s="49" t="s">
        <v>61</v>
      </c>
    </row>
    <row r="92" spans="1:6">
      <c r="A92" s="49">
        <v>19769</v>
      </c>
      <c r="B92" s="50">
        <v>142999</v>
      </c>
      <c r="C92" s="49">
        <v>2022</v>
      </c>
      <c r="D92" s="49">
        <v>7</v>
      </c>
      <c r="E92" s="49" t="s">
        <v>64</v>
      </c>
      <c r="F92" s="49" t="s">
        <v>61</v>
      </c>
    </row>
    <row r="93" spans="1:6">
      <c r="A93" s="49">
        <v>19769</v>
      </c>
      <c r="B93" s="50">
        <v>40668754.008000001</v>
      </c>
      <c r="C93" s="49">
        <v>2022</v>
      </c>
      <c r="D93" s="49">
        <v>7</v>
      </c>
      <c r="E93" s="49" t="s">
        <v>60</v>
      </c>
      <c r="F93" s="49" t="s">
        <v>61</v>
      </c>
    </row>
    <row r="94" spans="1:6">
      <c r="A94" s="49">
        <v>19769</v>
      </c>
      <c r="B94" s="50">
        <v>1794959.3759999999</v>
      </c>
      <c r="C94" s="49">
        <v>2022</v>
      </c>
      <c r="D94" s="49">
        <v>7</v>
      </c>
      <c r="E94" s="49" t="s">
        <v>62</v>
      </c>
      <c r="F94" s="49" t="s">
        <v>61</v>
      </c>
    </row>
    <row r="95" spans="1:6">
      <c r="A95" s="49">
        <v>19769</v>
      </c>
      <c r="B95" s="50">
        <v>2041808</v>
      </c>
      <c r="C95" s="49">
        <v>2022</v>
      </c>
      <c r="D95" s="49">
        <v>7</v>
      </c>
      <c r="E95" s="49" t="s">
        <v>63</v>
      </c>
      <c r="F95" s="49" t="s">
        <v>61</v>
      </c>
    </row>
    <row r="96" spans="1:6">
      <c r="A96" s="49">
        <v>19769</v>
      </c>
      <c r="B96" s="50">
        <v>144605</v>
      </c>
      <c r="C96" s="49">
        <v>2022</v>
      </c>
      <c r="D96" s="49">
        <v>8</v>
      </c>
      <c r="E96" s="49" t="s">
        <v>64</v>
      </c>
      <c r="F96" s="49" t="s">
        <v>61</v>
      </c>
    </row>
    <row r="97" spans="1:6">
      <c r="A97" s="49">
        <v>19769</v>
      </c>
      <c r="B97" s="50">
        <v>40792256.832000002</v>
      </c>
      <c r="C97" s="49">
        <v>2022</v>
      </c>
      <c r="D97" s="49">
        <v>8</v>
      </c>
      <c r="E97" s="49" t="s">
        <v>60</v>
      </c>
      <c r="F97" s="49" t="s">
        <v>61</v>
      </c>
    </row>
    <row r="98" spans="1:6">
      <c r="A98" s="49">
        <v>19769</v>
      </c>
      <c r="B98" s="50">
        <v>1761491.6159999999</v>
      </c>
      <c r="C98" s="49">
        <v>2022</v>
      </c>
      <c r="D98" s="49">
        <v>8</v>
      </c>
      <c r="E98" s="49" t="s">
        <v>62</v>
      </c>
      <c r="F98" s="49" t="s">
        <v>61</v>
      </c>
    </row>
    <row r="99" spans="1:6">
      <c r="A99" s="49">
        <v>19769</v>
      </c>
      <c r="B99" s="50">
        <v>2088458</v>
      </c>
      <c r="C99" s="49">
        <v>2022</v>
      </c>
      <c r="D99" s="49">
        <v>8</v>
      </c>
      <c r="E99" s="49" t="s">
        <v>63</v>
      </c>
      <c r="F99" s="49" t="s">
        <v>61</v>
      </c>
    </row>
    <row r="100" spans="1:6">
      <c r="A100" s="49">
        <v>19769</v>
      </c>
      <c r="B100" s="50">
        <v>137522</v>
      </c>
      <c r="C100" s="49">
        <v>2022</v>
      </c>
      <c r="D100" s="49">
        <v>9</v>
      </c>
      <c r="E100" s="49" t="s">
        <v>64</v>
      </c>
      <c r="F100" s="49" t="s">
        <v>61</v>
      </c>
    </row>
    <row r="101" spans="1:6">
      <c r="A101" s="49">
        <v>19769</v>
      </c>
      <c r="B101" s="50">
        <v>40821762.887999997</v>
      </c>
      <c r="C101" s="49">
        <v>2022</v>
      </c>
      <c r="D101" s="49">
        <v>9</v>
      </c>
      <c r="E101" s="49" t="s">
        <v>60</v>
      </c>
      <c r="F101" s="49" t="s">
        <v>61</v>
      </c>
    </row>
    <row r="102" spans="1:6">
      <c r="A102" s="49">
        <v>19769</v>
      </c>
      <c r="B102" s="50">
        <v>1923333.6</v>
      </c>
      <c r="C102" s="49">
        <v>2022</v>
      </c>
      <c r="D102" s="49">
        <v>9</v>
      </c>
      <c r="E102" s="49" t="s">
        <v>62</v>
      </c>
      <c r="F102" s="49" t="s">
        <v>61</v>
      </c>
    </row>
    <row r="103" spans="1:6">
      <c r="A103" s="49">
        <v>19769</v>
      </c>
      <c r="B103" s="50">
        <v>2133179</v>
      </c>
      <c r="C103" s="49">
        <v>2022</v>
      </c>
      <c r="D103" s="49">
        <v>9</v>
      </c>
      <c r="E103" s="49" t="s">
        <v>63</v>
      </c>
      <c r="F103" s="49" t="s">
        <v>61</v>
      </c>
    </row>
    <row r="104" spans="1:6">
      <c r="A104" s="49">
        <v>19769</v>
      </c>
      <c r="B104" s="50">
        <v>40947884.824000001</v>
      </c>
      <c r="C104" s="49">
        <v>2022</v>
      </c>
      <c r="D104" s="49">
        <v>10</v>
      </c>
      <c r="E104" s="49" t="s">
        <v>60</v>
      </c>
      <c r="F104" s="49" t="s">
        <v>61</v>
      </c>
    </row>
    <row r="105" spans="1:6">
      <c r="A105" s="49">
        <v>19769</v>
      </c>
      <c r="B105" s="50">
        <v>4146965.88</v>
      </c>
      <c r="C105" s="49">
        <v>2022</v>
      </c>
      <c r="D105" s="49">
        <v>10</v>
      </c>
      <c r="E105" s="49" t="s">
        <v>63</v>
      </c>
      <c r="F105" s="49" t="s">
        <v>61</v>
      </c>
    </row>
    <row r="106" spans="1:6">
      <c r="A106" s="49">
        <v>19769</v>
      </c>
      <c r="B106" s="50">
        <v>41142427.064000003</v>
      </c>
      <c r="C106" s="49">
        <v>2022</v>
      </c>
      <c r="D106" s="49">
        <v>11</v>
      </c>
      <c r="E106" s="49" t="s">
        <v>60</v>
      </c>
      <c r="F106" s="49" t="s">
        <v>61</v>
      </c>
    </row>
    <row r="107" spans="1:6">
      <c r="A107" s="49">
        <v>19769</v>
      </c>
      <c r="B107" s="50">
        <v>4111476.0320000001</v>
      </c>
      <c r="C107" s="49">
        <v>2022</v>
      </c>
      <c r="D107" s="49">
        <v>11</v>
      </c>
      <c r="E107" s="49" t="s">
        <v>63</v>
      </c>
      <c r="F107" s="49" t="s">
        <v>61</v>
      </c>
    </row>
    <row r="108" spans="1:6">
      <c r="A108" s="49">
        <v>19769</v>
      </c>
      <c r="B108" s="50">
        <v>41293968.023999996</v>
      </c>
      <c r="C108" s="49">
        <v>2022</v>
      </c>
      <c r="D108" s="49">
        <v>12</v>
      </c>
      <c r="E108" s="49" t="s">
        <v>60</v>
      </c>
      <c r="F108" s="49" t="s">
        <v>61</v>
      </c>
    </row>
    <row r="109" spans="1:6">
      <c r="A109" s="49">
        <v>19769</v>
      </c>
      <c r="B109" s="50">
        <v>4435216.216</v>
      </c>
      <c r="C109" s="49">
        <v>2022</v>
      </c>
      <c r="D109" s="49">
        <v>12</v>
      </c>
      <c r="E109" s="49" t="s">
        <v>63</v>
      </c>
      <c r="F109" s="49" t="s">
        <v>61</v>
      </c>
    </row>
    <row r="110" spans="1:6">
      <c r="A110" s="49">
        <v>19769</v>
      </c>
      <c r="B110" s="50">
        <v>41056608.615999997</v>
      </c>
      <c r="C110" s="49">
        <v>2023</v>
      </c>
      <c r="D110" s="49">
        <v>1</v>
      </c>
      <c r="E110" s="49" t="s">
        <v>60</v>
      </c>
      <c r="F110" s="49" t="s">
        <v>61</v>
      </c>
    </row>
    <row r="111" spans="1:6">
      <c r="A111" s="49">
        <v>19769</v>
      </c>
      <c r="B111" s="50">
        <v>4705722.5760000004</v>
      </c>
      <c r="C111" s="49">
        <v>2023</v>
      </c>
      <c r="D111" s="49">
        <v>1</v>
      </c>
      <c r="E111" s="49" t="s">
        <v>63</v>
      </c>
      <c r="F111" s="49" t="s">
        <v>61</v>
      </c>
    </row>
    <row r="112" spans="1:6">
      <c r="A112" s="49">
        <v>19769</v>
      </c>
      <c r="B112" s="50">
        <v>47735061.345700003</v>
      </c>
      <c r="C112" s="49">
        <v>2023</v>
      </c>
      <c r="D112" s="49">
        <v>2</v>
      </c>
      <c r="E112" s="49" t="s">
        <v>60</v>
      </c>
      <c r="F112" s="49" t="s">
        <v>61</v>
      </c>
    </row>
    <row r="113" spans="1:6">
      <c r="A113" s="49">
        <v>19769</v>
      </c>
      <c r="B113" s="50">
        <v>5530953.4758000001</v>
      </c>
      <c r="C113" s="49">
        <v>2023</v>
      </c>
      <c r="D113" s="49">
        <v>2</v>
      </c>
      <c r="E113" s="49" t="s">
        <v>63</v>
      </c>
      <c r="F113" s="49" t="s">
        <v>61</v>
      </c>
    </row>
    <row r="114" spans="1:6">
      <c r="A114" s="49">
        <v>19769</v>
      </c>
      <c r="B114" s="50">
        <v>47519892.544799998</v>
      </c>
      <c r="C114" s="49">
        <v>2023</v>
      </c>
      <c r="D114" s="49">
        <v>3</v>
      </c>
      <c r="E114" s="49" t="s">
        <v>60</v>
      </c>
      <c r="F114" s="49" t="s">
        <v>61</v>
      </c>
    </row>
    <row r="115" spans="1:6">
      <c r="A115" s="49">
        <v>19769</v>
      </c>
      <c r="B115" s="50">
        <v>5726359.2328000003</v>
      </c>
      <c r="C115" s="49">
        <v>2023</v>
      </c>
      <c r="D115" s="49">
        <v>3</v>
      </c>
      <c r="E115" s="49" t="s">
        <v>63</v>
      </c>
      <c r="F115" s="49" t="s">
        <v>61</v>
      </c>
    </row>
    <row r="116" spans="1:6">
      <c r="A116" s="49">
        <v>19770</v>
      </c>
      <c r="B116" s="50">
        <v>16066887.4496</v>
      </c>
      <c r="C116" s="49">
        <v>2020</v>
      </c>
      <c r="D116" s="49">
        <v>4</v>
      </c>
      <c r="E116" s="49" t="s">
        <v>60</v>
      </c>
      <c r="F116" s="49" t="s">
        <v>61</v>
      </c>
    </row>
    <row r="117" spans="1:6">
      <c r="A117" s="49">
        <v>19770</v>
      </c>
      <c r="B117" s="50">
        <v>758281.18599999999</v>
      </c>
      <c r="C117" s="49">
        <v>2020</v>
      </c>
      <c r="D117" s="49">
        <v>4</v>
      </c>
      <c r="E117" s="49" t="s">
        <v>62</v>
      </c>
      <c r="F117" s="49" t="s">
        <v>61</v>
      </c>
    </row>
    <row r="118" spans="1:6">
      <c r="A118" s="49">
        <v>19770</v>
      </c>
      <c r="B118" s="50">
        <v>41202</v>
      </c>
      <c r="C118" s="49">
        <v>2020</v>
      </c>
      <c r="D118" s="49">
        <v>4</v>
      </c>
      <c r="E118" s="49" t="s">
        <v>63</v>
      </c>
      <c r="F118" s="49" t="s">
        <v>61</v>
      </c>
    </row>
    <row r="119" spans="1:6">
      <c r="A119" s="49">
        <v>19770</v>
      </c>
      <c r="B119" s="50">
        <v>16627103.1186</v>
      </c>
      <c r="C119" s="49">
        <v>2020</v>
      </c>
      <c r="D119" s="49">
        <v>5</v>
      </c>
      <c r="E119" s="49" t="s">
        <v>60</v>
      </c>
      <c r="F119" s="49" t="s">
        <v>61</v>
      </c>
    </row>
    <row r="120" spans="1:6">
      <c r="A120" s="49">
        <v>19770</v>
      </c>
      <c r="B120" s="50">
        <v>775050.72320000001</v>
      </c>
      <c r="C120" s="49">
        <v>2020</v>
      </c>
      <c r="D120" s="49">
        <v>5</v>
      </c>
      <c r="E120" s="49" t="s">
        <v>62</v>
      </c>
      <c r="F120" s="49" t="s">
        <v>61</v>
      </c>
    </row>
    <row r="121" spans="1:6">
      <c r="A121" s="49">
        <v>19770</v>
      </c>
      <c r="B121" s="50">
        <v>50258</v>
      </c>
      <c r="C121" s="49">
        <v>2020</v>
      </c>
      <c r="D121" s="49">
        <v>5</v>
      </c>
      <c r="E121" s="49" t="s">
        <v>63</v>
      </c>
      <c r="F121" s="49" t="s">
        <v>61</v>
      </c>
    </row>
    <row r="122" spans="1:6">
      <c r="A122" s="49">
        <v>19770</v>
      </c>
      <c r="B122" s="50">
        <v>16659168.510399999</v>
      </c>
      <c r="C122" s="49">
        <v>2020</v>
      </c>
      <c r="D122" s="49">
        <v>6</v>
      </c>
      <c r="E122" s="49" t="s">
        <v>60</v>
      </c>
      <c r="F122" s="49" t="s">
        <v>61</v>
      </c>
    </row>
    <row r="123" spans="1:6">
      <c r="A123" s="49">
        <v>19770</v>
      </c>
      <c r="B123" s="50">
        <v>837606.45279999997</v>
      </c>
      <c r="C123" s="49">
        <v>2020</v>
      </c>
      <c r="D123" s="49">
        <v>6</v>
      </c>
      <c r="E123" s="49" t="s">
        <v>62</v>
      </c>
      <c r="F123" s="49" t="s">
        <v>61</v>
      </c>
    </row>
    <row r="124" spans="1:6">
      <c r="A124" s="49">
        <v>19770</v>
      </c>
      <c r="B124" s="50">
        <v>55907</v>
      </c>
      <c r="C124" s="49">
        <v>2020</v>
      </c>
      <c r="D124" s="49">
        <v>6</v>
      </c>
      <c r="E124" s="49" t="s">
        <v>63</v>
      </c>
      <c r="F124" s="49" t="s">
        <v>61</v>
      </c>
    </row>
    <row r="125" spans="1:6">
      <c r="A125" s="49">
        <v>19770</v>
      </c>
      <c r="B125" s="50">
        <v>16750383.948999999</v>
      </c>
      <c r="C125" s="49">
        <v>2020</v>
      </c>
      <c r="D125" s="49">
        <v>7</v>
      </c>
      <c r="E125" s="49" t="s">
        <v>60</v>
      </c>
      <c r="F125" s="49" t="s">
        <v>61</v>
      </c>
    </row>
    <row r="126" spans="1:6">
      <c r="A126" s="49">
        <v>19770</v>
      </c>
      <c r="B126" s="50">
        <v>834107.32339999999</v>
      </c>
      <c r="C126" s="49">
        <v>2020</v>
      </c>
      <c r="D126" s="49">
        <v>7</v>
      </c>
      <c r="E126" s="49" t="s">
        <v>62</v>
      </c>
      <c r="F126" s="49" t="s">
        <v>61</v>
      </c>
    </row>
    <row r="127" spans="1:6">
      <c r="A127" s="49">
        <v>19770</v>
      </c>
      <c r="B127" s="50">
        <v>114926</v>
      </c>
      <c r="C127" s="49">
        <v>2020</v>
      </c>
      <c r="D127" s="49">
        <v>7</v>
      </c>
      <c r="E127" s="49" t="s">
        <v>63</v>
      </c>
      <c r="F127" s="49" t="s">
        <v>61</v>
      </c>
    </row>
    <row r="128" spans="1:6">
      <c r="A128" s="49">
        <v>19770</v>
      </c>
      <c r="B128" s="50">
        <v>16706901.562000001</v>
      </c>
      <c r="C128" s="49">
        <v>2020</v>
      </c>
      <c r="D128" s="49">
        <v>8</v>
      </c>
      <c r="E128" s="49" t="s">
        <v>60</v>
      </c>
      <c r="F128" s="49" t="s">
        <v>61</v>
      </c>
    </row>
    <row r="129" spans="1:6">
      <c r="A129" s="49">
        <v>19770</v>
      </c>
      <c r="B129" s="50">
        <v>881719.19160000002</v>
      </c>
      <c r="C129" s="49">
        <v>2020</v>
      </c>
      <c r="D129" s="49">
        <v>8</v>
      </c>
      <c r="E129" s="49" t="s">
        <v>62</v>
      </c>
      <c r="F129" s="49" t="s">
        <v>61</v>
      </c>
    </row>
    <row r="130" spans="1:6">
      <c r="A130" s="49">
        <v>19770</v>
      </c>
      <c r="B130" s="50">
        <v>132005</v>
      </c>
      <c r="C130" s="49">
        <v>2020</v>
      </c>
      <c r="D130" s="49">
        <v>8</v>
      </c>
      <c r="E130" s="49" t="s">
        <v>63</v>
      </c>
      <c r="F130" s="49" t="s">
        <v>61</v>
      </c>
    </row>
    <row r="131" spans="1:6">
      <c r="A131" s="49">
        <v>19770</v>
      </c>
      <c r="B131" s="50">
        <v>16797569.198800001</v>
      </c>
      <c r="C131" s="49">
        <v>2020</v>
      </c>
      <c r="D131" s="49">
        <v>9</v>
      </c>
      <c r="E131" s="49" t="s">
        <v>60</v>
      </c>
      <c r="F131" s="49" t="s">
        <v>61</v>
      </c>
    </row>
    <row r="132" spans="1:6">
      <c r="A132" s="49">
        <v>19770</v>
      </c>
      <c r="B132" s="50">
        <v>924719.15639999998</v>
      </c>
      <c r="C132" s="49">
        <v>2020</v>
      </c>
      <c r="D132" s="49">
        <v>9</v>
      </c>
      <c r="E132" s="49" t="s">
        <v>62</v>
      </c>
      <c r="F132" s="49" t="s">
        <v>61</v>
      </c>
    </row>
    <row r="133" spans="1:6">
      <c r="A133" s="49">
        <v>19770</v>
      </c>
      <c r="B133" s="50">
        <v>150364</v>
      </c>
      <c r="C133" s="49">
        <v>2020</v>
      </c>
      <c r="D133" s="49">
        <v>9</v>
      </c>
      <c r="E133" s="49" t="s">
        <v>63</v>
      </c>
      <c r="F133" s="49" t="s">
        <v>61</v>
      </c>
    </row>
    <row r="134" spans="1:6">
      <c r="A134" s="49">
        <v>19770</v>
      </c>
      <c r="B134" s="50">
        <v>16801127.103799999</v>
      </c>
      <c r="C134" s="49">
        <v>2020</v>
      </c>
      <c r="D134" s="49">
        <v>10</v>
      </c>
      <c r="E134" s="49" t="s">
        <v>60</v>
      </c>
      <c r="F134" s="49" t="s">
        <v>61</v>
      </c>
    </row>
    <row r="135" spans="1:6">
      <c r="A135" s="49">
        <v>19770</v>
      </c>
      <c r="B135" s="50">
        <v>925406.63280000002</v>
      </c>
      <c r="C135" s="49">
        <v>2020</v>
      </c>
      <c r="D135" s="49">
        <v>10</v>
      </c>
      <c r="E135" s="49" t="s">
        <v>62</v>
      </c>
      <c r="F135" s="49" t="s">
        <v>61</v>
      </c>
    </row>
    <row r="136" spans="1:6">
      <c r="A136" s="49">
        <v>19770</v>
      </c>
      <c r="B136" s="50">
        <v>207555</v>
      </c>
      <c r="C136" s="49">
        <v>2020</v>
      </c>
      <c r="D136" s="49">
        <v>10</v>
      </c>
      <c r="E136" s="49" t="s">
        <v>63</v>
      </c>
      <c r="F136" s="49" t="s">
        <v>61</v>
      </c>
    </row>
    <row r="137" spans="1:6">
      <c r="A137" s="49">
        <v>19770</v>
      </c>
      <c r="B137" s="50">
        <v>16853782.116599999</v>
      </c>
      <c r="C137" s="49">
        <v>2020</v>
      </c>
      <c r="D137" s="49">
        <v>11</v>
      </c>
      <c r="E137" s="49" t="s">
        <v>60</v>
      </c>
      <c r="F137" s="49" t="s">
        <v>61</v>
      </c>
    </row>
    <row r="138" spans="1:6">
      <c r="A138" s="49">
        <v>19770</v>
      </c>
      <c r="B138" s="50">
        <v>949083.95400000003</v>
      </c>
      <c r="C138" s="49">
        <v>2020</v>
      </c>
      <c r="D138" s="49">
        <v>11</v>
      </c>
      <c r="E138" s="49" t="s">
        <v>62</v>
      </c>
      <c r="F138" s="49" t="s">
        <v>61</v>
      </c>
    </row>
    <row r="139" spans="1:6">
      <c r="A139" s="49">
        <v>19770</v>
      </c>
      <c r="B139" s="50">
        <v>260798</v>
      </c>
      <c r="C139" s="49">
        <v>2020</v>
      </c>
      <c r="D139" s="49">
        <v>11</v>
      </c>
      <c r="E139" s="49" t="s">
        <v>63</v>
      </c>
      <c r="F139" s="49" t="s">
        <v>61</v>
      </c>
    </row>
    <row r="140" spans="1:6">
      <c r="A140" s="49">
        <v>19770</v>
      </c>
      <c r="B140" s="50">
        <v>16836664.878800001</v>
      </c>
      <c r="C140" s="49">
        <v>2020</v>
      </c>
      <c r="D140" s="49">
        <v>12</v>
      </c>
      <c r="E140" s="49" t="s">
        <v>60</v>
      </c>
      <c r="F140" s="49" t="s">
        <v>61</v>
      </c>
    </row>
    <row r="141" spans="1:6">
      <c r="A141" s="49">
        <v>19770</v>
      </c>
      <c r="B141" s="50">
        <v>1040181.8414</v>
      </c>
      <c r="C141" s="49">
        <v>2020</v>
      </c>
      <c r="D141" s="49">
        <v>12</v>
      </c>
      <c r="E141" s="49" t="s">
        <v>62</v>
      </c>
      <c r="F141" s="49" t="s">
        <v>61</v>
      </c>
    </row>
    <row r="142" spans="1:6">
      <c r="A142" s="49">
        <v>19770</v>
      </c>
      <c r="B142" s="50">
        <v>314791</v>
      </c>
      <c r="C142" s="49">
        <v>2020</v>
      </c>
      <c r="D142" s="49">
        <v>12</v>
      </c>
      <c r="E142" s="49" t="s">
        <v>63</v>
      </c>
      <c r="F142" s="49" t="s">
        <v>61</v>
      </c>
    </row>
    <row r="143" spans="1:6">
      <c r="A143" s="49">
        <v>19770</v>
      </c>
      <c r="B143" s="50">
        <v>40293</v>
      </c>
      <c r="C143" s="49">
        <v>2021</v>
      </c>
      <c r="D143" s="49">
        <v>3</v>
      </c>
      <c r="E143" s="49" t="s">
        <v>64</v>
      </c>
      <c r="F143" s="49" t="s">
        <v>61</v>
      </c>
    </row>
    <row r="144" spans="1:6">
      <c r="A144" s="49">
        <v>19770</v>
      </c>
      <c r="B144" s="50">
        <v>40293</v>
      </c>
      <c r="C144" s="49">
        <v>2021</v>
      </c>
      <c r="D144" s="49">
        <v>4</v>
      </c>
      <c r="E144" s="49" t="s">
        <v>64</v>
      </c>
      <c r="F144" s="49" t="s">
        <v>61</v>
      </c>
    </row>
    <row r="145" spans="1:6">
      <c r="A145" s="49">
        <v>19770</v>
      </c>
      <c r="B145" s="50">
        <v>19115702.124000002</v>
      </c>
      <c r="C145" s="49">
        <v>2021</v>
      </c>
      <c r="D145" s="49">
        <v>4</v>
      </c>
      <c r="E145" s="49" t="s">
        <v>60</v>
      </c>
      <c r="F145" s="49" t="s">
        <v>61</v>
      </c>
    </row>
    <row r="146" spans="1:6">
      <c r="A146" s="49">
        <v>19770</v>
      </c>
      <c r="B146" s="50">
        <v>910959.57590000005</v>
      </c>
      <c r="C146" s="49">
        <v>2021</v>
      </c>
      <c r="D146" s="49">
        <v>4</v>
      </c>
      <c r="E146" s="49" t="s">
        <v>62</v>
      </c>
      <c r="F146" s="49" t="s">
        <v>61</v>
      </c>
    </row>
    <row r="147" spans="1:6">
      <c r="A147" s="49">
        <v>19770</v>
      </c>
      <c r="B147" s="50">
        <v>401790</v>
      </c>
      <c r="C147" s="49">
        <v>2021</v>
      </c>
      <c r="D147" s="49">
        <v>4</v>
      </c>
      <c r="E147" s="49" t="s">
        <v>63</v>
      </c>
      <c r="F147" s="49" t="s">
        <v>61</v>
      </c>
    </row>
    <row r="148" spans="1:6">
      <c r="A148" s="49">
        <v>19770</v>
      </c>
      <c r="B148" s="50">
        <v>37984</v>
      </c>
      <c r="C148" s="49">
        <v>2021</v>
      </c>
      <c r="D148" s="49">
        <v>5</v>
      </c>
      <c r="E148" s="49" t="s">
        <v>64</v>
      </c>
      <c r="F148" s="49" t="s">
        <v>61</v>
      </c>
    </row>
    <row r="149" spans="1:6">
      <c r="A149" s="49">
        <v>19770</v>
      </c>
      <c r="B149" s="50">
        <v>26385571.9844</v>
      </c>
      <c r="C149" s="49">
        <v>2021</v>
      </c>
      <c r="D149" s="49">
        <v>5</v>
      </c>
      <c r="E149" s="49" t="s">
        <v>60</v>
      </c>
      <c r="F149" s="49" t="s">
        <v>61</v>
      </c>
    </row>
    <row r="150" spans="1:6">
      <c r="A150" s="49">
        <v>19770</v>
      </c>
      <c r="B150" s="50">
        <v>926848.00159999996</v>
      </c>
      <c r="C150" s="49">
        <v>2021</v>
      </c>
      <c r="D150" s="49">
        <v>5</v>
      </c>
      <c r="E150" s="49" t="s">
        <v>62</v>
      </c>
      <c r="F150" s="49" t="s">
        <v>61</v>
      </c>
    </row>
    <row r="151" spans="1:6">
      <c r="A151" s="49">
        <v>19770</v>
      </c>
      <c r="B151" s="50">
        <v>565973</v>
      </c>
      <c r="C151" s="49">
        <v>2021</v>
      </c>
      <c r="D151" s="49">
        <v>5</v>
      </c>
      <c r="E151" s="49" t="s">
        <v>63</v>
      </c>
      <c r="F151" s="49" t="s">
        <v>61</v>
      </c>
    </row>
    <row r="152" spans="1:6">
      <c r="A152" s="49">
        <v>19770</v>
      </c>
      <c r="B152" s="50">
        <v>26186866.029300001</v>
      </c>
      <c r="C152" s="49">
        <v>2021</v>
      </c>
      <c r="D152" s="49">
        <v>7</v>
      </c>
      <c r="E152" s="49" t="s">
        <v>60</v>
      </c>
      <c r="F152" s="49" t="s">
        <v>61</v>
      </c>
    </row>
    <row r="153" spans="1:6">
      <c r="A153" s="49">
        <v>19770</v>
      </c>
      <c r="B153" s="50">
        <v>781925</v>
      </c>
      <c r="C153" s="49">
        <v>2021</v>
      </c>
      <c r="D153" s="49">
        <v>7</v>
      </c>
      <c r="E153" s="49" t="s">
        <v>63</v>
      </c>
      <c r="F153" s="49" t="s">
        <v>61</v>
      </c>
    </row>
    <row r="154" spans="1:6">
      <c r="A154" s="49">
        <v>19770</v>
      </c>
      <c r="B154" s="50">
        <v>56851</v>
      </c>
      <c r="C154" s="49">
        <v>2021</v>
      </c>
      <c r="D154" s="49">
        <v>8</v>
      </c>
      <c r="E154" s="49" t="s">
        <v>64</v>
      </c>
      <c r="F154" s="49" t="s">
        <v>61</v>
      </c>
    </row>
    <row r="155" spans="1:6">
      <c r="A155" s="49">
        <v>19770</v>
      </c>
      <c r="B155" s="50">
        <v>26021412.7502</v>
      </c>
      <c r="C155" s="49">
        <v>2021</v>
      </c>
      <c r="D155" s="49">
        <v>8</v>
      </c>
      <c r="E155" s="49" t="s">
        <v>60</v>
      </c>
      <c r="F155" s="49" t="s">
        <v>61</v>
      </c>
    </row>
    <row r="156" spans="1:6">
      <c r="A156" s="49">
        <v>19770</v>
      </c>
      <c r="B156" s="50">
        <v>1015864.0873</v>
      </c>
      <c r="C156" s="49">
        <v>2021</v>
      </c>
      <c r="D156" s="49">
        <v>8</v>
      </c>
      <c r="E156" s="49" t="s">
        <v>62</v>
      </c>
      <c r="F156" s="49" t="s">
        <v>61</v>
      </c>
    </row>
    <row r="157" spans="1:6">
      <c r="A157" s="49">
        <v>19770</v>
      </c>
      <c r="B157" s="50">
        <v>872092</v>
      </c>
      <c r="C157" s="49">
        <v>2021</v>
      </c>
      <c r="D157" s="49">
        <v>8</v>
      </c>
      <c r="E157" s="49" t="s">
        <v>63</v>
      </c>
      <c r="F157" s="49" t="s">
        <v>61</v>
      </c>
    </row>
    <row r="158" spans="1:6">
      <c r="A158" s="49">
        <v>19770</v>
      </c>
      <c r="B158" s="50">
        <v>59161</v>
      </c>
      <c r="C158" s="49">
        <v>2021</v>
      </c>
      <c r="D158" s="49">
        <v>9</v>
      </c>
      <c r="E158" s="49" t="s">
        <v>64</v>
      </c>
      <c r="F158" s="49" t="s">
        <v>61</v>
      </c>
    </row>
    <row r="159" spans="1:6">
      <c r="A159" s="49">
        <v>19770</v>
      </c>
      <c r="B159" s="50">
        <v>26110368.348200001</v>
      </c>
      <c r="C159" s="49">
        <v>2021</v>
      </c>
      <c r="D159" s="49">
        <v>9</v>
      </c>
      <c r="E159" s="49" t="s">
        <v>60</v>
      </c>
      <c r="F159" s="49" t="s">
        <v>61</v>
      </c>
    </row>
    <row r="160" spans="1:6">
      <c r="A160" s="49">
        <v>19770</v>
      </c>
      <c r="B160" s="50">
        <v>1034519.8188</v>
      </c>
      <c r="C160" s="49">
        <v>2021</v>
      </c>
      <c r="D160" s="49">
        <v>9</v>
      </c>
      <c r="E160" s="49" t="s">
        <v>62</v>
      </c>
      <c r="F160" s="49" t="s">
        <v>61</v>
      </c>
    </row>
    <row r="161" spans="1:6">
      <c r="A161" s="49">
        <v>19770</v>
      </c>
      <c r="B161" s="50">
        <v>906301</v>
      </c>
      <c r="C161" s="49">
        <v>2021</v>
      </c>
      <c r="D161" s="49">
        <v>9</v>
      </c>
      <c r="E161" s="49" t="s">
        <v>63</v>
      </c>
      <c r="F161" s="49" t="s">
        <v>61</v>
      </c>
    </row>
    <row r="162" spans="1:6">
      <c r="A162" s="49">
        <v>19770</v>
      </c>
      <c r="B162" s="50">
        <v>59161</v>
      </c>
      <c r="C162" s="49">
        <v>2021</v>
      </c>
      <c r="D162" s="49">
        <v>10</v>
      </c>
      <c r="E162" s="49" t="s">
        <v>64</v>
      </c>
      <c r="F162" s="49" t="s">
        <v>61</v>
      </c>
    </row>
    <row r="163" spans="1:6">
      <c r="A163" s="49">
        <v>19770</v>
      </c>
      <c r="B163" s="50">
        <v>26194964.881200001</v>
      </c>
      <c r="C163" s="49">
        <v>2021</v>
      </c>
      <c r="D163" s="49">
        <v>10</v>
      </c>
      <c r="E163" s="49" t="s">
        <v>60</v>
      </c>
      <c r="F163" s="49" t="s">
        <v>61</v>
      </c>
    </row>
    <row r="164" spans="1:6">
      <c r="A164" s="49">
        <v>19770</v>
      </c>
      <c r="B164" s="50">
        <v>1005489.3906</v>
      </c>
      <c r="C164" s="49">
        <v>2021</v>
      </c>
      <c r="D164" s="49">
        <v>10</v>
      </c>
      <c r="E164" s="49" t="s">
        <v>62</v>
      </c>
      <c r="F164" s="49" t="s">
        <v>61</v>
      </c>
    </row>
    <row r="165" spans="1:6">
      <c r="A165" s="49">
        <v>19770</v>
      </c>
      <c r="B165" s="50">
        <v>968863</v>
      </c>
      <c r="C165" s="49">
        <v>2021</v>
      </c>
      <c r="D165" s="49">
        <v>10</v>
      </c>
      <c r="E165" s="49" t="s">
        <v>63</v>
      </c>
      <c r="F165" s="49" t="s">
        <v>61</v>
      </c>
    </row>
    <row r="166" spans="1:6">
      <c r="A166" s="49">
        <v>19770</v>
      </c>
      <c r="B166" s="50">
        <v>26147297.083799999</v>
      </c>
      <c r="C166" s="49">
        <v>2021</v>
      </c>
      <c r="D166" s="49">
        <v>11</v>
      </c>
      <c r="E166" s="49" t="s">
        <v>60</v>
      </c>
      <c r="F166" s="49" t="s">
        <v>61</v>
      </c>
    </row>
    <row r="167" spans="1:6">
      <c r="A167" s="49">
        <v>19770</v>
      </c>
      <c r="B167" s="50">
        <v>1034094.9656999999</v>
      </c>
      <c r="C167" s="49">
        <v>2021</v>
      </c>
      <c r="D167" s="49">
        <v>11</v>
      </c>
      <c r="E167" s="49" t="s">
        <v>62</v>
      </c>
      <c r="F167" s="49" t="s">
        <v>61</v>
      </c>
    </row>
    <row r="168" spans="1:6">
      <c r="A168" s="49">
        <v>19770</v>
      </c>
      <c r="B168" s="50">
        <v>1030865</v>
      </c>
      <c r="C168" s="49">
        <v>2021</v>
      </c>
      <c r="D168" s="49">
        <v>11</v>
      </c>
      <c r="E168" s="49" t="s">
        <v>63</v>
      </c>
      <c r="F168" s="49" t="s">
        <v>61</v>
      </c>
    </row>
    <row r="169" spans="1:6">
      <c r="A169" s="49">
        <v>19770</v>
      </c>
      <c r="B169" s="50">
        <v>55968</v>
      </c>
      <c r="C169" s="49">
        <v>2021</v>
      </c>
      <c r="D169" s="49">
        <v>11</v>
      </c>
      <c r="E169" s="49" t="s">
        <v>64</v>
      </c>
      <c r="F169" s="49" t="s">
        <v>61</v>
      </c>
    </row>
    <row r="170" spans="1:6">
      <c r="A170" s="49">
        <v>19770</v>
      </c>
      <c r="B170" s="50">
        <v>55968</v>
      </c>
      <c r="C170" s="49">
        <v>2021</v>
      </c>
      <c r="D170" s="49">
        <v>12</v>
      </c>
      <c r="E170" s="49" t="s">
        <v>64</v>
      </c>
      <c r="F170" s="49" t="s">
        <v>61</v>
      </c>
    </row>
    <row r="171" spans="1:6">
      <c r="A171" s="49">
        <v>19770</v>
      </c>
      <c r="B171" s="50">
        <v>26251136.221999999</v>
      </c>
      <c r="C171" s="49">
        <v>2021</v>
      </c>
      <c r="D171" s="49">
        <v>12</v>
      </c>
      <c r="E171" s="49" t="s">
        <v>60</v>
      </c>
      <c r="F171" s="49" t="s">
        <v>61</v>
      </c>
    </row>
    <row r="172" spans="1:6">
      <c r="A172" s="49">
        <v>19770</v>
      </c>
      <c r="B172" s="50">
        <v>1032073.3131</v>
      </c>
      <c r="C172" s="49">
        <v>2021</v>
      </c>
      <c r="D172" s="49">
        <v>12</v>
      </c>
      <c r="E172" s="49" t="s">
        <v>62</v>
      </c>
      <c r="F172" s="49" t="s">
        <v>61</v>
      </c>
    </row>
    <row r="173" spans="1:6">
      <c r="A173" s="49">
        <v>19770</v>
      </c>
      <c r="B173" s="50">
        <v>1106814</v>
      </c>
      <c r="C173" s="49">
        <v>2021</v>
      </c>
      <c r="D173" s="49">
        <v>12</v>
      </c>
      <c r="E173" s="49" t="s">
        <v>63</v>
      </c>
      <c r="F173" s="49" t="s">
        <v>61</v>
      </c>
    </row>
    <row r="174" spans="1:6">
      <c r="A174" s="49">
        <v>19770</v>
      </c>
      <c r="B174" s="50">
        <v>28057483.330800001</v>
      </c>
      <c r="C174" s="49">
        <v>2022</v>
      </c>
      <c r="D174" s="49">
        <v>1</v>
      </c>
      <c r="E174" s="49" t="s">
        <v>60</v>
      </c>
      <c r="F174" s="49" t="s">
        <v>61</v>
      </c>
    </row>
    <row r="175" spans="1:6">
      <c r="A175" s="49">
        <v>19770</v>
      </c>
      <c r="B175" s="50">
        <v>1056959.4155999999</v>
      </c>
      <c r="C175" s="49">
        <v>2022</v>
      </c>
      <c r="D175" s="49">
        <v>1</v>
      </c>
      <c r="E175" s="49" t="s">
        <v>62</v>
      </c>
      <c r="F175" s="49" t="s">
        <v>61</v>
      </c>
    </row>
    <row r="176" spans="1:6">
      <c r="A176" s="49">
        <v>19770</v>
      </c>
      <c r="B176" s="50">
        <v>1264104</v>
      </c>
      <c r="C176" s="49">
        <v>2022</v>
      </c>
      <c r="D176" s="49">
        <v>1</v>
      </c>
      <c r="E176" s="49" t="s">
        <v>63</v>
      </c>
      <c r="F176" s="49" t="s">
        <v>61</v>
      </c>
    </row>
    <row r="177" spans="1:6">
      <c r="A177" s="49">
        <v>19770</v>
      </c>
      <c r="B177" s="50">
        <v>59072</v>
      </c>
      <c r="C177" s="49">
        <v>2022</v>
      </c>
      <c r="D177" s="49">
        <v>1</v>
      </c>
      <c r="E177" s="49" t="s">
        <v>64</v>
      </c>
      <c r="F177" s="49" t="s">
        <v>61</v>
      </c>
    </row>
    <row r="178" spans="1:6">
      <c r="A178" s="49">
        <v>19770</v>
      </c>
      <c r="B178" s="50">
        <v>55323</v>
      </c>
      <c r="C178" s="49">
        <v>2022</v>
      </c>
      <c r="D178" s="49">
        <v>2</v>
      </c>
      <c r="E178" s="49" t="s">
        <v>64</v>
      </c>
      <c r="F178" s="49" t="s">
        <v>61</v>
      </c>
    </row>
    <row r="179" spans="1:6">
      <c r="A179" s="49">
        <v>19770</v>
      </c>
      <c r="B179" s="50">
        <v>28316321.589600001</v>
      </c>
      <c r="C179" s="49">
        <v>2022</v>
      </c>
      <c r="D179" s="49">
        <v>2</v>
      </c>
      <c r="E179" s="49" t="s">
        <v>60</v>
      </c>
      <c r="F179" s="49" t="s">
        <v>61</v>
      </c>
    </row>
    <row r="180" spans="1:6">
      <c r="A180" s="49">
        <v>19770</v>
      </c>
      <c r="B180" s="50">
        <v>1059189.2256</v>
      </c>
      <c r="C180" s="49">
        <v>2022</v>
      </c>
      <c r="D180" s="49">
        <v>2</v>
      </c>
      <c r="E180" s="49" t="s">
        <v>62</v>
      </c>
      <c r="F180" s="49" t="s">
        <v>61</v>
      </c>
    </row>
    <row r="181" spans="1:6">
      <c r="A181" s="49">
        <v>19770</v>
      </c>
      <c r="B181" s="50">
        <v>1239168</v>
      </c>
      <c r="C181" s="49">
        <v>2022</v>
      </c>
      <c r="D181" s="49">
        <v>2</v>
      </c>
      <c r="E181" s="49" t="s">
        <v>63</v>
      </c>
      <c r="F181" s="49" t="s">
        <v>61</v>
      </c>
    </row>
    <row r="182" spans="1:6">
      <c r="A182" s="49">
        <v>19770</v>
      </c>
      <c r="B182" s="50">
        <v>92104</v>
      </c>
      <c r="C182" s="49">
        <v>2022</v>
      </c>
      <c r="D182" s="49">
        <v>3</v>
      </c>
      <c r="E182" s="49" t="s">
        <v>64</v>
      </c>
      <c r="F182" s="49" t="s">
        <v>61</v>
      </c>
    </row>
    <row r="183" spans="1:6">
      <c r="A183" s="49">
        <v>19770</v>
      </c>
      <c r="B183" s="50">
        <v>28166937.717599999</v>
      </c>
      <c r="C183" s="49">
        <v>2022</v>
      </c>
      <c r="D183" s="49">
        <v>3</v>
      </c>
      <c r="E183" s="49" t="s">
        <v>60</v>
      </c>
      <c r="F183" s="49" t="s">
        <v>61</v>
      </c>
    </row>
    <row r="184" spans="1:6">
      <c r="A184" s="49">
        <v>19770</v>
      </c>
      <c r="B184" s="50">
        <v>1126793.2368000001</v>
      </c>
      <c r="C184" s="49">
        <v>2022</v>
      </c>
      <c r="D184" s="49">
        <v>3</v>
      </c>
      <c r="E184" s="49" t="s">
        <v>62</v>
      </c>
      <c r="F184" s="49" t="s">
        <v>61</v>
      </c>
    </row>
    <row r="185" spans="1:6">
      <c r="A185" s="49">
        <v>19770</v>
      </c>
      <c r="B185" s="50">
        <v>1293717</v>
      </c>
      <c r="C185" s="49">
        <v>2022</v>
      </c>
      <c r="D185" s="49">
        <v>3</v>
      </c>
      <c r="E185" s="49" t="s">
        <v>63</v>
      </c>
      <c r="F185" s="49" t="s">
        <v>61</v>
      </c>
    </row>
    <row r="186" spans="1:6">
      <c r="A186" s="49">
        <v>19770</v>
      </c>
      <c r="B186" s="50">
        <v>89966</v>
      </c>
      <c r="C186" s="49">
        <v>2022</v>
      </c>
      <c r="D186" s="49">
        <v>4</v>
      </c>
      <c r="E186" s="49" t="s">
        <v>64</v>
      </c>
      <c r="F186" s="49" t="s">
        <v>61</v>
      </c>
    </row>
    <row r="187" spans="1:6">
      <c r="A187" s="49">
        <v>19770</v>
      </c>
      <c r="B187" s="50">
        <v>27896201.269200001</v>
      </c>
      <c r="C187" s="49">
        <v>2022</v>
      </c>
      <c r="D187" s="49">
        <v>4</v>
      </c>
      <c r="E187" s="49" t="s">
        <v>60</v>
      </c>
      <c r="F187" s="49" t="s">
        <v>61</v>
      </c>
    </row>
    <row r="188" spans="1:6">
      <c r="A188" s="49">
        <v>19770</v>
      </c>
      <c r="B188" s="50">
        <v>1400772.7668000001</v>
      </c>
      <c r="C188" s="49">
        <v>2022</v>
      </c>
      <c r="D188" s="49">
        <v>4</v>
      </c>
      <c r="E188" s="49" t="s">
        <v>62</v>
      </c>
      <c r="F188" s="49" t="s">
        <v>61</v>
      </c>
    </row>
    <row r="189" spans="1:6">
      <c r="A189" s="49">
        <v>19770</v>
      </c>
      <c r="B189" s="50">
        <v>1389639</v>
      </c>
      <c r="C189" s="49">
        <v>2022</v>
      </c>
      <c r="D189" s="49">
        <v>4</v>
      </c>
      <c r="E189" s="49" t="s">
        <v>63</v>
      </c>
      <c r="F189" s="49" t="s">
        <v>61</v>
      </c>
    </row>
    <row r="190" spans="1:6">
      <c r="A190" s="49">
        <v>19770</v>
      </c>
      <c r="B190" s="50">
        <v>98094</v>
      </c>
      <c r="C190" s="49">
        <v>2022</v>
      </c>
      <c r="D190" s="49">
        <v>5</v>
      </c>
      <c r="E190" s="49" t="s">
        <v>64</v>
      </c>
      <c r="F190" s="49" t="s">
        <v>61</v>
      </c>
    </row>
    <row r="191" spans="1:6">
      <c r="A191" s="49">
        <v>19770</v>
      </c>
      <c r="B191" s="50">
        <v>27927692.693999998</v>
      </c>
      <c r="C191" s="49">
        <v>2022</v>
      </c>
      <c r="D191" s="49">
        <v>5</v>
      </c>
      <c r="E191" s="49" t="s">
        <v>60</v>
      </c>
      <c r="F191" s="49" t="s">
        <v>61</v>
      </c>
    </row>
    <row r="192" spans="1:6">
      <c r="A192" s="49">
        <v>19770</v>
      </c>
      <c r="B192" s="50">
        <v>1473781.1484000001</v>
      </c>
      <c r="C192" s="49">
        <v>2022</v>
      </c>
      <c r="D192" s="49">
        <v>5</v>
      </c>
      <c r="E192" s="49" t="s">
        <v>62</v>
      </c>
      <c r="F192" s="49" t="s">
        <v>61</v>
      </c>
    </row>
    <row r="193" spans="1:6">
      <c r="A193" s="49">
        <v>19770</v>
      </c>
      <c r="B193" s="50">
        <v>1381591</v>
      </c>
      <c r="C193" s="49">
        <v>2022</v>
      </c>
      <c r="D193" s="49">
        <v>5</v>
      </c>
      <c r="E193" s="49" t="s">
        <v>63</v>
      </c>
      <c r="F193" s="49" t="s">
        <v>61</v>
      </c>
    </row>
    <row r="194" spans="1:6">
      <c r="A194" s="49">
        <v>19770</v>
      </c>
      <c r="B194" s="50">
        <v>93501</v>
      </c>
      <c r="C194" s="49">
        <v>2022</v>
      </c>
      <c r="D194" s="49">
        <v>6</v>
      </c>
      <c r="E194" s="49" t="s">
        <v>64</v>
      </c>
      <c r="F194" s="49" t="s">
        <v>61</v>
      </c>
    </row>
    <row r="195" spans="1:6">
      <c r="A195" s="49">
        <v>19770</v>
      </c>
      <c r="B195" s="50">
        <v>27970147.893599998</v>
      </c>
      <c r="C195" s="49">
        <v>2022</v>
      </c>
      <c r="D195" s="49">
        <v>6</v>
      </c>
      <c r="E195" s="49" t="s">
        <v>60</v>
      </c>
      <c r="F195" s="49" t="s">
        <v>61</v>
      </c>
    </row>
    <row r="196" spans="1:6">
      <c r="A196" s="49">
        <v>19770</v>
      </c>
      <c r="B196" s="50">
        <v>1456896.2231999999</v>
      </c>
      <c r="C196" s="49">
        <v>2022</v>
      </c>
      <c r="D196" s="49">
        <v>6</v>
      </c>
      <c r="E196" s="49" t="s">
        <v>62</v>
      </c>
      <c r="F196" s="49" t="s">
        <v>61</v>
      </c>
    </row>
    <row r="197" spans="1:6">
      <c r="A197" s="49">
        <v>19770</v>
      </c>
      <c r="B197" s="50">
        <v>1413778</v>
      </c>
      <c r="C197" s="49">
        <v>2022</v>
      </c>
      <c r="D197" s="49">
        <v>6</v>
      </c>
      <c r="E197" s="49" t="s">
        <v>63</v>
      </c>
      <c r="F197" s="49" t="s">
        <v>61</v>
      </c>
    </row>
    <row r="198" spans="1:6">
      <c r="A198" s="49">
        <v>19770</v>
      </c>
      <c r="B198" s="50">
        <v>99169</v>
      </c>
      <c r="C198" s="49">
        <v>2022</v>
      </c>
      <c r="D198" s="49">
        <v>7</v>
      </c>
      <c r="E198" s="49" t="s">
        <v>64</v>
      </c>
      <c r="F198" s="49" t="s">
        <v>61</v>
      </c>
    </row>
    <row r="199" spans="1:6">
      <c r="A199" s="49">
        <v>19770</v>
      </c>
      <c r="B199" s="50">
        <v>28204902.6732</v>
      </c>
      <c r="C199" s="49">
        <v>2022</v>
      </c>
      <c r="D199" s="49">
        <v>7</v>
      </c>
      <c r="E199" s="49" t="s">
        <v>60</v>
      </c>
      <c r="F199" s="49" t="s">
        <v>61</v>
      </c>
    </row>
    <row r="200" spans="1:6">
      <c r="A200" s="49">
        <v>19770</v>
      </c>
      <c r="B200" s="50">
        <v>1244765.3063999999</v>
      </c>
      <c r="C200" s="49">
        <v>2022</v>
      </c>
      <c r="D200" s="49">
        <v>7</v>
      </c>
      <c r="E200" s="49" t="s">
        <v>62</v>
      </c>
      <c r="F200" s="49" t="s">
        <v>61</v>
      </c>
    </row>
    <row r="201" spans="1:6">
      <c r="A201" s="49">
        <v>19770</v>
      </c>
      <c r="B201" s="50">
        <v>1415950</v>
      </c>
      <c r="C201" s="49">
        <v>2022</v>
      </c>
      <c r="D201" s="49">
        <v>7</v>
      </c>
      <c r="E201" s="49" t="s">
        <v>63</v>
      </c>
      <c r="F201" s="49" t="s">
        <v>61</v>
      </c>
    </row>
    <row r="202" spans="1:6">
      <c r="A202" s="49">
        <v>19770</v>
      </c>
      <c r="B202" s="50">
        <v>100281</v>
      </c>
      <c r="C202" s="49">
        <v>2022</v>
      </c>
      <c r="D202" s="49">
        <v>8</v>
      </c>
      <c r="E202" s="49" t="s">
        <v>64</v>
      </c>
      <c r="F202" s="49" t="s">
        <v>61</v>
      </c>
    </row>
    <row r="203" spans="1:6">
      <c r="A203" s="49">
        <v>19770</v>
      </c>
      <c r="B203" s="50">
        <v>28287592.832400002</v>
      </c>
      <c r="C203" s="49">
        <v>2022</v>
      </c>
      <c r="D203" s="49">
        <v>8</v>
      </c>
      <c r="E203" s="49" t="s">
        <v>60</v>
      </c>
      <c r="F203" s="49" t="s">
        <v>61</v>
      </c>
    </row>
    <row r="204" spans="1:6">
      <c r="A204" s="49">
        <v>19770</v>
      </c>
      <c r="B204" s="50">
        <v>1210224.1140000001</v>
      </c>
      <c r="C204" s="49">
        <v>2022</v>
      </c>
      <c r="D204" s="49">
        <v>8</v>
      </c>
      <c r="E204" s="49" t="s">
        <v>62</v>
      </c>
      <c r="F204" s="49" t="s">
        <v>61</v>
      </c>
    </row>
    <row r="205" spans="1:6">
      <c r="A205" s="49">
        <v>19770</v>
      </c>
      <c r="B205" s="50">
        <v>1445846</v>
      </c>
      <c r="C205" s="49">
        <v>2022</v>
      </c>
      <c r="D205" s="49">
        <v>8</v>
      </c>
      <c r="E205" s="49" t="s">
        <v>63</v>
      </c>
      <c r="F205" s="49" t="s">
        <v>61</v>
      </c>
    </row>
    <row r="206" spans="1:6">
      <c r="A206" s="49">
        <v>19770</v>
      </c>
      <c r="B206" s="50">
        <v>28312460.285999998</v>
      </c>
      <c r="C206" s="49">
        <v>2022</v>
      </c>
      <c r="D206" s="49">
        <v>9</v>
      </c>
      <c r="E206" s="49" t="s">
        <v>60</v>
      </c>
      <c r="F206" s="49" t="s">
        <v>61</v>
      </c>
    </row>
    <row r="207" spans="1:6">
      <c r="A207" s="49">
        <v>19770</v>
      </c>
      <c r="B207" s="50">
        <v>1333790.04</v>
      </c>
      <c r="C207" s="49">
        <v>2022</v>
      </c>
      <c r="D207" s="49">
        <v>9</v>
      </c>
      <c r="E207" s="49" t="s">
        <v>62</v>
      </c>
      <c r="F207" s="49" t="s">
        <v>61</v>
      </c>
    </row>
    <row r="208" spans="1:6">
      <c r="A208" s="49">
        <v>19770</v>
      </c>
      <c r="B208" s="50">
        <v>1479314</v>
      </c>
      <c r="C208" s="49">
        <v>2022</v>
      </c>
      <c r="D208" s="49">
        <v>9</v>
      </c>
      <c r="E208" s="49" t="s">
        <v>63</v>
      </c>
      <c r="F208" s="49" t="s">
        <v>61</v>
      </c>
    </row>
    <row r="209" spans="1:6">
      <c r="A209" s="49">
        <v>19770</v>
      </c>
      <c r="B209" s="50">
        <v>95370</v>
      </c>
      <c r="C209" s="49">
        <v>2022</v>
      </c>
      <c r="D209" s="49">
        <v>9</v>
      </c>
      <c r="E209" s="49" t="s">
        <v>64</v>
      </c>
      <c r="F209" s="49" t="s">
        <v>61</v>
      </c>
    </row>
    <row r="210" spans="1:6">
      <c r="A210" s="49">
        <v>19770</v>
      </c>
      <c r="B210" s="50">
        <v>28385094.039999999</v>
      </c>
      <c r="C210" s="49">
        <v>2022</v>
      </c>
      <c r="D210" s="49">
        <v>10</v>
      </c>
      <c r="E210" s="49" t="s">
        <v>60</v>
      </c>
      <c r="F210" s="49" t="s">
        <v>61</v>
      </c>
    </row>
    <row r="211" spans="1:6">
      <c r="A211" s="49">
        <v>19770</v>
      </c>
      <c r="B211" s="50">
        <v>2902159.1455999999</v>
      </c>
      <c r="C211" s="49">
        <v>2022</v>
      </c>
      <c r="D211" s="49">
        <v>10</v>
      </c>
      <c r="E211" s="49" t="s">
        <v>63</v>
      </c>
      <c r="F211" s="49" t="s">
        <v>61</v>
      </c>
    </row>
    <row r="212" spans="1:6">
      <c r="A212" s="49">
        <v>19770</v>
      </c>
      <c r="B212" s="50">
        <v>28531381.009599999</v>
      </c>
      <c r="C212" s="49">
        <v>2022</v>
      </c>
      <c r="D212" s="49">
        <v>11</v>
      </c>
      <c r="E212" s="49" t="s">
        <v>60</v>
      </c>
      <c r="F212" s="49" t="s">
        <v>61</v>
      </c>
    </row>
    <row r="213" spans="1:6">
      <c r="A213" s="49">
        <v>19770</v>
      </c>
      <c r="B213" s="50">
        <v>2851221.0048000002</v>
      </c>
      <c r="C213" s="49">
        <v>2022</v>
      </c>
      <c r="D213" s="49">
        <v>11</v>
      </c>
      <c r="E213" s="49" t="s">
        <v>63</v>
      </c>
      <c r="F213" s="49" t="s">
        <v>61</v>
      </c>
    </row>
    <row r="214" spans="1:6">
      <c r="A214" s="49">
        <v>19770</v>
      </c>
      <c r="B214" s="50">
        <v>28636471.303599998</v>
      </c>
      <c r="C214" s="49">
        <v>2022</v>
      </c>
      <c r="D214" s="49">
        <v>12</v>
      </c>
      <c r="E214" s="49" t="s">
        <v>60</v>
      </c>
      <c r="F214" s="49" t="s">
        <v>61</v>
      </c>
    </row>
    <row r="215" spans="1:6">
      <c r="A215" s="49">
        <v>19770</v>
      </c>
      <c r="B215" s="50">
        <v>3075726.0824000002</v>
      </c>
      <c r="C215" s="49">
        <v>2022</v>
      </c>
      <c r="D215" s="49">
        <v>12</v>
      </c>
      <c r="E215" s="49" t="s">
        <v>63</v>
      </c>
      <c r="F215" s="49" t="s">
        <v>61</v>
      </c>
    </row>
    <row r="216" spans="1:6">
      <c r="A216" s="49">
        <v>19770</v>
      </c>
      <c r="B216" s="50">
        <v>28471865.242400002</v>
      </c>
      <c r="C216" s="49">
        <v>2023</v>
      </c>
      <c r="D216" s="49">
        <v>1</v>
      </c>
      <c r="E216" s="49" t="s">
        <v>60</v>
      </c>
      <c r="F216" s="49" t="s">
        <v>61</v>
      </c>
    </row>
    <row r="217" spans="1:6">
      <c r="A217" s="49">
        <v>19770</v>
      </c>
      <c r="B217" s="50">
        <v>3263316.5364000001</v>
      </c>
      <c r="C217" s="49">
        <v>2023</v>
      </c>
      <c r="D217" s="49">
        <v>1</v>
      </c>
      <c r="E217" s="49" t="s">
        <v>63</v>
      </c>
      <c r="F217" s="49" t="s">
        <v>61</v>
      </c>
    </row>
    <row r="218" spans="1:6">
      <c r="A218" s="49">
        <v>19770</v>
      </c>
      <c r="B218" s="50">
        <v>33103172.3037</v>
      </c>
      <c r="C218" s="49">
        <v>2023</v>
      </c>
      <c r="D218" s="49">
        <v>2</v>
      </c>
      <c r="E218" s="49" t="s">
        <v>60</v>
      </c>
      <c r="F218" s="49" t="s">
        <v>61</v>
      </c>
    </row>
    <row r="219" spans="1:6">
      <c r="A219" s="49">
        <v>19770</v>
      </c>
      <c r="B219" s="50">
        <v>3835588.9369000001</v>
      </c>
      <c r="C219" s="49">
        <v>2023</v>
      </c>
      <c r="D219" s="49">
        <v>2</v>
      </c>
      <c r="E219" s="49" t="s">
        <v>63</v>
      </c>
      <c r="F219" s="49" t="s">
        <v>61</v>
      </c>
    </row>
    <row r="220" spans="1:6">
      <c r="A220" s="49">
        <v>19770</v>
      </c>
      <c r="B220" s="50">
        <v>32953958.999600001</v>
      </c>
      <c r="C220" s="49">
        <v>2023</v>
      </c>
      <c r="D220" s="49">
        <v>3</v>
      </c>
      <c r="E220" s="49" t="s">
        <v>60</v>
      </c>
      <c r="F220" s="49" t="s">
        <v>61</v>
      </c>
    </row>
    <row r="221" spans="1:6">
      <c r="A221" s="49">
        <v>19770</v>
      </c>
      <c r="B221" s="50">
        <v>3971097.9284999999</v>
      </c>
      <c r="C221" s="49">
        <v>2023</v>
      </c>
      <c r="D221" s="49">
        <v>3</v>
      </c>
      <c r="E221" s="49" t="s">
        <v>63</v>
      </c>
      <c r="F221" s="49" t="s">
        <v>61</v>
      </c>
    </row>
    <row r="222" spans="1:6">
      <c r="A222" s="49"/>
      <c r="B222" s="52">
        <f>SUM(B2:B221)</f>
        <v>2000905449.5589011</v>
      </c>
      <c r="C222" s="49"/>
      <c r="D222" s="49"/>
      <c r="E222" s="49"/>
      <c r="F222" s="49"/>
    </row>
    <row r="223" spans="1:6">
      <c r="A223" s="49"/>
      <c r="B223" s="52"/>
      <c r="C223" s="49"/>
      <c r="D223" s="49"/>
      <c r="E223" s="49"/>
      <c r="F223" s="49"/>
    </row>
    <row r="224" spans="1:6">
      <c r="A224" s="49"/>
      <c r="B224" s="52"/>
      <c r="C224" s="49"/>
      <c r="D224" s="49"/>
      <c r="E224" s="49"/>
      <c r="F224" s="49"/>
    </row>
    <row r="225" spans="1:6">
      <c r="A225" s="49"/>
      <c r="B225" s="52"/>
      <c r="C225" s="49"/>
      <c r="D225" s="49"/>
      <c r="E225" s="49"/>
      <c r="F225" s="49"/>
    </row>
  </sheetData>
  <autoFilter ref="A1:F222" xr:uid="{681E0C23-37E6-4155-9BA6-6E725909329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B3D57-BCE8-45B0-A79E-B656FD556510}">
  <dimension ref="A1:M18"/>
  <sheetViews>
    <sheetView workbookViewId="0">
      <pane ySplit="1" topLeftCell="A2" activePane="bottomLeft" state="frozen"/>
      <selection pane="bottomLeft" activeCell="H1" sqref="H1:I1048576"/>
      <selection activeCell="H1" sqref="H1:I1048576"/>
    </sheetView>
  </sheetViews>
  <sheetFormatPr defaultColWidth="11.42578125" defaultRowHeight="15"/>
  <cols>
    <col min="1" max="1" width="10.5703125" customWidth="1"/>
    <col min="2" max="2" width="11.85546875" style="4" bestFit="1" customWidth="1"/>
    <col min="3" max="3" width="11.42578125" style="4"/>
    <col min="4" max="4" width="20.85546875" style="53" customWidth="1"/>
    <col min="5" max="6" width="15.28515625" style="53" customWidth="1"/>
    <col min="7" max="7" width="29.85546875" customWidth="1"/>
    <col min="8" max="8" width="29.85546875" style="4" customWidth="1"/>
    <col min="9" max="9" width="17.42578125" style="4" customWidth="1"/>
    <col min="10" max="10" width="11.5703125" bestFit="1" customWidth="1"/>
    <col min="11" max="11" width="11.5703125" customWidth="1"/>
    <col min="12" max="12" width="19.140625" customWidth="1"/>
    <col min="13" max="13" width="11.85546875" style="53" customWidth="1"/>
  </cols>
  <sheetData>
    <row r="1" spans="1:13" s="60" customFormat="1" ht="32.25">
      <c r="A1" s="54" t="s">
        <v>65</v>
      </c>
      <c r="B1" s="55" t="s">
        <v>66</v>
      </c>
      <c r="C1" s="55" t="s">
        <v>67</v>
      </c>
      <c r="D1" s="56" t="s">
        <v>68</v>
      </c>
      <c r="E1" s="56" t="s">
        <v>69</v>
      </c>
      <c r="F1" s="56" t="s">
        <v>70</v>
      </c>
      <c r="G1" s="57" t="s">
        <v>71</v>
      </c>
      <c r="H1" s="58" t="s">
        <v>72</v>
      </c>
      <c r="I1" s="58" t="s">
        <v>73</v>
      </c>
      <c r="J1" s="57" t="s">
        <v>51</v>
      </c>
      <c r="K1" s="57" t="s">
        <v>55</v>
      </c>
      <c r="L1" s="57" t="s">
        <v>74</v>
      </c>
      <c r="M1" s="59" t="s">
        <v>75</v>
      </c>
    </row>
    <row r="2" spans="1:13">
      <c r="A2" s="61">
        <v>74</v>
      </c>
      <c r="B2" s="62">
        <v>43251</v>
      </c>
      <c r="C2" s="62">
        <v>43377</v>
      </c>
      <c r="D2" s="63">
        <v>18730489</v>
      </c>
      <c r="E2" s="63"/>
      <c r="F2" s="63">
        <v>106267</v>
      </c>
      <c r="G2" s="64" t="s">
        <v>75</v>
      </c>
      <c r="H2" s="65">
        <f>+VLOOKUP(A2,[2]ERRF!G:AZ,12,0)</f>
        <v>43377</v>
      </c>
      <c r="I2" s="65" t="str">
        <f>+VLOOKUP(A2,[2]ERRF!G:AZ,5,0)</f>
        <v>-</v>
      </c>
      <c r="J2" s="66">
        <f>+VLOOKUP(A2,[2]ERRF!G:AZ,3,0)</f>
        <v>18197</v>
      </c>
      <c r="K2" s="66" t="str">
        <f>+VLOOKUP(A2,[2]ERRF!G:AZ,4,0)</f>
        <v>SUBSIDIADO PLENO</v>
      </c>
      <c r="L2" s="67">
        <f>+VLOOKUP(A2,[2]ERRF!G:AZ,17,0)</f>
        <v>18730489.800000001</v>
      </c>
      <c r="M2" s="68">
        <f>+F2</f>
        <v>106267</v>
      </c>
    </row>
    <row r="3" spans="1:13">
      <c r="A3" s="61">
        <v>70</v>
      </c>
      <c r="B3" s="62">
        <v>44428</v>
      </c>
      <c r="C3" s="62">
        <v>44428</v>
      </c>
      <c r="D3" s="63">
        <v>901914</v>
      </c>
      <c r="E3" s="63"/>
      <c r="F3" s="63">
        <v>108916</v>
      </c>
      <c r="G3" s="64" t="s">
        <v>75</v>
      </c>
      <c r="H3" s="65">
        <f>+VLOOKUP(A3,[2]ERRF!G:AZ,12,0)</f>
        <v>43391</v>
      </c>
      <c r="I3" s="65" t="str">
        <f>+VLOOKUP(A3,[2]ERRF!G:AZ,5,0)</f>
        <v>-</v>
      </c>
      <c r="J3" s="66">
        <f>+VLOOKUP(A3,[2]ERRF!G:AZ,3,0)</f>
        <v>18197</v>
      </c>
      <c r="K3" s="66" t="str">
        <f>+VLOOKUP(A3,[2]ERRF!G:AZ,4,0)</f>
        <v>SUBSIDIADO PLENO</v>
      </c>
      <c r="L3" s="67">
        <f>+VLOOKUP(A3,[2]ERRF!G:AZ,17,0)</f>
        <v>15555362.754000001</v>
      </c>
      <c r="M3" s="68">
        <f t="shared" ref="M3:M12" si="0">+F3</f>
        <v>108916</v>
      </c>
    </row>
    <row r="4" spans="1:13">
      <c r="A4" s="61">
        <v>77</v>
      </c>
      <c r="B4" s="62">
        <v>43343</v>
      </c>
      <c r="C4" s="62">
        <v>43377</v>
      </c>
      <c r="D4" s="63">
        <v>19098971</v>
      </c>
      <c r="E4" s="63"/>
      <c r="F4" s="63">
        <v>110125</v>
      </c>
      <c r="G4" s="64" t="s">
        <v>75</v>
      </c>
      <c r="H4" s="65">
        <f>+VLOOKUP(A4,[2]ERRF!G:AZ,12,0)</f>
        <v>43377</v>
      </c>
      <c r="I4" s="65" t="str">
        <f>+VLOOKUP(A4,[2]ERRF!G:AZ,5,0)</f>
        <v>-</v>
      </c>
      <c r="J4" s="66">
        <f>+VLOOKUP(A4,[2]ERRF!G:AZ,3,0)</f>
        <v>18197</v>
      </c>
      <c r="K4" s="66" t="str">
        <f>+VLOOKUP(A4,[2]ERRF!G:AZ,4,0)</f>
        <v>SUBSIDIADO PLENO</v>
      </c>
      <c r="L4" s="67">
        <f>+VLOOKUP(A4,[2]ERRF!G:AZ,17,0)</f>
        <v>19098971.649999999</v>
      </c>
      <c r="M4" s="68">
        <f t="shared" si="0"/>
        <v>110125</v>
      </c>
    </row>
    <row r="5" spans="1:13">
      <c r="A5" s="61">
        <v>76</v>
      </c>
      <c r="B5" s="62">
        <v>43312</v>
      </c>
      <c r="C5" s="62">
        <v>43377</v>
      </c>
      <c r="D5" s="63">
        <v>18988846</v>
      </c>
      <c r="E5" s="63"/>
      <c r="F5" s="63">
        <v>148950</v>
      </c>
      <c r="G5" s="64" t="s">
        <v>75</v>
      </c>
      <c r="H5" s="65">
        <f>+VLOOKUP(A5,[2]ERRF!G:AZ,12,0)</f>
        <v>43377</v>
      </c>
      <c r="I5" s="65" t="str">
        <f>+VLOOKUP(A5,[2]ERRF!G:AZ,5,0)</f>
        <v>-</v>
      </c>
      <c r="J5" s="66">
        <f>+VLOOKUP(A5,[2]ERRF!G:AZ,3,0)</f>
        <v>18197</v>
      </c>
      <c r="K5" s="66" t="str">
        <f>+VLOOKUP(A5,[2]ERRF!G:AZ,4,0)</f>
        <v>SUBSIDIADO PLENO</v>
      </c>
      <c r="L5" s="67">
        <f>+VLOOKUP(A5,[2]ERRF!G:AZ,17,0)</f>
        <v>18988846.25</v>
      </c>
      <c r="M5" s="68">
        <f t="shared" si="0"/>
        <v>148950</v>
      </c>
    </row>
    <row r="6" spans="1:13">
      <c r="A6" s="61">
        <v>69</v>
      </c>
      <c r="B6" s="62">
        <v>44428</v>
      </c>
      <c r="C6" s="62">
        <v>44428</v>
      </c>
      <c r="D6" s="63">
        <v>30205392</v>
      </c>
      <c r="E6" s="63"/>
      <c r="F6" s="63">
        <v>15832</v>
      </c>
      <c r="G6" s="64" t="s">
        <v>75</v>
      </c>
      <c r="H6" s="65">
        <f>+VLOOKUP(A6,[2]ERRF!G:AZ,12,0)</f>
        <v>43014</v>
      </c>
      <c r="I6" s="65" t="str">
        <f>+VLOOKUP(A6,[2]ERRF!G:AZ,5,0)</f>
        <v>-</v>
      </c>
      <c r="J6" s="66">
        <f>+VLOOKUP(A6,[2]ERRF!G:AZ,3,0)</f>
        <v>18197</v>
      </c>
      <c r="K6" s="66" t="str">
        <f>+VLOOKUP(A6,[2]ERRF!G:AZ,4,0)</f>
        <v>SUBSIDIADO PLENO</v>
      </c>
      <c r="L6" s="67">
        <f>+VLOOKUP(A6,[2]ERRF!G:AZ,17,0)</f>
        <v>15519975.810000001</v>
      </c>
      <c r="M6" s="68">
        <f t="shared" si="0"/>
        <v>15832</v>
      </c>
    </row>
    <row r="7" spans="1:13">
      <c r="A7" s="61">
        <v>89</v>
      </c>
      <c r="B7" s="62">
        <v>43434</v>
      </c>
      <c r="C7" s="62">
        <v>43444</v>
      </c>
      <c r="D7" s="63">
        <v>19564816</v>
      </c>
      <c r="E7" s="63"/>
      <c r="F7" s="63">
        <v>163966</v>
      </c>
      <c r="G7" s="64" t="s">
        <v>75</v>
      </c>
      <c r="H7" s="65">
        <f>+VLOOKUP(A7,[2]ERRF!G:AZ,12,0)</f>
        <v>43441</v>
      </c>
      <c r="I7" s="65" t="str">
        <f>+VLOOKUP(A7,[2]ERRF!G:AZ,5,0)</f>
        <v>-</v>
      </c>
      <c r="J7" s="66">
        <f>+VLOOKUP(A7,[2]ERRF!G:AZ,3,0)</f>
        <v>18197</v>
      </c>
      <c r="K7" s="66" t="str">
        <f>+VLOOKUP(A7,[2]ERRF!G:AZ,4,0)</f>
        <v>SUBSIDIADO PLENO</v>
      </c>
      <c r="L7" s="67">
        <f>+VLOOKUP(A7,[2]ERRF!G:AZ,17,0)</f>
        <v>19564816.699999999</v>
      </c>
      <c r="M7" s="68">
        <f t="shared" si="0"/>
        <v>163966</v>
      </c>
    </row>
    <row r="8" spans="1:13">
      <c r="A8" s="61">
        <v>69</v>
      </c>
      <c r="B8" s="62">
        <v>43039</v>
      </c>
      <c r="C8" s="62">
        <v>43383</v>
      </c>
      <c r="D8" s="63">
        <v>15519975</v>
      </c>
      <c r="E8" s="63"/>
      <c r="F8" s="63">
        <v>168523</v>
      </c>
      <c r="G8" s="64" t="s">
        <v>75</v>
      </c>
      <c r="H8" s="65">
        <f>+VLOOKUP(A8,[2]ERRF!G:AZ,12,0)</f>
        <v>43014</v>
      </c>
      <c r="I8" s="65" t="str">
        <f>+VLOOKUP(A8,[2]ERRF!G:AZ,5,0)</f>
        <v>-</v>
      </c>
      <c r="J8" s="66">
        <f>+VLOOKUP(A8,[2]ERRF!G:AZ,3,0)</f>
        <v>18197</v>
      </c>
      <c r="K8" s="66" t="str">
        <f>+VLOOKUP(A8,[2]ERRF!G:AZ,4,0)</f>
        <v>SUBSIDIADO PLENO</v>
      </c>
      <c r="L8" s="67">
        <f>+VLOOKUP(A8,[2]ERRF!G:AZ,17,0)</f>
        <v>15519975.810000001</v>
      </c>
      <c r="M8" s="68">
        <f t="shared" si="0"/>
        <v>168523</v>
      </c>
    </row>
    <row r="9" spans="1:13">
      <c r="A9" s="61">
        <v>90</v>
      </c>
      <c r="B9" s="62">
        <v>43434</v>
      </c>
      <c r="C9" s="62">
        <v>43444</v>
      </c>
      <c r="D9" s="63">
        <v>14228957</v>
      </c>
      <c r="E9" s="63"/>
      <c r="F9" s="63">
        <v>1756714</v>
      </c>
      <c r="G9" s="64" t="s">
        <v>75</v>
      </c>
      <c r="H9" s="65">
        <f>+VLOOKUP(A9,[2]ERRF!G:AZ,12,0)</f>
        <v>43444</v>
      </c>
      <c r="I9" s="65" t="str">
        <f>+VLOOKUP(A9,[2]ERRF!G:AZ,5,0)</f>
        <v>-</v>
      </c>
      <c r="J9" s="66">
        <f>+VLOOKUP(A9,[2]ERRF!G:AZ,3,0)</f>
        <v>18201</v>
      </c>
      <c r="K9" s="66" t="str">
        <f>+VLOOKUP(A9,[2]ERRF!G:AZ,4,0)</f>
        <v>SUBSIDIADO PLENO</v>
      </c>
      <c r="L9" s="67">
        <f>+VLOOKUP(A9,[2]ERRF!G:AZ,17,0)</f>
        <v>14228957.6</v>
      </c>
      <c r="M9" s="68">
        <f t="shared" si="0"/>
        <v>1756714</v>
      </c>
    </row>
    <row r="10" spans="1:13">
      <c r="A10" s="61">
        <v>72</v>
      </c>
      <c r="B10" s="62">
        <v>43131</v>
      </c>
      <c r="C10" s="62">
        <v>43377</v>
      </c>
      <c r="D10" s="63">
        <v>18220237</v>
      </c>
      <c r="E10" s="63"/>
      <c r="F10" s="63">
        <v>4515236</v>
      </c>
      <c r="G10" s="64" t="s">
        <v>75</v>
      </c>
      <c r="H10" s="65">
        <f>+VLOOKUP(A10,[2]ERRF!G:AZ,12,0)</f>
        <v>43297</v>
      </c>
      <c r="I10" s="65" t="str">
        <f>+VLOOKUP(A10,[2]ERRF!G:AZ,5,0)</f>
        <v>-</v>
      </c>
      <c r="J10" s="66">
        <f>+VLOOKUP(A10,[2]ERRF!G:AZ,3,0)</f>
        <v>18201</v>
      </c>
      <c r="K10" s="66" t="str">
        <f>+VLOOKUP(A10,[2]ERRF!G:AZ,4,0)</f>
        <v>SUBSIDIADO PLENO</v>
      </c>
      <c r="L10" s="67">
        <f>+VLOOKUP(A10,[2]ERRF!G:AZ,17,0)</f>
        <v>13701742.800000001</v>
      </c>
      <c r="M10" s="68">
        <f t="shared" si="0"/>
        <v>4515236</v>
      </c>
    </row>
    <row r="11" spans="1:13">
      <c r="A11" s="61">
        <v>93</v>
      </c>
      <c r="B11" s="62">
        <v>43434</v>
      </c>
      <c r="C11" s="62">
        <v>43444</v>
      </c>
      <c r="D11" s="63">
        <v>478630</v>
      </c>
      <c r="E11" s="63"/>
      <c r="F11" s="63">
        <v>478630</v>
      </c>
      <c r="G11" s="64" t="s">
        <v>75</v>
      </c>
      <c r="H11" s="65">
        <f>+VLOOKUP(A11,[2]ERRF!G:AZ,12,0)</f>
        <v>43441</v>
      </c>
      <c r="I11" s="65" t="str">
        <f>+VLOOKUP(A11,[2]ERRF!G:AZ,5,0)</f>
        <v>-</v>
      </c>
      <c r="J11" s="66">
        <f>+VLOOKUP(A11,[2]ERRF!G:AZ,3,0)</f>
        <v>18197</v>
      </c>
      <c r="K11" s="66" t="str">
        <f>+VLOOKUP(A11,[2]ERRF!G:AZ,4,0)</f>
        <v>CONTRIBUTIVO MOVILIDAD</v>
      </c>
      <c r="L11" s="67">
        <f>+VLOOKUP(A11,[2]ERRF!G:AZ,17,0)</f>
        <v>478630.35000000003</v>
      </c>
      <c r="M11" s="68">
        <f t="shared" si="0"/>
        <v>478630</v>
      </c>
    </row>
    <row r="12" spans="1:13">
      <c r="A12" s="61">
        <v>85</v>
      </c>
      <c r="B12" s="62">
        <v>43434</v>
      </c>
      <c r="C12" s="62">
        <v>43445</v>
      </c>
      <c r="D12" s="63">
        <v>14109709</v>
      </c>
      <c r="E12" s="63"/>
      <c r="F12" s="63">
        <v>99037</v>
      </c>
      <c r="G12" s="64" t="s">
        <v>75</v>
      </c>
      <c r="H12" s="65">
        <f>+VLOOKUP(A12,[2]ERRF!G:AZ,12,0)</f>
        <v>43445</v>
      </c>
      <c r="I12" s="65" t="str">
        <f>+VLOOKUP(A12,[2]ERRF!G:AZ,5,0)</f>
        <v>-</v>
      </c>
      <c r="J12" s="66">
        <f>+VLOOKUP(A12,[2]ERRF!G:AZ,3,0)</f>
        <v>18201</v>
      </c>
      <c r="K12" s="66" t="str">
        <f>+VLOOKUP(A12,[2]ERRF!G:AZ,4,0)</f>
        <v>SUBSIDIADO PLENO</v>
      </c>
      <c r="L12" s="67">
        <f>+VLOOKUP(A12,[2]ERRF!G:AZ,17,0)</f>
        <v>14109709.199999999</v>
      </c>
      <c r="M12" s="68">
        <f t="shared" si="0"/>
        <v>99037</v>
      </c>
    </row>
    <row r="13" spans="1:13" s="72" customFormat="1" ht="12">
      <c r="A13" s="69"/>
      <c r="B13" s="70"/>
      <c r="C13" s="70"/>
      <c r="D13" s="71">
        <f>SUBTOTAL(9,D2:D12)</f>
        <v>170047936</v>
      </c>
      <c r="E13" s="71">
        <f>SUBTOTAL(9,E2:E12)</f>
        <v>0</v>
      </c>
      <c r="F13" s="71">
        <f>SUBTOTAL(9,F2:F12)</f>
        <v>7672196</v>
      </c>
      <c r="G13" s="69"/>
      <c r="H13" s="70"/>
      <c r="I13" s="70"/>
      <c r="J13" s="69"/>
      <c r="K13" s="69"/>
      <c r="L13" s="71">
        <f>SUBTOTAL(9,L2:L12)</f>
        <v>165497478.72400001</v>
      </c>
      <c r="M13" s="71">
        <f>SUBTOTAL(9,M2:M12)</f>
        <v>7672196</v>
      </c>
    </row>
    <row r="15" spans="1:13">
      <c r="G15" s="73" t="s">
        <v>76</v>
      </c>
      <c r="H15" s="64">
        <f>+F13</f>
        <v>7672196</v>
      </c>
      <c r="I15" s="74"/>
    </row>
    <row r="16" spans="1:13">
      <c r="G16" s="66" t="s">
        <v>75</v>
      </c>
      <c r="H16" s="64">
        <f>+H15</f>
        <v>7672196</v>
      </c>
      <c r="I16" s="74"/>
    </row>
    <row r="17" spans="7:9">
      <c r="G17" s="73" t="s">
        <v>77</v>
      </c>
      <c r="H17" s="68">
        <f>47735061+9697457.16+401965.14</f>
        <v>57834483.299999997</v>
      </c>
      <c r="I17" s="75"/>
    </row>
    <row r="18" spans="7:9">
      <c r="G18" s="66" t="s">
        <v>78</v>
      </c>
      <c r="H18" s="76"/>
    </row>
  </sheetData>
  <autoFilter ref="A1:M1" xr:uid="{AE7B562C-3A3D-42CC-967B-F5E5591D5CB6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2023-04-18T17:17:48Z</dcterms:created>
  <dcterms:modified xsi:type="dcterms:W3CDTF">2023-05-23T01:45:23Z</dcterms:modified>
  <cp:category/>
  <cp:contentStatus/>
</cp:coreProperties>
</file>