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HOCO- CAUCA-VALLE DEL CAUCA\HOSPITAL DPTAL SAN ANTONIO ROLDANILLO\Marzo 2023\"/>
    </mc:Choice>
  </mc:AlternateContent>
  <xr:revisionPtr revIDLastSave="0" documentId="8_{6B41393A-C60F-43C3-8C4D-FC292A9CE123}" xr6:coauthVersionLast="47" xr6:coauthVersionMax="47" xr10:uidLastSave="{00000000-0000-0000-0000-000000000000}"/>
  <bookViews>
    <workbookView xWindow="-120" yWindow="-120" windowWidth="20730" windowHeight="11160" xr2:uid="{C138CE02-0C95-45AF-B912-FDFFF085FC06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1" i="1" l="1"/>
  <c r="D78" i="1"/>
  <c r="AF73" i="1"/>
  <c r="AD73" i="1"/>
  <c r="AC73" i="1"/>
  <c r="AB73" i="1"/>
  <c r="AA73" i="1"/>
  <c r="M73" i="1"/>
  <c r="L73" i="1"/>
  <c r="H73" i="1"/>
  <c r="AI71" i="1"/>
  <c r="AE71" i="1"/>
  <c r="Z71" i="1" s="1"/>
  <c r="X71" i="1"/>
  <c r="U71" i="1"/>
  <c r="S71" i="1"/>
  <c r="P71" i="1"/>
  <c r="Q71" i="1" s="1"/>
  <c r="K71" i="1"/>
  <c r="J71" i="1"/>
  <c r="N71" i="1" s="1"/>
  <c r="I71" i="1"/>
  <c r="G71" i="1"/>
  <c r="R71" i="1" s="1"/>
  <c r="F71" i="1"/>
  <c r="E71" i="1"/>
  <c r="D71" i="1"/>
  <c r="C71" i="1"/>
  <c r="AI70" i="1"/>
  <c r="AE70" i="1"/>
  <c r="Z70" i="1"/>
  <c r="X70" i="1"/>
  <c r="U70" i="1"/>
  <c r="S70" i="1"/>
  <c r="P70" i="1"/>
  <c r="R70" i="1" s="1"/>
  <c r="N70" i="1"/>
  <c r="O70" i="1" s="1"/>
  <c r="K70" i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Q69" i="1"/>
  <c r="P69" i="1"/>
  <c r="R69" i="1" s="1"/>
  <c r="N69" i="1"/>
  <c r="K69" i="1"/>
  <c r="J69" i="1"/>
  <c r="I69" i="1"/>
  <c r="G69" i="1"/>
  <c r="O69" i="1" s="1"/>
  <c r="F69" i="1"/>
  <c r="E69" i="1"/>
  <c r="D69" i="1"/>
  <c r="C69" i="1"/>
  <c r="AI68" i="1"/>
  <c r="AE68" i="1"/>
  <c r="Z68" i="1"/>
  <c r="X68" i="1"/>
  <c r="U68" i="1"/>
  <c r="S68" i="1"/>
  <c r="P68" i="1"/>
  <c r="Q68" i="1" s="1"/>
  <c r="N68" i="1"/>
  <c r="K68" i="1"/>
  <c r="J68" i="1"/>
  <c r="I68" i="1"/>
  <c r="G68" i="1"/>
  <c r="O68" i="1" s="1"/>
  <c r="F68" i="1"/>
  <c r="E68" i="1"/>
  <c r="D68" i="1"/>
  <c r="C68" i="1"/>
  <c r="AI67" i="1"/>
  <c r="AE67" i="1"/>
  <c r="Z67" i="1"/>
  <c r="X67" i="1"/>
  <c r="U67" i="1"/>
  <c r="S67" i="1"/>
  <c r="P67" i="1"/>
  <c r="R67" i="1" s="1"/>
  <c r="N67" i="1"/>
  <c r="K67" i="1"/>
  <c r="J67" i="1"/>
  <c r="I67" i="1"/>
  <c r="G67" i="1"/>
  <c r="F67" i="1"/>
  <c r="E67" i="1"/>
  <c r="D67" i="1"/>
  <c r="C67" i="1"/>
  <c r="AI66" i="1"/>
  <c r="AE66" i="1"/>
  <c r="Z66" i="1"/>
  <c r="X66" i="1"/>
  <c r="U66" i="1"/>
  <c r="S66" i="1"/>
  <c r="P66" i="1"/>
  <c r="Q66" i="1" s="1"/>
  <c r="N66" i="1"/>
  <c r="K66" i="1"/>
  <c r="J66" i="1"/>
  <c r="I66" i="1"/>
  <c r="G66" i="1"/>
  <c r="R66" i="1" s="1"/>
  <c r="F66" i="1"/>
  <c r="E66" i="1"/>
  <c r="D66" i="1"/>
  <c r="C66" i="1"/>
  <c r="AI65" i="1"/>
  <c r="AE65" i="1"/>
  <c r="Z65" i="1"/>
  <c r="X65" i="1"/>
  <c r="U65" i="1"/>
  <c r="S65" i="1"/>
  <c r="P65" i="1"/>
  <c r="R65" i="1" s="1"/>
  <c r="N65" i="1"/>
  <c r="K65" i="1"/>
  <c r="J65" i="1"/>
  <c r="I65" i="1"/>
  <c r="O65" i="1" s="1"/>
  <c r="G65" i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J64" i="1"/>
  <c r="N64" i="1" s="1"/>
  <c r="I64" i="1"/>
  <c r="G64" i="1"/>
  <c r="O64" i="1" s="1"/>
  <c r="F64" i="1"/>
  <c r="E64" i="1"/>
  <c r="D64" i="1"/>
  <c r="C64" i="1"/>
  <c r="AI63" i="1"/>
  <c r="AE63" i="1"/>
  <c r="X63" i="1"/>
  <c r="Z63" i="1" s="1"/>
  <c r="U63" i="1"/>
  <c r="S63" i="1"/>
  <c r="P63" i="1"/>
  <c r="Q63" i="1" s="1"/>
  <c r="K63" i="1"/>
  <c r="J63" i="1"/>
  <c r="N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K62" i="1"/>
  <c r="N62" i="1" s="1"/>
  <c r="O62" i="1" s="1"/>
  <c r="J62" i="1"/>
  <c r="I62" i="1"/>
  <c r="G62" i="1"/>
  <c r="R62" i="1" s="1"/>
  <c r="F62" i="1"/>
  <c r="E62" i="1"/>
  <c r="D62" i="1"/>
  <c r="C62" i="1"/>
  <c r="AI61" i="1"/>
  <c r="AE61" i="1"/>
  <c r="Z61" i="1" s="1"/>
  <c r="X61" i="1"/>
  <c r="U61" i="1"/>
  <c r="S61" i="1"/>
  <c r="Q61" i="1"/>
  <c r="P61" i="1"/>
  <c r="K61" i="1"/>
  <c r="J61" i="1"/>
  <c r="N61" i="1" s="1"/>
  <c r="I61" i="1"/>
  <c r="G61" i="1"/>
  <c r="R61" i="1" s="1"/>
  <c r="F61" i="1"/>
  <c r="E61" i="1"/>
  <c r="D61" i="1"/>
  <c r="C61" i="1"/>
  <c r="AI60" i="1"/>
  <c r="AE60" i="1"/>
  <c r="Z60" i="1" s="1"/>
  <c r="X60" i="1"/>
  <c r="U60" i="1"/>
  <c r="S60" i="1"/>
  <c r="Q60" i="1"/>
  <c r="P60" i="1"/>
  <c r="R60" i="1" s="1"/>
  <c r="K60" i="1"/>
  <c r="J60" i="1"/>
  <c r="N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Q59" i="1"/>
  <c r="P59" i="1"/>
  <c r="R59" i="1" s="1"/>
  <c r="K59" i="1"/>
  <c r="J59" i="1"/>
  <c r="N59" i="1" s="1"/>
  <c r="I59" i="1"/>
  <c r="AG59" i="1" s="1"/>
  <c r="G59" i="1"/>
  <c r="F59" i="1"/>
  <c r="E59" i="1"/>
  <c r="D59" i="1"/>
  <c r="C59" i="1"/>
  <c r="AI58" i="1"/>
  <c r="AE58" i="1"/>
  <c r="Z58" i="1"/>
  <c r="X58" i="1"/>
  <c r="U58" i="1"/>
  <c r="S58" i="1"/>
  <c r="Q58" i="1"/>
  <c r="P58" i="1"/>
  <c r="R58" i="1" s="1"/>
  <c r="N58" i="1"/>
  <c r="K58" i="1"/>
  <c r="J58" i="1"/>
  <c r="I58" i="1"/>
  <c r="AG58" i="1" s="1"/>
  <c r="G58" i="1"/>
  <c r="O58" i="1" s="1"/>
  <c r="F58" i="1"/>
  <c r="E58" i="1"/>
  <c r="D58" i="1"/>
  <c r="C58" i="1"/>
  <c r="AI57" i="1"/>
  <c r="AE57" i="1"/>
  <c r="Z57" i="1"/>
  <c r="X57" i="1"/>
  <c r="U57" i="1"/>
  <c r="S57" i="1"/>
  <c r="P57" i="1"/>
  <c r="R57" i="1" s="1"/>
  <c r="N57" i="1"/>
  <c r="K57" i="1"/>
  <c r="J57" i="1"/>
  <c r="I57" i="1"/>
  <c r="O57" i="1" s="1"/>
  <c r="G57" i="1"/>
  <c r="F57" i="1"/>
  <c r="E57" i="1"/>
  <c r="D57" i="1"/>
  <c r="C57" i="1"/>
  <c r="AI56" i="1"/>
  <c r="AE56" i="1"/>
  <c r="X56" i="1"/>
  <c r="Z56" i="1" s="1"/>
  <c r="U56" i="1"/>
  <c r="S56" i="1"/>
  <c r="P56" i="1"/>
  <c r="R56" i="1" s="1"/>
  <c r="K56" i="1"/>
  <c r="J56" i="1"/>
  <c r="N56" i="1" s="1"/>
  <c r="I56" i="1"/>
  <c r="AG56" i="1" s="1"/>
  <c r="G56" i="1"/>
  <c r="O56" i="1" s="1"/>
  <c r="F56" i="1"/>
  <c r="E56" i="1"/>
  <c r="D56" i="1"/>
  <c r="C56" i="1"/>
  <c r="AI55" i="1"/>
  <c r="AE55" i="1"/>
  <c r="X55" i="1"/>
  <c r="Z55" i="1" s="1"/>
  <c r="U55" i="1"/>
  <c r="S55" i="1"/>
  <c r="P55" i="1"/>
  <c r="Q55" i="1" s="1"/>
  <c r="K55" i="1"/>
  <c r="N55" i="1" s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Q54" i="1" s="1"/>
  <c r="K54" i="1"/>
  <c r="J54" i="1"/>
  <c r="N54" i="1" s="1"/>
  <c r="O54" i="1" s="1"/>
  <c r="I54" i="1"/>
  <c r="G54" i="1"/>
  <c r="R54" i="1" s="1"/>
  <c r="F54" i="1"/>
  <c r="E54" i="1"/>
  <c r="D54" i="1"/>
  <c r="C54" i="1"/>
  <c r="AI53" i="1"/>
  <c r="AE53" i="1"/>
  <c r="Z53" i="1" s="1"/>
  <c r="X53" i="1"/>
  <c r="U53" i="1"/>
  <c r="S53" i="1"/>
  <c r="Q53" i="1"/>
  <c r="P53" i="1"/>
  <c r="K53" i="1"/>
  <c r="J53" i="1"/>
  <c r="N53" i="1" s="1"/>
  <c r="I53" i="1"/>
  <c r="G53" i="1"/>
  <c r="R53" i="1" s="1"/>
  <c r="F53" i="1"/>
  <c r="E53" i="1"/>
  <c r="D53" i="1"/>
  <c r="C53" i="1"/>
  <c r="AI52" i="1"/>
  <c r="AE52" i="1"/>
  <c r="Z52" i="1" s="1"/>
  <c r="X52" i="1"/>
  <c r="U52" i="1"/>
  <c r="S52" i="1"/>
  <c r="Q52" i="1"/>
  <c r="P52" i="1"/>
  <c r="R52" i="1" s="1"/>
  <c r="K52" i="1"/>
  <c r="J52" i="1"/>
  <c r="N52" i="1" s="1"/>
  <c r="I52" i="1"/>
  <c r="G52" i="1"/>
  <c r="F52" i="1"/>
  <c r="E52" i="1"/>
  <c r="D52" i="1"/>
  <c r="C52" i="1"/>
  <c r="AI51" i="1"/>
  <c r="AE51" i="1"/>
  <c r="Z51" i="1"/>
  <c r="X51" i="1"/>
  <c r="U51" i="1"/>
  <c r="S51" i="1"/>
  <c r="Q51" i="1"/>
  <c r="P51" i="1"/>
  <c r="K51" i="1"/>
  <c r="J51" i="1"/>
  <c r="N51" i="1" s="1"/>
  <c r="I51" i="1"/>
  <c r="G51" i="1"/>
  <c r="R51" i="1" s="1"/>
  <c r="F51" i="1"/>
  <c r="E51" i="1"/>
  <c r="D51" i="1"/>
  <c r="C51" i="1"/>
  <c r="AI50" i="1"/>
  <c r="AE50" i="1"/>
  <c r="Z50" i="1"/>
  <c r="X50" i="1"/>
  <c r="U50" i="1"/>
  <c r="S50" i="1"/>
  <c r="Q50" i="1"/>
  <c r="P50" i="1"/>
  <c r="R50" i="1" s="1"/>
  <c r="N50" i="1"/>
  <c r="K50" i="1"/>
  <c r="J50" i="1"/>
  <c r="I50" i="1"/>
  <c r="AG50" i="1" s="1"/>
  <c r="G50" i="1"/>
  <c r="O50" i="1" s="1"/>
  <c r="F50" i="1"/>
  <c r="E50" i="1"/>
  <c r="D50" i="1"/>
  <c r="C50" i="1"/>
  <c r="AI49" i="1"/>
  <c r="AE49" i="1"/>
  <c r="Z49" i="1"/>
  <c r="X49" i="1"/>
  <c r="U49" i="1"/>
  <c r="S49" i="1"/>
  <c r="P49" i="1"/>
  <c r="R49" i="1" s="1"/>
  <c r="N49" i="1"/>
  <c r="AG49" i="1" s="1"/>
  <c r="K49" i="1"/>
  <c r="J49" i="1"/>
  <c r="I49" i="1"/>
  <c r="O49" i="1" s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K48" i="1"/>
  <c r="J48" i="1"/>
  <c r="N48" i="1" s="1"/>
  <c r="I48" i="1"/>
  <c r="AG48" i="1" s="1"/>
  <c r="G48" i="1"/>
  <c r="F48" i="1"/>
  <c r="E48" i="1"/>
  <c r="D48" i="1"/>
  <c r="C48" i="1"/>
  <c r="AI47" i="1"/>
  <c r="AE47" i="1"/>
  <c r="X47" i="1"/>
  <c r="Z47" i="1" s="1"/>
  <c r="U47" i="1"/>
  <c r="S47" i="1"/>
  <c r="P47" i="1"/>
  <c r="Q47" i="1" s="1"/>
  <c r="K47" i="1"/>
  <c r="N47" i="1" s="1"/>
  <c r="J47" i="1"/>
  <c r="I47" i="1"/>
  <c r="G47" i="1"/>
  <c r="O47" i="1" s="1"/>
  <c r="F47" i="1"/>
  <c r="E47" i="1"/>
  <c r="D47" i="1"/>
  <c r="C47" i="1"/>
  <c r="AI46" i="1"/>
  <c r="AE46" i="1"/>
  <c r="X46" i="1"/>
  <c r="Z46" i="1" s="1"/>
  <c r="U46" i="1"/>
  <c r="S46" i="1"/>
  <c r="Q46" i="1"/>
  <c r="P46" i="1"/>
  <c r="K46" i="1"/>
  <c r="J46" i="1"/>
  <c r="N46" i="1" s="1"/>
  <c r="O46" i="1" s="1"/>
  <c r="I46" i="1"/>
  <c r="G46" i="1"/>
  <c r="R46" i="1" s="1"/>
  <c r="F46" i="1"/>
  <c r="E46" i="1"/>
  <c r="D46" i="1"/>
  <c r="C46" i="1"/>
  <c r="AI45" i="1"/>
  <c r="AE45" i="1"/>
  <c r="Z45" i="1" s="1"/>
  <c r="X45" i="1"/>
  <c r="U45" i="1"/>
  <c r="S45" i="1"/>
  <c r="Q45" i="1"/>
  <c r="P45" i="1"/>
  <c r="K45" i="1"/>
  <c r="J45" i="1"/>
  <c r="N45" i="1" s="1"/>
  <c r="I45" i="1"/>
  <c r="G45" i="1"/>
  <c r="R45" i="1" s="1"/>
  <c r="F45" i="1"/>
  <c r="E45" i="1"/>
  <c r="D45" i="1"/>
  <c r="C45" i="1"/>
  <c r="AI44" i="1"/>
  <c r="AE44" i="1"/>
  <c r="Z44" i="1" s="1"/>
  <c r="X44" i="1"/>
  <c r="U44" i="1"/>
  <c r="S44" i="1"/>
  <c r="Q44" i="1"/>
  <c r="P44" i="1"/>
  <c r="R44" i="1" s="1"/>
  <c r="K44" i="1"/>
  <c r="J44" i="1"/>
  <c r="N44" i="1" s="1"/>
  <c r="I44" i="1"/>
  <c r="G44" i="1"/>
  <c r="F44" i="1"/>
  <c r="E44" i="1"/>
  <c r="D44" i="1"/>
  <c r="C44" i="1"/>
  <c r="AI43" i="1"/>
  <c r="AE43" i="1"/>
  <c r="Z43" i="1"/>
  <c r="X43" i="1"/>
  <c r="U43" i="1"/>
  <c r="S43" i="1"/>
  <c r="Q43" i="1"/>
  <c r="P43" i="1"/>
  <c r="K43" i="1"/>
  <c r="J43" i="1"/>
  <c r="N43" i="1" s="1"/>
  <c r="I43" i="1"/>
  <c r="G43" i="1"/>
  <c r="R43" i="1" s="1"/>
  <c r="F43" i="1"/>
  <c r="E43" i="1"/>
  <c r="D43" i="1"/>
  <c r="C43" i="1"/>
  <c r="AI42" i="1"/>
  <c r="AE42" i="1"/>
  <c r="Z42" i="1"/>
  <c r="X42" i="1"/>
  <c r="U42" i="1"/>
  <c r="S42" i="1"/>
  <c r="Q42" i="1"/>
  <c r="P42" i="1"/>
  <c r="R42" i="1" s="1"/>
  <c r="N42" i="1"/>
  <c r="K42" i="1"/>
  <c r="J42" i="1"/>
  <c r="I42" i="1"/>
  <c r="G42" i="1"/>
  <c r="F42" i="1"/>
  <c r="E42" i="1"/>
  <c r="D42" i="1"/>
  <c r="C42" i="1"/>
  <c r="AI41" i="1"/>
  <c r="AE41" i="1"/>
  <c r="Z41" i="1"/>
  <c r="X41" i="1"/>
  <c r="U41" i="1"/>
  <c r="S41" i="1"/>
  <c r="P41" i="1"/>
  <c r="R41" i="1" s="1"/>
  <c r="N41" i="1"/>
  <c r="K41" i="1"/>
  <c r="J41" i="1"/>
  <c r="I41" i="1"/>
  <c r="O41" i="1" s="1"/>
  <c r="G41" i="1"/>
  <c r="F41" i="1"/>
  <c r="E41" i="1"/>
  <c r="D41" i="1"/>
  <c r="C41" i="1"/>
  <c r="AI40" i="1"/>
  <c r="AE40" i="1"/>
  <c r="X40" i="1"/>
  <c r="Z40" i="1" s="1"/>
  <c r="U40" i="1"/>
  <c r="S40" i="1"/>
  <c r="P40" i="1"/>
  <c r="R40" i="1" s="1"/>
  <c r="K40" i="1"/>
  <c r="J40" i="1"/>
  <c r="N40" i="1" s="1"/>
  <c r="I40" i="1"/>
  <c r="G40" i="1"/>
  <c r="O40" i="1" s="1"/>
  <c r="F40" i="1"/>
  <c r="E40" i="1"/>
  <c r="D40" i="1"/>
  <c r="C40" i="1"/>
  <c r="AI39" i="1"/>
  <c r="AE39" i="1"/>
  <c r="X39" i="1"/>
  <c r="Z39" i="1" s="1"/>
  <c r="U39" i="1"/>
  <c r="S39" i="1"/>
  <c r="P39" i="1"/>
  <c r="Q39" i="1" s="1"/>
  <c r="K39" i="1"/>
  <c r="N39" i="1" s="1"/>
  <c r="J39" i="1"/>
  <c r="I39" i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Q38" i="1"/>
  <c r="P38" i="1"/>
  <c r="K38" i="1"/>
  <c r="J38" i="1"/>
  <c r="N38" i="1" s="1"/>
  <c r="O38" i="1" s="1"/>
  <c r="I38" i="1"/>
  <c r="G38" i="1"/>
  <c r="R38" i="1" s="1"/>
  <c r="F38" i="1"/>
  <c r="E38" i="1"/>
  <c r="D38" i="1"/>
  <c r="C38" i="1"/>
  <c r="AI37" i="1"/>
  <c r="AE37" i="1"/>
  <c r="Z37" i="1" s="1"/>
  <c r="X37" i="1"/>
  <c r="U37" i="1"/>
  <c r="S37" i="1"/>
  <c r="Q37" i="1"/>
  <c r="P37" i="1"/>
  <c r="K37" i="1"/>
  <c r="J37" i="1"/>
  <c r="N37" i="1" s="1"/>
  <c r="I37" i="1"/>
  <c r="G37" i="1"/>
  <c r="R37" i="1" s="1"/>
  <c r="F37" i="1"/>
  <c r="E37" i="1"/>
  <c r="D37" i="1"/>
  <c r="C37" i="1"/>
  <c r="AI36" i="1"/>
  <c r="AE36" i="1"/>
  <c r="Z36" i="1" s="1"/>
  <c r="X36" i="1"/>
  <c r="U36" i="1"/>
  <c r="S36" i="1"/>
  <c r="Q36" i="1"/>
  <c r="P36" i="1"/>
  <c r="R36" i="1" s="1"/>
  <c r="K36" i="1"/>
  <c r="J36" i="1"/>
  <c r="N36" i="1" s="1"/>
  <c r="I36" i="1"/>
  <c r="G36" i="1"/>
  <c r="F36" i="1"/>
  <c r="E36" i="1"/>
  <c r="D36" i="1"/>
  <c r="C36" i="1"/>
  <c r="AI35" i="1"/>
  <c r="AE35" i="1"/>
  <c r="Z35" i="1"/>
  <c r="X35" i="1"/>
  <c r="U35" i="1"/>
  <c r="S35" i="1"/>
  <c r="Q35" i="1"/>
  <c r="P35" i="1"/>
  <c r="K35" i="1"/>
  <c r="J35" i="1"/>
  <c r="N35" i="1" s="1"/>
  <c r="I35" i="1"/>
  <c r="G35" i="1"/>
  <c r="R35" i="1" s="1"/>
  <c r="F35" i="1"/>
  <c r="E35" i="1"/>
  <c r="D35" i="1"/>
  <c r="C35" i="1"/>
  <c r="AI34" i="1"/>
  <c r="AE34" i="1"/>
  <c r="Z34" i="1"/>
  <c r="X34" i="1"/>
  <c r="U34" i="1"/>
  <c r="S34" i="1"/>
  <c r="Q34" i="1"/>
  <c r="P34" i="1"/>
  <c r="R34" i="1" s="1"/>
  <c r="N34" i="1"/>
  <c r="K34" i="1"/>
  <c r="J34" i="1"/>
  <c r="I34" i="1"/>
  <c r="G34" i="1"/>
  <c r="F34" i="1"/>
  <c r="E34" i="1"/>
  <c r="D34" i="1"/>
  <c r="C34" i="1"/>
  <c r="AI33" i="1"/>
  <c r="AE33" i="1"/>
  <c r="Z33" i="1"/>
  <c r="X33" i="1"/>
  <c r="U33" i="1"/>
  <c r="S33" i="1"/>
  <c r="P33" i="1"/>
  <c r="R33" i="1" s="1"/>
  <c r="N33" i="1"/>
  <c r="AG33" i="1" s="1"/>
  <c r="K33" i="1"/>
  <c r="J33" i="1"/>
  <c r="I33" i="1"/>
  <c r="O33" i="1" s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P31" i="1"/>
  <c r="Q31" i="1" s="1"/>
  <c r="K31" i="1"/>
  <c r="N31" i="1" s="1"/>
  <c r="J31" i="1"/>
  <c r="I31" i="1"/>
  <c r="G31" i="1"/>
  <c r="O31" i="1" s="1"/>
  <c r="F31" i="1"/>
  <c r="E31" i="1"/>
  <c r="D31" i="1"/>
  <c r="C31" i="1"/>
  <c r="AI30" i="1"/>
  <c r="AE30" i="1"/>
  <c r="X30" i="1"/>
  <c r="Z30" i="1" s="1"/>
  <c r="U30" i="1"/>
  <c r="S30" i="1"/>
  <c r="Q30" i="1"/>
  <c r="P30" i="1"/>
  <c r="K30" i="1"/>
  <c r="J30" i="1"/>
  <c r="N30" i="1" s="1"/>
  <c r="O30" i="1" s="1"/>
  <c r="I30" i="1"/>
  <c r="G30" i="1"/>
  <c r="R30" i="1" s="1"/>
  <c r="F30" i="1"/>
  <c r="E30" i="1"/>
  <c r="D30" i="1"/>
  <c r="C30" i="1"/>
  <c r="AI29" i="1"/>
  <c r="AE29" i="1"/>
  <c r="Z29" i="1" s="1"/>
  <c r="X29" i="1"/>
  <c r="U29" i="1"/>
  <c r="S29" i="1"/>
  <c r="Q29" i="1"/>
  <c r="P29" i="1"/>
  <c r="K29" i="1"/>
  <c r="J29" i="1"/>
  <c r="N29" i="1" s="1"/>
  <c r="I29" i="1"/>
  <c r="G29" i="1"/>
  <c r="R29" i="1" s="1"/>
  <c r="F29" i="1"/>
  <c r="E29" i="1"/>
  <c r="D29" i="1"/>
  <c r="C29" i="1"/>
  <c r="AI28" i="1"/>
  <c r="AE28" i="1"/>
  <c r="Z28" i="1" s="1"/>
  <c r="X28" i="1"/>
  <c r="U28" i="1"/>
  <c r="S28" i="1"/>
  <c r="Q28" i="1"/>
  <c r="P28" i="1"/>
  <c r="R28" i="1" s="1"/>
  <c r="K28" i="1"/>
  <c r="J28" i="1"/>
  <c r="N28" i="1" s="1"/>
  <c r="I28" i="1"/>
  <c r="G28" i="1"/>
  <c r="F28" i="1"/>
  <c r="E28" i="1"/>
  <c r="D28" i="1"/>
  <c r="C28" i="1"/>
  <c r="AI27" i="1"/>
  <c r="AE27" i="1"/>
  <c r="Z27" i="1"/>
  <c r="X27" i="1"/>
  <c r="U27" i="1"/>
  <c r="S27" i="1"/>
  <c r="Q27" i="1"/>
  <c r="P27" i="1"/>
  <c r="K27" i="1"/>
  <c r="J27" i="1"/>
  <c r="N27" i="1" s="1"/>
  <c r="I27" i="1"/>
  <c r="G27" i="1"/>
  <c r="R27" i="1" s="1"/>
  <c r="F27" i="1"/>
  <c r="E27" i="1"/>
  <c r="D27" i="1"/>
  <c r="C27" i="1"/>
  <c r="AI26" i="1"/>
  <c r="AE26" i="1"/>
  <c r="Z26" i="1"/>
  <c r="X26" i="1"/>
  <c r="U26" i="1"/>
  <c r="S26" i="1"/>
  <c r="Q26" i="1"/>
  <c r="P26" i="1"/>
  <c r="R26" i="1" s="1"/>
  <c r="N26" i="1"/>
  <c r="K26" i="1"/>
  <c r="J26" i="1"/>
  <c r="I26" i="1"/>
  <c r="AG26" i="1" s="1"/>
  <c r="G26" i="1"/>
  <c r="F26" i="1"/>
  <c r="E26" i="1"/>
  <c r="D26" i="1"/>
  <c r="C26" i="1"/>
  <c r="AI25" i="1"/>
  <c r="AE25" i="1"/>
  <c r="Z25" i="1"/>
  <c r="X25" i="1"/>
  <c r="U25" i="1"/>
  <c r="S25" i="1"/>
  <c r="P25" i="1"/>
  <c r="R25" i="1" s="1"/>
  <c r="N25" i="1"/>
  <c r="K25" i="1"/>
  <c r="J25" i="1"/>
  <c r="I25" i="1"/>
  <c r="O25" i="1" s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G24" i="1"/>
  <c r="O24" i="1" s="1"/>
  <c r="F24" i="1"/>
  <c r="E24" i="1"/>
  <c r="D24" i="1"/>
  <c r="C24" i="1"/>
  <c r="AI23" i="1"/>
  <c r="AE23" i="1"/>
  <c r="X23" i="1"/>
  <c r="Z23" i="1" s="1"/>
  <c r="U23" i="1"/>
  <c r="S23" i="1"/>
  <c r="P23" i="1"/>
  <c r="Q23" i="1" s="1"/>
  <c r="K23" i="1"/>
  <c r="N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K22" i="1"/>
  <c r="J22" i="1"/>
  <c r="N22" i="1" s="1"/>
  <c r="O22" i="1" s="1"/>
  <c r="I22" i="1"/>
  <c r="G22" i="1"/>
  <c r="R22" i="1" s="1"/>
  <c r="F22" i="1"/>
  <c r="E22" i="1"/>
  <c r="D22" i="1"/>
  <c r="C22" i="1"/>
  <c r="AI21" i="1"/>
  <c r="AE21" i="1"/>
  <c r="Z21" i="1" s="1"/>
  <c r="X21" i="1"/>
  <c r="U21" i="1"/>
  <c r="S21" i="1"/>
  <c r="Q21" i="1"/>
  <c r="P21" i="1"/>
  <c r="K21" i="1"/>
  <c r="J21" i="1"/>
  <c r="N21" i="1" s="1"/>
  <c r="I21" i="1"/>
  <c r="G21" i="1"/>
  <c r="F21" i="1"/>
  <c r="E21" i="1"/>
  <c r="D21" i="1"/>
  <c r="C21" i="1"/>
  <c r="AI20" i="1"/>
  <c r="AE20" i="1"/>
  <c r="Z20" i="1" s="1"/>
  <c r="X20" i="1"/>
  <c r="U20" i="1"/>
  <c r="S20" i="1"/>
  <c r="Q20" i="1"/>
  <c r="P20" i="1"/>
  <c r="R20" i="1" s="1"/>
  <c r="K20" i="1"/>
  <c r="J20" i="1"/>
  <c r="N20" i="1" s="1"/>
  <c r="I20" i="1"/>
  <c r="G20" i="1"/>
  <c r="F20" i="1"/>
  <c r="E20" i="1"/>
  <c r="D20" i="1"/>
  <c r="C20" i="1"/>
  <c r="AI19" i="1"/>
  <c r="AE19" i="1"/>
  <c r="Z19" i="1"/>
  <c r="X19" i="1"/>
  <c r="U19" i="1"/>
  <c r="S19" i="1"/>
  <c r="Q19" i="1"/>
  <c r="P19" i="1"/>
  <c r="K19" i="1"/>
  <c r="J19" i="1"/>
  <c r="N19" i="1" s="1"/>
  <c r="I19" i="1"/>
  <c r="G19" i="1"/>
  <c r="R19" i="1" s="1"/>
  <c r="F19" i="1"/>
  <c r="E19" i="1"/>
  <c r="D19" i="1"/>
  <c r="C19" i="1"/>
  <c r="AI18" i="1"/>
  <c r="AE18" i="1"/>
  <c r="Z18" i="1"/>
  <c r="X18" i="1"/>
  <c r="U18" i="1"/>
  <c r="S18" i="1"/>
  <c r="Q18" i="1"/>
  <c r="P18" i="1"/>
  <c r="R18" i="1" s="1"/>
  <c r="N18" i="1"/>
  <c r="K18" i="1"/>
  <c r="J18" i="1"/>
  <c r="I18" i="1"/>
  <c r="AG18" i="1" s="1"/>
  <c r="G18" i="1"/>
  <c r="F18" i="1"/>
  <c r="E18" i="1"/>
  <c r="D18" i="1"/>
  <c r="C18" i="1"/>
  <c r="AI17" i="1"/>
  <c r="AE17" i="1"/>
  <c r="Z17" i="1"/>
  <c r="X17" i="1"/>
  <c r="U17" i="1"/>
  <c r="S17" i="1"/>
  <c r="P17" i="1"/>
  <c r="R17" i="1" s="1"/>
  <c r="N17" i="1"/>
  <c r="AG17" i="1" s="1"/>
  <c r="K17" i="1"/>
  <c r="J17" i="1"/>
  <c r="I17" i="1"/>
  <c r="O17" i="1" s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AG16" i="1" s="1"/>
  <c r="G16" i="1"/>
  <c r="F16" i="1"/>
  <c r="E16" i="1"/>
  <c r="D16" i="1"/>
  <c r="C16" i="1"/>
  <c r="AI15" i="1"/>
  <c r="AE15" i="1"/>
  <c r="X15" i="1"/>
  <c r="Z15" i="1" s="1"/>
  <c r="U15" i="1"/>
  <c r="S15" i="1"/>
  <c r="P15" i="1"/>
  <c r="Q15" i="1" s="1"/>
  <c r="K15" i="1"/>
  <c r="N15" i="1" s="1"/>
  <c r="J15" i="1"/>
  <c r="I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Q14" i="1"/>
  <c r="P14" i="1"/>
  <c r="K14" i="1"/>
  <c r="J14" i="1"/>
  <c r="N14" i="1" s="1"/>
  <c r="O14" i="1" s="1"/>
  <c r="I14" i="1"/>
  <c r="G14" i="1"/>
  <c r="R14" i="1" s="1"/>
  <c r="F14" i="1"/>
  <c r="E14" i="1"/>
  <c r="D14" i="1"/>
  <c r="C14" i="1"/>
  <c r="AI13" i="1"/>
  <c r="AE13" i="1"/>
  <c r="Z13" i="1" s="1"/>
  <c r="X13" i="1"/>
  <c r="U13" i="1"/>
  <c r="S13" i="1"/>
  <c r="Q13" i="1"/>
  <c r="P13" i="1"/>
  <c r="K13" i="1"/>
  <c r="J13" i="1"/>
  <c r="N13" i="1" s="1"/>
  <c r="I13" i="1"/>
  <c r="G13" i="1"/>
  <c r="F13" i="1"/>
  <c r="E13" i="1"/>
  <c r="D13" i="1"/>
  <c r="C13" i="1"/>
  <c r="AI12" i="1"/>
  <c r="AE12" i="1"/>
  <c r="Z12" i="1" s="1"/>
  <c r="X12" i="1"/>
  <c r="U12" i="1"/>
  <c r="S12" i="1"/>
  <c r="Q12" i="1"/>
  <c r="P12" i="1"/>
  <c r="R12" i="1" s="1"/>
  <c r="K12" i="1"/>
  <c r="J12" i="1"/>
  <c r="N12" i="1" s="1"/>
  <c r="I12" i="1"/>
  <c r="G12" i="1"/>
  <c r="F12" i="1"/>
  <c r="E12" i="1"/>
  <c r="D12" i="1"/>
  <c r="C12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I11" i="1"/>
  <c r="AE11" i="1"/>
  <c r="Z11" i="1"/>
  <c r="X11" i="1"/>
  <c r="U11" i="1"/>
  <c r="S11" i="1"/>
  <c r="Q11" i="1"/>
  <c r="P11" i="1"/>
  <c r="K11" i="1"/>
  <c r="J11" i="1"/>
  <c r="N11" i="1" s="1"/>
  <c r="I11" i="1"/>
  <c r="G11" i="1"/>
  <c r="R11" i="1" s="1"/>
  <c r="F11" i="1"/>
  <c r="E11" i="1"/>
  <c r="D11" i="1"/>
  <c r="C11" i="1"/>
  <c r="A11" i="1"/>
  <c r="AI10" i="1"/>
  <c r="AE10" i="1"/>
  <c r="Z10" i="1"/>
  <c r="X10" i="1"/>
  <c r="U10" i="1"/>
  <c r="S10" i="1"/>
  <c r="Q10" i="1"/>
  <c r="P10" i="1"/>
  <c r="R10" i="1" s="1"/>
  <c r="N10" i="1"/>
  <c r="K10" i="1"/>
  <c r="J10" i="1"/>
  <c r="I10" i="1"/>
  <c r="G10" i="1"/>
  <c r="F10" i="1"/>
  <c r="E10" i="1"/>
  <c r="D10" i="1"/>
  <c r="C10" i="1"/>
  <c r="A10" i="1"/>
  <c r="AI9" i="1"/>
  <c r="AE9" i="1"/>
  <c r="AE73" i="1" s="1"/>
  <c r="Z9" i="1"/>
  <c r="X9" i="1"/>
  <c r="X73" i="1" s="1"/>
  <c r="U9" i="1"/>
  <c r="U73" i="1" s="1"/>
  <c r="S9" i="1"/>
  <c r="S73" i="1" s="1"/>
  <c r="P9" i="1"/>
  <c r="R9" i="1" s="1"/>
  <c r="N9" i="1"/>
  <c r="K9" i="1"/>
  <c r="K73" i="1" s="1"/>
  <c r="J9" i="1"/>
  <c r="J73" i="1" s="1"/>
  <c r="I9" i="1"/>
  <c r="O9" i="1" s="1"/>
  <c r="G9" i="1"/>
  <c r="G73" i="1" s="1"/>
  <c r="F9" i="1"/>
  <c r="E9" i="1"/>
  <c r="D9" i="1"/>
  <c r="C9" i="1"/>
  <c r="E5" i="1"/>
  <c r="D79" i="1" s="1"/>
  <c r="E4" i="1"/>
  <c r="B3" i="1"/>
  <c r="AG12" i="1" l="1"/>
  <c r="O12" i="1"/>
  <c r="AG23" i="1"/>
  <c r="AG40" i="1"/>
  <c r="AG44" i="1"/>
  <c r="O44" i="1"/>
  <c r="O16" i="1"/>
  <c r="AG41" i="1"/>
  <c r="O48" i="1"/>
  <c r="O59" i="1"/>
  <c r="AG20" i="1"/>
  <c r="O20" i="1"/>
  <c r="AG60" i="1"/>
  <c r="O60" i="1"/>
  <c r="AG67" i="1"/>
  <c r="AG69" i="1"/>
  <c r="Z73" i="1"/>
  <c r="AG10" i="1"/>
  <c r="AG24" i="1"/>
  <c r="AG28" i="1"/>
  <c r="O28" i="1"/>
  <c r="AG34" i="1"/>
  <c r="O55" i="1"/>
  <c r="AG57" i="1"/>
  <c r="O23" i="1"/>
  <c r="AG25" i="1"/>
  <c r="O32" i="1"/>
  <c r="AG64" i="1"/>
  <c r="AG52" i="1"/>
  <c r="O52" i="1"/>
  <c r="N73" i="1"/>
  <c r="AG15" i="1"/>
  <c r="AG32" i="1"/>
  <c r="AG36" i="1"/>
  <c r="O36" i="1"/>
  <c r="AG42" i="1"/>
  <c r="O63" i="1"/>
  <c r="AG65" i="1"/>
  <c r="R13" i="1"/>
  <c r="R73" i="1" s="1"/>
  <c r="R21" i="1"/>
  <c r="AG21" i="1" s="1"/>
  <c r="R15" i="1"/>
  <c r="R23" i="1"/>
  <c r="Q9" i="1"/>
  <c r="O11" i="1"/>
  <c r="AG14" i="1"/>
  <c r="Q17" i="1"/>
  <c r="O19" i="1"/>
  <c r="AG22" i="1"/>
  <c r="Q25" i="1"/>
  <c r="O27" i="1"/>
  <c r="AG30" i="1"/>
  <c r="Q33" i="1"/>
  <c r="O35" i="1"/>
  <c r="AG38" i="1"/>
  <c r="Q41" i="1"/>
  <c r="O43" i="1"/>
  <c r="AG46" i="1"/>
  <c r="Q49" i="1"/>
  <c r="O51" i="1"/>
  <c r="AG54" i="1"/>
  <c r="Q57" i="1"/>
  <c r="AG62" i="1"/>
  <c r="Q65" i="1"/>
  <c r="O67" i="1"/>
  <c r="R68" i="1"/>
  <c r="AG68" i="1" s="1"/>
  <c r="AG70" i="1"/>
  <c r="AG9" i="1"/>
  <c r="R31" i="1"/>
  <c r="AG31" i="1" s="1"/>
  <c r="R39" i="1"/>
  <c r="AG39" i="1" s="1"/>
  <c r="R47" i="1"/>
  <c r="AG47" i="1" s="1"/>
  <c r="R55" i="1"/>
  <c r="AG55" i="1" s="1"/>
  <c r="R63" i="1"/>
  <c r="AG63" i="1" s="1"/>
  <c r="AG11" i="1"/>
  <c r="AG19" i="1"/>
  <c r="AG27" i="1"/>
  <c r="AG35" i="1"/>
  <c r="AG43" i="1"/>
  <c r="AG51" i="1"/>
  <c r="Q70" i="1"/>
  <c r="I73" i="1"/>
  <c r="O13" i="1"/>
  <c r="O21" i="1"/>
  <c r="O29" i="1"/>
  <c r="O37" i="1"/>
  <c r="O45" i="1"/>
  <c r="O53" i="1"/>
  <c r="O61" i="1"/>
  <c r="Q67" i="1"/>
  <c r="O10" i="1"/>
  <c r="O73" i="1" s="1"/>
  <c r="Q16" i="1"/>
  <c r="O18" i="1"/>
  <c r="Q24" i="1"/>
  <c r="O26" i="1"/>
  <c r="AG29" i="1"/>
  <c r="Q32" i="1"/>
  <c r="O34" i="1"/>
  <c r="AG37" i="1"/>
  <c r="Q40" i="1"/>
  <c r="O42" i="1"/>
  <c r="AG45" i="1"/>
  <c r="Q48" i="1"/>
  <c r="AG53" i="1"/>
  <c r="Q56" i="1"/>
  <c r="AG61" i="1"/>
  <c r="Q64" i="1"/>
  <c r="O66" i="1"/>
  <c r="AG66" i="1"/>
  <c r="O71" i="1"/>
  <c r="AG71" i="1"/>
  <c r="Q73" i="1" l="1"/>
  <c r="AG13" i="1"/>
  <c r="AG7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tc={B9F02E1D-2C37-48FB-8A39-87407AB114C2}</author>
    <author>tc={B49A70D1-F045-407F-8F17-3EE8C33D1D59}</author>
    <author>tc={F6077B84-D0AC-41C0-8603-A18F982CD797}</author>
    <author>tc={5363EF1A-E836-4831-8A9A-B79ACAC90C28}</author>
    <author>tc={48574D57-E38E-4040-8C7F-C72301179C16}</author>
    <author>tc={B1A88EF6-B593-4BDA-94D4-4C3953F8ED7E}</author>
  </authors>
  <commentList>
    <comment ref="J8" authorId="0" shapeId="0" xr:uid="{B9F02E1D-2C37-48FB-8A39-87407AB114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49A70D1-F045-407F-8F17-3EE8C33D1D5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F6077B84-D0AC-41C0-8603-A18F982CD79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5363EF1A-E836-4831-8A9A-B79ACAC90C2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8574D57-E38E-4040-8C7F-C72301179C1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1A88EF6-B593-4BDA-94D4-4C3953F8ED7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<sst xmlns="http://schemas.openxmlformats.org/spreadsheetml/2006/main" count="301" uniqueCount="51">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</sst>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B72DA2F0-78DE-4E4B-AC59-5B62C46043C1}"/>
    <cellStyle name="Normal 4" xfId="3" xr:uid="{060784E9-A2B3-43A9-A103-A4F850701D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CHOCO-%20CAUCA-VALLE%20DEL%20CAUCA\HOSPITAL%20DPTAL%20SAN%20ANTONIO%20ROLDANILLO\Marzo%202023\SIMULADOR%20DE%20CONCILIACION%20sept.xlsb" TargetMode="External"/><Relationship Id="rId1" Type="http://schemas.openxmlformats.org/officeDocument/2006/relationships/externalLinkPath" Target="SIMULADOR%20DE%20CONCILIACION%20sept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REU"/>
      <sheetName val="ACTA INA (C)"/>
    </sheetNames>
    <sheetDataSet>
      <sheetData sheetId="0"/>
      <sheetData sheetId="1">
        <row r="3">
          <cell r="A3">
            <v>45632</v>
          </cell>
          <cell r="B3">
            <v>45632</v>
          </cell>
          <cell r="C3">
            <v>44277</v>
          </cell>
          <cell r="F3">
            <v>60000</v>
          </cell>
          <cell r="G3" t="str">
            <v>NO RADICADA</v>
          </cell>
          <cell r="H3">
            <v>60000</v>
          </cell>
        </row>
        <row r="4">
          <cell r="A4">
            <v>60332</v>
          </cell>
          <cell r="B4">
            <v>60332</v>
          </cell>
          <cell r="C4">
            <v>44351</v>
          </cell>
          <cell r="F4">
            <v>61305</v>
          </cell>
          <cell r="G4" t="str">
            <v>NO RADICADA</v>
          </cell>
          <cell r="H4">
            <v>61305</v>
          </cell>
        </row>
        <row r="5">
          <cell r="A5">
            <v>60333</v>
          </cell>
          <cell r="B5">
            <v>60333</v>
          </cell>
          <cell r="C5">
            <v>44351</v>
          </cell>
          <cell r="F5">
            <v>80832</v>
          </cell>
          <cell r="G5" t="str">
            <v>NO RADICADA</v>
          </cell>
          <cell r="H5">
            <v>80832</v>
          </cell>
        </row>
        <row r="6">
          <cell r="A6">
            <v>70677</v>
          </cell>
          <cell r="B6">
            <v>70677</v>
          </cell>
          <cell r="C6">
            <v>44396</v>
          </cell>
          <cell r="F6">
            <v>126000</v>
          </cell>
          <cell r="G6" t="str">
            <v>NO RADICADA</v>
          </cell>
          <cell r="H6">
            <v>126000</v>
          </cell>
        </row>
        <row r="7">
          <cell r="A7">
            <v>218931</v>
          </cell>
          <cell r="B7">
            <v>218931</v>
          </cell>
          <cell r="C7">
            <v>44929</v>
          </cell>
          <cell r="F7">
            <v>14300</v>
          </cell>
          <cell r="G7" t="str">
            <v>NO RADICADA</v>
          </cell>
          <cell r="H7">
            <v>14300</v>
          </cell>
        </row>
        <row r="8">
          <cell r="A8">
            <v>221076</v>
          </cell>
          <cell r="B8">
            <v>221076</v>
          </cell>
          <cell r="C8">
            <v>44938</v>
          </cell>
          <cell r="F8">
            <v>73400</v>
          </cell>
          <cell r="G8" t="str">
            <v>NO RADICADA</v>
          </cell>
          <cell r="H8">
            <v>73400</v>
          </cell>
        </row>
        <row r="9">
          <cell r="A9">
            <v>223111</v>
          </cell>
          <cell r="B9">
            <v>223111</v>
          </cell>
          <cell r="C9">
            <v>44945</v>
          </cell>
          <cell r="F9">
            <v>140615</v>
          </cell>
          <cell r="G9" t="str">
            <v>NO RADICADA</v>
          </cell>
          <cell r="H9">
            <v>140615</v>
          </cell>
        </row>
        <row r="10">
          <cell r="A10">
            <v>223487</v>
          </cell>
          <cell r="B10">
            <v>223487</v>
          </cell>
          <cell r="C10">
            <v>44946</v>
          </cell>
          <cell r="F10">
            <v>578800</v>
          </cell>
          <cell r="G10" t="str">
            <v>NO RADICADA</v>
          </cell>
          <cell r="H10">
            <v>578800</v>
          </cell>
        </row>
        <row r="11">
          <cell r="A11">
            <v>225063</v>
          </cell>
          <cell r="B11">
            <v>225063</v>
          </cell>
          <cell r="C11">
            <v>44951</v>
          </cell>
          <cell r="F11">
            <v>44500</v>
          </cell>
          <cell r="G11" t="str">
            <v>NO RADICADA</v>
          </cell>
          <cell r="H11">
            <v>44500</v>
          </cell>
        </row>
        <row r="12">
          <cell r="A12">
            <v>225334</v>
          </cell>
          <cell r="B12">
            <v>225334</v>
          </cell>
          <cell r="C12">
            <v>44952</v>
          </cell>
          <cell r="F12">
            <v>64500</v>
          </cell>
          <cell r="G12" t="str">
            <v>NO RADICADA</v>
          </cell>
          <cell r="H12">
            <v>64500</v>
          </cell>
        </row>
        <row r="13">
          <cell r="A13">
            <v>225336</v>
          </cell>
          <cell r="B13">
            <v>225336</v>
          </cell>
          <cell r="C13">
            <v>44952</v>
          </cell>
          <cell r="F13">
            <v>85700</v>
          </cell>
          <cell r="G13" t="str">
            <v>NO RADICADA</v>
          </cell>
          <cell r="H13">
            <v>85700</v>
          </cell>
        </row>
        <row r="14">
          <cell r="A14">
            <v>225340</v>
          </cell>
          <cell r="B14">
            <v>225340</v>
          </cell>
          <cell r="C14">
            <v>44952</v>
          </cell>
          <cell r="F14">
            <v>3228975</v>
          </cell>
          <cell r="G14" t="str">
            <v>NO RADICADA</v>
          </cell>
          <cell r="H14">
            <v>3228975</v>
          </cell>
        </row>
        <row r="15">
          <cell r="A15">
            <v>225352</v>
          </cell>
          <cell r="B15">
            <v>225352</v>
          </cell>
          <cell r="C15">
            <v>44952</v>
          </cell>
          <cell r="F15">
            <v>143735</v>
          </cell>
          <cell r="G15" t="str">
            <v>NO RADICADA</v>
          </cell>
          <cell r="H15">
            <v>143735</v>
          </cell>
        </row>
        <row r="16">
          <cell r="A16">
            <v>225370</v>
          </cell>
          <cell r="B16">
            <v>225370</v>
          </cell>
          <cell r="C16">
            <v>44952</v>
          </cell>
          <cell r="F16">
            <v>315900</v>
          </cell>
          <cell r="G16" t="str">
            <v>NO RADICADA</v>
          </cell>
          <cell r="H16">
            <v>315900</v>
          </cell>
        </row>
        <row r="17">
          <cell r="A17">
            <v>225375</v>
          </cell>
          <cell r="B17">
            <v>225375</v>
          </cell>
          <cell r="C17">
            <v>44952</v>
          </cell>
          <cell r="F17">
            <v>30500</v>
          </cell>
          <cell r="G17" t="str">
            <v>NO RADICADA</v>
          </cell>
          <cell r="H17">
            <v>30500</v>
          </cell>
        </row>
        <row r="18">
          <cell r="A18">
            <v>225376</v>
          </cell>
          <cell r="B18">
            <v>225376</v>
          </cell>
          <cell r="C18">
            <v>44952</v>
          </cell>
          <cell r="F18">
            <v>144600</v>
          </cell>
          <cell r="G18" t="str">
            <v>NO RADICADA</v>
          </cell>
          <cell r="H18">
            <v>144600</v>
          </cell>
        </row>
        <row r="19">
          <cell r="A19">
            <v>225379</v>
          </cell>
          <cell r="B19">
            <v>225379</v>
          </cell>
          <cell r="C19">
            <v>44952</v>
          </cell>
          <cell r="F19">
            <v>30500</v>
          </cell>
          <cell r="G19" t="str">
            <v>NO RADICADA</v>
          </cell>
          <cell r="H19">
            <v>30500</v>
          </cell>
        </row>
        <row r="20">
          <cell r="A20">
            <v>225380</v>
          </cell>
          <cell r="B20">
            <v>225380</v>
          </cell>
          <cell r="C20">
            <v>44952</v>
          </cell>
          <cell r="F20">
            <v>14000</v>
          </cell>
          <cell r="G20" t="str">
            <v>NO RADICADA</v>
          </cell>
          <cell r="H20">
            <v>14000</v>
          </cell>
        </row>
        <row r="21">
          <cell r="A21">
            <v>225382</v>
          </cell>
          <cell r="B21">
            <v>225382</v>
          </cell>
          <cell r="C21">
            <v>44952</v>
          </cell>
          <cell r="F21">
            <v>676800</v>
          </cell>
          <cell r="G21" t="str">
            <v>NO RADICADA</v>
          </cell>
          <cell r="H21">
            <v>676800</v>
          </cell>
        </row>
        <row r="22">
          <cell r="A22">
            <v>225385</v>
          </cell>
          <cell r="B22">
            <v>225385</v>
          </cell>
          <cell r="C22">
            <v>44952</v>
          </cell>
          <cell r="F22">
            <v>335100</v>
          </cell>
          <cell r="G22" t="str">
            <v>NO RADICADA</v>
          </cell>
          <cell r="H22">
            <v>335100</v>
          </cell>
        </row>
        <row r="23">
          <cell r="A23">
            <v>225387</v>
          </cell>
          <cell r="B23">
            <v>225387</v>
          </cell>
          <cell r="C23">
            <v>44952</v>
          </cell>
          <cell r="F23">
            <v>152700</v>
          </cell>
          <cell r="G23" t="str">
            <v>NO RADICADA</v>
          </cell>
          <cell r="H23">
            <v>152700</v>
          </cell>
        </row>
        <row r="24">
          <cell r="A24">
            <v>225389</v>
          </cell>
          <cell r="B24">
            <v>225389</v>
          </cell>
          <cell r="C24">
            <v>44952</v>
          </cell>
          <cell r="F24">
            <v>225200</v>
          </cell>
          <cell r="G24" t="str">
            <v>NO RADICADA</v>
          </cell>
          <cell r="H24">
            <v>225200</v>
          </cell>
        </row>
        <row r="25">
          <cell r="A25">
            <v>225390</v>
          </cell>
          <cell r="B25">
            <v>225390</v>
          </cell>
          <cell r="C25">
            <v>44952</v>
          </cell>
          <cell r="F25">
            <v>44500</v>
          </cell>
          <cell r="G25" t="str">
            <v>NO RADICADA</v>
          </cell>
          <cell r="H25">
            <v>44500</v>
          </cell>
        </row>
        <row r="26">
          <cell r="A26">
            <v>225392</v>
          </cell>
          <cell r="B26">
            <v>225392</v>
          </cell>
          <cell r="C26">
            <v>44952</v>
          </cell>
          <cell r="F26">
            <v>44500</v>
          </cell>
          <cell r="G26" t="str">
            <v>NO RADICADA</v>
          </cell>
          <cell r="H26">
            <v>44500</v>
          </cell>
        </row>
        <row r="27">
          <cell r="A27">
            <v>225393</v>
          </cell>
          <cell r="B27">
            <v>225393</v>
          </cell>
          <cell r="C27">
            <v>44952</v>
          </cell>
          <cell r="F27">
            <v>30500</v>
          </cell>
          <cell r="G27" t="str">
            <v>NO RADICADA</v>
          </cell>
          <cell r="H27">
            <v>30500</v>
          </cell>
        </row>
        <row r="28">
          <cell r="A28">
            <v>225394</v>
          </cell>
          <cell r="B28">
            <v>225394</v>
          </cell>
          <cell r="C28">
            <v>44952</v>
          </cell>
          <cell r="F28">
            <v>152700</v>
          </cell>
          <cell r="G28" t="str">
            <v>NO RADICADA</v>
          </cell>
          <cell r="H28">
            <v>152700</v>
          </cell>
        </row>
        <row r="29">
          <cell r="A29">
            <v>225432</v>
          </cell>
          <cell r="B29">
            <v>225432</v>
          </cell>
          <cell r="C29">
            <v>44952</v>
          </cell>
          <cell r="F29">
            <v>64500</v>
          </cell>
          <cell r="G29" t="str">
            <v>NO RADICADA</v>
          </cell>
          <cell r="H29">
            <v>64500</v>
          </cell>
        </row>
        <row r="30">
          <cell r="A30">
            <v>225433</v>
          </cell>
          <cell r="B30">
            <v>225433</v>
          </cell>
          <cell r="C30">
            <v>44952</v>
          </cell>
          <cell r="F30">
            <v>64500</v>
          </cell>
          <cell r="G30" t="str">
            <v>NO RADICADA</v>
          </cell>
          <cell r="H30">
            <v>64500</v>
          </cell>
        </row>
        <row r="31">
          <cell r="A31">
            <v>225451</v>
          </cell>
          <cell r="B31">
            <v>225451</v>
          </cell>
          <cell r="C31">
            <v>44952</v>
          </cell>
          <cell r="F31">
            <v>44500</v>
          </cell>
          <cell r="G31" t="str">
            <v>NO RADICADA</v>
          </cell>
          <cell r="H31">
            <v>44500</v>
          </cell>
        </row>
        <row r="32">
          <cell r="A32">
            <v>225454</v>
          </cell>
          <cell r="B32">
            <v>225454</v>
          </cell>
          <cell r="C32">
            <v>44952</v>
          </cell>
          <cell r="F32">
            <v>14000</v>
          </cell>
          <cell r="G32" t="str">
            <v>NO RADICADA</v>
          </cell>
          <cell r="H32">
            <v>14000</v>
          </cell>
        </row>
        <row r="33">
          <cell r="A33">
            <v>225457</v>
          </cell>
          <cell r="B33">
            <v>225457</v>
          </cell>
          <cell r="C33">
            <v>44952</v>
          </cell>
          <cell r="F33">
            <v>44500</v>
          </cell>
          <cell r="G33" t="str">
            <v>NO RADICADA</v>
          </cell>
          <cell r="H33">
            <v>44500</v>
          </cell>
        </row>
        <row r="34">
          <cell r="A34">
            <v>225459</v>
          </cell>
          <cell r="B34">
            <v>225459</v>
          </cell>
          <cell r="C34">
            <v>44952</v>
          </cell>
          <cell r="F34">
            <v>312100</v>
          </cell>
          <cell r="G34" t="str">
            <v>NO RADICADA</v>
          </cell>
          <cell r="H34">
            <v>312100</v>
          </cell>
        </row>
        <row r="35">
          <cell r="A35">
            <v>225460</v>
          </cell>
          <cell r="B35">
            <v>225460</v>
          </cell>
          <cell r="C35">
            <v>44952</v>
          </cell>
          <cell r="F35">
            <v>44500</v>
          </cell>
          <cell r="G35" t="str">
            <v>NO RADICADA</v>
          </cell>
          <cell r="H35">
            <v>44500</v>
          </cell>
        </row>
        <row r="36">
          <cell r="A36">
            <v>225462</v>
          </cell>
          <cell r="B36">
            <v>225462</v>
          </cell>
          <cell r="C36">
            <v>44952</v>
          </cell>
          <cell r="F36">
            <v>44500</v>
          </cell>
          <cell r="G36" t="str">
            <v>NO RADICADA</v>
          </cell>
          <cell r="H36">
            <v>44500</v>
          </cell>
        </row>
        <row r="37">
          <cell r="A37">
            <v>225467</v>
          </cell>
          <cell r="B37">
            <v>225467</v>
          </cell>
          <cell r="C37">
            <v>44952</v>
          </cell>
          <cell r="F37">
            <v>14000</v>
          </cell>
          <cell r="G37" t="str">
            <v>NO RADICADA</v>
          </cell>
          <cell r="H37">
            <v>14000</v>
          </cell>
        </row>
        <row r="38">
          <cell r="A38">
            <v>225469</v>
          </cell>
          <cell r="B38">
            <v>225469</v>
          </cell>
          <cell r="C38">
            <v>44952</v>
          </cell>
          <cell r="F38">
            <v>44500</v>
          </cell>
          <cell r="G38" t="str">
            <v>NO RADICADA</v>
          </cell>
          <cell r="H38">
            <v>44500</v>
          </cell>
        </row>
        <row r="39">
          <cell r="A39">
            <v>225470</v>
          </cell>
          <cell r="B39">
            <v>225470</v>
          </cell>
          <cell r="C39">
            <v>44952</v>
          </cell>
          <cell r="F39">
            <v>71200</v>
          </cell>
          <cell r="G39" t="str">
            <v>NO RADICADA</v>
          </cell>
          <cell r="H39">
            <v>71200</v>
          </cell>
        </row>
        <row r="40">
          <cell r="A40">
            <v>225471</v>
          </cell>
          <cell r="B40">
            <v>225471</v>
          </cell>
          <cell r="C40">
            <v>44952</v>
          </cell>
          <cell r="F40">
            <v>98000</v>
          </cell>
          <cell r="G40" t="str">
            <v>NO RADICADA</v>
          </cell>
          <cell r="H40">
            <v>98000</v>
          </cell>
        </row>
        <row r="41">
          <cell r="A41">
            <v>225473</v>
          </cell>
          <cell r="B41">
            <v>225473</v>
          </cell>
          <cell r="C41">
            <v>44952</v>
          </cell>
          <cell r="F41">
            <v>98000</v>
          </cell>
          <cell r="G41" t="str">
            <v>NO RADICADA</v>
          </cell>
          <cell r="H41">
            <v>98000</v>
          </cell>
        </row>
        <row r="42">
          <cell r="A42">
            <v>225480</v>
          </cell>
          <cell r="B42">
            <v>225480</v>
          </cell>
          <cell r="C42">
            <v>44952</v>
          </cell>
          <cell r="F42">
            <v>651000</v>
          </cell>
          <cell r="G42" t="str">
            <v>NO RADICADA</v>
          </cell>
          <cell r="H42">
            <v>651000</v>
          </cell>
        </row>
        <row r="43">
          <cell r="A43">
            <v>225481</v>
          </cell>
          <cell r="B43">
            <v>225481</v>
          </cell>
          <cell r="C43">
            <v>44952</v>
          </cell>
          <cell r="F43">
            <v>32200</v>
          </cell>
          <cell r="G43" t="str">
            <v>NO RADICADA</v>
          </cell>
          <cell r="H43">
            <v>32200</v>
          </cell>
        </row>
        <row r="44">
          <cell r="A44">
            <v>225497</v>
          </cell>
          <cell r="B44">
            <v>225497</v>
          </cell>
          <cell r="C44">
            <v>44952</v>
          </cell>
          <cell r="F44">
            <v>44500</v>
          </cell>
          <cell r="G44" t="str">
            <v>NO RADICADA</v>
          </cell>
          <cell r="H44">
            <v>44500</v>
          </cell>
        </row>
        <row r="45">
          <cell r="A45">
            <v>225541</v>
          </cell>
          <cell r="B45">
            <v>225541</v>
          </cell>
          <cell r="C45">
            <v>44953</v>
          </cell>
          <cell r="F45">
            <v>75135</v>
          </cell>
          <cell r="G45" t="str">
            <v>NO RADICADA</v>
          </cell>
          <cell r="H45">
            <v>75135</v>
          </cell>
        </row>
        <row r="46">
          <cell r="A46">
            <v>225632</v>
          </cell>
          <cell r="B46">
            <v>225632</v>
          </cell>
          <cell r="C46">
            <v>44953</v>
          </cell>
          <cell r="F46">
            <v>75135</v>
          </cell>
          <cell r="G46" t="str">
            <v>NO RADICADA</v>
          </cell>
          <cell r="H46">
            <v>75135</v>
          </cell>
        </row>
        <row r="47">
          <cell r="A47">
            <v>225715</v>
          </cell>
          <cell r="B47">
            <v>225715</v>
          </cell>
          <cell r="C47">
            <v>44953</v>
          </cell>
          <cell r="F47">
            <v>138360</v>
          </cell>
          <cell r="G47" t="str">
            <v>NO RADICADA</v>
          </cell>
          <cell r="H47">
            <v>138360</v>
          </cell>
        </row>
        <row r="48">
          <cell r="A48">
            <v>225773</v>
          </cell>
          <cell r="B48">
            <v>225773</v>
          </cell>
          <cell r="C48">
            <v>44953</v>
          </cell>
          <cell r="F48">
            <v>1023400</v>
          </cell>
          <cell r="G48" t="str">
            <v>NO RADICADA</v>
          </cell>
          <cell r="H48">
            <v>1023400</v>
          </cell>
        </row>
        <row r="49">
          <cell r="A49">
            <v>225775</v>
          </cell>
          <cell r="B49">
            <v>225775</v>
          </cell>
          <cell r="C49">
            <v>44953</v>
          </cell>
          <cell r="F49">
            <v>30500</v>
          </cell>
          <cell r="G49" t="str">
            <v>NO RADICADA</v>
          </cell>
          <cell r="H49">
            <v>30500</v>
          </cell>
        </row>
        <row r="50">
          <cell r="A50">
            <v>225776</v>
          </cell>
          <cell r="B50">
            <v>225776</v>
          </cell>
          <cell r="C50">
            <v>44953</v>
          </cell>
          <cell r="F50">
            <v>98000</v>
          </cell>
          <cell r="G50" t="str">
            <v>NO RADICADA</v>
          </cell>
          <cell r="H50">
            <v>98000</v>
          </cell>
        </row>
        <row r="51">
          <cell r="A51">
            <v>225786</v>
          </cell>
          <cell r="B51">
            <v>225786</v>
          </cell>
          <cell r="C51">
            <v>44953</v>
          </cell>
          <cell r="F51">
            <v>40000</v>
          </cell>
          <cell r="G51" t="str">
            <v>NO RADICADA</v>
          </cell>
          <cell r="H51">
            <v>40000</v>
          </cell>
        </row>
        <row r="52">
          <cell r="A52">
            <v>225877</v>
          </cell>
          <cell r="B52">
            <v>225877</v>
          </cell>
          <cell r="C52">
            <v>44954</v>
          </cell>
          <cell r="F52">
            <v>360240</v>
          </cell>
          <cell r="G52" t="str">
            <v>NO RADICADA</v>
          </cell>
          <cell r="H52">
            <v>360240</v>
          </cell>
        </row>
        <row r="53">
          <cell r="A53">
            <v>225878</v>
          </cell>
          <cell r="B53">
            <v>225878</v>
          </cell>
          <cell r="C53">
            <v>44954</v>
          </cell>
          <cell r="F53">
            <v>73400</v>
          </cell>
          <cell r="G53" t="str">
            <v>NO RADICADA</v>
          </cell>
          <cell r="H53">
            <v>73400</v>
          </cell>
        </row>
        <row r="54">
          <cell r="A54">
            <v>225880</v>
          </cell>
          <cell r="B54">
            <v>225880</v>
          </cell>
          <cell r="C54">
            <v>44954</v>
          </cell>
          <cell r="F54">
            <v>77815</v>
          </cell>
          <cell r="G54" t="str">
            <v>NO RADICADA</v>
          </cell>
          <cell r="H54">
            <v>77815</v>
          </cell>
        </row>
        <row r="55">
          <cell r="A55">
            <v>225881</v>
          </cell>
          <cell r="B55">
            <v>225881</v>
          </cell>
          <cell r="C55">
            <v>44954</v>
          </cell>
          <cell r="F55">
            <v>73400</v>
          </cell>
          <cell r="G55" t="str">
            <v>NO RADICADA</v>
          </cell>
          <cell r="H55">
            <v>73400</v>
          </cell>
        </row>
        <row r="56">
          <cell r="A56">
            <v>225884</v>
          </cell>
          <cell r="B56">
            <v>225884</v>
          </cell>
          <cell r="C56">
            <v>44954</v>
          </cell>
          <cell r="F56">
            <v>73530</v>
          </cell>
          <cell r="G56" t="str">
            <v>NO RADICADA</v>
          </cell>
          <cell r="H56">
            <v>73530</v>
          </cell>
        </row>
        <row r="57">
          <cell r="A57">
            <v>225886</v>
          </cell>
          <cell r="B57">
            <v>225886</v>
          </cell>
          <cell r="C57">
            <v>44954</v>
          </cell>
          <cell r="F57">
            <v>73400</v>
          </cell>
          <cell r="G57" t="str">
            <v>NO RADICADA</v>
          </cell>
          <cell r="H57">
            <v>73400</v>
          </cell>
        </row>
        <row r="58">
          <cell r="A58">
            <v>226240</v>
          </cell>
          <cell r="B58">
            <v>226240</v>
          </cell>
          <cell r="C58">
            <v>44956</v>
          </cell>
          <cell r="F58">
            <v>39800</v>
          </cell>
          <cell r="G58" t="str">
            <v>NO RADICADA</v>
          </cell>
          <cell r="H58">
            <v>39800</v>
          </cell>
        </row>
        <row r="59">
          <cell r="A59">
            <v>226364</v>
          </cell>
          <cell r="B59">
            <v>226364</v>
          </cell>
          <cell r="C59">
            <v>44956</v>
          </cell>
          <cell r="F59">
            <v>28000</v>
          </cell>
          <cell r="G59" t="str">
            <v>NO RADICADA</v>
          </cell>
          <cell r="H59">
            <v>28000</v>
          </cell>
        </row>
        <row r="60">
          <cell r="A60">
            <v>226366</v>
          </cell>
          <cell r="B60">
            <v>226366</v>
          </cell>
          <cell r="C60">
            <v>44956</v>
          </cell>
          <cell r="F60">
            <v>14000</v>
          </cell>
          <cell r="G60" t="str">
            <v>NO RADICADA</v>
          </cell>
          <cell r="H60">
            <v>14000</v>
          </cell>
        </row>
        <row r="61">
          <cell r="A61">
            <v>226616</v>
          </cell>
          <cell r="B61">
            <v>226616</v>
          </cell>
          <cell r="C61">
            <v>44957</v>
          </cell>
          <cell r="F61">
            <v>98000</v>
          </cell>
          <cell r="G61" t="str">
            <v>NO RADICADA</v>
          </cell>
          <cell r="H61">
            <v>98000</v>
          </cell>
        </row>
        <row r="62">
          <cell r="A62">
            <v>228210</v>
          </cell>
          <cell r="B62">
            <v>228210</v>
          </cell>
          <cell r="C62">
            <v>44963</v>
          </cell>
          <cell r="F62">
            <v>11900</v>
          </cell>
          <cell r="G62" t="str">
            <v>NO RADICADA</v>
          </cell>
          <cell r="H62">
            <v>11900</v>
          </cell>
        </row>
        <row r="63">
          <cell r="A63">
            <v>228211</v>
          </cell>
          <cell r="B63">
            <v>228211</v>
          </cell>
          <cell r="C63">
            <v>44963</v>
          </cell>
          <cell r="F63">
            <v>39800</v>
          </cell>
          <cell r="G63" t="str">
            <v>NO RADICADA</v>
          </cell>
          <cell r="H63">
            <v>39800</v>
          </cell>
        </row>
        <row r="64">
          <cell r="A64">
            <v>228212</v>
          </cell>
          <cell r="B64">
            <v>228212</v>
          </cell>
          <cell r="C64">
            <v>44963</v>
          </cell>
          <cell r="F64">
            <v>14000</v>
          </cell>
          <cell r="G64" t="str">
            <v>NO RADICADA</v>
          </cell>
          <cell r="H64">
            <v>14000</v>
          </cell>
        </row>
        <row r="65">
          <cell r="A65">
            <v>228523</v>
          </cell>
          <cell r="B65">
            <v>228523</v>
          </cell>
          <cell r="C65">
            <v>44964</v>
          </cell>
          <cell r="F65">
            <v>64500</v>
          </cell>
          <cell r="G65" t="str">
            <v>NO RADICADA</v>
          </cell>
          <cell r="H65">
            <v>64500</v>
          </cell>
        </row>
      </sheetData>
      <sheetData sheetId="2"/>
      <sheetData sheetId="3">
        <row r="6">
          <cell r="H6" t="str">
            <v>HOSPITAL DPTAL SAN ANTONIO ROLDANILLO</v>
          </cell>
        </row>
        <row r="9">
          <cell r="C9" t="str">
            <v>LUISA MATUTE ROMERO</v>
          </cell>
          <cell r="H9" t="str">
            <v>CAROLINA VALENCIA SALAZAR</v>
          </cell>
        </row>
        <row r="16">
          <cell r="F16">
            <v>44926</v>
          </cell>
        </row>
        <row r="128">
          <cell r="F128">
            <v>45019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9B13FDF-6A3D-4BE1-8B30-A157FE4E2C8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9B13FDF-6A3D-4BE1-8B30-A157FE4E2C8D}" id="{B9F02E1D-2C37-48FB-8A39-87407AB114C2}">
    <text>SUAMTORIA DE GIRO DIRECTO Y ESFUERZO PROPIO</text>
  </threadedComment>
  <threadedComment ref="K8" dT="2020-08-04T16:00:44.11" personId="{39B13FDF-6A3D-4BE1-8B30-A157FE4E2C8D}" id="{B49A70D1-F045-407F-8F17-3EE8C33D1D59}">
    <text>SUMATORIA DE PAGOS (DESCUENTOS ,TESORERIA,EMBARGOS)</text>
  </threadedComment>
  <threadedComment ref="R8" dT="2020-08-04T15:59:07.94" personId="{39B13FDF-6A3D-4BE1-8B30-A157FE4E2C8D}" id="{F6077B84-D0AC-41C0-8603-A18F982CD797}">
    <text>SUMATORIA DE VALORES (PRESCRITAS SALDO DE FACTURAS DE CONTRATO LIQUIDADOS Y OTROS CONCEPTOS (N/A NO RADICADAS)</text>
  </threadedComment>
  <threadedComment ref="X8" dT="2020-08-04T15:55:33.73" personId="{39B13FDF-6A3D-4BE1-8B30-A157FE4E2C8D}" id="{5363EF1A-E836-4831-8A9A-B79ACAC90C28}">
    <text>SUMATORIA DE LOS VALORES DE GLOSAS LEGALIZADAS Y GLOSAS POR CONCILIAR</text>
  </threadedComment>
  <threadedComment ref="AC8" dT="2020-08-04T15:56:24.52" personId="{39B13FDF-6A3D-4BE1-8B30-A157FE4E2C8D}" id="{48574D57-E38E-4040-8C7F-C72301179C16}">
    <text>VALRO INDIVIDUAL DE LA GLOSAS LEGALIZADA</text>
  </threadedComment>
  <threadedComment ref="AE8" dT="2020-08-04T15:56:04.49" personId="{39B13FDF-6A3D-4BE1-8B30-A157FE4E2C8D}" id="{B1A88EF6-B593-4BDA-94D4-4C3953F8ED7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0B12C-0A7A-4F11-9908-962B73A543F8}">
  <dimension ref="A1:AK81"/>
  <sheetViews>
    <sheetView tabSelected="1" topLeftCell="A64" zoomScale="85" zoomScaleNormal="85" workbookViewId="0"/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HOSPITAL DPTAL SAN ANTONIO ROLDANILLO</v>
      </c>
    </row>
    <row r="4" spans="1:37" x14ac:dyDescent="0.25">
      <c r="A4" s="1" t="s">
        <v>4</v>
      </c>
      <c r="E4" s="4">
        <f>+'[1]ACTA ANA'!F16</f>
        <v>44926</v>
      </c>
    </row>
    <row r="5" spans="1:37" x14ac:dyDescent="0.25">
      <c r="A5" s="1" t="s">
        <v>5</v>
      </c>
      <c r="E5" s="4">
        <f>+'[1]ACTA ANA'!F128</f>
        <v>45019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45632</v>
      </c>
      <c r="D9" s="23">
        <f>+[1]DEPURADO!B3</f>
        <v>45632</v>
      </c>
      <c r="E9" s="25">
        <f>+[1]DEPURADO!C3</f>
        <v>44277</v>
      </c>
      <c r="F9" s="26" t="str">
        <f>+IF([1]DEPURADO!D3&gt;1,[1]DEPURADO!D3," ")</f>
        <v xml:space="preserve"> </v>
      </c>
      <c r="G9" s="27">
        <f>[1]DEPURADO!F3</f>
        <v>60000</v>
      </c>
      <c r="H9" s="28">
        <v>0</v>
      </c>
      <c r="I9" s="28">
        <f>+[1]DEPURADO!M3+[1]DEPURADO!N3</f>
        <v>0</v>
      </c>
      <c r="J9" s="28">
        <f>+[1]DEPURADO!R3</f>
        <v>0</v>
      </c>
      <c r="K9" s="29">
        <f>+[1]DEPURADO!P3+[1]DEPURADO!Q3</f>
        <v>0</v>
      </c>
      <c r="L9" s="28">
        <v>0</v>
      </c>
      <c r="M9" s="28">
        <v>0</v>
      </c>
      <c r="N9" s="28">
        <f>+SUM(J9:M9)</f>
        <v>0</v>
      </c>
      <c r="O9" s="28">
        <f>+G9-I9-N9</f>
        <v>60000</v>
      </c>
      <c r="P9" s="24">
        <f>IF([1]DEPURADO!H3&gt;1,0,[1]DEPURADO!B3)</f>
        <v>0</v>
      </c>
      <c r="Q9" s="30">
        <f>+IF(P9&gt;0,G9,0)</f>
        <v>0</v>
      </c>
      <c r="R9" s="31">
        <f>IF(P9=0,G9,0)</f>
        <v>60000</v>
      </c>
      <c r="S9" s="31">
        <f>+[1]DEPURADO!J3</f>
        <v>0</v>
      </c>
      <c r="T9" s="23" t="s">
        <v>45</v>
      </c>
      <c r="U9" s="31">
        <f>+[1]DEPURADO!I3</f>
        <v>0</v>
      </c>
      <c r="V9" s="30"/>
      <c r="W9" s="23" t="s">
        <v>45</v>
      </c>
      <c r="X9" s="31">
        <f>+[1]DEPURADO!K3+[1]DEPURADO!L3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+[1]DEPURADO!K3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NO RADICADA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+[1]DEPURADO!A4</f>
        <v>60332</v>
      </c>
      <c r="D10" s="23">
        <f>+[1]DEPURADO!B4</f>
        <v>60332</v>
      </c>
      <c r="E10" s="25">
        <f>+[1]DEPURADO!C4</f>
        <v>44351</v>
      </c>
      <c r="F10" s="26" t="str">
        <f>+IF([1]DEPURADO!D4&gt;1,[1]DEPURADO!D4," ")</f>
        <v xml:space="preserve"> </v>
      </c>
      <c r="G10" s="27">
        <f>[1]DEPURADO!F4</f>
        <v>61305</v>
      </c>
      <c r="H10" s="28">
        <v>0</v>
      </c>
      <c r="I10" s="28">
        <f>+[1]DEPURADO!M4+[1]DEPURADO!N4</f>
        <v>0</v>
      </c>
      <c r="J10" s="28">
        <f>+[1]DEPURADO!R4</f>
        <v>0</v>
      </c>
      <c r="K10" s="29">
        <f>+[1]DEPURADO!P4+[1]DEPURADO!Q4</f>
        <v>0</v>
      </c>
      <c r="L10" s="28">
        <v>0</v>
      </c>
      <c r="M10" s="28">
        <v>0</v>
      </c>
      <c r="N10" s="28">
        <f t="shared" ref="N10:N71" si="0">+SUM(J10:M10)</f>
        <v>0</v>
      </c>
      <c r="O10" s="28">
        <f t="shared" ref="O10:O71" si="1">+G10-I10-N10</f>
        <v>61305</v>
      </c>
      <c r="P10" s="24">
        <f>IF([1]DEPURADO!H4&gt;1,0,[1]DEPURADO!B4)</f>
        <v>0</v>
      </c>
      <c r="Q10" s="30">
        <f t="shared" ref="Q10:Q71" si="2">+IF(P10&gt;0,G10,0)</f>
        <v>0</v>
      </c>
      <c r="R10" s="31">
        <f t="shared" ref="R10:R71" si="3">IF(P10=0,G10,0)</f>
        <v>61305</v>
      </c>
      <c r="S10" s="31">
        <f>+[1]DEPURADO!J4</f>
        <v>0</v>
      </c>
      <c r="T10" s="23" t="s">
        <v>45</v>
      </c>
      <c r="U10" s="31">
        <f>+[1]DEPURADO!I4</f>
        <v>0</v>
      </c>
      <c r="V10" s="30"/>
      <c r="W10" s="23" t="s">
        <v>45</v>
      </c>
      <c r="X10" s="31">
        <f>+[1]DEPURADO!K4+[1]DEPURADO!L4</f>
        <v>0</v>
      </c>
      <c r="Y10" s="23" t="s">
        <v>45</v>
      </c>
      <c r="Z10" s="31">
        <f t="shared" ref="Z10:Z71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+[1]DEPURADO!K4</f>
        <v>0</v>
      </c>
      <c r="AF10" s="30">
        <v>0</v>
      </c>
      <c r="AG10" s="30">
        <f t="shared" ref="AG10:AG71" si="5">+G10-I10-N10-R10-Z10-AC10-AE10-S10-U10</f>
        <v>0</v>
      </c>
      <c r="AH10" s="30">
        <v>0</v>
      </c>
      <c r="AI10" s="30" t="str">
        <f>+[1]DEPURADO!G4</f>
        <v>NO RADICADA</v>
      </c>
      <c r="AJ10" s="32"/>
      <c r="AK10" s="33"/>
    </row>
    <row r="11" spans="1:37" s="34" customFormat="1" x14ac:dyDescent="0.25">
      <c r="A11" s="23">
        <f t="shared" ref="A11:A71" si="6">+A10+1</f>
        <v>3</v>
      </c>
      <c r="B11" s="24" t="s">
        <v>44</v>
      </c>
      <c r="C11" s="23">
        <f>+[1]DEPURADO!A5</f>
        <v>60333</v>
      </c>
      <c r="D11" s="23">
        <f>+[1]DEPURADO!B5</f>
        <v>60333</v>
      </c>
      <c r="E11" s="25">
        <f>+[1]DEPURADO!C5</f>
        <v>44351</v>
      </c>
      <c r="F11" s="26" t="str">
        <f>+IF([1]DEPURADO!D5&gt;1,[1]DEPURADO!D5," ")</f>
        <v xml:space="preserve"> </v>
      </c>
      <c r="G11" s="27">
        <f>[1]DEPURADO!F5</f>
        <v>80832</v>
      </c>
      <c r="H11" s="28">
        <v>0</v>
      </c>
      <c r="I11" s="28">
        <f>+[1]DEPURADO!M5+[1]DEPURADO!N5</f>
        <v>0</v>
      </c>
      <c r="J11" s="28">
        <f>+[1]DEPURADO!R5</f>
        <v>0</v>
      </c>
      <c r="K11" s="29">
        <f>+[1]DEPURADO!P5+[1]DEPURADO!Q5</f>
        <v>0</v>
      </c>
      <c r="L11" s="28">
        <v>0</v>
      </c>
      <c r="M11" s="28">
        <v>0</v>
      </c>
      <c r="N11" s="28">
        <f t="shared" si="0"/>
        <v>0</v>
      </c>
      <c r="O11" s="28">
        <f t="shared" si="1"/>
        <v>80832</v>
      </c>
      <c r="P11" s="24">
        <f>IF([1]DEPURADO!H5&gt;1,0,[1]DEPURADO!B5)</f>
        <v>0</v>
      </c>
      <c r="Q11" s="30">
        <f t="shared" si="2"/>
        <v>0</v>
      </c>
      <c r="R11" s="31">
        <f t="shared" si="3"/>
        <v>80832</v>
      </c>
      <c r="S11" s="31">
        <f>+[1]DEPURADO!J5</f>
        <v>0</v>
      </c>
      <c r="T11" s="23" t="s">
        <v>45</v>
      </c>
      <c r="U11" s="31">
        <f>+[1]DEPURADO!I5</f>
        <v>0</v>
      </c>
      <c r="V11" s="30"/>
      <c r="W11" s="23" t="s">
        <v>45</v>
      </c>
      <c r="X11" s="31">
        <f>+[1]DEPURADO!K5+[1]DEPURADO!L5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+[1]DEPURADO!K5</f>
        <v>0</v>
      </c>
      <c r="AF11" s="30">
        <v>0</v>
      </c>
      <c r="AG11" s="30">
        <f t="shared" si="5"/>
        <v>0</v>
      </c>
      <c r="AH11" s="30">
        <v>0</v>
      </c>
      <c r="AI11" s="30" t="str">
        <f>+[1]DEPURADO!G5</f>
        <v>NO RADICADA</v>
      </c>
      <c r="AJ11" s="32"/>
      <c r="AK11" s="33"/>
    </row>
    <row r="12" spans="1:37" s="34" customFormat="1" x14ac:dyDescent="0.25">
      <c r="A12" s="23">
        <f t="shared" si="6"/>
        <v>4</v>
      </c>
      <c r="B12" s="24" t="s">
        <v>44</v>
      </c>
      <c r="C12" s="23">
        <f>+[1]DEPURADO!A6</f>
        <v>70677</v>
      </c>
      <c r="D12" s="23">
        <f>+[1]DEPURADO!B6</f>
        <v>70677</v>
      </c>
      <c r="E12" s="25">
        <f>+[1]DEPURADO!C6</f>
        <v>44396</v>
      </c>
      <c r="F12" s="26" t="str">
        <f>+IF([1]DEPURADO!D6&gt;1,[1]DEPURADO!D6," ")</f>
        <v xml:space="preserve"> </v>
      </c>
      <c r="G12" s="27">
        <f>[1]DEPURADO!F6</f>
        <v>126000</v>
      </c>
      <c r="H12" s="28">
        <v>0</v>
      </c>
      <c r="I12" s="28">
        <f>+[1]DEPURADO!M6+[1]DEPURADO!N6</f>
        <v>0</v>
      </c>
      <c r="J12" s="28">
        <f>+[1]DEPURADO!R6</f>
        <v>0</v>
      </c>
      <c r="K12" s="29">
        <f>+[1]DEPURADO!P6+[1]DEPURADO!Q6</f>
        <v>0</v>
      </c>
      <c r="L12" s="28">
        <v>0</v>
      </c>
      <c r="M12" s="28">
        <v>0</v>
      </c>
      <c r="N12" s="28">
        <f t="shared" si="0"/>
        <v>0</v>
      </c>
      <c r="O12" s="28">
        <f t="shared" si="1"/>
        <v>126000</v>
      </c>
      <c r="P12" s="24">
        <f>IF([1]DEPURADO!H6&gt;1,0,[1]DEPURADO!B6)</f>
        <v>0</v>
      </c>
      <c r="Q12" s="30">
        <f t="shared" si="2"/>
        <v>0</v>
      </c>
      <c r="R12" s="31">
        <f t="shared" si="3"/>
        <v>126000</v>
      </c>
      <c r="S12" s="31">
        <f>+[1]DEPURADO!J6</f>
        <v>0</v>
      </c>
      <c r="T12" s="23" t="s">
        <v>45</v>
      </c>
      <c r="U12" s="31">
        <f>+[1]DEPURADO!I6</f>
        <v>0</v>
      </c>
      <c r="V12" s="30"/>
      <c r="W12" s="23" t="s">
        <v>45</v>
      </c>
      <c r="X12" s="31">
        <f>+[1]DEPURADO!K6+[1]DEPURADO!L6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+[1]DEPURADO!K6</f>
        <v>0</v>
      </c>
      <c r="AF12" s="30">
        <v>0</v>
      </c>
      <c r="AG12" s="30">
        <f t="shared" si="5"/>
        <v>0</v>
      </c>
      <c r="AH12" s="30">
        <v>0</v>
      </c>
      <c r="AI12" s="30" t="str">
        <f>+[1]DEPURADO!G6</f>
        <v>NO RADICADA</v>
      </c>
      <c r="AJ12" s="32"/>
      <c r="AK12" s="33"/>
    </row>
    <row r="13" spans="1:37" s="34" customFormat="1" x14ac:dyDescent="0.25">
      <c r="A13" s="23">
        <f t="shared" si="6"/>
        <v>5</v>
      </c>
      <c r="B13" s="24" t="s">
        <v>44</v>
      </c>
      <c r="C13" s="23">
        <f>+[1]DEPURADO!A7</f>
        <v>218931</v>
      </c>
      <c r="D13" s="23">
        <f>+[1]DEPURADO!B7</f>
        <v>218931</v>
      </c>
      <c r="E13" s="25">
        <f>+[1]DEPURADO!C7</f>
        <v>44929</v>
      </c>
      <c r="F13" s="26" t="str">
        <f>+IF([1]DEPURADO!D7&gt;1,[1]DEPURADO!D7," ")</f>
        <v xml:space="preserve"> </v>
      </c>
      <c r="G13" s="27">
        <f>[1]DEPURADO!F7</f>
        <v>14300</v>
      </c>
      <c r="H13" s="28">
        <v>0</v>
      </c>
      <c r="I13" s="28">
        <f>+[1]DEPURADO!M7+[1]DEPURADO!N7</f>
        <v>0</v>
      </c>
      <c r="J13" s="28">
        <f>+[1]DEPURADO!R7</f>
        <v>0</v>
      </c>
      <c r="K13" s="29">
        <f>+[1]DEPURADO!P7+[1]DEPURADO!Q7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14300</v>
      </c>
      <c r="P13" s="24">
        <f>IF([1]DEPURADO!H7&gt;1,0,[1]DEPURADO!B7)</f>
        <v>0</v>
      </c>
      <c r="Q13" s="30">
        <f t="shared" si="2"/>
        <v>0</v>
      </c>
      <c r="R13" s="31">
        <f t="shared" si="3"/>
        <v>14300</v>
      </c>
      <c r="S13" s="31">
        <f>+[1]DEPURADO!J7</f>
        <v>0</v>
      </c>
      <c r="T13" s="23" t="s">
        <v>45</v>
      </c>
      <c r="U13" s="31">
        <f>+[1]DEPURADO!I7</f>
        <v>0</v>
      </c>
      <c r="V13" s="30"/>
      <c r="W13" s="23" t="s">
        <v>45</v>
      </c>
      <c r="X13" s="31">
        <f>+[1]DEPURADO!K7+[1]DEPURADO!L7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+[1]DEPURADO!K7</f>
        <v>0</v>
      </c>
      <c r="AF13" s="30">
        <v>0</v>
      </c>
      <c r="AG13" s="30">
        <f t="shared" si="5"/>
        <v>0</v>
      </c>
      <c r="AH13" s="30">
        <v>0</v>
      </c>
      <c r="AI13" s="30" t="str">
        <f>+[1]DEPURADO!G7</f>
        <v>NO RADICADA</v>
      </c>
      <c r="AJ13" s="32"/>
      <c r="AK13" s="33"/>
    </row>
    <row r="14" spans="1:37" s="34" customFormat="1" x14ac:dyDescent="0.25">
      <c r="A14" s="23">
        <f t="shared" si="6"/>
        <v>6</v>
      </c>
      <c r="B14" s="24" t="s">
        <v>44</v>
      </c>
      <c r="C14" s="23">
        <f>+[1]DEPURADO!A8</f>
        <v>221076</v>
      </c>
      <c r="D14" s="23">
        <f>+[1]DEPURADO!B8</f>
        <v>221076</v>
      </c>
      <c r="E14" s="25">
        <f>+[1]DEPURADO!C8</f>
        <v>44938</v>
      </c>
      <c r="F14" s="26" t="str">
        <f>+IF([1]DEPURADO!D8&gt;1,[1]DEPURADO!D8," ")</f>
        <v xml:space="preserve"> </v>
      </c>
      <c r="G14" s="27">
        <f>[1]DEPURADO!F8</f>
        <v>73400</v>
      </c>
      <c r="H14" s="28">
        <v>0</v>
      </c>
      <c r="I14" s="28">
        <f>+[1]DEPURADO!M8+[1]DEPURADO!N8</f>
        <v>0</v>
      </c>
      <c r="J14" s="28">
        <f>+[1]DEPURADO!R8</f>
        <v>0</v>
      </c>
      <c r="K14" s="29">
        <f>+[1]DEPURADO!P8+[1]DEPURADO!Q8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73400</v>
      </c>
      <c r="P14" s="24">
        <f>IF([1]DEPURADO!H8&gt;1,0,[1]DEPURADO!B8)</f>
        <v>0</v>
      </c>
      <c r="Q14" s="30">
        <f t="shared" si="2"/>
        <v>0</v>
      </c>
      <c r="R14" s="31">
        <f t="shared" si="3"/>
        <v>73400</v>
      </c>
      <c r="S14" s="31">
        <f>+[1]DEPURADO!J8</f>
        <v>0</v>
      </c>
      <c r="T14" s="23" t="s">
        <v>45</v>
      </c>
      <c r="U14" s="31">
        <f>+[1]DEPURADO!I8</f>
        <v>0</v>
      </c>
      <c r="V14" s="30"/>
      <c r="W14" s="23" t="s">
        <v>45</v>
      </c>
      <c r="X14" s="31">
        <f>+[1]DEPURADO!K8+[1]DEPURADO!L8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+[1]DEPURADO!K8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NO RADICADA</v>
      </c>
      <c r="AJ14" s="32"/>
      <c r="AK14" s="33"/>
    </row>
    <row r="15" spans="1:37" s="34" customFormat="1" x14ac:dyDescent="0.25">
      <c r="A15" s="23">
        <f t="shared" si="6"/>
        <v>7</v>
      </c>
      <c r="B15" s="24" t="s">
        <v>44</v>
      </c>
      <c r="C15" s="23">
        <f>+[1]DEPURADO!A9</f>
        <v>223111</v>
      </c>
      <c r="D15" s="23">
        <f>+[1]DEPURADO!B9</f>
        <v>223111</v>
      </c>
      <c r="E15" s="25">
        <f>+[1]DEPURADO!C9</f>
        <v>44945</v>
      </c>
      <c r="F15" s="26" t="str">
        <f>+IF([1]DEPURADO!D9&gt;1,[1]DEPURADO!D9," ")</f>
        <v xml:space="preserve"> </v>
      </c>
      <c r="G15" s="27">
        <f>[1]DEPURADO!F9</f>
        <v>140615</v>
      </c>
      <c r="H15" s="28">
        <v>0</v>
      </c>
      <c r="I15" s="28">
        <f>+[1]DEPURADO!M9+[1]DEPURADO!N9</f>
        <v>0</v>
      </c>
      <c r="J15" s="28">
        <f>+[1]DEPURADO!R9</f>
        <v>0</v>
      </c>
      <c r="K15" s="29">
        <f>+[1]DEPURADO!P9+[1]DEPURADO!Q9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140615</v>
      </c>
      <c r="P15" s="24">
        <f>IF([1]DEPURADO!H9&gt;1,0,[1]DEPURADO!B9)</f>
        <v>0</v>
      </c>
      <c r="Q15" s="30">
        <f t="shared" si="2"/>
        <v>0</v>
      </c>
      <c r="R15" s="31">
        <f t="shared" si="3"/>
        <v>140615</v>
      </c>
      <c r="S15" s="31">
        <f>+[1]DEPURADO!J9</f>
        <v>0</v>
      </c>
      <c r="T15" s="23" t="s">
        <v>45</v>
      </c>
      <c r="U15" s="31">
        <f>+[1]DEPURADO!I9</f>
        <v>0</v>
      </c>
      <c r="V15" s="30"/>
      <c r="W15" s="23" t="s">
        <v>45</v>
      </c>
      <c r="X15" s="31">
        <f>+[1]DEPURADO!K9+[1]DEPURADO!L9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+[1]DEPURADO!K9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NO RADICADA</v>
      </c>
      <c r="AJ15" s="32"/>
      <c r="AK15" s="33"/>
    </row>
    <row r="16" spans="1:37" s="34" customFormat="1" x14ac:dyDescent="0.25">
      <c r="A16" s="23">
        <f t="shared" si="6"/>
        <v>8</v>
      </c>
      <c r="B16" s="24" t="s">
        <v>44</v>
      </c>
      <c r="C16" s="23">
        <f>+[1]DEPURADO!A10</f>
        <v>223487</v>
      </c>
      <c r="D16" s="23">
        <f>+[1]DEPURADO!B10</f>
        <v>223487</v>
      </c>
      <c r="E16" s="25">
        <f>+[1]DEPURADO!C10</f>
        <v>44946</v>
      </c>
      <c r="F16" s="26" t="str">
        <f>+IF([1]DEPURADO!D10&gt;1,[1]DEPURADO!D10," ")</f>
        <v xml:space="preserve"> </v>
      </c>
      <c r="G16" s="27">
        <f>[1]DEPURADO!F10</f>
        <v>578800</v>
      </c>
      <c r="H16" s="28">
        <v>0</v>
      </c>
      <c r="I16" s="28">
        <f>+[1]DEPURADO!M10+[1]DEPURADO!N10</f>
        <v>0</v>
      </c>
      <c r="J16" s="28">
        <f>+[1]DEPURADO!R10</f>
        <v>0</v>
      </c>
      <c r="K16" s="29">
        <f>+[1]DEPURADO!P10+[1]DEPURADO!Q10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578800</v>
      </c>
      <c r="P16" s="24">
        <f>IF([1]DEPURADO!H10&gt;1,0,[1]DEPURADO!B10)</f>
        <v>0</v>
      </c>
      <c r="Q16" s="30">
        <f t="shared" si="2"/>
        <v>0</v>
      </c>
      <c r="R16" s="31">
        <f t="shared" si="3"/>
        <v>578800</v>
      </c>
      <c r="S16" s="31">
        <f>+[1]DEPURADO!J10</f>
        <v>0</v>
      </c>
      <c r="T16" s="23" t="s">
        <v>45</v>
      </c>
      <c r="U16" s="31">
        <f>+[1]DEPURADO!I10</f>
        <v>0</v>
      </c>
      <c r="V16" s="30"/>
      <c r="W16" s="23" t="s">
        <v>45</v>
      </c>
      <c r="X16" s="31">
        <f>+[1]DEPURADO!K10+[1]DEPURADO!L10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+[1]DEPURADO!K10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NO RADICADA</v>
      </c>
      <c r="AJ16" s="32"/>
      <c r="AK16" s="33"/>
    </row>
    <row r="17" spans="1:37" s="34" customFormat="1" x14ac:dyDescent="0.25">
      <c r="A17" s="23">
        <f t="shared" si="6"/>
        <v>9</v>
      </c>
      <c r="B17" s="24" t="s">
        <v>44</v>
      </c>
      <c r="C17" s="23">
        <f>+[1]DEPURADO!A11</f>
        <v>225063</v>
      </c>
      <c r="D17" s="23">
        <f>+[1]DEPURADO!B11</f>
        <v>225063</v>
      </c>
      <c r="E17" s="25">
        <f>+[1]DEPURADO!C11</f>
        <v>44951</v>
      </c>
      <c r="F17" s="26" t="str">
        <f>+IF([1]DEPURADO!D11&gt;1,[1]DEPURADO!D11," ")</f>
        <v xml:space="preserve"> </v>
      </c>
      <c r="G17" s="27">
        <f>[1]DEPURADO!F11</f>
        <v>44500</v>
      </c>
      <c r="H17" s="28">
        <v>0</v>
      </c>
      <c r="I17" s="28">
        <f>+[1]DEPURADO!M11+[1]DEPURADO!N11</f>
        <v>0</v>
      </c>
      <c r="J17" s="28">
        <f>+[1]DEPURADO!R11</f>
        <v>0</v>
      </c>
      <c r="K17" s="29">
        <f>+[1]DEPURADO!P11+[1]DEPURADO!Q11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44500</v>
      </c>
      <c r="P17" s="24">
        <f>IF([1]DEPURADO!H11&gt;1,0,[1]DEPURADO!B11)</f>
        <v>0</v>
      </c>
      <c r="Q17" s="30">
        <f t="shared" si="2"/>
        <v>0</v>
      </c>
      <c r="R17" s="31">
        <f t="shared" si="3"/>
        <v>44500</v>
      </c>
      <c r="S17" s="31">
        <f>+[1]DEPURADO!J11</f>
        <v>0</v>
      </c>
      <c r="T17" s="23" t="s">
        <v>45</v>
      </c>
      <c r="U17" s="31">
        <f>+[1]DEPURADO!I11</f>
        <v>0</v>
      </c>
      <c r="V17" s="30"/>
      <c r="W17" s="23" t="s">
        <v>45</v>
      </c>
      <c r="X17" s="31">
        <f>+[1]DEPURADO!K11+[1]DEPURADO!L11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+[1]DEPURADO!K11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NO RADICADA</v>
      </c>
      <c r="AJ17" s="32"/>
      <c r="AK17" s="33"/>
    </row>
    <row r="18" spans="1:37" s="34" customFormat="1" x14ac:dyDescent="0.25">
      <c r="A18" s="23">
        <f t="shared" si="6"/>
        <v>10</v>
      </c>
      <c r="B18" s="24" t="s">
        <v>44</v>
      </c>
      <c r="C18" s="23">
        <f>+[1]DEPURADO!A12</f>
        <v>225334</v>
      </c>
      <c r="D18" s="23">
        <f>+[1]DEPURADO!B12</f>
        <v>225334</v>
      </c>
      <c r="E18" s="25">
        <f>+[1]DEPURADO!C12</f>
        <v>44952</v>
      </c>
      <c r="F18" s="26" t="str">
        <f>+IF([1]DEPURADO!D12&gt;1,[1]DEPURADO!D12," ")</f>
        <v xml:space="preserve"> </v>
      </c>
      <c r="G18" s="27">
        <f>[1]DEPURADO!F12</f>
        <v>64500</v>
      </c>
      <c r="H18" s="28">
        <v>0</v>
      </c>
      <c r="I18" s="28">
        <f>+[1]DEPURADO!M12+[1]DEPURADO!N12</f>
        <v>0</v>
      </c>
      <c r="J18" s="28">
        <f>+[1]DEPURADO!R12</f>
        <v>0</v>
      </c>
      <c r="K18" s="29">
        <f>+[1]DEPURADO!P12+[1]DEPURADO!Q12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64500</v>
      </c>
      <c r="P18" s="24">
        <f>IF([1]DEPURADO!H12&gt;1,0,[1]DEPURADO!B12)</f>
        <v>0</v>
      </c>
      <c r="Q18" s="30">
        <f t="shared" si="2"/>
        <v>0</v>
      </c>
      <c r="R18" s="31">
        <f t="shared" si="3"/>
        <v>64500</v>
      </c>
      <c r="S18" s="31">
        <f>+[1]DEPURADO!J12</f>
        <v>0</v>
      </c>
      <c r="T18" s="23" t="s">
        <v>45</v>
      </c>
      <c r="U18" s="31">
        <f>+[1]DEPURADO!I12</f>
        <v>0</v>
      </c>
      <c r="V18" s="30"/>
      <c r="W18" s="23" t="s">
        <v>45</v>
      </c>
      <c r="X18" s="31">
        <f>+[1]DEPURADO!K12+[1]DEPURADO!L12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+[1]DEPURADO!K12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NO RADICADA</v>
      </c>
      <c r="AJ18" s="32"/>
      <c r="AK18" s="33"/>
    </row>
    <row r="19" spans="1:37" s="34" customFormat="1" x14ac:dyDescent="0.25">
      <c r="A19" s="23">
        <f t="shared" si="6"/>
        <v>11</v>
      </c>
      <c r="B19" s="24" t="s">
        <v>44</v>
      </c>
      <c r="C19" s="23">
        <f>+[1]DEPURADO!A13</f>
        <v>225336</v>
      </c>
      <c r="D19" s="23">
        <f>+[1]DEPURADO!B13</f>
        <v>225336</v>
      </c>
      <c r="E19" s="25">
        <f>+[1]DEPURADO!C13</f>
        <v>44952</v>
      </c>
      <c r="F19" s="26" t="str">
        <f>+IF([1]DEPURADO!D13&gt;1,[1]DEPURADO!D13," ")</f>
        <v xml:space="preserve"> </v>
      </c>
      <c r="G19" s="27">
        <f>[1]DEPURADO!F13</f>
        <v>85700</v>
      </c>
      <c r="H19" s="28">
        <v>0</v>
      </c>
      <c r="I19" s="28">
        <f>+[1]DEPURADO!M13+[1]DEPURADO!N13</f>
        <v>0</v>
      </c>
      <c r="J19" s="28">
        <f>+[1]DEPURADO!R13</f>
        <v>0</v>
      </c>
      <c r="K19" s="29">
        <f>+[1]DEPURADO!P13+[1]DEPURADO!Q13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85700</v>
      </c>
      <c r="P19" s="24">
        <f>IF([1]DEPURADO!H13&gt;1,0,[1]DEPURADO!B13)</f>
        <v>0</v>
      </c>
      <c r="Q19" s="30">
        <f t="shared" si="2"/>
        <v>0</v>
      </c>
      <c r="R19" s="31">
        <f t="shared" si="3"/>
        <v>85700</v>
      </c>
      <c r="S19" s="31">
        <f>+[1]DEPURADO!J13</f>
        <v>0</v>
      </c>
      <c r="T19" s="23" t="s">
        <v>45</v>
      </c>
      <c r="U19" s="31">
        <f>+[1]DEPURADO!I13</f>
        <v>0</v>
      </c>
      <c r="V19" s="30"/>
      <c r="W19" s="23" t="s">
        <v>45</v>
      </c>
      <c r="X19" s="31">
        <f>+[1]DEPURADO!K13+[1]DEPURADO!L13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+[1]DEPURADO!K13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NO RADICADA</v>
      </c>
      <c r="AJ19" s="32"/>
      <c r="AK19" s="33"/>
    </row>
    <row r="20" spans="1:37" s="34" customFormat="1" x14ac:dyDescent="0.25">
      <c r="A20" s="23">
        <f t="shared" si="6"/>
        <v>12</v>
      </c>
      <c r="B20" s="24" t="s">
        <v>44</v>
      </c>
      <c r="C20" s="23">
        <f>+[1]DEPURADO!A14</f>
        <v>225340</v>
      </c>
      <c r="D20" s="23">
        <f>+[1]DEPURADO!B14</f>
        <v>225340</v>
      </c>
      <c r="E20" s="25">
        <f>+[1]DEPURADO!C14</f>
        <v>44952</v>
      </c>
      <c r="F20" s="26" t="str">
        <f>+IF([1]DEPURADO!D14&gt;1,[1]DEPURADO!D14," ")</f>
        <v xml:space="preserve"> </v>
      </c>
      <c r="G20" s="27">
        <f>[1]DEPURADO!F14</f>
        <v>3228975</v>
      </c>
      <c r="H20" s="28">
        <v>0</v>
      </c>
      <c r="I20" s="28">
        <f>+[1]DEPURADO!M14+[1]DEPURADO!N14</f>
        <v>0</v>
      </c>
      <c r="J20" s="28">
        <f>+[1]DEPURADO!R14</f>
        <v>0</v>
      </c>
      <c r="K20" s="29">
        <f>+[1]DEPURADO!P14+[1]DEPURADO!Q14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3228975</v>
      </c>
      <c r="P20" s="24">
        <f>IF([1]DEPURADO!H14&gt;1,0,[1]DEPURADO!B14)</f>
        <v>0</v>
      </c>
      <c r="Q20" s="30">
        <f t="shared" si="2"/>
        <v>0</v>
      </c>
      <c r="R20" s="31">
        <f t="shared" si="3"/>
        <v>3228975</v>
      </c>
      <c r="S20" s="31">
        <f>+[1]DEPURADO!J14</f>
        <v>0</v>
      </c>
      <c r="T20" s="23" t="s">
        <v>45</v>
      </c>
      <c r="U20" s="31">
        <f>+[1]DEPURADO!I14</f>
        <v>0</v>
      </c>
      <c r="V20" s="30"/>
      <c r="W20" s="23" t="s">
        <v>45</v>
      </c>
      <c r="X20" s="31">
        <f>+[1]DEPURADO!K14+[1]DEPURADO!L14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+[1]DEPURADO!K14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NO RADICADA</v>
      </c>
      <c r="AJ20" s="32"/>
      <c r="AK20" s="33"/>
    </row>
    <row r="21" spans="1:37" s="34" customFormat="1" x14ac:dyDescent="0.25">
      <c r="A21" s="23">
        <f t="shared" si="6"/>
        <v>13</v>
      </c>
      <c r="B21" s="24" t="s">
        <v>44</v>
      </c>
      <c r="C21" s="23">
        <f>+[1]DEPURADO!A15</f>
        <v>225352</v>
      </c>
      <c r="D21" s="23">
        <f>+[1]DEPURADO!B15</f>
        <v>225352</v>
      </c>
      <c r="E21" s="25">
        <f>+[1]DEPURADO!C15</f>
        <v>44952</v>
      </c>
      <c r="F21" s="26" t="str">
        <f>+IF([1]DEPURADO!D15&gt;1,[1]DEPURADO!D15," ")</f>
        <v xml:space="preserve"> </v>
      </c>
      <c r="G21" s="27">
        <f>[1]DEPURADO!F15</f>
        <v>143735</v>
      </c>
      <c r="H21" s="28">
        <v>0</v>
      </c>
      <c r="I21" s="28">
        <f>+[1]DEPURADO!M15+[1]DEPURADO!N15</f>
        <v>0</v>
      </c>
      <c r="J21" s="28">
        <f>+[1]DEPURADO!R15</f>
        <v>0</v>
      </c>
      <c r="K21" s="29">
        <f>+[1]DEPURADO!P15+[1]DEPURADO!Q15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143735</v>
      </c>
      <c r="P21" s="24">
        <f>IF([1]DEPURADO!H15&gt;1,0,[1]DEPURADO!B15)</f>
        <v>0</v>
      </c>
      <c r="Q21" s="30">
        <f t="shared" si="2"/>
        <v>0</v>
      </c>
      <c r="R21" s="31">
        <f t="shared" si="3"/>
        <v>143735</v>
      </c>
      <c r="S21" s="31">
        <f>+[1]DEPURADO!J15</f>
        <v>0</v>
      </c>
      <c r="T21" s="23" t="s">
        <v>45</v>
      </c>
      <c r="U21" s="31">
        <f>+[1]DEPURADO!I15</f>
        <v>0</v>
      </c>
      <c r="V21" s="30"/>
      <c r="W21" s="23" t="s">
        <v>45</v>
      </c>
      <c r="X21" s="31">
        <f>+[1]DEPURADO!K15+[1]DEPURADO!L15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+[1]DEPURADO!K15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NO RADICADA</v>
      </c>
      <c r="AJ21" s="32"/>
      <c r="AK21" s="33"/>
    </row>
    <row r="22" spans="1:37" s="34" customFormat="1" x14ac:dyDescent="0.25">
      <c r="A22" s="23">
        <f t="shared" si="6"/>
        <v>14</v>
      </c>
      <c r="B22" s="24" t="s">
        <v>44</v>
      </c>
      <c r="C22" s="23">
        <f>+[1]DEPURADO!A16</f>
        <v>225370</v>
      </c>
      <c r="D22" s="23">
        <f>+[1]DEPURADO!B16</f>
        <v>225370</v>
      </c>
      <c r="E22" s="25">
        <f>+[1]DEPURADO!C16</f>
        <v>44952</v>
      </c>
      <c r="F22" s="26" t="str">
        <f>+IF([1]DEPURADO!D16&gt;1,[1]DEPURADO!D16," ")</f>
        <v xml:space="preserve"> </v>
      </c>
      <c r="G22" s="27">
        <f>[1]DEPURADO!F16</f>
        <v>315900</v>
      </c>
      <c r="H22" s="28">
        <v>0</v>
      </c>
      <c r="I22" s="28">
        <f>+[1]DEPURADO!M16+[1]DEPURADO!N16</f>
        <v>0</v>
      </c>
      <c r="J22" s="28">
        <f>+[1]DEPURADO!R16</f>
        <v>0</v>
      </c>
      <c r="K22" s="29">
        <f>+[1]DEPURADO!P16+[1]DEPURADO!Q16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315900</v>
      </c>
      <c r="P22" s="24">
        <f>IF([1]DEPURADO!H16&gt;1,0,[1]DEPURADO!B16)</f>
        <v>0</v>
      </c>
      <c r="Q22" s="30">
        <f t="shared" si="2"/>
        <v>0</v>
      </c>
      <c r="R22" s="31">
        <f t="shared" si="3"/>
        <v>315900</v>
      </c>
      <c r="S22" s="31">
        <f>+[1]DEPURADO!J16</f>
        <v>0</v>
      </c>
      <c r="T22" s="23" t="s">
        <v>45</v>
      </c>
      <c r="U22" s="31">
        <f>+[1]DEPURADO!I16</f>
        <v>0</v>
      </c>
      <c r="V22" s="30"/>
      <c r="W22" s="23" t="s">
        <v>45</v>
      </c>
      <c r="X22" s="31">
        <f>+[1]DEPURADO!K16+[1]DEPURADO!L16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+[1]DEPURADO!K16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NO RADICADA</v>
      </c>
      <c r="AJ22" s="32"/>
      <c r="AK22" s="33"/>
    </row>
    <row r="23" spans="1:37" s="34" customFormat="1" x14ac:dyDescent="0.25">
      <c r="A23" s="23">
        <f t="shared" si="6"/>
        <v>15</v>
      </c>
      <c r="B23" s="24" t="s">
        <v>44</v>
      </c>
      <c r="C23" s="23">
        <f>+[1]DEPURADO!A17</f>
        <v>225375</v>
      </c>
      <c r="D23" s="23">
        <f>+[1]DEPURADO!B17</f>
        <v>225375</v>
      </c>
      <c r="E23" s="25">
        <f>+[1]DEPURADO!C17</f>
        <v>44952</v>
      </c>
      <c r="F23" s="26" t="str">
        <f>+IF([1]DEPURADO!D17&gt;1,[1]DEPURADO!D17," ")</f>
        <v xml:space="preserve"> </v>
      </c>
      <c r="G23" s="27">
        <f>[1]DEPURADO!F17</f>
        <v>30500</v>
      </c>
      <c r="H23" s="28">
        <v>0</v>
      </c>
      <c r="I23" s="28">
        <f>+[1]DEPURADO!M17+[1]DEPURADO!N17</f>
        <v>0</v>
      </c>
      <c r="J23" s="28">
        <f>+[1]DEPURADO!R17</f>
        <v>0</v>
      </c>
      <c r="K23" s="29">
        <f>+[1]DEPURADO!P17+[1]DEPURADO!Q17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30500</v>
      </c>
      <c r="P23" s="24">
        <f>IF([1]DEPURADO!H17&gt;1,0,[1]DEPURADO!B17)</f>
        <v>0</v>
      </c>
      <c r="Q23" s="30">
        <f t="shared" si="2"/>
        <v>0</v>
      </c>
      <c r="R23" s="31">
        <f t="shared" si="3"/>
        <v>30500</v>
      </c>
      <c r="S23" s="31">
        <f>+[1]DEPURADO!J17</f>
        <v>0</v>
      </c>
      <c r="T23" s="23" t="s">
        <v>45</v>
      </c>
      <c r="U23" s="31">
        <f>+[1]DEPURADO!I17</f>
        <v>0</v>
      </c>
      <c r="V23" s="30"/>
      <c r="W23" s="23" t="s">
        <v>45</v>
      </c>
      <c r="X23" s="31">
        <f>+[1]DEPURADO!K17+[1]DEPURADO!L17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+[1]DEPURADO!K17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NO RADICADA</v>
      </c>
      <c r="AJ23" s="32"/>
      <c r="AK23" s="33"/>
    </row>
    <row r="24" spans="1:37" s="34" customFormat="1" x14ac:dyDescent="0.25">
      <c r="A24" s="23">
        <f t="shared" si="6"/>
        <v>16</v>
      </c>
      <c r="B24" s="24" t="s">
        <v>44</v>
      </c>
      <c r="C24" s="23">
        <f>+[1]DEPURADO!A18</f>
        <v>225376</v>
      </c>
      <c r="D24" s="23">
        <f>+[1]DEPURADO!B18</f>
        <v>225376</v>
      </c>
      <c r="E24" s="25">
        <f>+[1]DEPURADO!C18</f>
        <v>44952</v>
      </c>
      <c r="F24" s="26" t="str">
        <f>+IF([1]DEPURADO!D18&gt;1,[1]DEPURADO!D18," ")</f>
        <v xml:space="preserve"> </v>
      </c>
      <c r="G24" s="27">
        <f>[1]DEPURADO!F18</f>
        <v>144600</v>
      </c>
      <c r="H24" s="28">
        <v>0</v>
      </c>
      <c r="I24" s="28">
        <f>+[1]DEPURADO!M18+[1]DEPURADO!N18</f>
        <v>0</v>
      </c>
      <c r="J24" s="28">
        <f>+[1]DEPURADO!R18</f>
        <v>0</v>
      </c>
      <c r="K24" s="29">
        <f>+[1]DEPURADO!P18+[1]DEPURADO!Q18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144600</v>
      </c>
      <c r="P24" s="24">
        <f>IF([1]DEPURADO!H18&gt;1,0,[1]DEPURADO!B18)</f>
        <v>0</v>
      </c>
      <c r="Q24" s="30">
        <f t="shared" si="2"/>
        <v>0</v>
      </c>
      <c r="R24" s="31">
        <f t="shared" si="3"/>
        <v>144600</v>
      </c>
      <c r="S24" s="31">
        <f>+[1]DEPURADO!J18</f>
        <v>0</v>
      </c>
      <c r="T24" s="23" t="s">
        <v>45</v>
      </c>
      <c r="U24" s="31">
        <f>+[1]DEPURADO!I18</f>
        <v>0</v>
      </c>
      <c r="V24" s="30"/>
      <c r="W24" s="23" t="s">
        <v>45</v>
      </c>
      <c r="X24" s="31">
        <f>+[1]DEPURADO!K18+[1]DEPURADO!L18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+[1]DEPURADO!K18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NO RADICADA</v>
      </c>
      <c r="AJ24" s="32"/>
      <c r="AK24" s="33"/>
    </row>
    <row r="25" spans="1:37" s="34" customFormat="1" x14ac:dyDescent="0.25">
      <c r="A25" s="23">
        <f t="shared" si="6"/>
        <v>17</v>
      </c>
      <c r="B25" s="24" t="s">
        <v>44</v>
      </c>
      <c r="C25" s="23">
        <f>+[1]DEPURADO!A19</f>
        <v>225379</v>
      </c>
      <c r="D25" s="23">
        <f>+[1]DEPURADO!B19</f>
        <v>225379</v>
      </c>
      <c r="E25" s="25">
        <f>+[1]DEPURADO!C19</f>
        <v>44952</v>
      </c>
      <c r="F25" s="26" t="str">
        <f>+IF([1]DEPURADO!D19&gt;1,[1]DEPURADO!D19," ")</f>
        <v xml:space="preserve"> </v>
      </c>
      <c r="G25" s="27">
        <f>[1]DEPURADO!F19</f>
        <v>30500</v>
      </c>
      <c r="H25" s="28">
        <v>0</v>
      </c>
      <c r="I25" s="28">
        <f>+[1]DEPURADO!M19+[1]DEPURADO!N19</f>
        <v>0</v>
      </c>
      <c r="J25" s="28">
        <f>+[1]DEPURADO!R19</f>
        <v>0</v>
      </c>
      <c r="K25" s="29">
        <f>+[1]DEPURADO!P19+[1]DEPURADO!Q19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30500</v>
      </c>
      <c r="P25" s="24">
        <f>IF([1]DEPURADO!H19&gt;1,0,[1]DEPURADO!B19)</f>
        <v>0</v>
      </c>
      <c r="Q25" s="30">
        <f t="shared" si="2"/>
        <v>0</v>
      </c>
      <c r="R25" s="31">
        <f t="shared" si="3"/>
        <v>30500</v>
      </c>
      <c r="S25" s="31">
        <f>+[1]DEPURADO!J19</f>
        <v>0</v>
      </c>
      <c r="T25" s="23" t="s">
        <v>45</v>
      </c>
      <c r="U25" s="31">
        <f>+[1]DEPURADO!I19</f>
        <v>0</v>
      </c>
      <c r="V25" s="30"/>
      <c r="W25" s="23" t="s">
        <v>45</v>
      </c>
      <c r="X25" s="31">
        <f>+[1]DEPURADO!K19+[1]DEPURADO!L19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+[1]DEPURADO!K19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NO RADICADA</v>
      </c>
      <c r="AJ25" s="32"/>
      <c r="AK25" s="33"/>
    </row>
    <row r="26" spans="1:37" s="34" customFormat="1" x14ac:dyDescent="0.25">
      <c r="A26" s="23">
        <f t="shared" si="6"/>
        <v>18</v>
      </c>
      <c r="B26" s="24" t="s">
        <v>44</v>
      </c>
      <c r="C26" s="23">
        <f>+[1]DEPURADO!A20</f>
        <v>225380</v>
      </c>
      <c r="D26" s="23">
        <f>+[1]DEPURADO!B20</f>
        <v>225380</v>
      </c>
      <c r="E26" s="25">
        <f>+[1]DEPURADO!C20</f>
        <v>44952</v>
      </c>
      <c r="F26" s="26" t="str">
        <f>+IF([1]DEPURADO!D20&gt;1,[1]DEPURADO!D20," ")</f>
        <v xml:space="preserve"> </v>
      </c>
      <c r="G26" s="27">
        <f>[1]DEPURADO!F20</f>
        <v>14000</v>
      </c>
      <c r="H26" s="28">
        <v>0</v>
      </c>
      <c r="I26" s="28">
        <f>+[1]DEPURADO!M20+[1]DEPURADO!N20</f>
        <v>0</v>
      </c>
      <c r="J26" s="28">
        <f>+[1]DEPURADO!R20</f>
        <v>0</v>
      </c>
      <c r="K26" s="29">
        <f>+[1]DEPURADO!P20+[1]DEPURADO!Q20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14000</v>
      </c>
      <c r="P26" s="24">
        <f>IF([1]DEPURADO!H20&gt;1,0,[1]DEPURADO!B20)</f>
        <v>0</v>
      </c>
      <c r="Q26" s="30">
        <f t="shared" si="2"/>
        <v>0</v>
      </c>
      <c r="R26" s="31">
        <f t="shared" si="3"/>
        <v>14000</v>
      </c>
      <c r="S26" s="31">
        <f>+[1]DEPURADO!J20</f>
        <v>0</v>
      </c>
      <c r="T26" s="23" t="s">
        <v>45</v>
      </c>
      <c r="U26" s="31">
        <f>+[1]DEPURADO!I20</f>
        <v>0</v>
      </c>
      <c r="V26" s="30"/>
      <c r="W26" s="23" t="s">
        <v>45</v>
      </c>
      <c r="X26" s="31">
        <f>+[1]DEPURADO!K20+[1]DEPURADO!L20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+[1]DEPURADO!K20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NO RADICADA</v>
      </c>
      <c r="AJ26" s="32"/>
      <c r="AK26" s="33"/>
    </row>
    <row r="27" spans="1:37" s="34" customFormat="1" x14ac:dyDescent="0.25">
      <c r="A27" s="23">
        <f t="shared" si="6"/>
        <v>19</v>
      </c>
      <c r="B27" s="24" t="s">
        <v>44</v>
      </c>
      <c r="C27" s="23">
        <f>+[1]DEPURADO!A21</f>
        <v>225382</v>
      </c>
      <c r="D27" s="23">
        <f>+[1]DEPURADO!B21</f>
        <v>225382</v>
      </c>
      <c r="E27" s="25">
        <f>+[1]DEPURADO!C21</f>
        <v>44952</v>
      </c>
      <c r="F27" s="26" t="str">
        <f>+IF([1]DEPURADO!D21&gt;1,[1]DEPURADO!D21," ")</f>
        <v xml:space="preserve"> </v>
      </c>
      <c r="G27" s="27">
        <f>[1]DEPURADO!F21</f>
        <v>676800</v>
      </c>
      <c r="H27" s="28">
        <v>0</v>
      </c>
      <c r="I27" s="28">
        <f>+[1]DEPURADO!M21+[1]DEPURADO!N21</f>
        <v>0</v>
      </c>
      <c r="J27" s="28">
        <f>+[1]DEPURADO!R21</f>
        <v>0</v>
      </c>
      <c r="K27" s="29">
        <f>+[1]DEPURADO!P21+[1]DEPURADO!Q21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676800</v>
      </c>
      <c r="P27" s="24">
        <f>IF([1]DEPURADO!H21&gt;1,0,[1]DEPURADO!B21)</f>
        <v>0</v>
      </c>
      <c r="Q27" s="30">
        <f t="shared" si="2"/>
        <v>0</v>
      </c>
      <c r="R27" s="31">
        <f t="shared" si="3"/>
        <v>676800</v>
      </c>
      <c r="S27" s="31">
        <f>+[1]DEPURADO!J21</f>
        <v>0</v>
      </c>
      <c r="T27" s="23" t="s">
        <v>45</v>
      </c>
      <c r="U27" s="31">
        <f>+[1]DEPURADO!I21</f>
        <v>0</v>
      </c>
      <c r="V27" s="30"/>
      <c r="W27" s="23" t="s">
        <v>45</v>
      </c>
      <c r="X27" s="31">
        <f>+[1]DEPURADO!K21+[1]DEPURADO!L21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+[1]DEPURADO!K21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NO RADICADA</v>
      </c>
      <c r="AJ27" s="32"/>
      <c r="AK27" s="33"/>
    </row>
    <row r="28" spans="1:37" s="34" customFormat="1" x14ac:dyDescent="0.25">
      <c r="A28" s="23">
        <f t="shared" si="6"/>
        <v>20</v>
      </c>
      <c r="B28" s="24" t="s">
        <v>44</v>
      </c>
      <c r="C28" s="23">
        <f>+[1]DEPURADO!A22</f>
        <v>225385</v>
      </c>
      <c r="D28" s="23">
        <f>+[1]DEPURADO!B22</f>
        <v>225385</v>
      </c>
      <c r="E28" s="25">
        <f>+[1]DEPURADO!C22</f>
        <v>44952</v>
      </c>
      <c r="F28" s="26" t="str">
        <f>+IF([1]DEPURADO!D22&gt;1,[1]DEPURADO!D22," ")</f>
        <v xml:space="preserve"> </v>
      </c>
      <c r="G28" s="27">
        <f>[1]DEPURADO!F22</f>
        <v>335100</v>
      </c>
      <c r="H28" s="28">
        <v>0</v>
      </c>
      <c r="I28" s="28">
        <f>+[1]DEPURADO!M22+[1]DEPURADO!N22</f>
        <v>0</v>
      </c>
      <c r="J28" s="28">
        <f>+[1]DEPURADO!R22</f>
        <v>0</v>
      </c>
      <c r="K28" s="29">
        <f>+[1]DEPURADO!P22+[1]DEPURADO!Q22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335100</v>
      </c>
      <c r="P28" s="24">
        <f>IF([1]DEPURADO!H22&gt;1,0,[1]DEPURADO!B22)</f>
        <v>0</v>
      </c>
      <c r="Q28" s="30">
        <f t="shared" si="2"/>
        <v>0</v>
      </c>
      <c r="R28" s="31">
        <f t="shared" si="3"/>
        <v>335100</v>
      </c>
      <c r="S28" s="31">
        <f>+[1]DEPURADO!J22</f>
        <v>0</v>
      </c>
      <c r="T28" s="23" t="s">
        <v>45</v>
      </c>
      <c r="U28" s="31">
        <f>+[1]DEPURADO!I22</f>
        <v>0</v>
      </c>
      <c r="V28" s="30"/>
      <c r="W28" s="23" t="s">
        <v>45</v>
      </c>
      <c r="X28" s="31">
        <f>+[1]DEPURADO!K22+[1]DEPURADO!L22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+[1]DEPURADO!K22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NO RADICADA</v>
      </c>
      <c r="AJ28" s="32"/>
      <c r="AK28" s="33"/>
    </row>
    <row r="29" spans="1:37" s="34" customFormat="1" x14ac:dyDescent="0.25">
      <c r="A29" s="23">
        <f t="shared" si="6"/>
        <v>21</v>
      </c>
      <c r="B29" s="24" t="s">
        <v>44</v>
      </c>
      <c r="C29" s="23">
        <f>+[1]DEPURADO!A23</f>
        <v>225387</v>
      </c>
      <c r="D29" s="23">
        <f>+[1]DEPURADO!B23</f>
        <v>225387</v>
      </c>
      <c r="E29" s="25">
        <f>+[1]DEPURADO!C23</f>
        <v>44952</v>
      </c>
      <c r="F29" s="26" t="str">
        <f>+IF([1]DEPURADO!D23&gt;1,[1]DEPURADO!D23," ")</f>
        <v xml:space="preserve"> </v>
      </c>
      <c r="G29" s="27">
        <f>[1]DEPURADO!F23</f>
        <v>152700</v>
      </c>
      <c r="H29" s="28">
        <v>0</v>
      </c>
      <c r="I29" s="28">
        <f>+[1]DEPURADO!M23+[1]DEPURADO!N23</f>
        <v>0</v>
      </c>
      <c r="J29" s="28">
        <f>+[1]DEPURADO!R23</f>
        <v>0</v>
      </c>
      <c r="K29" s="29">
        <f>+[1]DEPURADO!P23+[1]DEPURADO!Q23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152700</v>
      </c>
      <c r="P29" s="24">
        <f>IF([1]DEPURADO!H23&gt;1,0,[1]DEPURADO!B23)</f>
        <v>0</v>
      </c>
      <c r="Q29" s="30">
        <f t="shared" si="2"/>
        <v>0</v>
      </c>
      <c r="R29" s="31">
        <f t="shared" si="3"/>
        <v>152700</v>
      </c>
      <c r="S29" s="31">
        <f>+[1]DEPURADO!J23</f>
        <v>0</v>
      </c>
      <c r="T29" s="23" t="s">
        <v>45</v>
      </c>
      <c r="U29" s="31">
        <f>+[1]DEPURADO!I23</f>
        <v>0</v>
      </c>
      <c r="V29" s="30"/>
      <c r="W29" s="23" t="s">
        <v>45</v>
      </c>
      <c r="X29" s="31">
        <f>+[1]DEPURADO!K23+[1]DEPURADO!L23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+[1]DEPURADO!K23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NO RADICADA</v>
      </c>
      <c r="AJ29" s="32"/>
      <c r="AK29" s="33"/>
    </row>
    <row r="30" spans="1:37" s="34" customFormat="1" x14ac:dyDescent="0.25">
      <c r="A30" s="23">
        <f t="shared" si="6"/>
        <v>22</v>
      </c>
      <c r="B30" s="24" t="s">
        <v>44</v>
      </c>
      <c r="C30" s="23">
        <f>+[1]DEPURADO!A24</f>
        <v>225389</v>
      </c>
      <c r="D30" s="23">
        <f>+[1]DEPURADO!B24</f>
        <v>225389</v>
      </c>
      <c r="E30" s="25">
        <f>+[1]DEPURADO!C24</f>
        <v>44952</v>
      </c>
      <c r="F30" s="26" t="str">
        <f>+IF([1]DEPURADO!D24&gt;1,[1]DEPURADO!D24," ")</f>
        <v xml:space="preserve"> </v>
      </c>
      <c r="G30" s="27">
        <f>[1]DEPURADO!F24</f>
        <v>225200</v>
      </c>
      <c r="H30" s="28">
        <v>0</v>
      </c>
      <c r="I30" s="28">
        <f>+[1]DEPURADO!M24+[1]DEPURADO!N24</f>
        <v>0</v>
      </c>
      <c r="J30" s="28">
        <f>+[1]DEPURADO!R24</f>
        <v>0</v>
      </c>
      <c r="K30" s="29">
        <f>+[1]DEPURADO!P24+[1]DEPURADO!Q24</f>
        <v>0</v>
      </c>
      <c r="L30" s="28">
        <v>0</v>
      </c>
      <c r="M30" s="28">
        <v>0</v>
      </c>
      <c r="N30" s="28">
        <f t="shared" si="0"/>
        <v>0</v>
      </c>
      <c r="O30" s="28">
        <f t="shared" si="1"/>
        <v>225200</v>
      </c>
      <c r="P30" s="24">
        <f>IF([1]DEPURADO!H24&gt;1,0,[1]DEPURADO!B24)</f>
        <v>0</v>
      </c>
      <c r="Q30" s="30">
        <f t="shared" si="2"/>
        <v>0</v>
      </c>
      <c r="R30" s="31">
        <f t="shared" si="3"/>
        <v>225200</v>
      </c>
      <c r="S30" s="31">
        <f>+[1]DEPURADO!J24</f>
        <v>0</v>
      </c>
      <c r="T30" s="23" t="s">
        <v>45</v>
      </c>
      <c r="U30" s="31">
        <f>+[1]DEPURADO!I24</f>
        <v>0</v>
      </c>
      <c r="V30" s="30"/>
      <c r="W30" s="23" t="s">
        <v>45</v>
      </c>
      <c r="X30" s="31">
        <f>+[1]DEPURADO!K24+[1]DEPURADO!L24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+[1]DEPURADO!K24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NO RADICADA</v>
      </c>
      <c r="AJ30" s="32"/>
      <c r="AK30" s="33"/>
    </row>
    <row r="31" spans="1:37" s="34" customFormat="1" x14ac:dyDescent="0.25">
      <c r="A31" s="23">
        <f t="shared" si="6"/>
        <v>23</v>
      </c>
      <c r="B31" s="24" t="s">
        <v>44</v>
      </c>
      <c r="C31" s="23">
        <f>+[1]DEPURADO!A25</f>
        <v>225390</v>
      </c>
      <c r="D31" s="23">
        <f>+[1]DEPURADO!B25</f>
        <v>225390</v>
      </c>
      <c r="E31" s="25">
        <f>+[1]DEPURADO!C25</f>
        <v>44952</v>
      </c>
      <c r="F31" s="26" t="str">
        <f>+IF([1]DEPURADO!D25&gt;1,[1]DEPURADO!D25," ")</f>
        <v xml:space="preserve"> </v>
      </c>
      <c r="G31" s="27">
        <f>[1]DEPURADO!F25</f>
        <v>44500</v>
      </c>
      <c r="H31" s="28">
        <v>0</v>
      </c>
      <c r="I31" s="28">
        <f>+[1]DEPURADO!M25+[1]DEPURADO!N25</f>
        <v>0</v>
      </c>
      <c r="J31" s="28">
        <f>+[1]DEPURADO!R25</f>
        <v>0</v>
      </c>
      <c r="K31" s="29">
        <f>+[1]DEPURADO!P25+[1]DEPURADO!Q25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44500</v>
      </c>
      <c r="P31" s="24">
        <f>IF([1]DEPURADO!H25&gt;1,0,[1]DEPURADO!B25)</f>
        <v>0</v>
      </c>
      <c r="Q31" s="30">
        <f t="shared" si="2"/>
        <v>0</v>
      </c>
      <c r="R31" s="31">
        <f t="shared" si="3"/>
        <v>44500</v>
      </c>
      <c r="S31" s="31">
        <f>+[1]DEPURADO!J25</f>
        <v>0</v>
      </c>
      <c r="T31" s="23" t="s">
        <v>45</v>
      </c>
      <c r="U31" s="31">
        <f>+[1]DEPURADO!I25</f>
        <v>0</v>
      </c>
      <c r="V31" s="30"/>
      <c r="W31" s="23" t="s">
        <v>45</v>
      </c>
      <c r="X31" s="31">
        <f>+[1]DEPURADO!K25+[1]DEPURADO!L25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+[1]DEPURADO!K25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NO RADICADA</v>
      </c>
      <c r="AJ31" s="32"/>
      <c r="AK31" s="33"/>
    </row>
    <row r="32" spans="1:37" s="34" customFormat="1" x14ac:dyDescent="0.25">
      <c r="A32" s="23">
        <f t="shared" si="6"/>
        <v>24</v>
      </c>
      <c r="B32" s="24" t="s">
        <v>44</v>
      </c>
      <c r="C32" s="23">
        <f>+[1]DEPURADO!A26</f>
        <v>225392</v>
      </c>
      <c r="D32" s="23">
        <f>+[1]DEPURADO!B26</f>
        <v>225392</v>
      </c>
      <c r="E32" s="25">
        <f>+[1]DEPURADO!C26</f>
        <v>44952</v>
      </c>
      <c r="F32" s="26" t="str">
        <f>+IF([1]DEPURADO!D26&gt;1,[1]DEPURADO!D26," ")</f>
        <v xml:space="preserve"> </v>
      </c>
      <c r="G32" s="27">
        <f>[1]DEPURADO!F26</f>
        <v>44500</v>
      </c>
      <c r="H32" s="28">
        <v>0</v>
      </c>
      <c r="I32" s="28">
        <f>+[1]DEPURADO!M26+[1]DEPURADO!N26</f>
        <v>0</v>
      </c>
      <c r="J32" s="28">
        <f>+[1]DEPURADO!R26</f>
        <v>0</v>
      </c>
      <c r="K32" s="29">
        <f>+[1]DEPURADO!P26+[1]DEPURADO!Q26</f>
        <v>0</v>
      </c>
      <c r="L32" s="28">
        <v>0</v>
      </c>
      <c r="M32" s="28">
        <v>0</v>
      </c>
      <c r="N32" s="28">
        <f t="shared" si="0"/>
        <v>0</v>
      </c>
      <c r="O32" s="28">
        <f t="shared" si="1"/>
        <v>44500</v>
      </c>
      <c r="P32" s="24">
        <f>IF([1]DEPURADO!H26&gt;1,0,[1]DEPURADO!B26)</f>
        <v>0</v>
      </c>
      <c r="Q32" s="30">
        <f t="shared" si="2"/>
        <v>0</v>
      </c>
      <c r="R32" s="31">
        <f t="shared" si="3"/>
        <v>44500</v>
      </c>
      <c r="S32" s="31">
        <f>+[1]DEPURADO!J26</f>
        <v>0</v>
      </c>
      <c r="T32" s="23" t="s">
        <v>45</v>
      </c>
      <c r="U32" s="31">
        <f>+[1]DEPURADO!I26</f>
        <v>0</v>
      </c>
      <c r="V32" s="30"/>
      <c r="W32" s="23" t="s">
        <v>45</v>
      </c>
      <c r="X32" s="31">
        <f>+[1]DEPURADO!K26+[1]DEPURADO!L26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+[1]DEPURADO!K26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NO RADICADA</v>
      </c>
      <c r="AJ32" s="32"/>
      <c r="AK32" s="33"/>
    </row>
    <row r="33" spans="1:37" s="34" customFormat="1" x14ac:dyDescent="0.25">
      <c r="A33" s="23">
        <f t="shared" si="6"/>
        <v>25</v>
      </c>
      <c r="B33" s="24" t="s">
        <v>44</v>
      </c>
      <c r="C33" s="23">
        <f>+[1]DEPURADO!A27</f>
        <v>225393</v>
      </c>
      <c r="D33" s="23">
        <f>+[1]DEPURADO!B27</f>
        <v>225393</v>
      </c>
      <c r="E33" s="25">
        <f>+[1]DEPURADO!C27</f>
        <v>44952</v>
      </c>
      <c r="F33" s="26" t="str">
        <f>+IF([1]DEPURADO!D27&gt;1,[1]DEPURADO!D27," ")</f>
        <v xml:space="preserve"> </v>
      </c>
      <c r="G33" s="27">
        <f>[1]DEPURADO!F27</f>
        <v>30500</v>
      </c>
      <c r="H33" s="28">
        <v>0</v>
      </c>
      <c r="I33" s="28">
        <f>+[1]DEPURADO!M27+[1]DEPURADO!N27</f>
        <v>0</v>
      </c>
      <c r="J33" s="28">
        <f>+[1]DEPURADO!R27</f>
        <v>0</v>
      </c>
      <c r="K33" s="29">
        <f>+[1]DEPURADO!P27+[1]DEPURADO!Q27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30500</v>
      </c>
      <c r="P33" s="24">
        <f>IF([1]DEPURADO!H27&gt;1,0,[1]DEPURADO!B27)</f>
        <v>0</v>
      </c>
      <c r="Q33" s="30">
        <f t="shared" si="2"/>
        <v>0</v>
      </c>
      <c r="R33" s="31">
        <f t="shared" si="3"/>
        <v>30500</v>
      </c>
      <c r="S33" s="31">
        <f>+[1]DEPURADO!J27</f>
        <v>0</v>
      </c>
      <c r="T33" s="23" t="s">
        <v>45</v>
      </c>
      <c r="U33" s="31">
        <f>+[1]DEPURADO!I27</f>
        <v>0</v>
      </c>
      <c r="V33" s="30"/>
      <c r="W33" s="23" t="s">
        <v>45</v>
      </c>
      <c r="X33" s="31">
        <f>+[1]DEPURADO!K27+[1]DEPURADO!L27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+[1]DEPURADO!K27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NO RADICADA</v>
      </c>
      <c r="AJ33" s="32"/>
      <c r="AK33" s="33"/>
    </row>
    <row r="34" spans="1:37" s="34" customFormat="1" x14ac:dyDescent="0.25">
      <c r="A34" s="23">
        <f t="shared" si="6"/>
        <v>26</v>
      </c>
      <c r="B34" s="24" t="s">
        <v>44</v>
      </c>
      <c r="C34" s="23">
        <f>+[1]DEPURADO!A28</f>
        <v>225394</v>
      </c>
      <c r="D34" s="23">
        <f>+[1]DEPURADO!B28</f>
        <v>225394</v>
      </c>
      <c r="E34" s="25">
        <f>+[1]DEPURADO!C28</f>
        <v>44952</v>
      </c>
      <c r="F34" s="26" t="str">
        <f>+IF([1]DEPURADO!D28&gt;1,[1]DEPURADO!D28," ")</f>
        <v xml:space="preserve"> </v>
      </c>
      <c r="G34" s="27">
        <f>[1]DEPURADO!F28</f>
        <v>152700</v>
      </c>
      <c r="H34" s="28">
        <v>0</v>
      </c>
      <c r="I34" s="28">
        <f>+[1]DEPURADO!M28+[1]DEPURADO!N28</f>
        <v>0</v>
      </c>
      <c r="J34" s="28">
        <f>+[1]DEPURADO!R28</f>
        <v>0</v>
      </c>
      <c r="K34" s="29">
        <f>+[1]DEPURADO!P28+[1]DEPURADO!Q28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152700</v>
      </c>
      <c r="P34" s="24">
        <f>IF([1]DEPURADO!H28&gt;1,0,[1]DEPURADO!B28)</f>
        <v>0</v>
      </c>
      <c r="Q34" s="30">
        <f t="shared" si="2"/>
        <v>0</v>
      </c>
      <c r="R34" s="31">
        <f t="shared" si="3"/>
        <v>152700</v>
      </c>
      <c r="S34" s="31">
        <f>+[1]DEPURADO!J28</f>
        <v>0</v>
      </c>
      <c r="T34" s="23" t="s">
        <v>45</v>
      </c>
      <c r="U34" s="31">
        <f>+[1]DEPURADO!I28</f>
        <v>0</v>
      </c>
      <c r="V34" s="30"/>
      <c r="W34" s="23" t="s">
        <v>45</v>
      </c>
      <c r="X34" s="31">
        <f>+[1]DEPURADO!K28+[1]DEPURADO!L28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+[1]DEPURADO!K28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NO RADICADA</v>
      </c>
      <c r="AJ34" s="32"/>
      <c r="AK34" s="33"/>
    </row>
    <row r="35" spans="1:37" s="34" customFormat="1" x14ac:dyDescent="0.25">
      <c r="A35" s="23">
        <f t="shared" si="6"/>
        <v>27</v>
      </c>
      <c r="B35" s="24" t="s">
        <v>44</v>
      </c>
      <c r="C35" s="23">
        <f>+[1]DEPURADO!A29</f>
        <v>225432</v>
      </c>
      <c r="D35" s="23">
        <f>+[1]DEPURADO!B29</f>
        <v>225432</v>
      </c>
      <c r="E35" s="25">
        <f>+[1]DEPURADO!C29</f>
        <v>44952</v>
      </c>
      <c r="F35" s="26" t="str">
        <f>+IF([1]DEPURADO!D29&gt;1,[1]DEPURADO!D29," ")</f>
        <v xml:space="preserve"> </v>
      </c>
      <c r="G35" s="27">
        <f>[1]DEPURADO!F29</f>
        <v>64500</v>
      </c>
      <c r="H35" s="28">
        <v>0</v>
      </c>
      <c r="I35" s="28">
        <f>+[1]DEPURADO!M29+[1]DEPURADO!N29</f>
        <v>0</v>
      </c>
      <c r="J35" s="28">
        <f>+[1]DEPURADO!R29</f>
        <v>0</v>
      </c>
      <c r="K35" s="29">
        <f>+[1]DEPURADO!P29+[1]DEPURADO!Q29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64500</v>
      </c>
      <c r="P35" s="24">
        <f>IF([1]DEPURADO!H29&gt;1,0,[1]DEPURADO!B29)</f>
        <v>0</v>
      </c>
      <c r="Q35" s="30">
        <f t="shared" si="2"/>
        <v>0</v>
      </c>
      <c r="R35" s="31">
        <f t="shared" si="3"/>
        <v>64500</v>
      </c>
      <c r="S35" s="31">
        <f>+[1]DEPURADO!J29</f>
        <v>0</v>
      </c>
      <c r="T35" s="23" t="s">
        <v>45</v>
      </c>
      <c r="U35" s="31">
        <f>+[1]DEPURADO!I29</f>
        <v>0</v>
      </c>
      <c r="V35" s="30"/>
      <c r="W35" s="23" t="s">
        <v>45</v>
      </c>
      <c r="X35" s="31">
        <f>+[1]DEPURADO!K29+[1]DEPURADO!L29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+[1]DEPURADO!K29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NO RADICADA</v>
      </c>
      <c r="AJ35" s="32"/>
      <c r="AK35" s="33"/>
    </row>
    <row r="36" spans="1:37" s="34" customFormat="1" x14ac:dyDescent="0.25">
      <c r="A36" s="23">
        <f t="shared" si="6"/>
        <v>28</v>
      </c>
      <c r="B36" s="24" t="s">
        <v>44</v>
      </c>
      <c r="C36" s="23">
        <f>+[1]DEPURADO!A30</f>
        <v>225433</v>
      </c>
      <c r="D36" s="23">
        <f>+[1]DEPURADO!B30</f>
        <v>225433</v>
      </c>
      <c r="E36" s="25">
        <f>+[1]DEPURADO!C30</f>
        <v>44952</v>
      </c>
      <c r="F36" s="26" t="str">
        <f>+IF([1]DEPURADO!D30&gt;1,[1]DEPURADO!D30," ")</f>
        <v xml:space="preserve"> </v>
      </c>
      <c r="G36" s="27">
        <f>[1]DEPURADO!F30</f>
        <v>64500</v>
      </c>
      <c r="H36" s="28">
        <v>0</v>
      </c>
      <c r="I36" s="28">
        <f>+[1]DEPURADO!M30+[1]DEPURADO!N30</f>
        <v>0</v>
      </c>
      <c r="J36" s="28">
        <f>+[1]DEPURADO!R30</f>
        <v>0</v>
      </c>
      <c r="K36" s="29">
        <f>+[1]DEPURADO!P30+[1]DEPURADO!Q30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64500</v>
      </c>
      <c r="P36" s="24">
        <f>IF([1]DEPURADO!H30&gt;1,0,[1]DEPURADO!B30)</f>
        <v>0</v>
      </c>
      <c r="Q36" s="30">
        <f t="shared" si="2"/>
        <v>0</v>
      </c>
      <c r="R36" s="31">
        <f t="shared" si="3"/>
        <v>64500</v>
      </c>
      <c r="S36" s="31">
        <f>+[1]DEPURADO!J30</f>
        <v>0</v>
      </c>
      <c r="T36" s="23" t="s">
        <v>45</v>
      </c>
      <c r="U36" s="31">
        <f>+[1]DEPURADO!I30</f>
        <v>0</v>
      </c>
      <c r="V36" s="30"/>
      <c r="W36" s="23" t="s">
        <v>45</v>
      </c>
      <c r="X36" s="31">
        <f>+[1]DEPURADO!K30+[1]DEPURADO!L30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+[1]DEPURADO!K30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NO RADICADA</v>
      </c>
      <c r="AJ36" s="32"/>
      <c r="AK36" s="33"/>
    </row>
    <row r="37" spans="1:37" s="34" customFormat="1" x14ac:dyDescent="0.25">
      <c r="A37" s="23">
        <f t="shared" si="6"/>
        <v>29</v>
      </c>
      <c r="B37" s="24" t="s">
        <v>44</v>
      </c>
      <c r="C37" s="23">
        <f>+[1]DEPURADO!A31</f>
        <v>225451</v>
      </c>
      <c r="D37" s="23">
        <f>+[1]DEPURADO!B31</f>
        <v>225451</v>
      </c>
      <c r="E37" s="25">
        <f>+[1]DEPURADO!C31</f>
        <v>44952</v>
      </c>
      <c r="F37" s="26" t="str">
        <f>+IF([1]DEPURADO!D31&gt;1,[1]DEPURADO!D31," ")</f>
        <v xml:space="preserve"> </v>
      </c>
      <c r="G37" s="27">
        <f>[1]DEPURADO!F31</f>
        <v>44500</v>
      </c>
      <c r="H37" s="28">
        <v>0</v>
      </c>
      <c r="I37" s="28">
        <f>+[1]DEPURADO!M31+[1]DEPURADO!N31</f>
        <v>0</v>
      </c>
      <c r="J37" s="28">
        <f>+[1]DEPURADO!R31</f>
        <v>0</v>
      </c>
      <c r="K37" s="29">
        <f>+[1]DEPURADO!P31+[1]DEPURADO!Q31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44500</v>
      </c>
      <c r="P37" s="24">
        <f>IF([1]DEPURADO!H31&gt;1,0,[1]DEPURADO!B31)</f>
        <v>0</v>
      </c>
      <c r="Q37" s="30">
        <f t="shared" si="2"/>
        <v>0</v>
      </c>
      <c r="R37" s="31">
        <f t="shared" si="3"/>
        <v>44500</v>
      </c>
      <c r="S37" s="31">
        <f>+[1]DEPURADO!J31</f>
        <v>0</v>
      </c>
      <c r="T37" s="23" t="s">
        <v>45</v>
      </c>
      <c r="U37" s="31">
        <f>+[1]DEPURADO!I31</f>
        <v>0</v>
      </c>
      <c r="V37" s="30"/>
      <c r="W37" s="23" t="s">
        <v>45</v>
      </c>
      <c r="X37" s="31">
        <f>+[1]DEPURADO!K31+[1]DEPURADO!L31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+[1]DEPURADO!K31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NO RADICADA</v>
      </c>
      <c r="AJ37" s="32"/>
      <c r="AK37" s="33"/>
    </row>
    <row r="38" spans="1:37" s="34" customFormat="1" x14ac:dyDescent="0.25">
      <c r="A38" s="23">
        <f t="shared" si="6"/>
        <v>30</v>
      </c>
      <c r="B38" s="24" t="s">
        <v>44</v>
      </c>
      <c r="C38" s="23">
        <f>+[1]DEPURADO!A32</f>
        <v>225454</v>
      </c>
      <c r="D38" s="23">
        <f>+[1]DEPURADO!B32</f>
        <v>225454</v>
      </c>
      <c r="E38" s="25">
        <f>+[1]DEPURADO!C32</f>
        <v>44952</v>
      </c>
      <c r="F38" s="26" t="str">
        <f>+IF([1]DEPURADO!D32&gt;1,[1]DEPURADO!D32," ")</f>
        <v xml:space="preserve"> </v>
      </c>
      <c r="G38" s="27">
        <f>[1]DEPURADO!F32</f>
        <v>14000</v>
      </c>
      <c r="H38" s="28">
        <v>0</v>
      </c>
      <c r="I38" s="28">
        <f>+[1]DEPURADO!M32+[1]DEPURADO!N32</f>
        <v>0</v>
      </c>
      <c r="J38" s="28">
        <f>+[1]DEPURADO!R32</f>
        <v>0</v>
      </c>
      <c r="K38" s="29">
        <f>+[1]DEPURADO!P32+[1]DEPURADO!Q32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14000</v>
      </c>
      <c r="P38" s="24">
        <f>IF([1]DEPURADO!H32&gt;1,0,[1]DEPURADO!B32)</f>
        <v>0</v>
      </c>
      <c r="Q38" s="30">
        <f t="shared" si="2"/>
        <v>0</v>
      </c>
      <c r="R38" s="31">
        <f t="shared" si="3"/>
        <v>14000</v>
      </c>
      <c r="S38" s="31">
        <f>+[1]DEPURADO!J32</f>
        <v>0</v>
      </c>
      <c r="T38" s="23" t="s">
        <v>45</v>
      </c>
      <c r="U38" s="31">
        <f>+[1]DEPURADO!I32</f>
        <v>0</v>
      </c>
      <c r="V38" s="30"/>
      <c r="W38" s="23" t="s">
        <v>45</v>
      </c>
      <c r="X38" s="31">
        <f>+[1]DEPURADO!K32+[1]DEPURADO!L32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+[1]DEPURADO!K32</f>
        <v>0</v>
      </c>
      <c r="AF38" s="30">
        <v>0</v>
      </c>
      <c r="AG38" s="30">
        <f t="shared" si="5"/>
        <v>0</v>
      </c>
      <c r="AH38" s="30">
        <v>0</v>
      </c>
      <c r="AI38" s="30" t="str">
        <f>+[1]DEPURADO!G32</f>
        <v>NO RADICADA</v>
      </c>
      <c r="AJ38" s="32"/>
      <c r="AK38" s="33"/>
    </row>
    <row r="39" spans="1:37" s="34" customFormat="1" x14ac:dyDescent="0.25">
      <c r="A39" s="23">
        <f t="shared" si="6"/>
        <v>31</v>
      </c>
      <c r="B39" s="24" t="s">
        <v>44</v>
      </c>
      <c r="C39" s="23">
        <f>+[1]DEPURADO!A33</f>
        <v>225457</v>
      </c>
      <c r="D39" s="23">
        <f>+[1]DEPURADO!B33</f>
        <v>225457</v>
      </c>
      <c r="E39" s="25">
        <f>+[1]DEPURADO!C33</f>
        <v>44952</v>
      </c>
      <c r="F39" s="26" t="str">
        <f>+IF([1]DEPURADO!D33&gt;1,[1]DEPURADO!D33," ")</f>
        <v xml:space="preserve"> </v>
      </c>
      <c r="G39" s="27">
        <f>[1]DEPURADO!F33</f>
        <v>44500</v>
      </c>
      <c r="H39" s="28">
        <v>0</v>
      </c>
      <c r="I39" s="28">
        <f>+[1]DEPURADO!M33+[1]DEPURADO!N33</f>
        <v>0</v>
      </c>
      <c r="J39" s="28">
        <f>+[1]DEPURADO!R33</f>
        <v>0</v>
      </c>
      <c r="K39" s="29">
        <f>+[1]DEPURADO!P33+[1]DEPURADO!Q33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44500</v>
      </c>
      <c r="P39" s="24">
        <f>IF([1]DEPURADO!H33&gt;1,0,[1]DEPURADO!B33)</f>
        <v>0</v>
      </c>
      <c r="Q39" s="30">
        <f t="shared" si="2"/>
        <v>0</v>
      </c>
      <c r="R39" s="31">
        <f t="shared" si="3"/>
        <v>44500</v>
      </c>
      <c r="S39" s="31">
        <f>+[1]DEPURADO!J33</f>
        <v>0</v>
      </c>
      <c r="T39" s="23" t="s">
        <v>45</v>
      </c>
      <c r="U39" s="31">
        <f>+[1]DEPURADO!I33</f>
        <v>0</v>
      </c>
      <c r="V39" s="30"/>
      <c r="W39" s="23" t="s">
        <v>45</v>
      </c>
      <c r="X39" s="31">
        <f>+[1]DEPURADO!K33+[1]DEPURADO!L33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+[1]DEPURADO!K33</f>
        <v>0</v>
      </c>
      <c r="AF39" s="30">
        <v>0</v>
      </c>
      <c r="AG39" s="30">
        <f t="shared" si="5"/>
        <v>0</v>
      </c>
      <c r="AH39" s="30">
        <v>0</v>
      </c>
      <c r="AI39" s="30" t="str">
        <f>+[1]DEPURADO!G33</f>
        <v>NO RADICADA</v>
      </c>
      <c r="AJ39" s="32"/>
      <c r="AK39" s="33"/>
    </row>
    <row r="40" spans="1:37" s="34" customFormat="1" x14ac:dyDescent="0.25">
      <c r="A40" s="23">
        <f t="shared" si="6"/>
        <v>32</v>
      </c>
      <c r="B40" s="24" t="s">
        <v>44</v>
      </c>
      <c r="C40" s="23">
        <f>+[1]DEPURADO!A34</f>
        <v>225459</v>
      </c>
      <c r="D40" s="23">
        <f>+[1]DEPURADO!B34</f>
        <v>225459</v>
      </c>
      <c r="E40" s="25">
        <f>+[1]DEPURADO!C34</f>
        <v>44952</v>
      </c>
      <c r="F40" s="26" t="str">
        <f>+IF([1]DEPURADO!D34&gt;1,[1]DEPURADO!D34," ")</f>
        <v xml:space="preserve"> </v>
      </c>
      <c r="G40" s="27">
        <f>[1]DEPURADO!F34</f>
        <v>312100</v>
      </c>
      <c r="H40" s="28">
        <v>0</v>
      </c>
      <c r="I40" s="28">
        <f>+[1]DEPURADO!M34+[1]DEPURADO!N34</f>
        <v>0</v>
      </c>
      <c r="J40" s="28">
        <f>+[1]DEPURADO!R34</f>
        <v>0</v>
      </c>
      <c r="K40" s="29">
        <f>+[1]DEPURADO!P34+[1]DEPURADO!Q34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312100</v>
      </c>
      <c r="P40" s="24">
        <f>IF([1]DEPURADO!H34&gt;1,0,[1]DEPURADO!B34)</f>
        <v>0</v>
      </c>
      <c r="Q40" s="30">
        <f t="shared" si="2"/>
        <v>0</v>
      </c>
      <c r="R40" s="31">
        <f t="shared" si="3"/>
        <v>312100</v>
      </c>
      <c r="S40" s="31">
        <f>+[1]DEPURADO!J34</f>
        <v>0</v>
      </c>
      <c r="T40" s="23" t="s">
        <v>45</v>
      </c>
      <c r="U40" s="31">
        <f>+[1]DEPURADO!I34</f>
        <v>0</v>
      </c>
      <c r="V40" s="30"/>
      <c r="W40" s="23" t="s">
        <v>45</v>
      </c>
      <c r="X40" s="31">
        <f>+[1]DEPURADO!K34+[1]DEPURADO!L34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+[1]DEPURADO!K34</f>
        <v>0</v>
      </c>
      <c r="AF40" s="30">
        <v>0</v>
      </c>
      <c r="AG40" s="30">
        <f t="shared" si="5"/>
        <v>0</v>
      </c>
      <c r="AH40" s="30">
        <v>0</v>
      </c>
      <c r="AI40" s="30" t="str">
        <f>+[1]DEPURADO!G34</f>
        <v>NO RADICADA</v>
      </c>
      <c r="AJ40" s="32"/>
      <c r="AK40" s="33"/>
    </row>
    <row r="41" spans="1:37" s="34" customFormat="1" x14ac:dyDescent="0.25">
      <c r="A41" s="23">
        <f t="shared" si="6"/>
        <v>33</v>
      </c>
      <c r="B41" s="24" t="s">
        <v>44</v>
      </c>
      <c r="C41" s="23">
        <f>+[1]DEPURADO!A35</f>
        <v>225460</v>
      </c>
      <c r="D41" s="23">
        <f>+[1]DEPURADO!B35</f>
        <v>225460</v>
      </c>
      <c r="E41" s="25">
        <f>+[1]DEPURADO!C35</f>
        <v>44952</v>
      </c>
      <c r="F41" s="26" t="str">
        <f>+IF([1]DEPURADO!D35&gt;1,[1]DEPURADO!D35," ")</f>
        <v xml:space="preserve"> </v>
      </c>
      <c r="G41" s="27">
        <f>[1]DEPURADO!F35</f>
        <v>44500</v>
      </c>
      <c r="H41" s="28">
        <v>0</v>
      </c>
      <c r="I41" s="28">
        <f>+[1]DEPURADO!M35+[1]DEPURADO!N35</f>
        <v>0</v>
      </c>
      <c r="J41" s="28">
        <f>+[1]DEPURADO!R35</f>
        <v>0</v>
      </c>
      <c r="K41" s="29">
        <f>+[1]DEPURADO!P35+[1]DEPURADO!Q35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44500</v>
      </c>
      <c r="P41" s="24">
        <f>IF([1]DEPURADO!H35&gt;1,0,[1]DEPURADO!B35)</f>
        <v>0</v>
      </c>
      <c r="Q41" s="30">
        <f t="shared" si="2"/>
        <v>0</v>
      </c>
      <c r="R41" s="31">
        <f t="shared" si="3"/>
        <v>44500</v>
      </c>
      <c r="S41" s="31">
        <f>+[1]DEPURADO!J35</f>
        <v>0</v>
      </c>
      <c r="T41" s="23" t="s">
        <v>45</v>
      </c>
      <c r="U41" s="31">
        <f>+[1]DEPURADO!I35</f>
        <v>0</v>
      </c>
      <c r="V41" s="30"/>
      <c r="W41" s="23" t="s">
        <v>45</v>
      </c>
      <c r="X41" s="31">
        <f>+[1]DEPURADO!K35+[1]DEPURADO!L35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+[1]DEPURADO!K35</f>
        <v>0</v>
      </c>
      <c r="AF41" s="30">
        <v>0</v>
      </c>
      <c r="AG41" s="30">
        <f t="shared" si="5"/>
        <v>0</v>
      </c>
      <c r="AH41" s="30">
        <v>0</v>
      </c>
      <c r="AI41" s="30" t="str">
        <f>+[1]DEPURADO!G35</f>
        <v>NO RADICADA</v>
      </c>
      <c r="AJ41" s="32"/>
      <c r="AK41" s="33"/>
    </row>
    <row r="42" spans="1:37" s="34" customFormat="1" x14ac:dyDescent="0.25">
      <c r="A42" s="23">
        <f t="shared" si="6"/>
        <v>34</v>
      </c>
      <c r="B42" s="24" t="s">
        <v>44</v>
      </c>
      <c r="C42" s="23">
        <f>+[1]DEPURADO!A36</f>
        <v>225462</v>
      </c>
      <c r="D42" s="23">
        <f>+[1]DEPURADO!B36</f>
        <v>225462</v>
      </c>
      <c r="E42" s="25">
        <f>+[1]DEPURADO!C36</f>
        <v>44952</v>
      </c>
      <c r="F42" s="26" t="str">
        <f>+IF([1]DEPURADO!D36&gt;1,[1]DEPURADO!D36," ")</f>
        <v xml:space="preserve"> </v>
      </c>
      <c r="G42" s="27">
        <f>[1]DEPURADO!F36</f>
        <v>44500</v>
      </c>
      <c r="H42" s="28">
        <v>0</v>
      </c>
      <c r="I42" s="28">
        <f>+[1]DEPURADO!M36+[1]DEPURADO!N36</f>
        <v>0</v>
      </c>
      <c r="J42" s="28">
        <f>+[1]DEPURADO!R36</f>
        <v>0</v>
      </c>
      <c r="K42" s="29">
        <f>+[1]DEPURADO!P36+[1]DEPURADO!Q36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44500</v>
      </c>
      <c r="P42" s="24">
        <f>IF([1]DEPURADO!H36&gt;1,0,[1]DEPURADO!B36)</f>
        <v>0</v>
      </c>
      <c r="Q42" s="30">
        <f t="shared" si="2"/>
        <v>0</v>
      </c>
      <c r="R42" s="31">
        <f t="shared" si="3"/>
        <v>44500</v>
      </c>
      <c r="S42" s="31">
        <f>+[1]DEPURADO!J36</f>
        <v>0</v>
      </c>
      <c r="T42" s="23" t="s">
        <v>45</v>
      </c>
      <c r="U42" s="31">
        <f>+[1]DEPURADO!I36</f>
        <v>0</v>
      </c>
      <c r="V42" s="30"/>
      <c r="W42" s="23" t="s">
        <v>45</v>
      </c>
      <c r="X42" s="31">
        <f>+[1]DEPURADO!K36+[1]DEPURADO!L36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+[1]DEPURADO!K36</f>
        <v>0</v>
      </c>
      <c r="AF42" s="30">
        <v>0</v>
      </c>
      <c r="AG42" s="30">
        <f t="shared" si="5"/>
        <v>0</v>
      </c>
      <c r="AH42" s="30">
        <v>0</v>
      </c>
      <c r="AI42" s="30" t="str">
        <f>+[1]DEPURADO!G36</f>
        <v>NO RADICADA</v>
      </c>
      <c r="AJ42" s="32"/>
      <c r="AK42" s="33"/>
    </row>
    <row r="43" spans="1:37" s="34" customFormat="1" x14ac:dyDescent="0.25">
      <c r="A43" s="23">
        <f t="shared" si="6"/>
        <v>35</v>
      </c>
      <c r="B43" s="24" t="s">
        <v>44</v>
      </c>
      <c r="C43" s="23">
        <f>+[1]DEPURADO!A37</f>
        <v>225467</v>
      </c>
      <c r="D43" s="23">
        <f>+[1]DEPURADO!B37</f>
        <v>225467</v>
      </c>
      <c r="E43" s="25">
        <f>+[1]DEPURADO!C37</f>
        <v>44952</v>
      </c>
      <c r="F43" s="26" t="str">
        <f>+IF([1]DEPURADO!D37&gt;1,[1]DEPURADO!D37," ")</f>
        <v xml:space="preserve"> </v>
      </c>
      <c r="G43" s="27">
        <f>[1]DEPURADO!F37</f>
        <v>14000</v>
      </c>
      <c r="H43" s="28">
        <v>0</v>
      </c>
      <c r="I43" s="28">
        <f>+[1]DEPURADO!M37+[1]DEPURADO!N37</f>
        <v>0</v>
      </c>
      <c r="J43" s="28">
        <f>+[1]DEPURADO!R37</f>
        <v>0</v>
      </c>
      <c r="K43" s="29">
        <f>+[1]DEPURADO!P37+[1]DEPURADO!Q37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14000</v>
      </c>
      <c r="P43" s="24">
        <f>IF([1]DEPURADO!H37&gt;1,0,[1]DEPURADO!B37)</f>
        <v>0</v>
      </c>
      <c r="Q43" s="30">
        <f t="shared" si="2"/>
        <v>0</v>
      </c>
      <c r="R43" s="31">
        <f t="shared" si="3"/>
        <v>14000</v>
      </c>
      <c r="S43" s="31">
        <f>+[1]DEPURADO!J37</f>
        <v>0</v>
      </c>
      <c r="T43" s="23" t="s">
        <v>45</v>
      </c>
      <c r="U43" s="31">
        <f>+[1]DEPURADO!I37</f>
        <v>0</v>
      </c>
      <c r="V43" s="30"/>
      <c r="W43" s="23" t="s">
        <v>45</v>
      </c>
      <c r="X43" s="31">
        <f>+[1]DEPURADO!K37+[1]DEPURADO!L37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+[1]DEPURADO!K37</f>
        <v>0</v>
      </c>
      <c r="AF43" s="30">
        <v>0</v>
      </c>
      <c r="AG43" s="30">
        <f t="shared" si="5"/>
        <v>0</v>
      </c>
      <c r="AH43" s="30">
        <v>0</v>
      </c>
      <c r="AI43" s="30" t="str">
        <f>+[1]DEPURADO!G37</f>
        <v>NO RADICADA</v>
      </c>
      <c r="AJ43" s="32"/>
      <c r="AK43" s="33"/>
    </row>
    <row r="44" spans="1:37" s="34" customFormat="1" x14ac:dyDescent="0.25">
      <c r="A44" s="23">
        <f t="shared" si="6"/>
        <v>36</v>
      </c>
      <c r="B44" s="24" t="s">
        <v>44</v>
      </c>
      <c r="C44" s="23">
        <f>+[1]DEPURADO!A38</f>
        <v>225469</v>
      </c>
      <c r="D44" s="23">
        <f>+[1]DEPURADO!B38</f>
        <v>225469</v>
      </c>
      <c r="E44" s="25">
        <f>+[1]DEPURADO!C38</f>
        <v>44952</v>
      </c>
      <c r="F44" s="26" t="str">
        <f>+IF([1]DEPURADO!D38&gt;1,[1]DEPURADO!D38," ")</f>
        <v xml:space="preserve"> </v>
      </c>
      <c r="G44" s="27">
        <f>[1]DEPURADO!F38</f>
        <v>44500</v>
      </c>
      <c r="H44" s="28">
        <v>0</v>
      </c>
      <c r="I44" s="28">
        <f>+[1]DEPURADO!M38+[1]DEPURADO!N38</f>
        <v>0</v>
      </c>
      <c r="J44" s="28">
        <f>+[1]DEPURADO!R38</f>
        <v>0</v>
      </c>
      <c r="K44" s="29">
        <f>+[1]DEPURADO!P38+[1]DEPURADO!Q38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44500</v>
      </c>
      <c r="P44" s="24">
        <f>IF([1]DEPURADO!H38&gt;1,0,[1]DEPURADO!B38)</f>
        <v>0</v>
      </c>
      <c r="Q44" s="30">
        <f t="shared" si="2"/>
        <v>0</v>
      </c>
      <c r="R44" s="31">
        <f t="shared" si="3"/>
        <v>44500</v>
      </c>
      <c r="S44" s="31">
        <f>+[1]DEPURADO!J38</f>
        <v>0</v>
      </c>
      <c r="T44" s="23" t="s">
        <v>45</v>
      </c>
      <c r="U44" s="31">
        <f>+[1]DEPURADO!I38</f>
        <v>0</v>
      </c>
      <c r="V44" s="30"/>
      <c r="W44" s="23" t="s">
        <v>45</v>
      </c>
      <c r="X44" s="31">
        <f>+[1]DEPURADO!K38+[1]DEPURADO!L38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+[1]DEPURADO!K38</f>
        <v>0</v>
      </c>
      <c r="AF44" s="30">
        <v>0</v>
      </c>
      <c r="AG44" s="30">
        <f t="shared" si="5"/>
        <v>0</v>
      </c>
      <c r="AH44" s="30">
        <v>0</v>
      </c>
      <c r="AI44" s="30" t="str">
        <f>+[1]DEPURADO!G38</f>
        <v>NO RADICADA</v>
      </c>
      <c r="AJ44" s="32"/>
      <c r="AK44" s="33"/>
    </row>
    <row r="45" spans="1:37" s="34" customFormat="1" x14ac:dyDescent="0.25">
      <c r="A45" s="23">
        <f t="shared" si="6"/>
        <v>37</v>
      </c>
      <c r="B45" s="24" t="s">
        <v>44</v>
      </c>
      <c r="C45" s="23">
        <f>+[1]DEPURADO!A39</f>
        <v>225470</v>
      </c>
      <c r="D45" s="23">
        <f>+[1]DEPURADO!B39</f>
        <v>225470</v>
      </c>
      <c r="E45" s="25">
        <f>+[1]DEPURADO!C39</f>
        <v>44952</v>
      </c>
      <c r="F45" s="26" t="str">
        <f>+IF([1]DEPURADO!D39&gt;1,[1]DEPURADO!D39," ")</f>
        <v xml:space="preserve"> </v>
      </c>
      <c r="G45" s="27">
        <f>[1]DEPURADO!F39</f>
        <v>71200</v>
      </c>
      <c r="H45" s="28">
        <v>0</v>
      </c>
      <c r="I45" s="28">
        <f>+[1]DEPURADO!M39+[1]DEPURADO!N39</f>
        <v>0</v>
      </c>
      <c r="J45" s="28">
        <f>+[1]DEPURADO!R39</f>
        <v>0</v>
      </c>
      <c r="K45" s="29">
        <f>+[1]DEPURADO!P39+[1]DEPURADO!Q39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71200</v>
      </c>
      <c r="P45" s="24">
        <f>IF([1]DEPURADO!H39&gt;1,0,[1]DEPURADO!B39)</f>
        <v>0</v>
      </c>
      <c r="Q45" s="30">
        <f t="shared" si="2"/>
        <v>0</v>
      </c>
      <c r="R45" s="31">
        <f t="shared" si="3"/>
        <v>71200</v>
      </c>
      <c r="S45" s="31">
        <f>+[1]DEPURADO!J39</f>
        <v>0</v>
      </c>
      <c r="T45" s="23" t="s">
        <v>45</v>
      </c>
      <c r="U45" s="31">
        <f>+[1]DEPURADO!I39</f>
        <v>0</v>
      </c>
      <c r="V45" s="30"/>
      <c r="W45" s="23" t="s">
        <v>45</v>
      </c>
      <c r="X45" s="31">
        <f>+[1]DEPURADO!K39+[1]DEPURADO!L39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+[1]DEPURADO!K39</f>
        <v>0</v>
      </c>
      <c r="AF45" s="30">
        <v>0</v>
      </c>
      <c r="AG45" s="30">
        <f t="shared" si="5"/>
        <v>0</v>
      </c>
      <c r="AH45" s="30">
        <v>0</v>
      </c>
      <c r="AI45" s="30" t="str">
        <f>+[1]DEPURADO!G39</f>
        <v>NO RADICADA</v>
      </c>
      <c r="AJ45" s="32"/>
      <c r="AK45" s="33"/>
    </row>
    <row r="46" spans="1:37" s="34" customFormat="1" x14ac:dyDescent="0.25">
      <c r="A46" s="23">
        <f t="shared" si="6"/>
        <v>38</v>
      </c>
      <c r="B46" s="24" t="s">
        <v>44</v>
      </c>
      <c r="C46" s="23">
        <f>+[1]DEPURADO!A40</f>
        <v>225471</v>
      </c>
      <c r="D46" s="23">
        <f>+[1]DEPURADO!B40</f>
        <v>225471</v>
      </c>
      <c r="E46" s="25">
        <f>+[1]DEPURADO!C40</f>
        <v>44952</v>
      </c>
      <c r="F46" s="26" t="str">
        <f>+IF([1]DEPURADO!D40&gt;1,[1]DEPURADO!D40," ")</f>
        <v xml:space="preserve"> </v>
      </c>
      <c r="G46" s="27">
        <f>[1]DEPURADO!F40</f>
        <v>98000</v>
      </c>
      <c r="H46" s="28">
        <v>0</v>
      </c>
      <c r="I46" s="28">
        <f>+[1]DEPURADO!M40+[1]DEPURADO!N40</f>
        <v>0</v>
      </c>
      <c r="J46" s="28">
        <f>+[1]DEPURADO!R40</f>
        <v>0</v>
      </c>
      <c r="K46" s="29">
        <f>+[1]DEPURADO!P40+[1]DEPURADO!Q40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98000</v>
      </c>
      <c r="P46" s="24">
        <f>IF([1]DEPURADO!H40&gt;1,0,[1]DEPURADO!B40)</f>
        <v>0</v>
      </c>
      <c r="Q46" s="30">
        <f t="shared" si="2"/>
        <v>0</v>
      </c>
      <c r="R46" s="31">
        <f t="shared" si="3"/>
        <v>98000</v>
      </c>
      <c r="S46" s="31">
        <f>+[1]DEPURADO!J40</f>
        <v>0</v>
      </c>
      <c r="T46" s="23" t="s">
        <v>45</v>
      </c>
      <c r="U46" s="31">
        <f>+[1]DEPURADO!I40</f>
        <v>0</v>
      </c>
      <c r="V46" s="30"/>
      <c r="W46" s="23" t="s">
        <v>45</v>
      </c>
      <c r="X46" s="31">
        <f>+[1]DEPURADO!K40+[1]DEPURADO!L40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+[1]DEPURADO!K40</f>
        <v>0</v>
      </c>
      <c r="AF46" s="30">
        <v>0</v>
      </c>
      <c r="AG46" s="30">
        <f t="shared" si="5"/>
        <v>0</v>
      </c>
      <c r="AH46" s="30">
        <v>0</v>
      </c>
      <c r="AI46" s="30" t="str">
        <f>+[1]DEPURADO!G40</f>
        <v>NO RADICADA</v>
      </c>
      <c r="AJ46" s="32"/>
      <c r="AK46" s="33"/>
    </row>
    <row r="47" spans="1:37" s="34" customFormat="1" x14ac:dyDescent="0.25">
      <c r="A47" s="23">
        <f t="shared" si="6"/>
        <v>39</v>
      </c>
      <c r="B47" s="24" t="s">
        <v>44</v>
      </c>
      <c r="C47" s="23">
        <f>+[1]DEPURADO!A41</f>
        <v>225473</v>
      </c>
      <c r="D47" s="23">
        <f>+[1]DEPURADO!B41</f>
        <v>225473</v>
      </c>
      <c r="E47" s="25">
        <f>+[1]DEPURADO!C41</f>
        <v>44952</v>
      </c>
      <c r="F47" s="26" t="str">
        <f>+IF([1]DEPURADO!D41&gt;1,[1]DEPURADO!D41," ")</f>
        <v xml:space="preserve"> </v>
      </c>
      <c r="G47" s="27">
        <f>[1]DEPURADO!F41</f>
        <v>98000</v>
      </c>
      <c r="H47" s="28">
        <v>0</v>
      </c>
      <c r="I47" s="28">
        <f>+[1]DEPURADO!M41+[1]DEPURADO!N41</f>
        <v>0</v>
      </c>
      <c r="J47" s="28">
        <f>+[1]DEPURADO!R41</f>
        <v>0</v>
      </c>
      <c r="K47" s="29">
        <f>+[1]DEPURADO!P41+[1]DEPURADO!Q41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98000</v>
      </c>
      <c r="P47" s="24">
        <f>IF([1]DEPURADO!H41&gt;1,0,[1]DEPURADO!B41)</f>
        <v>0</v>
      </c>
      <c r="Q47" s="30">
        <f t="shared" si="2"/>
        <v>0</v>
      </c>
      <c r="R47" s="31">
        <f t="shared" si="3"/>
        <v>98000</v>
      </c>
      <c r="S47" s="31">
        <f>+[1]DEPURADO!J41</f>
        <v>0</v>
      </c>
      <c r="T47" s="23" t="s">
        <v>45</v>
      </c>
      <c r="U47" s="31">
        <f>+[1]DEPURADO!I41</f>
        <v>0</v>
      </c>
      <c r="V47" s="30"/>
      <c r="W47" s="23" t="s">
        <v>45</v>
      </c>
      <c r="X47" s="31">
        <f>+[1]DEPURADO!K41+[1]DEPURADO!L41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+[1]DEPURADO!K41</f>
        <v>0</v>
      </c>
      <c r="AF47" s="30">
        <v>0</v>
      </c>
      <c r="AG47" s="30">
        <f t="shared" si="5"/>
        <v>0</v>
      </c>
      <c r="AH47" s="30">
        <v>0</v>
      </c>
      <c r="AI47" s="30" t="str">
        <f>+[1]DEPURADO!G41</f>
        <v>NO RADICADA</v>
      </c>
      <c r="AJ47" s="32"/>
      <c r="AK47" s="33"/>
    </row>
    <row r="48" spans="1:37" s="34" customFormat="1" x14ac:dyDescent="0.25">
      <c r="A48" s="23">
        <f t="shared" si="6"/>
        <v>40</v>
      </c>
      <c r="B48" s="24" t="s">
        <v>44</v>
      </c>
      <c r="C48" s="23">
        <f>+[1]DEPURADO!A42</f>
        <v>225480</v>
      </c>
      <c r="D48" s="23">
        <f>+[1]DEPURADO!B42</f>
        <v>225480</v>
      </c>
      <c r="E48" s="25">
        <f>+[1]DEPURADO!C42</f>
        <v>44952</v>
      </c>
      <c r="F48" s="26" t="str">
        <f>+IF([1]DEPURADO!D42&gt;1,[1]DEPURADO!D42," ")</f>
        <v xml:space="preserve"> </v>
      </c>
      <c r="G48" s="27">
        <f>[1]DEPURADO!F42</f>
        <v>651000</v>
      </c>
      <c r="H48" s="28">
        <v>0</v>
      </c>
      <c r="I48" s="28">
        <f>+[1]DEPURADO!M42+[1]DEPURADO!N42</f>
        <v>0</v>
      </c>
      <c r="J48" s="28">
        <f>+[1]DEPURADO!R42</f>
        <v>0</v>
      </c>
      <c r="K48" s="29">
        <f>+[1]DEPURADO!P42+[1]DEPURADO!Q42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651000</v>
      </c>
      <c r="P48" s="24">
        <f>IF([1]DEPURADO!H42&gt;1,0,[1]DEPURADO!B42)</f>
        <v>0</v>
      </c>
      <c r="Q48" s="30">
        <f t="shared" si="2"/>
        <v>0</v>
      </c>
      <c r="R48" s="31">
        <f t="shared" si="3"/>
        <v>651000</v>
      </c>
      <c r="S48" s="31">
        <f>+[1]DEPURADO!J42</f>
        <v>0</v>
      </c>
      <c r="T48" s="23" t="s">
        <v>45</v>
      </c>
      <c r="U48" s="31">
        <f>+[1]DEPURADO!I42</f>
        <v>0</v>
      </c>
      <c r="V48" s="30"/>
      <c r="W48" s="23" t="s">
        <v>45</v>
      </c>
      <c r="X48" s="31">
        <f>+[1]DEPURADO!K42+[1]DEPURADO!L42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+[1]DEPURADO!K42</f>
        <v>0</v>
      </c>
      <c r="AF48" s="30">
        <v>0</v>
      </c>
      <c r="AG48" s="30">
        <f t="shared" si="5"/>
        <v>0</v>
      </c>
      <c r="AH48" s="30">
        <v>0</v>
      </c>
      <c r="AI48" s="30" t="str">
        <f>+[1]DEPURADO!G42</f>
        <v>NO RADICADA</v>
      </c>
      <c r="AJ48" s="32"/>
      <c r="AK48" s="33"/>
    </row>
    <row r="49" spans="1:37" s="34" customFormat="1" x14ac:dyDescent="0.25">
      <c r="A49" s="23">
        <f t="shared" si="6"/>
        <v>41</v>
      </c>
      <c r="B49" s="24" t="s">
        <v>44</v>
      </c>
      <c r="C49" s="23">
        <f>+[1]DEPURADO!A43</f>
        <v>225481</v>
      </c>
      <c r="D49" s="23">
        <f>+[1]DEPURADO!B43</f>
        <v>225481</v>
      </c>
      <c r="E49" s="25">
        <f>+[1]DEPURADO!C43</f>
        <v>44952</v>
      </c>
      <c r="F49" s="26" t="str">
        <f>+IF([1]DEPURADO!D43&gt;1,[1]DEPURADO!D43," ")</f>
        <v xml:space="preserve"> </v>
      </c>
      <c r="G49" s="27">
        <f>[1]DEPURADO!F43</f>
        <v>32200</v>
      </c>
      <c r="H49" s="28">
        <v>0</v>
      </c>
      <c r="I49" s="28">
        <f>+[1]DEPURADO!M43+[1]DEPURADO!N43</f>
        <v>0</v>
      </c>
      <c r="J49" s="28">
        <f>+[1]DEPURADO!R43</f>
        <v>0</v>
      </c>
      <c r="K49" s="29">
        <f>+[1]DEPURADO!P43+[1]DEPURADO!Q43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32200</v>
      </c>
      <c r="P49" s="24">
        <f>IF([1]DEPURADO!H43&gt;1,0,[1]DEPURADO!B43)</f>
        <v>0</v>
      </c>
      <c r="Q49" s="30">
        <f t="shared" si="2"/>
        <v>0</v>
      </c>
      <c r="R49" s="31">
        <f t="shared" si="3"/>
        <v>32200</v>
      </c>
      <c r="S49" s="31">
        <f>+[1]DEPURADO!J43</f>
        <v>0</v>
      </c>
      <c r="T49" s="23" t="s">
        <v>45</v>
      </c>
      <c r="U49" s="31">
        <f>+[1]DEPURADO!I43</f>
        <v>0</v>
      </c>
      <c r="V49" s="30"/>
      <c r="W49" s="23" t="s">
        <v>45</v>
      </c>
      <c r="X49" s="31">
        <f>+[1]DEPURADO!K43+[1]DEPURADO!L43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+[1]DEPURADO!K43</f>
        <v>0</v>
      </c>
      <c r="AF49" s="30">
        <v>0</v>
      </c>
      <c r="AG49" s="30">
        <f t="shared" si="5"/>
        <v>0</v>
      </c>
      <c r="AH49" s="30">
        <v>0</v>
      </c>
      <c r="AI49" s="30" t="str">
        <f>+[1]DEPURADO!G43</f>
        <v>NO RADICADA</v>
      </c>
      <c r="AJ49" s="32"/>
      <c r="AK49" s="33"/>
    </row>
    <row r="50" spans="1:37" s="34" customFormat="1" x14ac:dyDescent="0.25">
      <c r="A50" s="23">
        <f t="shared" si="6"/>
        <v>42</v>
      </c>
      <c r="B50" s="24" t="s">
        <v>44</v>
      </c>
      <c r="C50" s="23">
        <f>+[1]DEPURADO!A44</f>
        <v>225497</v>
      </c>
      <c r="D50" s="23">
        <f>+[1]DEPURADO!B44</f>
        <v>225497</v>
      </c>
      <c r="E50" s="25">
        <f>+[1]DEPURADO!C44</f>
        <v>44952</v>
      </c>
      <c r="F50" s="26" t="str">
        <f>+IF([1]DEPURADO!D44&gt;1,[1]DEPURADO!D44," ")</f>
        <v xml:space="preserve"> </v>
      </c>
      <c r="G50" s="27">
        <f>[1]DEPURADO!F44</f>
        <v>44500</v>
      </c>
      <c r="H50" s="28">
        <v>0</v>
      </c>
      <c r="I50" s="28">
        <f>+[1]DEPURADO!M44+[1]DEPURADO!N44</f>
        <v>0</v>
      </c>
      <c r="J50" s="28">
        <f>+[1]DEPURADO!R44</f>
        <v>0</v>
      </c>
      <c r="K50" s="29">
        <f>+[1]DEPURADO!P44+[1]DEPURADO!Q44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44500</v>
      </c>
      <c r="P50" s="24">
        <f>IF([1]DEPURADO!H44&gt;1,0,[1]DEPURADO!B44)</f>
        <v>0</v>
      </c>
      <c r="Q50" s="30">
        <f t="shared" si="2"/>
        <v>0</v>
      </c>
      <c r="R50" s="31">
        <f t="shared" si="3"/>
        <v>44500</v>
      </c>
      <c r="S50" s="31">
        <f>+[1]DEPURADO!J44</f>
        <v>0</v>
      </c>
      <c r="T50" s="23" t="s">
        <v>45</v>
      </c>
      <c r="U50" s="31">
        <f>+[1]DEPURADO!I44</f>
        <v>0</v>
      </c>
      <c r="V50" s="30"/>
      <c r="W50" s="23" t="s">
        <v>45</v>
      </c>
      <c r="X50" s="31">
        <f>+[1]DEPURADO!K44+[1]DEPURADO!L44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+[1]DEPURADO!K44</f>
        <v>0</v>
      </c>
      <c r="AF50" s="30">
        <v>0</v>
      </c>
      <c r="AG50" s="30">
        <f t="shared" si="5"/>
        <v>0</v>
      </c>
      <c r="AH50" s="30">
        <v>0</v>
      </c>
      <c r="AI50" s="30" t="str">
        <f>+[1]DEPURADO!G44</f>
        <v>NO RADICADA</v>
      </c>
      <c r="AJ50" s="32"/>
      <c r="AK50" s="33"/>
    </row>
    <row r="51" spans="1:37" s="34" customFormat="1" x14ac:dyDescent="0.25">
      <c r="A51" s="23">
        <f t="shared" si="6"/>
        <v>43</v>
      </c>
      <c r="B51" s="24" t="s">
        <v>44</v>
      </c>
      <c r="C51" s="23">
        <f>+[1]DEPURADO!A45</f>
        <v>225541</v>
      </c>
      <c r="D51" s="23">
        <f>+[1]DEPURADO!B45</f>
        <v>225541</v>
      </c>
      <c r="E51" s="25">
        <f>+[1]DEPURADO!C45</f>
        <v>44953</v>
      </c>
      <c r="F51" s="26" t="str">
        <f>+IF([1]DEPURADO!D45&gt;1,[1]DEPURADO!D45," ")</f>
        <v xml:space="preserve"> </v>
      </c>
      <c r="G51" s="27">
        <f>[1]DEPURADO!F45</f>
        <v>75135</v>
      </c>
      <c r="H51" s="28">
        <v>0</v>
      </c>
      <c r="I51" s="28">
        <f>+[1]DEPURADO!M45+[1]DEPURADO!N45</f>
        <v>0</v>
      </c>
      <c r="J51" s="28">
        <f>+[1]DEPURADO!R45</f>
        <v>0</v>
      </c>
      <c r="K51" s="29">
        <f>+[1]DEPURADO!P45+[1]DEPURADO!Q45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75135</v>
      </c>
      <c r="P51" s="24">
        <f>IF([1]DEPURADO!H45&gt;1,0,[1]DEPURADO!B45)</f>
        <v>0</v>
      </c>
      <c r="Q51" s="30">
        <f t="shared" si="2"/>
        <v>0</v>
      </c>
      <c r="R51" s="31">
        <f t="shared" si="3"/>
        <v>75135</v>
      </c>
      <c r="S51" s="31">
        <f>+[1]DEPURADO!J45</f>
        <v>0</v>
      </c>
      <c r="T51" s="23" t="s">
        <v>45</v>
      </c>
      <c r="U51" s="31">
        <f>+[1]DEPURADO!I45</f>
        <v>0</v>
      </c>
      <c r="V51" s="30"/>
      <c r="W51" s="23" t="s">
        <v>45</v>
      </c>
      <c r="X51" s="31">
        <f>+[1]DEPURADO!K45+[1]DEPURADO!L45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+[1]DEPURADO!K45</f>
        <v>0</v>
      </c>
      <c r="AF51" s="30">
        <v>0</v>
      </c>
      <c r="AG51" s="30">
        <f t="shared" si="5"/>
        <v>0</v>
      </c>
      <c r="AH51" s="30">
        <v>0</v>
      </c>
      <c r="AI51" s="30" t="str">
        <f>+[1]DEPURADO!G45</f>
        <v>NO RADICADA</v>
      </c>
      <c r="AJ51" s="32"/>
      <c r="AK51" s="33"/>
    </row>
    <row r="52" spans="1:37" s="34" customFormat="1" x14ac:dyDescent="0.25">
      <c r="A52" s="23">
        <f t="shared" si="6"/>
        <v>44</v>
      </c>
      <c r="B52" s="24" t="s">
        <v>44</v>
      </c>
      <c r="C52" s="23">
        <f>+[1]DEPURADO!A46</f>
        <v>225632</v>
      </c>
      <c r="D52" s="23">
        <f>+[1]DEPURADO!B46</f>
        <v>225632</v>
      </c>
      <c r="E52" s="25">
        <f>+[1]DEPURADO!C46</f>
        <v>44953</v>
      </c>
      <c r="F52" s="26" t="str">
        <f>+IF([1]DEPURADO!D46&gt;1,[1]DEPURADO!D46," ")</f>
        <v xml:space="preserve"> </v>
      </c>
      <c r="G52" s="27">
        <f>[1]DEPURADO!F46</f>
        <v>75135</v>
      </c>
      <c r="H52" s="28">
        <v>0</v>
      </c>
      <c r="I52" s="28">
        <f>+[1]DEPURADO!M46+[1]DEPURADO!N46</f>
        <v>0</v>
      </c>
      <c r="J52" s="28">
        <f>+[1]DEPURADO!R46</f>
        <v>0</v>
      </c>
      <c r="K52" s="29">
        <f>+[1]DEPURADO!P46+[1]DEPURADO!Q46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75135</v>
      </c>
      <c r="P52" s="24">
        <f>IF([1]DEPURADO!H46&gt;1,0,[1]DEPURADO!B46)</f>
        <v>0</v>
      </c>
      <c r="Q52" s="30">
        <f t="shared" si="2"/>
        <v>0</v>
      </c>
      <c r="R52" s="31">
        <f t="shared" si="3"/>
        <v>75135</v>
      </c>
      <c r="S52" s="31">
        <f>+[1]DEPURADO!J46</f>
        <v>0</v>
      </c>
      <c r="T52" s="23" t="s">
        <v>45</v>
      </c>
      <c r="U52" s="31">
        <f>+[1]DEPURADO!I46</f>
        <v>0</v>
      </c>
      <c r="V52" s="30"/>
      <c r="W52" s="23" t="s">
        <v>45</v>
      </c>
      <c r="X52" s="31">
        <f>+[1]DEPURADO!K46+[1]DEPURADO!L46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+[1]DEPURADO!K46</f>
        <v>0</v>
      </c>
      <c r="AF52" s="30">
        <v>0</v>
      </c>
      <c r="AG52" s="30">
        <f t="shared" si="5"/>
        <v>0</v>
      </c>
      <c r="AH52" s="30">
        <v>0</v>
      </c>
      <c r="AI52" s="30" t="str">
        <f>+[1]DEPURADO!G46</f>
        <v>NO RADICADA</v>
      </c>
      <c r="AJ52" s="32"/>
      <c r="AK52" s="33"/>
    </row>
    <row r="53" spans="1:37" s="34" customFormat="1" x14ac:dyDescent="0.25">
      <c r="A53" s="23">
        <f t="shared" si="6"/>
        <v>45</v>
      </c>
      <c r="B53" s="24" t="s">
        <v>44</v>
      </c>
      <c r="C53" s="23">
        <f>+[1]DEPURADO!A47</f>
        <v>225715</v>
      </c>
      <c r="D53" s="23">
        <f>+[1]DEPURADO!B47</f>
        <v>225715</v>
      </c>
      <c r="E53" s="25">
        <f>+[1]DEPURADO!C47</f>
        <v>44953</v>
      </c>
      <c r="F53" s="26" t="str">
        <f>+IF([1]DEPURADO!D47&gt;1,[1]DEPURADO!D47," ")</f>
        <v xml:space="preserve"> </v>
      </c>
      <c r="G53" s="27">
        <f>[1]DEPURADO!F47</f>
        <v>138360</v>
      </c>
      <c r="H53" s="28">
        <v>0</v>
      </c>
      <c r="I53" s="28">
        <f>+[1]DEPURADO!M47+[1]DEPURADO!N47</f>
        <v>0</v>
      </c>
      <c r="J53" s="28">
        <f>+[1]DEPURADO!R47</f>
        <v>0</v>
      </c>
      <c r="K53" s="29">
        <f>+[1]DEPURADO!P47+[1]DEPURADO!Q47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138360</v>
      </c>
      <c r="P53" s="24">
        <f>IF([1]DEPURADO!H47&gt;1,0,[1]DEPURADO!B47)</f>
        <v>0</v>
      </c>
      <c r="Q53" s="30">
        <f t="shared" si="2"/>
        <v>0</v>
      </c>
      <c r="R53" s="31">
        <f t="shared" si="3"/>
        <v>138360</v>
      </c>
      <c r="S53" s="31">
        <f>+[1]DEPURADO!J47</f>
        <v>0</v>
      </c>
      <c r="T53" s="23" t="s">
        <v>45</v>
      </c>
      <c r="U53" s="31">
        <f>+[1]DEPURADO!I47</f>
        <v>0</v>
      </c>
      <c r="V53" s="30"/>
      <c r="W53" s="23" t="s">
        <v>45</v>
      </c>
      <c r="X53" s="31">
        <f>+[1]DEPURADO!K47+[1]DEPURADO!L47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+[1]DEPURADO!K47</f>
        <v>0</v>
      </c>
      <c r="AF53" s="30">
        <v>0</v>
      </c>
      <c r="AG53" s="30">
        <f t="shared" si="5"/>
        <v>0</v>
      </c>
      <c r="AH53" s="30">
        <v>0</v>
      </c>
      <c r="AI53" s="30" t="str">
        <f>+[1]DEPURADO!G47</f>
        <v>NO RADICADA</v>
      </c>
      <c r="AJ53" s="32"/>
      <c r="AK53" s="33"/>
    </row>
    <row r="54" spans="1:37" s="34" customFormat="1" x14ac:dyDescent="0.25">
      <c r="A54" s="23">
        <f t="shared" si="6"/>
        <v>46</v>
      </c>
      <c r="B54" s="24" t="s">
        <v>44</v>
      </c>
      <c r="C54" s="23">
        <f>+[1]DEPURADO!A48</f>
        <v>225773</v>
      </c>
      <c r="D54" s="23">
        <f>+[1]DEPURADO!B48</f>
        <v>225773</v>
      </c>
      <c r="E54" s="25">
        <f>+[1]DEPURADO!C48</f>
        <v>44953</v>
      </c>
      <c r="F54" s="26" t="str">
        <f>+IF([1]DEPURADO!D48&gt;1,[1]DEPURADO!D48," ")</f>
        <v xml:space="preserve"> </v>
      </c>
      <c r="G54" s="27">
        <f>[1]DEPURADO!F48</f>
        <v>1023400</v>
      </c>
      <c r="H54" s="28">
        <v>0</v>
      </c>
      <c r="I54" s="28">
        <f>+[1]DEPURADO!M48+[1]DEPURADO!N48</f>
        <v>0</v>
      </c>
      <c r="J54" s="28">
        <f>+[1]DEPURADO!R48</f>
        <v>0</v>
      </c>
      <c r="K54" s="29">
        <f>+[1]DEPURADO!P48+[1]DEPURADO!Q48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1023400</v>
      </c>
      <c r="P54" s="24">
        <f>IF([1]DEPURADO!H48&gt;1,0,[1]DEPURADO!B48)</f>
        <v>0</v>
      </c>
      <c r="Q54" s="30">
        <f t="shared" si="2"/>
        <v>0</v>
      </c>
      <c r="R54" s="31">
        <f t="shared" si="3"/>
        <v>1023400</v>
      </c>
      <c r="S54" s="31">
        <f>+[1]DEPURADO!J48</f>
        <v>0</v>
      </c>
      <c r="T54" s="23" t="s">
        <v>45</v>
      </c>
      <c r="U54" s="31">
        <f>+[1]DEPURADO!I48</f>
        <v>0</v>
      </c>
      <c r="V54" s="30"/>
      <c r="W54" s="23" t="s">
        <v>45</v>
      </c>
      <c r="X54" s="31">
        <f>+[1]DEPURADO!K48+[1]DEPURADO!L48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+[1]DEPURADO!K48</f>
        <v>0</v>
      </c>
      <c r="AF54" s="30">
        <v>0</v>
      </c>
      <c r="AG54" s="30">
        <f t="shared" si="5"/>
        <v>0</v>
      </c>
      <c r="AH54" s="30">
        <v>0</v>
      </c>
      <c r="AI54" s="30" t="str">
        <f>+[1]DEPURADO!G48</f>
        <v>NO RADICADA</v>
      </c>
      <c r="AJ54" s="32"/>
      <c r="AK54" s="33"/>
    </row>
    <row r="55" spans="1:37" s="34" customFormat="1" x14ac:dyDescent="0.25">
      <c r="A55" s="23">
        <f t="shared" si="6"/>
        <v>47</v>
      </c>
      <c r="B55" s="24" t="s">
        <v>44</v>
      </c>
      <c r="C55" s="23">
        <f>+[1]DEPURADO!A49</f>
        <v>225775</v>
      </c>
      <c r="D55" s="23">
        <f>+[1]DEPURADO!B49</f>
        <v>225775</v>
      </c>
      <c r="E55" s="25">
        <f>+[1]DEPURADO!C49</f>
        <v>44953</v>
      </c>
      <c r="F55" s="26" t="str">
        <f>+IF([1]DEPURADO!D49&gt;1,[1]DEPURADO!D49," ")</f>
        <v xml:space="preserve"> </v>
      </c>
      <c r="G55" s="27">
        <f>[1]DEPURADO!F49</f>
        <v>30500</v>
      </c>
      <c r="H55" s="28">
        <v>0</v>
      </c>
      <c r="I55" s="28">
        <f>+[1]DEPURADO!M49+[1]DEPURADO!N49</f>
        <v>0</v>
      </c>
      <c r="J55" s="28">
        <f>+[1]DEPURADO!R49</f>
        <v>0</v>
      </c>
      <c r="K55" s="29">
        <f>+[1]DEPURADO!P49+[1]DEPURADO!Q49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30500</v>
      </c>
      <c r="P55" s="24">
        <f>IF([1]DEPURADO!H49&gt;1,0,[1]DEPURADO!B49)</f>
        <v>0</v>
      </c>
      <c r="Q55" s="30">
        <f t="shared" si="2"/>
        <v>0</v>
      </c>
      <c r="R55" s="31">
        <f t="shared" si="3"/>
        <v>30500</v>
      </c>
      <c r="S55" s="31">
        <f>+[1]DEPURADO!J49</f>
        <v>0</v>
      </c>
      <c r="T55" s="23" t="s">
        <v>45</v>
      </c>
      <c r="U55" s="31">
        <f>+[1]DEPURADO!I49</f>
        <v>0</v>
      </c>
      <c r="V55" s="30"/>
      <c r="W55" s="23" t="s">
        <v>45</v>
      </c>
      <c r="X55" s="31">
        <f>+[1]DEPURADO!K49+[1]DEPURADO!L49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+[1]DEPURADO!K49</f>
        <v>0</v>
      </c>
      <c r="AF55" s="30">
        <v>0</v>
      </c>
      <c r="AG55" s="30">
        <f t="shared" si="5"/>
        <v>0</v>
      </c>
      <c r="AH55" s="30">
        <v>0</v>
      </c>
      <c r="AI55" s="30" t="str">
        <f>+[1]DEPURADO!G49</f>
        <v>NO RADICADA</v>
      </c>
      <c r="AJ55" s="32"/>
      <c r="AK55" s="33"/>
    </row>
    <row r="56" spans="1:37" s="34" customFormat="1" x14ac:dyDescent="0.25">
      <c r="A56" s="23">
        <f t="shared" si="6"/>
        <v>48</v>
      </c>
      <c r="B56" s="24" t="s">
        <v>44</v>
      </c>
      <c r="C56" s="23">
        <f>+[1]DEPURADO!A50</f>
        <v>225776</v>
      </c>
      <c r="D56" s="23">
        <f>+[1]DEPURADO!B50</f>
        <v>225776</v>
      </c>
      <c r="E56" s="25">
        <f>+[1]DEPURADO!C50</f>
        <v>44953</v>
      </c>
      <c r="F56" s="26" t="str">
        <f>+IF([1]DEPURADO!D50&gt;1,[1]DEPURADO!D50," ")</f>
        <v xml:space="preserve"> </v>
      </c>
      <c r="G56" s="27">
        <f>[1]DEPURADO!F50</f>
        <v>98000</v>
      </c>
      <c r="H56" s="28">
        <v>0</v>
      </c>
      <c r="I56" s="28">
        <f>+[1]DEPURADO!M50+[1]DEPURADO!N50</f>
        <v>0</v>
      </c>
      <c r="J56" s="28">
        <f>+[1]DEPURADO!R50</f>
        <v>0</v>
      </c>
      <c r="K56" s="29">
        <f>+[1]DEPURADO!P50+[1]DEPURADO!Q50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98000</v>
      </c>
      <c r="P56" s="24">
        <f>IF([1]DEPURADO!H50&gt;1,0,[1]DEPURADO!B50)</f>
        <v>0</v>
      </c>
      <c r="Q56" s="30">
        <f t="shared" si="2"/>
        <v>0</v>
      </c>
      <c r="R56" s="31">
        <f t="shared" si="3"/>
        <v>98000</v>
      </c>
      <c r="S56" s="31">
        <f>+[1]DEPURADO!J50</f>
        <v>0</v>
      </c>
      <c r="T56" s="23" t="s">
        <v>45</v>
      </c>
      <c r="U56" s="31">
        <f>+[1]DEPURADO!I50</f>
        <v>0</v>
      </c>
      <c r="V56" s="30"/>
      <c r="W56" s="23" t="s">
        <v>45</v>
      </c>
      <c r="X56" s="31">
        <f>+[1]DEPURADO!K50+[1]DEPURADO!L50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+[1]DEPURADO!K50</f>
        <v>0</v>
      </c>
      <c r="AF56" s="30">
        <v>0</v>
      </c>
      <c r="AG56" s="30">
        <f t="shared" si="5"/>
        <v>0</v>
      </c>
      <c r="AH56" s="30">
        <v>0</v>
      </c>
      <c r="AI56" s="30" t="str">
        <f>+[1]DEPURADO!G50</f>
        <v>NO RADICADA</v>
      </c>
      <c r="AJ56" s="32"/>
      <c r="AK56" s="33"/>
    </row>
    <row r="57" spans="1:37" s="34" customFormat="1" x14ac:dyDescent="0.25">
      <c r="A57" s="23">
        <f t="shared" si="6"/>
        <v>49</v>
      </c>
      <c r="B57" s="24" t="s">
        <v>44</v>
      </c>
      <c r="C57" s="23">
        <f>+[1]DEPURADO!A51</f>
        <v>225786</v>
      </c>
      <c r="D57" s="23">
        <f>+[1]DEPURADO!B51</f>
        <v>225786</v>
      </c>
      <c r="E57" s="25">
        <f>+[1]DEPURADO!C51</f>
        <v>44953</v>
      </c>
      <c r="F57" s="26" t="str">
        <f>+IF([1]DEPURADO!D51&gt;1,[1]DEPURADO!D51," ")</f>
        <v xml:space="preserve"> </v>
      </c>
      <c r="G57" s="27">
        <f>[1]DEPURADO!F51</f>
        <v>40000</v>
      </c>
      <c r="H57" s="28">
        <v>0</v>
      </c>
      <c r="I57" s="28">
        <f>+[1]DEPURADO!M51+[1]DEPURADO!N51</f>
        <v>0</v>
      </c>
      <c r="J57" s="28">
        <f>+[1]DEPURADO!R51</f>
        <v>0</v>
      </c>
      <c r="K57" s="29">
        <f>+[1]DEPURADO!P51+[1]DEPURADO!Q51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40000</v>
      </c>
      <c r="P57" s="24">
        <f>IF([1]DEPURADO!H51&gt;1,0,[1]DEPURADO!B51)</f>
        <v>0</v>
      </c>
      <c r="Q57" s="30">
        <f t="shared" si="2"/>
        <v>0</v>
      </c>
      <c r="R57" s="31">
        <f t="shared" si="3"/>
        <v>40000</v>
      </c>
      <c r="S57" s="31">
        <f>+[1]DEPURADO!J51</f>
        <v>0</v>
      </c>
      <c r="T57" s="23" t="s">
        <v>45</v>
      </c>
      <c r="U57" s="31">
        <f>+[1]DEPURADO!I51</f>
        <v>0</v>
      </c>
      <c r="V57" s="30"/>
      <c r="W57" s="23" t="s">
        <v>45</v>
      </c>
      <c r="X57" s="31">
        <f>+[1]DEPURADO!K51+[1]DEPURADO!L51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+[1]DEPURADO!K51</f>
        <v>0</v>
      </c>
      <c r="AF57" s="30">
        <v>0</v>
      </c>
      <c r="AG57" s="30">
        <f t="shared" si="5"/>
        <v>0</v>
      </c>
      <c r="AH57" s="30">
        <v>0</v>
      </c>
      <c r="AI57" s="30" t="str">
        <f>+[1]DEPURADO!G51</f>
        <v>NO RADICADA</v>
      </c>
      <c r="AJ57" s="32"/>
      <c r="AK57" s="33"/>
    </row>
    <row r="58" spans="1:37" s="34" customFormat="1" x14ac:dyDescent="0.25">
      <c r="A58" s="23">
        <f t="shared" si="6"/>
        <v>50</v>
      </c>
      <c r="B58" s="24" t="s">
        <v>44</v>
      </c>
      <c r="C58" s="23">
        <f>+[1]DEPURADO!A52</f>
        <v>225877</v>
      </c>
      <c r="D58" s="23">
        <f>+[1]DEPURADO!B52</f>
        <v>225877</v>
      </c>
      <c r="E58" s="25">
        <f>+[1]DEPURADO!C52</f>
        <v>44954</v>
      </c>
      <c r="F58" s="26" t="str">
        <f>+IF([1]DEPURADO!D52&gt;1,[1]DEPURADO!D52," ")</f>
        <v xml:space="preserve"> </v>
      </c>
      <c r="G58" s="27">
        <f>[1]DEPURADO!F52</f>
        <v>360240</v>
      </c>
      <c r="H58" s="28">
        <v>0</v>
      </c>
      <c r="I58" s="28">
        <f>+[1]DEPURADO!M52+[1]DEPURADO!N52</f>
        <v>0</v>
      </c>
      <c r="J58" s="28">
        <f>+[1]DEPURADO!R52</f>
        <v>0</v>
      </c>
      <c r="K58" s="29">
        <f>+[1]DEPURADO!P52+[1]DEPURADO!Q52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360240</v>
      </c>
      <c r="P58" s="24">
        <f>IF([1]DEPURADO!H52&gt;1,0,[1]DEPURADO!B52)</f>
        <v>0</v>
      </c>
      <c r="Q58" s="30">
        <f t="shared" si="2"/>
        <v>0</v>
      </c>
      <c r="R58" s="31">
        <f t="shared" si="3"/>
        <v>360240</v>
      </c>
      <c r="S58" s="31">
        <f>+[1]DEPURADO!J52</f>
        <v>0</v>
      </c>
      <c r="T58" s="23" t="s">
        <v>45</v>
      </c>
      <c r="U58" s="31">
        <f>+[1]DEPURADO!I52</f>
        <v>0</v>
      </c>
      <c r="V58" s="30"/>
      <c r="W58" s="23" t="s">
        <v>45</v>
      </c>
      <c r="X58" s="31">
        <f>+[1]DEPURADO!K52+[1]DEPURADO!L52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+[1]DEPURADO!K52</f>
        <v>0</v>
      </c>
      <c r="AF58" s="30">
        <v>0</v>
      </c>
      <c r="AG58" s="30">
        <f t="shared" si="5"/>
        <v>0</v>
      </c>
      <c r="AH58" s="30">
        <v>0</v>
      </c>
      <c r="AI58" s="30" t="str">
        <f>+[1]DEPURADO!G52</f>
        <v>NO RADICADA</v>
      </c>
      <c r="AJ58" s="32"/>
      <c r="AK58" s="33"/>
    </row>
    <row r="59" spans="1:37" s="34" customFormat="1" x14ac:dyDescent="0.25">
      <c r="A59" s="23">
        <f t="shared" si="6"/>
        <v>51</v>
      </c>
      <c r="B59" s="24" t="s">
        <v>44</v>
      </c>
      <c r="C59" s="23">
        <f>+[1]DEPURADO!A53</f>
        <v>225878</v>
      </c>
      <c r="D59" s="23">
        <f>+[1]DEPURADO!B53</f>
        <v>225878</v>
      </c>
      <c r="E59" s="25">
        <f>+[1]DEPURADO!C53</f>
        <v>44954</v>
      </c>
      <c r="F59" s="26" t="str">
        <f>+IF([1]DEPURADO!D53&gt;1,[1]DEPURADO!D53," ")</f>
        <v xml:space="preserve"> </v>
      </c>
      <c r="G59" s="27">
        <f>[1]DEPURADO!F53</f>
        <v>73400</v>
      </c>
      <c r="H59" s="28">
        <v>0</v>
      </c>
      <c r="I59" s="28">
        <f>+[1]DEPURADO!M53+[1]DEPURADO!N53</f>
        <v>0</v>
      </c>
      <c r="J59" s="28">
        <f>+[1]DEPURADO!R53</f>
        <v>0</v>
      </c>
      <c r="K59" s="29">
        <f>+[1]DEPURADO!P53+[1]DEPURADO!Q53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73400</v>
      </c>
      <c r="P59" s="24">
        <f>IF([1]DEPURADO!H53&gt;1,0,[1]DEPURADO!B53)</f>
        <v>0</v>
      </c>
      <c r="Q59" s="30">
        <f t="shared" si="2"/>
        <v>0</v>
      </c>
      <c r="R59" s="31">
        <f t="shared" si="3"/>
        <v>73400</v>
      </c>
      <c r="S59" s="31">
        <f>+[1]DEPURADO!J53</f>
        <v>0</v>
      </c>
      <c r="T59" s="23" t="s">
        <v>45</v>
      </c>
      <c r="U59" s="31">
        <f>+[1]DEPURADO!I53</f>
        <v>0</v>
      </c>
      <c r="V59" s="30"/>
      <c r="W59" s="23" t="s">
        <v>45</v>
      </c>
      <c r="X59" s="31">
        <f>+[1]DEPURADO!K53+[1]DEPURADO!L53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+[1]DEPURADO!K53</f>
        <v>0</v>
      </c>
      <c r="AF59" s="30">
        <v>0</v>
      </c>
      <c r="AG59" s="30">
        <f t="shared" si="5"/>
        <v>0</v>
      </c>
      <c r="AH59" s="30">
        <v>0</v>
      </c>
      <c r="AI59" s="30" t="str">
        <f>+[1]DEPURADO!G53</f>
        <v>NO RADICADA</v>
      </c>
      <c r="AJ59" s="32"/>
      <c r="AK59" s="33"/>
    </row>
    <row r="60" spans="1:37" s="34" customFormat="1" x14ac:dyDescent="0.25">
      <c r="A60" s="23">
        <f t="shared" si="6"/>
        <v>52</v>
      </c>
      <c r="B60" s="24" t="s">
        <v>44</v>
      </c>
      <c r="C60" s="23">
        <f>+[1]DEPURADO!A54</f>
        <v>225880</v>
      </c>
      <c r="D60" s="23">
        <f>+[1]DEPURADO!B54</f>
        <v>225880</v>
      </c>
      <c r="E60" s="25">
        <f>+[1]DEPURADO!C54</f>
        <v>44954</v>
      </c>
      <c r="F60" s="26" t="str">
        <f>+IF([1]DEPURADO!D54&gt;1,[1]DEPURADO!D54," ")</f>
        <v xml:space="preserve"> </v>
      </c>
      <c r="G60" s="27">
        <f>[1]DEPURADO!F54</f>
        <v>77815</v>
      </c>
      <c r="H60" s="28">
        <v>0</v>
      </c>
      <c r="I60" s="28">
        <f>+[1]DEPURADO!M54+[1]DEPURADO!N54</f>
        <v>0</v>
      </c>
      <c r="J60" s="28">
        <f>+[1]DEPURADO!R54</f>
        <v>0</v>
      </c>
      <c r="K60" s="29">
        <f>+[1]DEPURADO!P54+[1]DEPURADO!Q54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77815</v>
      </c>
      <c r="P60" s="24">
        <f>IF([1]DEPURADO!H54&gt;1,0,[1]DEPURADO!B54)</f>
        <v>0</v>
      </c>
      <c r="Q60" s="30">
        <f t="shared" si="2"/>
        <v>0</v>
      </c>
      <c r="R60" s="31">
        <f t="shared" si="3"/>
        <v>77815</v>
      </c>
      <c r="S60" s="31">
        <f>+[1]DEPURADO!J54</f>
        <v>0</v>
      </c>
      <c r="T60" s="23" t="s">
        <v>45</v>
      </c>
      <c r="U60" s="31">
        <f>+[1]DEPURADO!I54</f>
        <v>0</v>
      </c>
      <c r="V60" s="30"/>
      <c r="W60" s="23" t="s">
        <v>45</v>
      </c>
      <c r="X60" s="31">
        <f>+[1]DEPURADO!K54+[1]DEPURADO!L54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+[1]DEPURADO!K54</f>
        <v>0</v>
      </c>
      <c r="AF60" s="30">
        <v>0</v>
      </c>
      <c r="AG60" s="30">
        <f t="shared" si="5"/>
        <v>0</v>
      </c>
      <c r="AH60" s="30">
        <v>0</v>
      </c>
      <c r="AI60" s="30" t="str">
        <f>+[1]DEPURADO!G54</f>
        <v>NO RADICADA</v>
      </c>
      <c r="AJ60" s="32"/>
      <c r="AK60" s="33"/>
    </row>
    <row r="61" spans="1:37" s="34" customFormat="1" x14ac:dyDescent="0.25">
      <c r="A61" s="23">
        <f t="shared" si="6"/>
        <v>53</v>
      </c>
      <c r="B61" s="24" t="s">
        <v>44</v>
      </c>
      <c r="C61" s="23">
        <f>+[1]DEPURADO!A55</f>
        <v>225881</v>
      </c>
      <c r="D61" s="23">
        <f>+[1]DEPURADO!B55</f>
        <v>225881</v>
      </c>
      <c r="E61" s="25">
        <f>+[1]DEPURADO!C55</f>
        <v>44954</v>
      </c>
      <c r="F61" s="26" t="str">
        <f>+IF([1]DEPURADO!D55&gt;1,[1]DEPURADO!D55," ")</f>
        <v xml:space="preserve"> </v>
      </c>
      <c r="G61" s="27">
        <f>[1]DEPURADO!F55</f>
        <v>73400</v>
      </c>
      <c r="H61" s="28">
        <v>0</v>
      </c>
      <c r="I61" s="28">
        <f>+[1]DEPURADO!M55+[1]DEPURADO!N55</f>
        <v>0</v>
      </c>
      <c r="J61" s="28">
        <f>+[1]DEPURADO!R55</f>
        <v>0</v>
      </c>
      <c r="K61" s="29">
        <f>+[1]DEPURADO!P55+[1]DEPURADO!Q55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73400</v>
      </c>
      <c r="P61" s="24">
        <f>IF([1]DEPURADO!H55&gt;1,0,[1]DEPURADO!B55)</f>
        <v>0</v>
      </c>
      <c r="Q61" s="30">
        <f t="shared" si="2"/>
        <v>0</v>
      </c>
      <c r="R61" s="31">
        <f t="shared" si="3"/>
        <v>73400</v>
      </c>
      <c r="S61" s="31">
        <f>+[1]DEPURADO!J55</f>
        <v>0</v>
      </c>
      <c r="T61" s="23" t="s">
        <v>45</v>
      </c>
      <c r="U61" s="31">
        <f>+[1]DEPURADO!I55</f>
        <v>0</v>
      </c>
      <c r="V61" s="30"/>
      <c r="W61" s="23" t="s">
        <v>45</v>
      </c>
      <c r="X61" s="31">
        <f>+[1]DEPURADO!K55+[1]DEPURADO!L55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+[1]DEPURADO!K55</f>
        <v>0</v>
      </c>
      <c r="AF61" s="30">
        <v>0</v>
      </c>
      <c r="AG61" s="30">
        <f t="shared" si="5"/>
        <v>0</v>
      </c>
      <c r="AH61" s="30">
        <v>0</v>
      </c>
      <c r="AI61" s="30" t="str">
        <f>+[1]DEPURADO!G55</f>
        <v>NO RADICADA</v>
      </c>
      <c r="AJ61" s="32"/>
      <c r="AK61" s="33"/>
    </row>
    <row r="62" spans="1:37" s="34" customFormat="1" x14ac:dyDescent="0.25">
      <c r="A62" s="23">
        <f t="shared" si="6"/>
        <v>54</v>
      </c>
      <c r="B62" s="24" t="s">
        <v>44</v>
      </c>
      <c r="C62" s="23">
        <f>+[1]DEPURADO!A56</f>
        <v>225884</v>
      </c>
      <c r="D62" s="23">
        <f>+[1]DEPURADO!B56</f>
        <v>225884</v>
      </c>
      <c r="E62" s="25">
        <f>+[1]DEPURADO!C56</f>
        <v>44954</v>
      </c>
      <c r="F62" s="26" t="str">
        <f>+IF([1]DEPURADO!D56&gt;1,[1]DEPURADO!D56," ")</f>
        <v xml:space="preserve"> </v>
      </c>
      <c r="G62" s="27">
        <f>[1]DEPURADO!F56</f>
        <v>73530</v>
      </c>
      <c r="H62" s="28">
        <v>0</v>
      </c>
      <c r="I62" s="28">
        <f>+[1]DEPURADO!M56+[1]DEPURADO!N56</f>
        <v>0</v>
      </c>
      <c r="J62" s="28">
        <f>+[1]DEPURADO!R56</f>
        <v>0</v>
      </c>
      <c r="K62" s="29">
        <f>+[1]DEPURADO!P56+[1]DEPURADO!Q56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73530</v>
      </c>
      <c r="P62" s="24">
        <f>IF([1]DEPURADO!H56&gt;1,0,[1]DEPURADO!B56)</f>
        <v>0</v>
      </c>
      <c r="Q62" s="30">
        <f t="shared" si="2"/>
        <v>0</v>
      </c>
      <c r="R62" s="31">
        <f t="shared" si="3"/>
        <v>73530</v>
      </c>
      <c r="S62" s="31">
        <f>+[1]DEPURADO!J56</f>
        <v>0</v>
      </c>
      <c r="T62" s="23" t="s">
        <v>45</v>
      </c>
      <c r="U62" s="31">
        <f>+[1]DEPURADO!I56</f>
        <v>0</v>
      </c>
      <c r="V62" s="30"/>
      <c r="W62" s="23" t="s">
        <v>45</v>
      </c>
      <c r="X62" s="31">
        <f>+[1]DEPURADO!K56+[1]DEPURADO!L56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+[1]DEPURADO!K56</f>
        <v>0</v>
      </c>
      <c r="AF62" s="30">
        <v>0</v>
      </c>
      <c r="AG62" s="30">
        <f t="shared" si="5"/>
        <v>0</v>
      </c>
      <c r="AH62" s="30">
        <v>0</v>
      </c>
      <c r="AI62" s="30" t="str">
        <f>+[1]DEPURADO!G56</f>
        <v>NO RADICADA</v>
      </c>
      <c r="AJ62" s="32"/>
      <c r="AK62" s="33"/>
    </row>
    <row r="63" spans="1:37" s="34" customFormat="1" x14ac:dyDescent="0.25">
      <c r="A63" s="23">
        <f t="shared" si="6"/>
        <v>55</v>
      </c>
      <c r="B63" s="24" t="s">
        <v>44</v>
      </c>
      <c r="C63" s="23">
        <f>+[1]DEPURADO!A57</f>
        <v>225886</v>
      </c>
      <c r="D63" s="23">
        <f>+[1]DEPURADO!B57</f>
        <v>225886</v>
      </c>
      <c r="E63" s="25">
        <f>+[1]DEPURADO!C57</f>
        <v>44954</v>
      </c>
      <c r="F63" s="26" t="str">
        <f>+IF([1]DEPURADO!D57&gt;1,[1]DEPURADO!D57," ")</f>
        <v xml:space="preserve"> </v>
      </c>
      <c r="G63" s="27">
        <f>[1]DEPURADO!F57</f>
        <v>73400</v>
      </c>
      <c r="H63" s="28">
        <v>0</v>
      </c>
      <c r="I63" s="28">
        <f>+[1]DEPURADO!M57+[1]DEPURADO!N57</f>
        <v>0</v>
      </c>
      <c r="J63" s="28">
        <f>+[1]DEPURADO!R57</f>
        <v>0</v>
      </c>
      <c r="K63" s="29">
        <f>+[1]DEPURADO!P57+[1]DEPURADO!Q57</f>
        <v>0</v>
      </c>
      <c r="L63" s="28">
        <v>0</v>
      </c>
      <c r="M63" s="28">
        <v>0</v>
      </c>
      <c r="N63" s="28">
        <f t="shared" si="0"/>
        <v>0</v>
      </c>
      <c r="O63" s="28">
        <f t="shared" si="1"/>
        <v>73400</v>
      </c>
      <c r="P63" s="24">
        <f>IF([1]DEPURADO!H57&gt;1,0,[1]DEPURADO!B57)</f>
        <v>0</v>
      </c>
      <c r="Q63" s="30">
        <f t="shared" si="2"/>
        <v>0</v>
      </c>
      <c r="R63" s="31">
        <f t="shared" si="3"/>
        <v>73400</v>
      </c>
      <c r="S63" s="31">
        <f>+[1]DEPURADO!J57</f>
        <v>0</v>
      </c>
      <c r="T63" s="23" t="s">
        <v>45</v>
      </c>
      <c r="U63" s="31">
        <f>+[1]DEPURADO!I57</f>
        <v>0</v>
      </c>
      <c r="V63" s="30"/>
      <c r="W63" s="23" t="s">
        <v>45</v>
      </c>
      <c r="X63" s="31">
        <f>+[1]DEPURADO!K57+[1]DEPURADO!L57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+[1]DEPURADO!K57</f>
        <v>0</v>
      </c>
      <c r="AF63" s="30">
        <v>0</v>
      </c>
      <c r="AG63" s="30">
        <f t="shared" si="5"/>
        <v>0</v>
      </c>
      <c r="AH63" s="30">
        <v>0</v>
      </c>
      <c r="AI63" s="30" t="str">
        <f>+[1]DEPURADO!G57</f>
        <v>NO RADICADA</v>
      </c>
      <c r="AJ63" s="32"/>
      <c r="AK63" s="33"/>
    </row>
    <row r="64" spans="1:37" s="34" customFormat="1" x14ac:dyDescent="0.25">
      <c r="A64" s="23">
        <f t="shared" si="6"/>
        <v>56</v>
      </c>
      <c r="B64" s="24" t="s">
        <v>44</v>
      </c>
      <c r="C64" s="23">
        <f>+[1]DEPURADO!A58</f>
        <v>226240</v>
      </c>
      <c r="D64" s="23">
        <f>+[1]DEPURADO!B58</f>
        <v>226240</v>
      </c>
      <c r="E64" s="25">
        <f>+[1]DEPURADO!C58</f>
        <v>44956</v>
      </c>
      <c r="F64" s="26" t="str">
        <f>+IF([1]DEPURADO!D58&gt;1,[1]DEPURADO!D58," ")</f>
        <v xml:space="preserve"> </v>
      </c>
      <c r="G64" s="27">
        <f>[1]DEPURADO!F58</f>
        <v>39800</v>
      </c>
      <c r="H64" s="28">
        <v>0</v>
      </c>
      <c r="I64" s="28">
        <f>+[1]DEPURADO!M58+[1]DEPURADO!N58</f>
        <v>0</v>
      </c>
      <c r="J64" s="28">
        <f>+[1]DEPURADO!R58</f>
        <v>0</v>
      </c>
      <c r="K64" s="29">
        <f>+[1]DEPURADO!P58+[1]DEPURADO!Q58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39800</v>
      </c>
      <c r="P64" s="24">
        <f>IF([1]DEPURADO!H58&gt;1,0,[1]DEPURADO!B58)</f>
        <v>0</v>
      </c>
      <c r="Q64" s="30">
        <f t="shared" si="2"/>
        <v>0</v>
      </c>
      <c r="R64" s="31">
        <f t="shared" si="3"/>
        <v>39800</v>
      </c>
      <c r="S64" s="31">
        <f>+[1]DEPURADO!J58</f>
        <v>0</v>
      </c>
      <c r="T64" s="23" t="s">
        <v>45</v>
      </c>
      <c r="U64" s="31">
        <f>+[1]DEPURADO!I58</f>
        <v>0</v>
      </c>
      <c r="V64" s="30"/>
      <c r="W64" s="23" t="s">
        <v>45</v>
      </c>
      <c r="X64" s="31">
        <f>+[1]DEPURADO!K58+[1]DEPURADO!L58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+[1]DEPURADO!K58</f>
        <v>0</v>
      </c>
      <c r="AF64" s="30">
        <v>0</v>
      </c>
      <c r="AG64" s="30">
        <f t="shared" si="5"/>
        <v>0</v>
      </c>
      <c r="AH64" s="30">
        <v>0</v>
      </c>
      <c r="AI64" s="30" t="str">
        <f>+[1]DEPURADO!G58</f>
        <v>NO RADICADA</v>
      </c>
      <c r="AJ64" s="32"/>
      <c r="AK64" s="33"/>
    </row>
    <row r="65" spans="1:37" s="34" customFormat="1" x14ac:dyDescent="0.25">
      <c r="A65" s="23">
        <f t="shared" si="6"/>
        <v>57</v>
      </c>
      <c r="B65" s="24" t="s">
        <v>44</v>
      </c>
      <c r="C65" s="23">
        <f>+[1]DEPURADO!A59</f>
        <v>226364</v>
      </c>
      <c r="D65" s="23">
        <f>+[1]DEPURADO!B59</f>
        <v>226364</v>
      </c>
      <c r="E65" s="25">
        <f>+[1]DEPURADO!C59</f>
        <v>44956</v>
      </c>
      <c r="F65" s="26" t="str">
        <f>+IF([1]DEPURADO!D59&gt;1,[1]DEPURADO!D59," ")</f>
        <v xml:space="preserve"> </v>
      </c>
      <c r="G65" s="27">
        <f>[1]DEPURADO!F59</f>
        <v>28000</v>
      </c>
      <c r="H65" s="28">
        <v>0</v>
      </c>
      <c r="I65" s="28">
        <f>+[1]DEPURADO!M59+[1]DEPURADO!N59</f>
        <v>0</v>
      </c>
      <c r="J65" s="28">
        <f>+[1]DEPURADO!R59</f>
        <v>0</v>
      </c>
      <c r="K65" s="29">
        <f>+[1]DEPURADO!P59+[1]DEPURADO!Q59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28000</v>
      </c>
      <c r="P65" s="24">
        <f>IF([1]DEPURADO!H59&gt;1,0,[1]DEPURADO!B59)</f>
        <v>0</v>
      </c>
      <c r="Q65" s="30">
        <f t="shared" si="2"/>
        <v>0</v>
      </c>
      <c r="R65" s="31">
        <f t="shared" si="3"/>
        <v>28000</v>
      </c>
      <c r="S65" s="31">
        <f>+[1]DEPURADO!J59</f>
        <v>0</v>
      </c>
      <c r="T65" s="23" t="s">
        <v>45</v>
      </c>
      <c r="U65" s="31">
        <f>+[1]DEPURADO!I59</f>
        <v>0</v>
      </c>
      <c r="V65" s="30"/>
      <c r="W65" s="23" t="s">
        <v>45</v>
      </c>
      <c r="X65" s="31">
        <f>+[1]DEPURADO!K59+[1]DEPURADO!L59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+[1]DEPURADO!K59</f>
        <v>0</v>
      </c>
      <c r="AF65" s="30">
        <v>0</v>
      </c>
      <c r="AG65" s="30">
        <f t="shared" si="5"/>
        <v>0</v>
      </c>
      <c r="AH65" s="30">
        <v>0</v>
      </c>
      <c r="AI65" s="30" t="str">
        <f>+[1]DEPURADO!G59</f>
        <v>NO RADICADA</v>
      </c>
      <c r="AJ65" s="32"/>
      <c r="AK65" s="33"/>
    </row>
    <row r="66" spans="1:37" s="34" customFormat="1" x14ac:dyDescent="0.25">
      <c r="A66" s="23">
        <f t="shared" si="6"/>
        <v>58</v>
      </c>
      <c r="B66" s="24" t="s">
        <v>44</v>
      </c>
      <c r="C66" s="23">
        <f>+[1]DEPURADO!A60</f>
        <v>226366</v>
      </c>
      <c r="D66" s="23">
        <f>+[1]DEPURADO!B60</f>
        <v>226366</v>
      </c>
      <c r="E66" s="25">
        <f>+[1]DEPURADO!C60</f>
        <v>44956</v>
      </c>
      <c r="F66" s="26" t="str">
        <f>+IF([1]DEPURADO!D60&gt;1,[1]DEPURADO!D60," ")</f>
        <v xml:space="preserve"> </v>
      </c>
      <c r="G66" s="27">
        <f>[1]DEPURADO!F60</f>
        <v>14000</v>
      </c>
      <c r="H66" s="28">
        <v>0</v>
      </c>
      <c r="I66" s="28">
        <f>+[1]DEPURADO!M60+[1]DEPURADO!N60</f>
        <v>0</v>
      </c>
      <c r="J66" s="28">
        <f>+[1]DEPURADO!R60</f>
        <v>0</v>
      </c>
      <c r="K66" s="29">
        <f>+[1]DEPURADO!P60+[1]DEPURADO!Q60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14000</v>
      </c>
      <c r="P66" s="24">
        <f>IF([1]DEPURADO!H60&gt;1,0,[1]DEPURADO!B60)</f>
        <v>0</v>
      </c>
      <c r="Q66" s="30">
        <f t="shared" si="2"/>
        <v>0</v>
      </c>
      <c r="R66" s="31">
        <f t="shared" si="3"/>
        <v>14000</v>
      </c>
      <c r="S66" s="31">
        <f>+[1]DEPURADO!J60</f>
        <v>0</v>
      </c>
      <c r="T66" s="23" t="s">
        <v>45</v>
      </c>
      <c r="U66" s="31">
        <f>+[1]DEPURADO!I60</f>
        <v>0</v>
      </c>
      <c r="V66" s="30"/>
      <c r="W66" s="23" t="s">
        <v>45</v>
      </c>
      <c r="X66" s="31">
        <f>+[1]DEPURADO!K60+[1]DEPURADO!L60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+[1]DEPURADO!K60</f>
        <v>0</v>
      </c>
      <c r="AF66" s="30">
        <v>0</v>
      </c>
      <c r="AG66" s="30">
        <f t="shared" si="5"/>
        <v>0</v>
      </c>
      <c r="AH66" s="30">
        <v>0</v>
      </c>
      <c r="AI66" s="30" t="str">
        <f>+[1]DEPURADO!G60</f>
        <v>NO RADICADA</v>
      </c>
      <c r="AJ66" s="32"/>
      <c r="AK66" s="33"/>
    </row>
    <row r="67" spans="1:37" s="34" customFormat="1" x14ac:dyDescent="0.25">
      <c r="A67" s="23">
        <f t="shared" si="6"/>
        <v>59</v>
      </c>
      <c r="B67" s="24" t="s">
        <v>44</v>
      </c>
      <c r="C67" s="23">
        <f>+[1]DEPURADO!A61</f>
        <v>226616</v>
      </c>
      <c r="D67" s="23">
        <f>+[1]DEPURADO!B61</f>
        <v>226616</v>
      </c>
      <c r="E67" s="25">
        <f>+[1]DEPURADO!C61</f>
        <v>44957</v>
      </c>
      <c r="F67" s="26" t="str">
        <f>+IF([1]DEPURADO!D61&gt;1,[1]DEPURADO!D61," ")</f>
        <v xml:space="preserve"> </v>
      </c>
      <c r="G67" s="27">
        <f>[1]DEPURADO!F61</f>
        <v>98000</v>
      </c>
      <c r="H67" s="28">
        <v>0</v>
      </c>
      <c r="I67" s="28">
        <f>+[1]DEPURADO!M61+[1]DEPURADO!N61</f>
        <v>0</v>
      </c>
      <c r="J67" s="28">
        <f>+[1]DEPURADO!R61</f>
        <v>0</v>
      </c>
      <c r="K67" s="29">
        <f>+[1]DEPURADO!P61+[1]DEPURADO!Q61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98000</v>
      </c>
      <c r="P67" s="24">
        <f>IF([1]DEPURADO!H61&gt;1,0,[1]DEPURADO!B61)</f>
        <v>0</v>
      </c>
      <c r="Q67" s="30">
        <f t="shared" si="2"/>
        <v>0</v>
      </c>
      <c r="R67" s="31">
        <f t="shared" si="3"/>
        <v>98000</v>
      </c>
      <c r="S67" s="31">
        <f>+[1]DEPURADO!J61</f>
        <v>0</v>
      </c>
      <c r="T67" s="23" t="s">
        <v>45</v>
      </c>
      <c r="U67" s="31">
        <f>+[1]DEPURADO!I61</f>
        <v>0</v>
      </c>
      <c r="V67" s="30"/>
      <c r="W67" s="23" t="s">
        <v>45</v>
      </c>
      <c r="X67" s="31">
        <f>+[1]DEPURADO!K61+[1]DEPURADO!L61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+[1]DEPURADO!K61</f>
        <v>0</v>
      </c>
      <c r="AF67" s="30">
        <v>0</v>
      </c>
      <c r="AG67" s="30">
        <f t="shared" si="5"/>
        <v>0</v>
      </c>
      <c r="AH67" s="30">
        <v>0</v>
      </c>
      <c r="AI67" s="30" t="str">
        <f>+[1]DEPURADO!G61</f>
        <v>NO RADICADA</v>
      </c>
      <c r="AJ67" s="32"/>
      <c r="AK67" s="33"/>
    </row>
    <row r="68" spans="1:37" s="34" customFormat="1" x14ac:dyDescent="0.25">
      <c r="A68" s="23">
        <f t="shared" si="6"/>
        <v>60</v>
      </c>
      <c r="B68" s="24" t="s">
        <v>44</v>
      </c>
      <c r="C68" s="23">
        <f>+[1]DEPURADO!A62</f>
        <v>228210</v>
      </c>
      <c r="D68" s="23">
        <f>+[1]DEPURADO!B62</f>
        <v>228210</v>
      </c>
      <c r="E68" s="25">
        <f>+[1]DEPURADO!C62</f>
        <v>44963</v>
      </c>
      <c r="F68" s="26" t="str">
        <f>+IF([1]DEPURADO!D62&gt;1,[1]DEPURADO!D62," ")</f>
        <v xml:space="preserve"> </v>
      </c>
      <c r="G68" s="27">
        <f>[1]DEPURADO!F62</f>
        <v>11900</v>
      </c>
      <c r="H68" s="28">
        <v>0</v>
      </c>
      <c r="I68" s="28">
        <f>+[1]DEPURADO!M62+[1]DEPURADO!N62</f>
        <v>0</v>
      </c>
      <c r="J68" s="28">
        <f>+[1]DEPURADO!R62</f>
        <v>0</v>
      </c>
      <c r="K68" s="29">
        <f>+[1]DEPURADO!P62+[1]DEPURADO!Q62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11900</v>
      </c>
      <c r="P68" s="24">
        <f>IF([1]DEPURADO!H62&gt;1,0,[1]DEPURADO!B62)</f>
        <v>0</v>
      </c>
      <c r="Q68" s="30">
        <f t="shared" si="2"/>
        <v>0</v>
      </c>
      <c r="R68" s="31">
        <f t="shared" si="3"/>
        <v>11900</v>
      </c>
      <c r="S68" s="31">
        <f>+[1]DEPURADO!J62</f>
        <v>0</v>
      </c>
      <c r="T68" s="23" t="s">
        <v>45</v>
      </c>
      <c r="U68" s="31">
        <f>+[1]DEPURADO!I62</f>
        <v>0</v>
      </c>
      <c r="V68" s="30"/>
      <c r="W68" s="23" t="s">
        <v>45</v>
      </c>
      <c r="X68" s="31">
        <f>+[1]DEPURADO!K62+[1]DEPURADO!L62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+[1]DEPURADO!K62</f>
        <v>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NO RADICADA</v>
      </c>
      <c r="AJ68" s="32"/>
      <c r="AK68" s="33"/>
    </row>
    <row r="69" spans="1:37" s="34" customFormat="1" x14ac:dyDescent="0.25">
      <c r="A69" s="23">
        <f t="shared" si="6"/>
        <v>61</v>
      </c>
      <c r="B69" s="24" t="s">
        <v>44</v>
      </c>
      <c r="C69" s="23">
        <f>+[1]DEPURADO!A63</f>
        <v>228211</v>
      </c>
      <c r="D69" s="23">
        <f>+[1]DEPURADO!B63</f>
        <v>228211</v>
      </c>
      <c r="E69" s="25">
        <f>+[1]DEPURADO!C63</f>
        <v>44963</v>
      </c>
      <c r="F69" s="26" t="str">
        <f>+IF([1]DEPURADO!D63&gt;1,[1]DEPURADO!D63," ")</f>
        <v xml:space="preserve"> </v>
      </c>
      <c r="G69" s="27">
        <f>[1]DEPURADO!F63</f>
        <v>39800</v>
      </c>
      <c r="H69" s="28">
        <v>0</v>
      </c>
      <c r="I69" s="28">
        <f>+[1]DEPURADO!M63+[1]DEPURADO!N63</f>
        <v>0</v>
      </c>
      <c r="J69" s="28">
        <f>+[1]DEPURADO!R63</f>
        <v>0</v>
      </c>
      <c r="K69" s="29">
        <f>+[1]DEPURADO!P63+[1]DEPURADO!Q63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39800</v>
      </c>
      <c r="P69" s="24">
        <f>IF([1]DEPURADO!H63&gt;1,0,[1]DEPURADO!B63)</f>
        <v>0</v>
      </c>
      <c r="Q69" s="30">
        <f t="shared" si="2"/>
        <v>0</v>
      </c>
      <c r="R69" s="31">
        <f t="shared" si="3"/>
        <v>39800</v>
      </c>
      <c r="S69" s="31">
        <f>+[1]DEPURADO!J63</f>
        <v>0</v>
      </c>
      <c r="T69" s="23" t="s">
        <v>45</v>
      </c>
      <c r="U69" s="31">
        <f>+[1]DEPURADO!I63</f>
        <v>0</v>
      </c>
      <c r="V69" s="30"/>
      <c r="W69" s="23" t="s">
        <v>45</v>
      </c>
      <c r="X69" s="31">
        <f>+[1]DEPURADO!K63+[1]DEPURADO!L63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+[1]DEPURADO!K63</f>
        <v>0</v>
      </c>
      <c r="AF69" s="30">
        <v>0</v>
      </c>
      <c r="AG69" s="30">
        <f t="shared" si="5"/>
        <v>0</v>
      </c>
      <c r="AH69" s="30">
        <v>0</v>
      </c>
      <c r="AI69" s="30" t="str">
        <f>+[1]DEPURADO!G63</f>
        <v>NO RADICADA</v>
      </c>
      <c r="AJ69" s="32"/>
      <c r="AK69" s="33"/>
    </row>
    <row r="70" spans="1:37" s="34" customFormat="1" x14ac:dyDescent="0.25">
      <c r="A70" s="23">
        <f t="shared" si="6"/>
        <v>62</v>
      </c>
      <c r="B70" s="24" t="s">
        <v>44</v>
      </c>
      <c r="C70" s="23">
        <f>+[1]DEPURADO!A64</f>
        <v>228212</v>
      </c>
      <c r="D70" s="23">
        <f>+[1]DEPURADO!B64</f>
        <v>228212</v>
      </c>
      <c r="E70" s="25">
        <f>+[1]DEPURADO!C64</f>
        <v>44963</v>
      </c>
      <c r="F70" s="26" t="str">
        <f>+IF([1]DEPURADO!D64&gt;1,[1]DEPURADO!D64," ")</f>
        <v xml:space="preserve"> </v>
      </c>
      <c r="G70" s="27">
        <f>[1]DEPURADO!F64</f>
        <v>14000</v>
      </c>
      <c r="H70" s="28">
        <v>0</v>
      </c>
      <c r="I70" s="28">
        <f>+[1]DEPURADO!M64+[1]DEPURADO!N64</f>
        <v>0</v>
      </c>
      <c r="J70" s="28">
        <f>+[1]DEPURADO!R64</f>
        <v>0</v>
      </c>
      <c r="K70" s="29">
        <f>+[1]DEPURADO!P64+[1]DEPURADO!Q64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14000</v>
      </c>
      <c r="P70" s="24">
        <f>IF([1]DEPURADO!H64&gt;1,0,[1]DEPURADO!B64)</f>
        <v>0</v>
      </c>
      <c r="Q70" s="30">
        <f t="shared" si="2"/>
        <v>0</v>
      </c>
      <c r="R70" s="31">
        <f t="shared" si="3"/>
        <v>14000</v>
      </c>
      <c r="S70" s="31">
        <f>+[1]DEPURADO!J64</f>
        <v>0</v>
      </c>
      <c r="T70" s="23" t="s">
        <v>45</v>
      </c>
      <c r="U70" s="31">
        <f>+[1]DEPURADO!I64</f>
        <v>0</v>
      </c>
      <c r="V70" s="30"/>
      <c r="W70" s="23" t="s">
        <v>45</v>
      </c>
      <c r="X70" s="31">
        <f>+[1]DEPURADO!K64+[1]DEPURADO!L64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+[1]DEPURADO!K64</f>
        <v>0</v>
      </c>
      <c r="AF70" s="30">
        <v>0</v>
      </c>
      <c r="AG70" s="30">
        <f t="shared" si="5"/>
        <v>0</v>
      </c>
      <c r="AH70" s="30">
        <v>0</v>
      </c>
      <c r="AI70" s="30" t="str">
        <f>+[1]DEPURADO!G64</f>
        <v>NO RADICADA</v>
      </c>
      <c r="AJ70" s="32"/>
      <c r="AK70" s="33"/>
    </row>
    <row r="71" spans="1:37" s="34" customFormat="1" x14ac:dyDescent="0.25">
      <c r="A71" s="23">
        <f t="shared" si="6"/>
        <v>63</v>
      </c>
      <c r="B71" s="24" t="s">
        <v>44</v>
      </c>
      <c r="C71" s="23">
        <f>+[1]DEPURADO!A65</f>
        <v>228523</v>
      </c>
      <c r="D71" s="23">
        <f>+[1]DEPURADO!B65</f>
        <v>228523</v>
      </c>
      <c r="E71" s="25">
        <f>+[1]DEPURADO!C65</f>
        <v>44964</v>
      </c>
      <c r="F71" s="26" t="str">
        <f>+IF([1]DEPURADO!D65&gt;1,[1]DEPURADO!D65," ")</f>
        <v xml:space="preserve"> </v>
      </c>
      <c r="G71" s="27">
        <f>[1]DEPURADO!F65</f>
        <v>64500</v>
      </c>
      <c r="H71" s="28">
        <v>0</v>
      </c>
      <c r="I71" s="28">
        <f>+[1]DEPURADO!M65+[1]DEPURADO!N65</f>
        <v>0</v>
      </c>
      <c r="J71" s="28">
        <f>+[1]DEPURADO!R65</f>
        <v>0</v>
      </c>
      <c r="K71" s="29">
        <f>+[1]DEPURADO!P65+[1]DEPURADO!Q65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64500</v>
      </c>
      <c r="P71" s="24">
        <f>IF([1]DEPURADO!H65&gt;1,0,[1]DEPURADO!B65)</f>
        <v>0</v>
      </c>
      <c r="Q71" s="30">
        <f t="shared" si="2"/>
        <v>0</v>
      </c>
      <c r="R71" s="31">
        <f t="shared" si="3"/>
        <v>64500</v>
      </c>
      <c r="S71" s="31">
        <f>+[1]DEPURADO!J65</f>
        <v>0</v>
      </c>
      <c r="T71" s="23" t="s">
        <v>45</v>
      </c>
      <c r="U71" s="31">
        <f>+[1]DEPURADO!I65</f>
        <v>0</v>
      </c>
      <c r="V71" s="30"/>
      <c r="W71" s="23" t="s">
        <v>45</v>
      </c>
      <c r="X71" s="31">
        <f>+[1]DEPURADO!K65+[1]DEPURADO!L65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+[1]DEPURADO!K65</f>
        <v>0</v>
      </c>
      <c r="AF71" s="30">
        <v>0</v>
      </c>
      <c r="AG71" s="30">
        <f t="shared" si="5"/>
        <v>0</v>
      </c>
      <c r="AH71" s="30">
        <v>0</v>
      </c>
      <c r="AI71" s="30" t="str">
        <f>+[1]DEPURADO!G65</f>
        <v>NO RADICADA</v>
      </c>
      <c r="AJ71" s="32"/>
      <c r="AK71" s="33"/>
    </row>
    <row r="72" spans="1:37" s="34" customFormat="1" ht="16.149999999999999" customHeight="1" x14ac:dyDescent="0.25">
      <c r="A72" s="35"/>
      <c r="B72" s="36"/>
      <c r="C72" s="35"/>
      <c r="D72" s="35"/>
      <c r="E72" s="37"/>
      <c r="F72" s="38"/>
      <c r="G72" s="39"/>
      <c r="H72" s="40"/>
      <c r="I72" s="40"/>
      <c r="J72" s="40"/>
      <c r="K72" s="41"/>
      <c r="L72" s="40"/>
      <c r="M72" s="40"/>
      <c r="N72" s="40"/>
      <c r="O72" s="40"/>
      <c r="P72" s="36"/>
      <c r="Q72" s="42"/>
      <c r="R72" s="43"/>
      <c r="S72" s="43"/>
      <c r="T72" s="35"/>
      <c r="U72" s="43"/>
      <c r="V72" s="42"/>
      <c r="W72" s="35"/>
      <c r="X72" s="43"/>
      <c r="Y72" s="35"/>
      <c r="Z72" s="43"/>
      <c r="AA72" s="43"/>
      <c r="AB72" s="43"/>
      <c r="AC72" s="43"/>
      <c r="AD72" s="42"/>
      <c r="AE72" s="42"/>
      <c r="AF72" s="42"/>
      <c r="AG72" s="42"/>
      <c r="AH72" s="42"/>
      <c r="AI72" s="30"/>
      <c r="AJ72" s="32"/>
      <c r="AK72" s="33"/>
    </row>
    <row r="73" spans="1:37" x14ac:dyDescent="0.25">
      <c r="A73" s="44" t="s">
        <v>46</v>
      </c>
      <c r="B73" s="44"/>
      <c r="C73" s="44"/>
      <c r="D73" s="44"/>
      <c r="E73" s="44"/>
      <c r="F73" s="44"/>
      <c r="G73" s="45">
        <f t="shared" ref="G73:O73" si="7">SUM(G9:G72)</f>
        <v>11108977</v>
      </c>
      <c r="H73" s="45">
        <f t="shared" si="7"/>
        <v>0</v>
      </c>
      <c r="I73" s="45">
        <f t="shared" si="7"/>
        <v>0</v>
      </c>
      <c r="J73" s="45">
        <f t="shared" si="7"/>
        <v>0</v>
      </c>
      <c r="K73" s="45">
        <f t="shared" si="7"/>
        <v>0</v>
      </c>
      <c r="L73" s="45">
        <f t="shared" si="7"/>
        <v>0</v>
      </c>
      <c r="M73" s="45">
        <f t="shared" si="7"/>
        <v>0</v>
      </c>
      <c r="N73" s="45">
        <f t="shared" si="7"/>
        <v>0</v>
      </c>
      <c r="O73" s="45">
        <f t="shared" si="7"/>
        <v>11108977</v>
      </c>
      <c r="P73" s="45"/>
      <c r="Q73" s="45">
        <f>SUM(Q9:Q72)</f>
        <v>0</v>
      </c>
      <c r="R73" s="45">
        <f>SUM(R9:R72)</f>
        <v>11108977</v>
      </c>
      <c r="S73" s="45">
        <f>SUM(S9:S72)</f>
        <v>0</v>
      </c>
      <c r="T73" s="46"/>
      <c r="U73" s="45">
        <f>SUM(U9:U72)</f>
        <v>0</v>
      </c>
      <c r="V73" s="46"/>
      <c r="W73" s="46"/>
      <c r="X73" s="45">
        <f>SUM(X9:X72)</f>
        <v>0</v>
      </c>
      <c r="Y73" s="46"/>
      <c r="Z73" s="45">
        <f t="shared" ref="Z73:AG73" si="8">SUM(Z9:Z72)</f>
        <v>0</v>
      </c>
      <c r="AA73" s="45">
        <f t="shared" si="8"/>
        <v>0</v>
      </c>
      <c r="AB73" s="45">
        <f t="shared" si="8"/>
        <v>0</v>
      </c>
      <c r="AC73" s="45">
        <f t="shared" si="8"/>
        <v>0</v>
      </c>
      <c r="AD73" s="45">
        <f t="shared" si="8"/>
        <v>0</v>
      </c>
      <c r="AE73" s="45">
        <f t="shared" si="8"/>
        <v>0</v>
      </c>
      <c r="AF73" s="45">
        <f t="shared" si="8"/>
        <v>0</v>
      </c>
      <c r="AG73" s="45">
        <f t="shared" si="8"/>
        <v>0</v>
      </c>
      <c r="AH73" s="47"/>
    </row>
    <row r="76" spans="1:37" x14ac:dyDescent="0.25">
      <c r="B76" s="48" t="s">
        <v>47</v>
      </c>
      <c r="C76" s="49"/>
      <c r="D76" s="50"/>
      <c r="E76" s="49"/>
    </row>
    <row r="77" spans="1:37" x14ac:dyDescent="0.25">
      <c r="B77" s="49"/>
      <c r="C77" s="50"/>
      <c r="D77" s="49"/>
      <c r="E77" s="49"/>
    </row>
    <row r="78" spans="1:37" x14ac:dyDescent="0.25">
      <c r="B78" s="48" t="s">
        <v>48</v>
      </c>
      <c r="C78" s="49"/>
      <c r="D78" s="51" t="str">
        <f>+'[1]ACTA ANA'!C9</f>
        <v>LUISA MATUTE ROMERO</v>
      </c>
      <c r="E78" s="49"/>
    </row>
    <row r="79" spans="1:37" x14ac:dyDescent="0.25">
      <c r="B79" s="48" t="s">
        <v>49</v>
      </c>
      <c r="C79" s="49"/>
      <c r="D79" s="52">
        <f>+E5</f>
        <v>45019</v>
      </c>
      <c r="E79" s="49"/>
    </row>
    <row r="81" spans="2:4" x14ac:dyDescent="0.25">
      <c r="B81" s="48" t="s">
        <v>50</v>
      </c>
      <c r="D81" t="str">
        <f>+'[1]ACTA ANA'!H9</f>
        <v>CAROLINA VALENCIA SALAZAR</v>
      </c>
    </row>
  </sheetData>
  <autoFilter ref="A8:AK47" xr:uid="{F00F8345-CECE-4655-A167-C5B8BC796591}"/>
  <mergeCells count="3">
    <mergeCell ref="A7:O7"/>
    <mergeCell ref="P7:AG7"/>
    <mergeCell ref="A73:F73"/>
  </mergeCells>
  <dataValidations count="2">
    <dataValidation type="custom" allowBlank="1" showInputMessage="1" showErrorMessage="1" sqref="Q9:Q72 AG9:AG72 F9:F72 L9:O72 X9:X72 AE9:AE72 AI9:AI72 Z9:Z72" xr:uid="{3B088882-BBE9-4D3E-A646-362403D16E02}">
      <formula1>0</formula1>
    </dataValidation>
    <dataValidation type="custom" allowBlank="1" showInputMessage="1" showErrorMessage="1" sqref="M6" xr:uid="{3201F375-7A27-40D4-A76E-C32BF44F951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2023-05-23T01:39:39Z</dcterms:created>
  <dcterms:modified xsi:type="dcterms:W3CDTF">2023-05-23T01:39:48Z</dcterms:modified>
</cp:coreProperties>
</file>