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GUAJIRA-CESÁR\ESE HOSPITAL INMACULADA CONCEPCION DE CHIMICHAGUA\"/>
    </mc:Choice>
  </mc:AlternateContent>
  <xr:revisionPtr revIDLastSave="0" documentId="13_ncr:1_{E8044DA2-3E3B-4744-9534-5172F58A2152}" xr6:coauthVersionLast="47" xr6:coauthVersionMax="47" xr10:uidLastSave="{00000000-0000-0000-0000-000000000000}"/>
  <bookViews>
    <workbookView xWindow="-120" yWindow="-120" windowWidth="29040" windowHeight="15840" firstSheet="1" activeTab="1" xr2:uid="{DF962F15-900B-4132-A2AE-A80ABE16694D}"/>
  </bookViews>
  <sheets>
    <sheet name="FORMATO AIFT010" sheetId="1" r:id="rId1"/>
    <sheet name="DEPURADO" sheetId="2" r:id="rId2"/>
  </sheets>
  <externalReferences>
    <externalReference r:id="rId3"/>
  </externalReferences>
  <definedNames>
    <definedName name="_xlnm._FilterDatabase" localSheetId="1" hidden="1">DEPURADO!$A$1:$H$1</definedName>
    <definedName name="_xlnm._FilterDatabase" localSheetId="0" hidden="1">'FORMATO AIFT010'!$A$8:$AK$167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7" i="2" l="1"/>
  <c r="E161" i="2"/>
  <c r="G163" i="2" s="1"/>
  <c r="D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161" i="2" s="1"/>
  <c r="G164" i="2" s="1"/>
  <c r="D177" i="1"/>
  <c r="D174" i="1"/>
  <c r="AF169" i="1"/>
  <c r="AD169" i="1"/>
  <c r="AC169" i="1"/>
  <c r="AB169" i="1"/>
  <c r="AA169" i="1"/>
  <c r="M169" i="1"/>
  <c r="L169" i="1"/>
  <c r="H169" i="1"/>
  <c r="AI167" i="1"/>
  <c r="AE167" i="1"/>
  <c r="Z167" i="1"/>
  <c r="X167" i="1"/>
  <c r="U167" i="1"/>
  <c r="S167" i="1"/>
  <c r="P167" i="1"/>
  <c r="R167" i="1" s="1"/>
  <c r="N167" i="1"/>
  <c r="K167" i="1"/>
  <c r="J167" i="1"/>
  <c r="I167" i="1"/>
  <c r="AG167" i="1" s="1"/>
  <c r="G167" i="1"/>
  <c r="F167" i="1"/>
  <c r="E167" i="1"/>
  <c r="D167" i="1"/>
  <c r="C167" i="1"/>
  <c r="AI166" i="1"/>
  <c r="AE166" i="1"/>
  <c r="X166" i="1"/>
  <c r="Z166" i="1" s="1"/>
  <c r="U166" i="1"/>
  <c r="S166" i="1"/>
  <c r="P166" i="1"/>
  <c r="K166" i="1"/>
  <c r="N166" i="1" s="1"/>
  <c r="J166" i="1"/>
  <c r="I166" i="1"/>
  <c r="O166" i="1" s="1"/>
  <c r="G166" i="1"/>
  <c r="F166" i="1"/>
  <c r="E166" i="1"/>
  <c r="D166" i="1"/>
  <c r="C166" i="1"/>
  <c r="AI165" i="1"/>
  <c r="AE165" i="1"/>
  <c r="X165" i="1"/>
  <c r="Z165" i="1" s="1"/>
  <c r="U165" i="1"/>
  <c r="S165" i="1"/>
  <c r="P165" i="1"/>
  <c r="K165" i="1"/>
  <c r="N165" i="1" s="1"/>
  <c r="J165" i="1"/>
  <c r="I165" i="1"/>
  <c r="G165" i="1"/>
  <c r="O165" i="1" s="1"/>
  <c r="F165" i="1"/>
  <c r="E165" i="1"/>
  <c r="D165" i="1"/>
  <c r="C165" i="1"/>
  <c r="AI164" i="1"/>
  <c r="AE164" i="1"/>
  <c r="X164" i="1"/>
  <c r="Z164" i="1" s="1"/>
  <c r="U164" i="1"/>
  <c r="S164" i="1"/>
  <c r="Q164" i="1"/>
  <c r="P164" i="1"/>
  <c r="K164" i="1"/>
  <c r="J164" i="1"/>
  <c r="N164" i="1" s="1"/>
  <c r="I164" i="1"/>
  <c r="G164" i="1"/>
  <c r="F164" i="1"/>
  <c r="E164" i="1"/>
  <c r="D164" i="1"/>
  <c r="C164" i="1"/>
  <c r="AI163" i="1"/>
  <c r="AE163" i="1"/>
  <c r="Z163" i="1" s="1"/>
  <c r="X163" i="1"/>
  <c r="U163" i="1"/>
  <c r="S163" i="1"/>
  <c r="R163" i="1"/>
  <c r="P163" i="1"/>
  <c r="Q163" i="1" s="1"/>
  <c r="O163" i="1"/>
  <c r="N163" i="1"/>
  <c r="K163" i="1"/>
  <c r="J163" i="1"/>
  <c r="I163" i="1"/>
  <c r="G163" i="1"/>
  <c r="F163" i="1"/>
  <c r="E163" i="1"/>
  <c r="D163" i="1"/>
  <c r="C163" i="1"/>
  <c r="AI162" i="1"/>
  <c r="AE162" i="1"/>
  <c r="X162" i="1"/>
  <c r="U162" i="1"/>
  <c r="S162" i="1"/>
  <c r="P162" i="1"/>
  <c r="R162" i="1" s="1"/>
  <c r="K162" i="1"/>
  <c r="J162" i="1"/>
  <c r="N162" i="1" s="1"/>
  <c r="O162" i="1" s="1"/>
  <c r="I162" i="1"/>
  <c r="G162" i="1"/>
  <c r="F162" i="1"/>
  <c r="E162" i="1"/>
  <c r="D162" i="1"/>
  <c r="C162" i="1"/>
  <c r="AI161" i="1"/>
  <c r="AE161" i="1"/>
  <c r="Z161" i="1"/>
  <c r="X161" i="1"/>
  <c r="U161" i="1"/>
  <c r="S161" i="1"/>
  <c r="Q161" i="1"/>
  <c r="P161" i="1"/>
  <c r="K161" i="1"/>
  <c r="J161" i="1"/>
  <c r="N161" i="1" s="1"/>
  <c r="I161" i="1"/>
  <c r="G161" i="1"/>
  <c r="F161" i="1"/>
  <c r="E161" i="1"/>
  <c r="D161" i="1"/>
  <c r="C161" i="1"/>
  <c r="AI160" i="1"/>
  <c r="AE160" i="1"/>
  <c r="Z160" i="1"/>
  <c r="X160" i="1"/>
  <c r="U160" i="1"/>
  <c r="S160" i="1"/>
  <c r="Q160" i="1"/>
  <c r="P160" i="1"/>
  <c r="R160" i="1" s="1"/>
  <c r="N160" i="1"/>
  <c r="K160" i="1"/>
  <c r="J160" i="1"/>
  <c r="I160" i="1"/>
  <c r="G160" i="1"/>
  <c r="F160" i="1"/>
  <c r="E160" i="1"/>
  <c r="D160" i="1"/>
  <c r="C160" i="1"/>
  <c r="AI159" i="1"/>
  <c r="AE159" i="1"/>
  <c r="Z159" i="1"/>
  <c r="X159" i="1"/>
  <c r="U159" i="1"/>
  <c r="S159" i="1"/>
  <c r="P159" i="1"/>
  <c r="Q159" i="1" s="1"/>
  <c r="N159" i="1"/>
  <c r="K159" i="1"/>
  <c r="J159" i="1"/>
  <c r="I159" i="1"/>
  <c r="G159" i="1"/>
  <c r="R159" i="1" s="1"/>
  <c r="F159" i="1"/>
  <c r="E159" i="1"/>
  <c r="D159" i="1"/>
  <c r="C159" i="1"/>
  <c r="AI158" i="1"/>
  <c r="AE158" i="1"/>
  <c r="X158" i="1"/>
  <c r="Z158" i="1" s="1"/>
  <c r="U158" i="1"/>
  <c r="S158" i="1"/>
  <c r="P158" i="1"/>
  <c r="K158" i="1"/>
  <c r="J158" i="1"/>
  <c r="N158" i="1" s="1"/>
  <c r="I158" i="1"/>
  <c r="G158" i="1"/>
  <c r="F158" i="1"/>
  <c r="E158" i="1"/>
  <c r="D158" i="1"/>
  <c r="C158" i="1"/>
  <c r="AI157" i="1"/>
  <c r="AE157" i="1"/>
  <c r="X157" i="1"/>
  <c r="Z157" i="1" s="1"/>
  <c r="U157" i="1"/>
  <c r="S157" i="1"/>
  <c r="P157" i="1"/>
  <c r="K157" i="1"/>
  <c r="N157" i="1" s="1"/>
  <c r="O157" i="1" s="1"/>
  <c r="J157" i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R156" i="1"/>
  <c r="Q156" i="1"/>
  <c r="P156" i="1"/>
  <c r="K156" i="1"/>
  <c r="J156" i="1"/>
  <c r="N156" i="1" s="1"/>
  <c r="I156" i="1"/>
  <c r="G156" i="1"/>
  <c r="F156" i="1"/>
  <c r="E156" i="1"/>
  <c r="D156" i="1"/>
  <c r="C156" i="1"/>
  <c r="AI155" i="1"/>
  <c r="AE155" i="1"/>
  <c r="Z155" i="1" s="1"/>
  <c r="X155" i="1"/>
  <c r="U155" i="1"/>
  <c r="S155" i="1"/>
  <c r="R155" i="1"/>
  <c r="P155" i="1"/>
  <c r="Q155" i="1" s="1"/>
  <c r="O155" i="1"/>
  <c r="N155" i="1"/>
  <c r="K155" i="1"/>
  <c r="J155" i="1"/>
  <c r="I155" i="1"/>
  <c r="G155" i="1"/>
  <c r="F155" i="1"/>
  <c r="E155" i="1"/>
  <c r="D155" i="1"/>
  <c r="C155" i="1"/>
  <c r="AI154" i="1"/>
  <c r="AE154" i="1"/>
  <c r="X154" i="1"/>
  <c r="Z154" i="1" s="1"/>
  <c r="U154" i="1"/>
  <c r="S154" i="1"/>
  <c r="P154" i="1"/>
  <c r="R154" i="1" s="1"/>
  <c r="O154" i="1"/>
  <c r="K154" i="1"/>
  <c r="J154" i="1"/>
  <c r="N154" i="1" s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Q153" i="1"/>
  <c r="P153" i="1"/>
  <c r="K153" i="1"/>
  <c r="J153" i="1"/>
  <c r="N153" i="1" s="1"/>
  <c r="I153" i="1"/>
  <c r="G153" i="1"/>
  <c r="F153" i="1"/>
  <c r="E153" i="1"/>
  <c r="D153" i="1"/>
  <c r="C153" i="1"/>
  <c r="AI152" i="1"/>
  <c r="AE152" i="1"/>
  <c r="Z152" i="1"/>
  <c r="X152" i="1"/>
  <c r="U152" i="1"/>
  <c r="S152" i="1"/>
  <c r="Q152" i="1"/>
  <c r="P152" i="1"/>
  <c r="R152" i="1" s="1"/>
  <c r="N152" i="1"/>
  <c r="K152" i="1"/>
  <c r="J152" i="1"/>
  <c r="I152" i="1"/>
  <c r="G152" i="1"/>
  <c r="F152" i="1"/>
  <c r="E152" i="1"/>
  <c r="D152" i="1"/>
  <c r="C152" i="1"/>
  <c r="AI151" i="1"/>
  <c r="AE151" i="1"/>
  <c r="Z151" i="1"/>
  <c r="X151" i="1"/>
  <c r="U151" i="1"/>
  <c r="S151" i="1"/>
  <c r="P151" i="1"/>
  <c r="Q151" i="1" s="1"/>
  <c r="N151" i="1"/>
  <c r="K151" i="1"/>
  <c r="J151" i="1"/>
  <c r="I151" i="1"/>
  <c r="G151" i="1"/>
  <c r="R151" i="1" s="1"/>
  <c r="F151" i="1"/>
  <c r="E151" i="1"/>
  <c r="D151" i="1"/>
  <c r="C151" i="1"/>
  <c r="AI150" i="1"/>
  <c r="AE150" i="1"/>
  <c r="X150" i="1"/>
  <c r="Z150" i="1" s="1"/>
  <c r="U150" i="1"/>
  <c r="S150" i="1"/>
  <c r="P150" i="1"/>
  <c r="K150" i="1"/>
  <c r="J150" i="1"/>
  <c r="N150" i="1" s="1"/>
  <c r="I150" i="1"/>
  <c r="G150" i="1"/>
  <c r="F150" i="1"/>
  <c r="E150" i="1"/>
  <c r="D150" i="1"/>
  <c r="C150" i="1"/>
  <c r="AI149" i="1"/>
  <c r="AE149" i="1"/>
  <c r="X149" i="1"/>
  <c r="Z149" i="1" s="1"/>
  <c r="U149" i="1"/>
  <c r="S149" i="1"/>
  <c r="P149" i="1"/>
  <c r="K149" i="1"/>
  <c r="N149" i="1" s="1"/>
  <c r="O149" i="1" s="1"/>
  <c r="J149" i="1"/>
  <c r="I149" i="1"/>
  <c r="G149" i="1"/>
  <c r="F149" i="1"/>
  <c r="E149" i="1"/>
  <c r="D149" i="1"/>
  <c r="C149" i="1"/>
  <c r="AI148" i="1"/>
  <c r="AE148" i="1"/>
  <c r="X148" i="1"/>
  <c r="Z148" i="1" s="1"/>
  <c r="U148" i="1"/>
  <c r="S148" i="1"/>
  <c r="Q148" i="1"/>
  <c r="P148" i="1"/>
  <c r="K148" i="1"/>
  <c r="J148" i="1"/>
  <c r="N148" i="1" s="1"/>
  <c r="I148" i="1"/>
  <c r="G148" i="1"/>
  <c r="R148" i="1" s="1"/>
  <c r="F148" i="1"/>
  <c r="E148" i="1"/>
  <c r="D148" i="1"/>
  <c r="C148" i="1"/>
  <c r="AI147" i="1"/>
  <c r="AE147" i="1"/>
  <c r="Z147" i="1" s="1"/>
  <c r="X147" i="1"/>
  <c r="U147" i="1"/>
  <c r="S147" i="1"/>
  <c r="R147" i="1"/>
  <c r="P147" i="1"/>
  <c r="Q147" i="1" s="1"/>
  <c r="O147" i="1"/>
  <c r="N147" i="1"/>
  <c r="K147" i="1"/>
  <c r="J147" i="1"/>
  <c r="I147" i="1"/>
  <c r="G147" i="1"/>
  <c r="F147" i="1"/>
  <c r="E147" i="1"/>
  <c r="D147" i="1"/>
  <c r="C147" i="1"/>
  <c r="AI146" i="1"/>
  <c r="AE146" i="1"/>
  <c r="X146" i="1"/>
  <c r="Z146" i="1" s="1"/>
  <c r="U146" i="1"/>
  <c r="S146" i="1"/>
  <c r="P146" i="1"/>
  <c r="R146" i="1" s="1"/>
  <c r="K146" i="1"/>
  <c r="J146" i="1"/>
  <c r="N146" i="1" s="1"/>
  <c r="O146" i="1" s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Q145" i="1"/>
  <c r="P145" i="1"/>
  <c r="K145" i="1"/>
  <c r="J145" i="1"/>
  <c r="N145" i="1" s="1"/>
  <c r="I145" i="1"/>
  <c r="G145" i="1"/>
  <c r="F145" i="1"/>
  <c r="E145" i="1"/>
  <c r="D145" i="1"/>
  <c r="C145" i="1"/>
  <c r="AI144" i="1"/>
  <c r="AE144" i="1"/>
  <c r="Z144" i="1"/>
  <c r="X144" i="1"/>
  <c r="U144" i="1"/>
  <c r="S144" i="1"/>
  <c r="Q144" i="1"/>
  <c r="P144" i="1"/>
  <c r="R144" i="1" s="1"/>
  <c r="N144" i="1"/>
  <c r="K144" i="1"/>
  <c r="J144" i="1"/>
  <c r="I144" i="1"/>
  <c r="G144" i="1"/>
  <c r="F144" i="1"/>
  <c r="E144" i="1"/>
  <c r="D144" i="1"/>
  <c r="C144" i="1"/>
  <c r="AI143" i="1"/>
  <c r="AE143" i="1"/>
  <c r="Z143" i="1"/>
  <c r="X143" i="1"/>
  <c r="U143" i="1"/>
  <c r="S143" i="1"/>
  <c r="P143" i="1"/>
  <c r="Q143" i="1" s="1"/>
  <c r="N143" i="1"/>
  <c r="K143" i="1"/>
  <c r="J143" i="1"/>
  <c r="I143" i="1"/>
  <c r="G143" i="1"/>
  <c r="R143" i="1" s="1"/>
  <c r="F143" i="1"/>
  <c r="E143" i="1"/>
  <c r="D143" i="1"/>
  <c r="C143" i="1"/>
  <c r="AI142" i="1"/>
  <c r="AE142" i="1"/>
  <c r="X142" i="1"/>
  <c r="Z142" i="1" s="1"/>
  <c r="U142" i="1"/>
  <c r="S142" i="1"/>
  <c r="P142" i="1"/>
  <c r="K142" i="1"/>
  <c r="J142" i="1"/>
  <c r="N142" i="1" s="1"/>
  <c r="I142" i="1"/>
  <c r="G142" i="1"/>
  <c r="F142" i="1"/>
  <c r="E142" i="1"/>
  <c r="D142" i="1"/>
  <c r="C142" i="1"/>
  <c r="AI141" i="1"/>
  <c r="AE141" i="1"/>
  <c r="X141" i="1"/>
  <c r="Z141" i="1" s="1"/>
  <c r="U141" i="1"/>
  <c r="S141" i="1"/>
  <c r="P141" i="1"/>
  <c r="K141" i="1"/>
  <c r="N141" i="1" s="1"/>
  <c r="O141" i="1" s="1"/>
  <c r="J141" i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Q140" i="1"/>
  <c r="P140" i="1"/>
  <c r="K140" i="1"/>
  <c r="J140" i="1"/>
  <c r="I140" i="1"/>
  <c r="G140" i="1"/>
  <c r="R140" i="1" s="1"/>
  <c r="F140" i="1"/>
  <c r="E140" i="1"/>
  <c r="D140" i="1"/>
  <c r="C140" i="1"/>
  <c r="AI139" i="1"/>
  <c r="AE139" i="1"/>
  <c r="Z139" i="1" s="1"/>
  <c r="X139" i="1"/>
  <c r="U139" i="1"/>
  <c r="S139" i="1"/>
  <c r="R139" i="1"/>
  <c r="P139" i="1"/>
  <c r="Q139" i="1" s="1"/>
  <c r="O139" i="1"/>
  <c r="N139" i="1"/>
  <c r="K139" i="1"/>
  <c r="J139" i="1"/>
  <c r="I139" i="1"/>
  <c r="G139" i="1"/>
  <c r="F139" i="1"/>
  <c r="E139" i="1"/>
  <c r="D139" i="1"/>
  <c r="C139" i="1"/>
  <c r="AI138" i="1"/>
  <c r="AE138" i="1"/>
  <c r="X138" i="1"/>
  <c r="U138" i="1"/>
  <c r="S138" i="1"/>
  <c r="P138" i="1"/>
  <c r="R138" i="1" s="1"/>
  <c r="K138" i="1"/>
  <c r="J138" i="1"/>
  <c r="N138" i="1" s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Q137" i="1"/>
  <c r="P137" i="1"/>
  <c r="K137" i="1"/>
  <c r="J137" i="1"/>
  <c r="N137" i="1" s="1"/>
  <c r="I137" i="1"/>
  <c r="G137" i="1"/>
  <c r="F137" i="1"/>
  <c r="E137" i="1"/>
  <c r="D137" i="1"/>
  <c r="C137" i="1"/>
  <c r="AI136" i="1"/>
  <c r="AE136" i="1"/>
  <c r="Z136" i="1"/>
  <c r="X136" i="1"/>
  <c r="U136" i="1"/>
  <c r="S136" i="1"/>
  <c r="Q136" i="1"/>
  <c r="P136" i="1"/>
  <c r="R136" i="1" s="1"/>
  <c r="N136" i="1"/>
  <c r="K136" i="1"/>
  <c r="J136" i="1"/>
  <c r="I136" i="1"/>
  <c r="G136" i="1"/>
  <c r="F136" i="1"/>
  <c r="E136" i="1"/>
  <c r="D136" i="1"/>
  <c r="C136" i="1"/>
  <c r="AI135" i="1"/>
  <c r="AE135" i="1"/>
  <c r="Z135" i="1"/>
  <c r="X135" i="1"/>
  <c r="U135" i="1"/>
  <c r="S135" i="1"/>
  <c r="P135" i="1"/>
  <c r="Q135" i="1" s="1"/>
  <c r="N135" i="1"/>
  <c r="K135" i="1"/>
  <c r="J135" i="1"/>
  <c r="I135" i="1"/>
  <c r="G135" i="1"/>
  <c r="R135" i="1" s="1"/>
  <c r="F135" i="1"/>
  <c r="E135" i="1"/>
  <c r="D135" i="1"/>
  <c r="C135" i="1"/>
  <c r="AI134" i="1"/>
  <c r="AE134" i="1"/>
  <c r="X134" i="1"/>
  <c r="Z134" i="1" s="1"/>
  <c r="U134" i="1"/>
  <c r="S134" i="1"/>
  <c r="P134" i="1"/>
  <c r="K134" i="1"/>
  <c r="J134" i="1"/>
  <c r="N134" i="1" s="1"/>
  <c r="I134" i="1"/>
  <c r="G134" i="1"/>
  <c r="F134" i="1"/>
  <c r="E134" i="1"/>
  <c r="D134" i="1"/>
  <c r="C134" i="1"/>
  <c r="AI133" i="1"/>
  <c r="AE133" i="1"/>
  <c r="X133" i="1"/>
  <c r="Z133" i="1" s="1"/>
  <c r="U133" i="1"/>
  <c r="S133" i="1"/>
  <c r="P133" i="1"/>
  <c r="K133" i="1"/>
  <c r="N133" i="1" s="1"/>
  <c r="O133" i="1" s="1"/>
  <c r="J133" i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Q132" i="1"/>
  <c r="P132" i="1"/>
  <c r="K132" i="1"/>
  <c r="J132" i="1"/>
  <c r="I132" i="1"/>
  <c r="G132" i="1"/>
  <c r="R132" i="1" s="1"/>
  <c r="F132" i="1"/>
  <c r="E132" i="1"/>
  <c r="D132" i="1"/>
  <c r="C132" i="1"/>
  <c r="AI131" i="1"/>
  <c r="AE131" i="1"/>
  <c r="Z131" i="1" s="1"/>
  <c r="X131" i="1"/>
  <c r="U131" i="1"/>
  <c r="S131" i="1"/>
  <c r="R131" i="1"/>
  <c r="P131" i="1"/>
  <c r="Q131" i="1" s="1"/>
  <c r="O131" i="1"/>
  <c r="N131" i="1"/>
  <c r="K131" i="1"/>
  <c r="J131" i="1"/>
  <c r="I131" i="1"/>
  <c r="G131" i="1"/>
  <c r="F131" i="1"/>
  <c r="E131" i="1"/>
  <c r="D131" i="1"/>
  <c r="C131" i="1"/>
  <c r="AI130" i="1"/>
  <c r="AE130" i="1"/>
  <c r="X130" i="1"/>
  <c r="U130" i="1"/>
  <c r="S130" i="1"/>
  <c r="P130" i="1"/>
  <c r="R130" i="1" s="1"/>
  <c r="O130" i="1"/>
  <c r="K130" i="1"/>
  <c r="J130" i="1"/>
  <c r="N130" i="1" s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R129" i="1"/>
  <c r="Q129" i="1"/>
  <c r="P129" i="1"/>
  <c r="K129" i="1"/>
  <c r="J129" i="1"/>
  <c r="N129" i="1" s="1"/>
  <c r="I129" i="1"/>
  <c r="G129" i="1"/>
  <c r="F129" i="1"/>
  <c r="E129" i="1"/>
  <c r="D129" i="1"/>
  <c r="C129" i="1"/>
  <c r="AI128" i="1"/>
  <c r="AE128" i="1"/>
  <c r="Z128" i="1" s="1"/>
  <c r="X128" i="1"/>
  <c r="U128" i="1"/>
  <c r="S128" i="1"/>
  <c r="Q128" i="1"/>
  <c r="P128" i="1"/>
  <c r="R128" i="1" s="1"/>
  <c r="O128" i="1"/>
  <c r="N128" i="1"/>
  <c r="K128" i="1"/>
  <c r="J128" i="1"/>
  <c r="I128" i="1"/>
  <c r="G128" i="1"/>
  <c r="F128" i="1"/>
  <c r="E128" i="1"/>
  <c r="D128" i="1"/>
  <c r="C128" i="1"/>
  <c r="AI127" i="1"/>
  <c r="AE127" i="1"/>
  <c r="Z127" i="1"/>
  <c r="X127" i="1"/>
  <c r="U127" i="1"/>
  <c r="S127" i="1"/>
  <c r="P127" i="1"/>
  <c r="Q127" i="1" s="1"/>
  <c r="N127" i="1"/>
  <c r="K127" i="1"/>
  <c r="J127" i="1"/>
  <c r="I127" i="1"/>
  <c r="G127" i="1"/>
  <c r="R127" i="1" s="1"/>
  <c r="F127" i="1"/>
  <c r="E127" i="1"/>
  <c r="D127" i="1"/>
  <c r="C127" i="1"/>
  <c r="AI126" i="1"/>
  <c r="AE126" i="1"/>
  <c r="X126" i="1"/>
  <c r="Z126" i="1" s="1"/>
  <c r="U126" i="1"/>
  <c r="S126" i="1"/>
  <c r="R126" i="1"/>
  <c r="P126" i="1"/>
  <c r="Q126" i="1" s="1"/>
  <c r="K126" i="1"/>
  <c r="J126" i="1"/>
  <c r="N126" i="1" s="1"/>
  <c r="I126" i="1"/>
  <c r="G126" i="1"/>
  <c r="F126" i="1"/>
  <c r="E126" i="1"/>
  <c r="D126" i="1"/>
  <c r="C126" i="1"/>
  <c r="AI125" i="1"/>
  <c r="AE125" i="1"/>
  <c r="X125" i="1"/>
  <c r="Z125" i="1" s="1"/>
  <c r="U125" i="1"/>
  <c r="S125" i="1"/>
  <c r="P125" i="1"/>
  <c r="K125" i="1"/>
  <c r="N125" i="1" s="1"/>
  <c r="J125" i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Q124" i="1"/>
  <c r="P124" i="1"/>
  <c r="K124" i="1"/>
  <c r="J124" i="1"/>
  <c r="I124" i="1"/>
  <c r="G124" i="1"/>
  <c r="R124" i="1" s="1"/>
  <c r="F124" i="1"/>
  <c r="E124" i="1"/>
  <c r="D124" i="1"/>
  <c r="C124" i="1"/>
  <c r="AI123" i="1"/>
  <c r="AE123" i="1"/>
  <c r="Z123" i="1" s="1"/>
  <c r="X123" i="1"/>
  <c r="U123" i="1"/>
  <c r="S123" i="1"/>
  <c r="P123" i="1"/>
  <c r="O123" i="1"/>
  <c r="N123" i="1"/>
  <c r="K123" i="1"/>
  <c r="J123" i="1"/>
  <c r="I123" i="1"/>
  <c r="G123" i="1"/>
  <c r="F123" i="1"/>
  <c r="E123" i="1"/>
  <c r="D123" i="1"/>
  <c r="C123" i="1"/>
  <c r="AI122" i="1"/>
  <c r="AE122" i="1"/>
  <c r="X122" i="1"/>
  <c r="Z122" i="1" s="1"/>
  <c r="U122" i="1"/>
  <c r="S122" i="1"/>
  <c r="P122" i="1"/>
  <c r="R122" i="1" s="1"/>
  <c r="N122" i="1"/>
  <c r="K122" i="1"/>
  <c r="J122" i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Q121" i="1"/>
  <c r="P121" i="1"/>
  <c r="K121" i="1"/>
  <c r="J121" i="1"/>
  <c r="N121" i="1" s="1"/>
  <c r="I121" i="1"/>
  <c r="G121" i="1"/>
  <c r="F121" i="1"/>
  <c r="E121" i="1"/>
  <c r="D121" i="1"/>
  <c r="C121" i="1"/>
  <c r="AI120" i="1"/>
  <c r="AE120" i="1"/>
  <c r="Z120" i="1"/>
  <c r="X120" i="1"/>
  <c r="U120" i="1"/>
  <c r="S120" i="1"/>
  <c r="P120" i="1"/>
  <c r="R120" i="1" s="1"/>
  <c r="N120" i="1"/>
  <c r="K120" i="1"/>
  <c r="J120" i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P119" i="1"/>
  <c r="Q119" i="1" s="1"/>
  <c r="K119" i="1"/>
  <c r="N119" i="1" s="1"/>
  <c r="J119" i="1"/>
  <c r="I119" i="1"/>
  <c r="G119" i="1"/>
  <c r="R119" i="1" s="1"/>
  <c r="F119" i="1"/>
  <c r="E119" i="1"/>
  <c r="D119" i="1"/>
  <c r="C119" i="1"/>
  <c r="AI118" i="1"/>
  <c r="AE118" i="1"/>
  <c r="X118" i="1"/>
  <c r="Z118" i="1" s="1"/>
  <c r="U118" i="1"/>
  <c r="S118" i="1"/>
  <c r="P118" i="1"/>
  <c r="R118" i="1" s="1"/>
  <c r="K118" i="1"/>
  <c r="J118" i="1"/>
  <c r="N118" i="1" s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P117" i="1"/>
  <c r="N117" i="1"/>
  <c r="O117" i="1" s="1"/>
  <c r="K117" i="1"/>
  <c r="J117" i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Q116" i="1"/>
  <c r="P116" i="1"/>
  <c r="K116" i="1"/>
  <c r="J116" i="1"/>
  <c r="N116" i="1" s="1"/>
  <c r="I116" i="1"/>
  <c r="G116" i="1"/>
  <c r="F116" i="1"/>
  <c r="E116" i="1"/>
  <c r="D116" i="1"/>
  <c r="C116" i="1"/>
  <c r="AI115" i="1"/>
  <c r="AG115" i="1"/>
  <c r="AE115" i="1"/>
  <c r="Z115" i="1" s="1"/>
  <c r="X115" i="1"/>
  <c r="U115" i="1"/>
  <c r="S115" i="1"/>
  <c r="P115" i="1"/>
  <c r="R115" i="1" s="1"/>
  <c r="O115" i="1"/>
  <c r="N115" i="1"/>
  <c r="K115" i="1"/>
  <c r="J115" i="1"/>
  <c r="I115" i="1"/>
  <c r="G115" i="1"/>
  <c r="F115" i="1"/>
  <c r="E115" i="1"/>
  <c r="D115" i="1"/>
  <c r="C115" i="1"/>
  <c r="AI114" i="1"/>
  <c r="AE114" i="1"/>
  <c r="Z114" i="1"/>
  <c r="X114" i="1"/>
  <c r="U114" i="1"/>
  <c r="S114" i="1"/>
  <c r="P114" i="1"/>
  <c r="R114" i="1" s="1"/>
  <c r="N114" i="1"/>
  <c r="AG114" i="1" s="1"/>
  <c r="K114" i="1"/>
  <c r="J114" i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R113" i="1"/>
  <c r="Q113" i="1"/>
  <c r="P113" i="1"/>
  <c r="K113" i="1"/>
  <c r="J113" i="1"/>
  <c r="N113" i="1" s="1"/>
  <c r="I113" i="1"/>
  <c r="G113" i="1"/>
  <c r="F113" i="1"/>
  <c r="E113" i="1"/>
  <c r="D113" i="1"/>
  <c r="C113" i="1"/>
  <c r="AI112" i="1"/>
  <c r="AE112" i="1"/>
  <c r="Z112" i="1"/>
  <c r="X112" i="1"/>
  <c r="U112" i="1"/>
  <c r="S112" i="1"/>
  <c r="P112" i="1"/>
  <c r="R112" i="1" s="1"/>
  <c r="N112" i="1"/>
  <c r="AG112" i="1" s="1"/>
  <c r="K112" i="1"/>
  <c r="J112" i="1"/>
  <c r="I112" i="1"/>
  <c r="G112" i="1"/>
  <c r="F112" i="1"/>
  <c r="E112" i="1"/>
  <c r="D112" i="1"/>
  <c r="C112" i="1"/>
  <c r="AI111" i="1"/>
  <c r="AE111" i="1"/>
  <c r="Z111" i="1"/>
  <c r="X111" i="1"/>
  <c r="U111" i="1"/>
  <c r="S111" i="1"/>
  <c r="P111" i="1"/>
  <c r="Q111" i="1" s="1"/>
  <c r="K111" i="1"/>
  <c r="J111" i="1"/>
  <c r="N111" i="1" s="1"/>
  <c r="I111" i="1"/>
  <c r="G111" i="1"/>
  <c r="R111" i="1" s="1"/>
  <c r="F111" i="1"/>
  <c r="E111" i="1"/>
  <c r="D111" i="1"/>
  <c r="C111" i="1"/>
  <c r="AI110" i="1"/>
  <c r="AE110" i="1"/>
  <c r="X110" i="1"/>
  <c r="Z110" i="1" s="1"/>
  <c r="U110" i="1"/>
  <c r="S110" i="1"/>
  <c r="P110" i="1"/>
  <c r="K110" i="1"/>
  <c r="J110" i="1"/>
  <c r="N110" i="1" s="1"/>
  <c r="I110" i="1"/>
  <c r="G110" i="1"/>
  <c r="F110" i="1"/>
  <c r="E110" i="1"/>
  <c r="D110" i="1"/>
  <c r="C110" i="1"/>
  <c r="AI109" i="1"/>
  <c r="AE109" i="1"/>
  <c r="Z109" i="1"/>
  <c r="X109" i="1"/>
  <c r="U109" i="1"/>
  <c r="S109" i="1"/>
  <c r="P109" i="1"/>
  <c r="N109" i="1"/>
  <c r="O109" i="1" s="1"/>
  <c r="K109" i="1"/>
  <c r="J109" i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R108" i="1"/>
  <c r="P108" i="1"/>
  <c r="Q108" i="1" s="1"/>
  <c r="K108" i="1"/>
  <c r="J108" i="1"/>
  <c r="N108" i="1" s="1"/>
  <c r="I108" i="1"/>
  <c r="G108" i="1"/>
  <c r="F108" i="1"/>
  <c r="E108" i="1"/>
  <c r="D108" i="1"/>
  <c r="C108" i="1"/>
  <c r="AI107" i="1"/>
  <c r="AE107" i="1"/>
  <c r="X107" i="1"/>
  <c r="Z107" i="1" s="1"/>
  <c r="U107" i="1"/>
  <c r="S107" i="1"/>
  <c r="R107" i="1"/>
  <c r="P107" i="1"/>
  <c r="Q107" i="1" s="1"/>
  <c r="K107" i="1"/>
  <c r="J107" i="1"/>
  <c r="N107" i="1" s="1"/>
  <c r="I107" i="1"/>
  <c r="G107" i="1"/>
  <c r="F107" i="1"/>
  <c r="E107" i="1"/>
  <c r="D107" i="1"/>
  <c r="C107" i="1"/>
  <c r="AI106" i="1"/>
  <c r="AE106" i="1"/>
  <c r="Z106" i="1"/>
  <c r="X106" i="1"/>
  <c r="U106" i="1"/>
  <c r="S106" i="1"/>
  <c r="P106" i="1"/>
  <c r="R106" i="1" s="1"/>
  <c r="K106" i="1"/>
  <c r="J106" i="1"/>
  <c r="N106" i="1" s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Q105" i="1"/>
  <c r="P105" i="1"/>
  <c r="K105" i="1"/>
  <c r="J105" i="1"/>
  <c r="N105" i="1" s="1"/>
  <c r="I105" i="1"/>
  <c r="G105" i="1"/>
  <c r="R105" i="1" s="1"/>
  <c r="F105" i="1"/>
  <c r="E105" i="1"/>
  <c r="D105" i="1"/>
  <c r="C105" i="1"/>
  <c r="AI104" i="1"/>
  <c r="AE104" i="1"/>
  <c r="Z104" i="1" s="1"/>
  <c r="X104" i="1"/>
  <c r="U104" i="1"/>
  <c r="S104" i="1"/>
  <c r="P104" i="1"/>
  <c r="N104" i="1"/>
  <c r="O104" i="1" s="1"/>
  <c r="K104" i="1"/>
  <c r="J104" i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P103" i="1"/>
  <c r="R103" i="1" s="1"/>
  <c r="N103" i="1"/>
  <c r="K103" i="1"/>
  <c r="J103" i="1"/>
  <c r="I103" i="1"/>
  <c r="G103" i="1"/>
  <c r="F103" i="1"/>
  <c r="E103" i="1"/>
  <c r="D103" i="1"/>
  <c r="C103" i="1"/>
  <c r="AI102" i="1"/>
  <c r="AE102" i="1"/>
  <c r="X102" i="1"/>
  <c r="Z102" i="1" s="1"/>
  <c r="U102" i="1"/>
  <c r="S102" i="1"/>
  <c r="P102" i="1"/>
  <c r="Q102" i="1" s="1"/>
  <c r="K102" i="1"/>
  <c r="J102" i="1"/>
  <c r="N102" i="1" s="1"/>
  <c r="I102" i="1"/>
  <c r="G102" i="1"/>
  <c r="F102" i="1"/>
  <c r="E102" i="1"/>
  <c r="D102" i="1"/>
  <c r="C102" i="1"/>
  <c r="AI101" i="1"/>
  <c r="AE101" i="1"/>
  <c r="X101" i="1"/>
  <c r="Z101" i="1" s="1"/>
  <c r="U101" i="1"/>
  <c r="S101" i="1"/>
  <c r="P101" i="1"/>
  <c r="K101" i="1"/>
  <c r="N101" i="1" s="1"/>
  <c r="J101" i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Q100" i="1"/>
  <c r="P100" i="1"/>
  <c r="K100" i="1"/>
  <c r="J100" i="1"/>
  <c r="N100" i="1" s="1"/>
  <c r="I100" i="1"/>
  <c r="G100" i="1"/>
  <c r="R100" i="1" s="1"/>
  <c r="F100" i="1"/>
  <c r="E100" i="1"/>
  <c r="D100" i="1"/>
  <c r="C100" i="1"/>
  <c r="AI99" i="1"/>
  <c r="AE99" i="1"/>
  <c r="Z99" i="1" s="1"/>
  <c r="X99" i="1"/>
  <c r="U99" i="1"/>
  <c r="S99" i="1"/>
  <c r="Q99" i="1"/>
  <c r="P99" i="1"/>
  <c r="R99" i="1" s="1"/>
  <c r="AG99" i="1" s="1"/>
  <c r="O99" i="1"/>
  <c r="N99" i="1"/>
  <c r="K99" i="1"/>
  <c r="J99" i="1"/>
  <c r="I99" i="1"/>
  <c r="G99" i="1"/>
  <c r="F99" i="1"/>
  <c r="E99" i="1"/>
  <c r="D99" i="1"/>
  <c r="C99" i="1"/>
  <c r="AI98" i="1"/>
  <c r="AE98" i="1"/>
  <c r="X98" i="1"/>
  <c r="Z98" i="1" s="1"/>
  <c r="U98" i="1"/>
  <c r="S98" i="1"/>
  <c r="P98" i="1"/>
  <c r="R98" i="1" s="1"/>
  <c r="N98" i="1"/>
  <c r="K98" i="1"/>
  <c r="J98" i="1"/>
  <c r="I98" i="1"/>
  <c r="G98" i="1"/>
  <c r="F98" i="1"/>
  <c r="E98" i="1"/>
  <c r="D98" i="1"/>
  <c r="C98" i="1"/>
  <c r="AI97" i="1"/>
  <c r="AE97" i="1"/>
  <c r="X97" i="1"/>
  <c r="Z97" i="1" s="1"/>
  <c r="U97" i="1"/>
  <c r="S97" i="1"/>
  <c r="Q97" i="1"/>
  <c r="P97" i="1"/>
  <c r="K97" i="1"/>
  <c r="J97" i="1"/>
  <c r="N97" i="1" s="1"/>
  <c r="I97" i="1"/>
  <c r="G97" i="1"/>
  <c r="F97" i="1"/>
  <c r="E97" i="1"/>
  <c r="D97" i="1"/>
  <c r="C97" i="1"/>
  <c r="AI96" i="1"/>
  <c r="AE96" i="1"/>
  <c r="Z96" i="1"/>
  <c r="X96" i="1"/>
  <c r="U96" i="1"/>
  <c r="S96" i="1"/>
  <c r="P96" i="1"/>
  <c r="R96" i="1" s="1"/>
  <c r="N96" i="1"/>
  <c r="K96" i="1"/>
  <c r="J96" i="1"/>
  <c r="I96" i="1"/>
  <c r="G96" i="1"/>
  <c r="F96" i="1"/>
  <c r="E96" i="1"/>
  <c r="D96" i="1"/>
  <c r="C96" i="1"/>
  <c r="AI95" i="1"/>
  <c r="AE95" i="1"/>
  <c r="X95" i="1"/>
  <c r="Z95" i="1" s="1"/>
  <c r="U95" i="1"/>
  <c r="S95" i="1"/>
  <c r="P95" i="1"/>
  <c r="R95" i="1" s="1"/>
  <c r="N95" i="1"/>
  <c r="K95" i="1"/>
  <c r="J95" i="1"/>
  <c r="I95" i="1"/>
  <c r="G95" i="1"/>
  <c r="F95" i="1"/>
  <c r="E95" i="1"/>
  <c r="D95" i="1"/>
  <c r="C95" i="1"/>
  <c r="AI94" i="1"/>
  <c r="AE94" i="1"/>
  <c r="X94" i="1"/>
  <c r="Z94" i="1" s="1"/>
  <c r="U94" i="1"/>
  <c r="S94" i="1"/>
  <c r="R94" i="1"/>
  <c r="Q94" i="1"/>
  <c r="P94" i="1"/>
  <c r="K94" i="1"/>
  <c r="J94" i="1"/>
  <c r="N94" i="1" s="1"/>
  <c r="I94" i="1"/>
  <c r="G94" i="1"/>
  <c r="F94" i="1"/>
  <c r="E94" i="1"/>
  <c r="D94" i="1"/>
  <c r="C94" i="1"/>
  <c r="AI93" i="1"/>
  <c r="AE93" i="1"/>
  <c r="X93" i="1"/>
  <c r="Z93" i="1" s="1"/>
  <c r="U93" i="1"/>
  <c r="S93" i="1"/>
  <c r="P93" i="1"/>
  <c r="N93" i="1"/>
  <c r="O93" i="1" s="1"/>
  <c r="K93" i="1"/>
  <c r="J93" i="1"/>
  <c r="I93" i="1"/>
  <c r="G93" i="1"/>
  <c r="F93" i="1"/>
  <c r="E93" i="1"/>
  <c r="D93" i="1"/>
  <c r="C93" i="1"/>
  <c r="AI92" i="1"/>
  <c r="AE92" i="1"/>
  <c r="X92" i="1"/>
  <c r="Z92" i="1" s="1"/>
  <c r="U92" i="1"/>
  <c r="S92" i="1"/>
  <c r="P92" i="1"/>
  <c r="Q92" i="1" s="1"/>
  <c r="K92" i="1"/>
  <c r="J92" i="1"/>
  <c r="N92" i="1" s="1"/>
  <c r="I92" i="1"/>
  <c r="G92" i="1"/>
  <c r="F92" i="1"/>
  <c r="E92" i="1"/>
  <c r="D92" i="1"/>
  <c r="C92" i="1"/>
  <c r="AI91" i="1"/>
  <c r="AE91" i="1"/>
  <c r="X91" i="1"/>
  <c r="U91" i="1"/>
  <c r="S91" i="1"/>
  <c r="R91" i="1"/>
  <c r="P91" i="1"/>
  <c r="Q91" i="1" s="1"/>
  <c r="K91" i="1"/>
  <c r="J91" i="1"/>
  <c r="N91" i="1" s="1"/>
  <c r="I91" i="1"/>
  <c r="G91" i="1"/>
  <c r="F91" i="1"/>
  <c r="E91" i="1"/>
  <c r="D91" i="1"/>
  <c r="C91" i="1"/>
  <c r="AI90" i="1"/>
  <c r="AE90" i="1"/>
  <c r="Z90" i="1" s="1"/>
  <c r="X90" i="1"/>
  <c r="U90" i="1"/>
  <c r="S90" i="1"/>
  <c r="P90" i="1"/>
  <c r="R90" i="1" s="1"/>
  <c r="K90" i="1"/>
  <c r="J90" i="1"/>
  <c r="I90" i="1"/>
  <c r="G90" i="1"/>
  <c r="F90" i="1"/>
  <c r="E90" i="1"/>
  <c r="D90" i="1"/>
  <c r="C90" i="1"/>
  <c r="AI89" i="1"/>
  <c r="AE89" i="1"/>
  <c r="X89" i="1"/>
  <c r="Z89" i="1" s="1"/>
  <c r="U89" i="1"/>
  <c r="S89" i="1"/>
  <c r="R89" i="1"/>
  <c r="Q89" i="1"/>
  <c r="P89" i="1"/>
  <c r="K89" i="1"/>
  <c r="J89" i="1"/>
  <c r="N89" i="1" s="1"/>
  <c r="I89" i="1"/>
  <c r="G89" i="1"/>
  <c r="F89" i="1"/>
  <c r="E89" i="1"/>
  <c r="D89" i="1"/>
  <c r="C89" i="1"/>
  <c r="AI88" i="1"/>
  <c r="AE88" i="1"/>
  <c r="Z88" i="1" s="1"/>
  <c r="X88" i="1"/>
  <c r="U88" i="1"/>
  <c r="S88" i="1"/>
  <c r="P88" i="1"/>
  <c r="R88" i="1" s="1"/>
  <c r="N88" i="1"/>
  <c r="AG88" i="1" s="1"/>
  <c r="K88" i="1"/>
  <c r="J88" i="1"/>
  <c r="I88" i="1"/>
  <c r="G88" i="1"/>
  <c r="F88" i="1"/>
  <c r="E88" i="1"/>
  <c r="D88" i="1"/>
  <c r="C88" i="1"/>
  <c r="AI87" i="1"/>
  <c r="AE87" i="1"/>
  <c r="X87" i="1"/>
  <c r="Z87" i="1" s="1"/>
  <c r="U87" i="1"/>
  <c r="S87" i="1"/>
  <c r="Q87" i="1"/>
  <c r="P87" i="1"/>
  <c r="R87" i="1" s="1"/>
  <c r="K87" i="1"/>
  <c r="J87" i="1"/>
  <c r="N87" i="1" s="1"/>
  <c r="I87" i="1"/>
  <c r="G87" i="1"/>
  <c r="F87" i="1"/>
  <c r="E87" i="1"/>
  <c r="D87" i="1"/>
  <c r="C87" i="1"/>
  <c r="AI86" i="1"/>
  <c r="AE86" i="1"/>
  <c r="Z86" i="1"/>
  <c r="X86" i="1"/>
  <c r="U86" i="1"/>
  <c r="S86" i="1"/>
  <c r="P86" i="1"/>
  <c r="K86" i="1"/>
  <c r="J86" i="1"/>
  <c r="N86" i="1" s="1"/>
  <c r="I86" i="1"/>
  <c r="G86" i="1"/>
  <c r="F86" i="1"/>
  <c r="E86" i="1"/>
  <c r="D86" i="1"/>
  <c r="C86" i="1"/>
  <c r="AI85" i="1"/>
  <c r="AE85" i="1"/>
  <c r="Z85" i="1"/>
  <c r="X85" i="1"/>
  <c r="U85" i="1"/>
  <c r="S85" i="1"/>
  <c r="P85" i="1"/>
  <c r="O85" i="1"/>
  <c r="N85" i="1"/>
  <c r="K85" i="1"/>
  <c r="J85" i="1"/>
  <c r="I85" i="1"/>
  <c r="G85" i="1"/>
  <c r="F85" i="1"/>
  <c r="E85" i="1"/>
  <c r="D85" i="1"/>
  <c r="C85" i="1"/>
  <c r="AI84" i="1"/>
  <c r="AE84" i="1"/>
  <c r="X84" i="1"/>
  <c r="Z84" i="1" s="1"/>
  <c r="U84" i="1"/>
  <c r="S84" i="1"/>
  <c r="R84" i="1"/>
  <c r="P84" i="1"/>
  <c r="Q84" i="1" s="1"/>
  <c r="K84" i="1"/>
  <c r="J84" i="1"/>
  <c r="N84" i="1" s="1"/>
  <c r="I84" i="1"/>
  <c r="G84" i="1"/>
  <c r="F84" i="1"/>
  <c r="E84" i="1"/>
  <c r="D84" i="1"/>
  <c r="C84" i="1"/>
  <c r="AI83" i="1"/>
  <c r="AE83" i="1"/>
  <c r="X83" i="1"/>
  <c r="Z83" i="1" s="1"/>
  <c r="U83" i="1"/>
  <c r="S83" i="1"/>
  <c r="R83" i="1"/>
  <c r="P83" i="1"/>
  <c r="Q83" i="1" s="1"/>
  <c r="K83" i="1"/>
  <c r="J83" i="1"/>
  <c r="N83" i="1" s="1"/>
  <c r="I83" i="1"/>
  <c r="G83" i="1"/>
  <c r="F83" i="1"/>
  <c r="E83" i="1"/>
  <c r="D83" i="1"/>
  <c r="C83" i="1"/>
  <c r="AI82" i="1"/>
  <c r="AE82" i="1"/>
  <c r="Z82" i="1" s="1"/>
  <c r="X82" i="1"/>
  <c r="U82" i="1"/>
  <c r="S82" i="1"/>
  <c r="P82" i="1"/>
  <c r="R82" i="1" s="1"/>
  <c r="K82" i="1"/>
  <c r="J82" i="1"/>
  <c r="N82" i="1" s="1"/>
  <c r="I82" i="1"/>
  <c r="G82" i="1"/>
  <c r="F82" i="1"/>
  <c r="E82" i="1"/>
  <c r="D82" i="1"/>
  <c r="C82" i="1"/>
  <c r="AI81" i="1"/>
  <c r="AE81" i="1"/>
  <c r="X81" i="1"/>
  <c r="Z81" i="1" s="1"/>
  <c r="U81" i="1"/>
  <c r="S81" i="1"/>
  <c r="Q81" i="1"/>
  <c r="P81" i="1"/>
  <c r="K81" i="1"/>
  <c r="J81" i="1"/>
  <c r="N81" i="1" s="1"/>
  <c r="I81" i="1"/>
  <c r="G81" i="1"/>
  <c r="R81" i="1" s="1"/>
  <c r="F81" i="1"/>
  <c r="E81" i="1"/>
  <c r="D81" i="1"/>
  <c r="C81" i="1"/>
  <c r="AI80" i="1"/>
  <c r="AE80" i="1"/>
  <c r="Z80" i="1" s="1"/>
  <c r="X80" i="1"/>
  <c r="U80" i="1"/>
  <c r="S80" i="1"/>
  <c r="P80" i="1"/>
  <c r="R80" i="1" s="1"/>
  <c r="N80" i="1"/>
  <c r="O80" i="1" s="1"/>
  <c r="K80" i="1"/>
  <c r="J80" i="1"/>
  <c r="I80" i="1"/>
  <c r="G80" i="1"/>
  <c r="F80" i="1"/>
  <c r="E80" i="1"/>
  <c r="D80" i="1"/>
  <c r="C80" i="1"/>
  <c r="AI79" i="1"/>
  <c r="AE79" i="1"/>
  <c r="X79" i="1"/>
  <c r="Z79" i="1" s="1"/>
  <c r="U79" i="1"/>
  <c r="S79" i="1"/>
  <c r="Q79" i="1"/>
  <c r="P79" i="1"/>
  <c r="R79" i="1" s="1"/>
  <c r="K79" i="1"/>
  <c r="J79" i="1"/>
  <c r="N79" i="1" s="1"/>
  <c r="I79" i="1"/>
  <c r="G79" i="1"/>
  <c r="F79" i="1"/>
  <c r="E79" i="1"/>
  <c r="D79" i="1"/>
  <c r="C79" i="1"/>
  <c r="AI78" i="1"/>
  <c r="AE78" i="1"/>
  <c r="Z78" i="1"/>
  <c r="X78" i="1"/>
  <c r="U78" i="1"/>
  <c r="S78" i="1"/>
  <c r="P78" i="1"/>
  <c r="Q78" i="1" s="1"/>
  <c r="K78" i="1"/>
  <c r="J78" i="1"/>
  <c r="N78" i="1" s="1"/>
  <c r="I78" i="1"/>
  <c r="G78" i="1"/>
  <c r="F78" i="1"/>
  <c r="E78" i="1"/>
  <c r="D78" i="1"/>
  <c r="C78" i="1"/>
  <c r="AI77" i="1"/>
  <c r="AE77" i="1"/>
  <c r="Z77" i="1" s="1"/>
  <c r="X77" i="1"/>
  <c r="U77" i="1"/>
  <c r="S77" i="1"/>
  <c r="P77" i="1"/>
  <c r="K77" i="1"/>
  <c r="N77" i="1" s="1"/>
  <c r="J77" i="1"/>
  <c r="I77" i="1"/>
  <c r="G77" i="1"/>
  <c r="F77" i="1"/>
  <c r="E77" i="1"/>
  <c r="D77" i="1"/>
  <c r="C77" i="1"/>
  <c r="AI76" i="1"/>
  <c r="AE76" i="1"/>
  <c r="X76" i="1"/>
  <c r="Z76" i="1" s="1"/>
  <c r="U76" i="1"/>
  <c r="S76" i="1"/>
  <c r="R76" i="1"/>
  <c r="P76" i="1"/>
  <c r="Q76" i="1" s="1"/>
  <c r="K76" i="1"/>
  <c r="J76" i="1"/>
  <c r="N76" i="1" s="1"/>
  <c r="I76" i="1"/>
  <c r="G76" i="1"/>
  <c r="F76" i="1"/>
  <c r="E76" i="1"/>
  <c r="D76" i="1"/>
  <c r="C76" i="1"/>
  <c r="AI75" i="1"/>
  <c r="AE75" i="1"/>
  <c r="X75" i="1"/>
  <c r="U75" i="1"/>
  <c r="S75" i="1"/>
  <c r="Q75" i="1"/>
  <c r="P75" i="1"/>
  <c r="R75" i="1" s="1"/>
  <c r="K75" i="1"/>
  <c r="N75" i="1" s="1"/>
  <c r="J75" i="1"/>
  <c r="I75" i="1"/>
  <c r="G75" i="1"/>
  <c r="F75" i="1"/>
  <c r="E75" i="1"/>
  <c r="D75" i="1"/>
  <c r="C75" i="1"/>
  <c r="AI74" i="1"/>
  <c r="AE74" i="1"/>
  <c r="Z74" i="1" s="1"/>
  <c r="X74" i="1"/>
  <c r="U74" i="1"/>
  <c r="S74" i="1"/>
  <c r="P74" i="1"/>
  <c r="O74" i="1"/>
  <c r="N74" i="1"/>
  <c r="K74" i="1"/>
  <c r="J74" i="1"/>
  <c r="I74" i="1"/>
  <c r="G74" i="1"/>
  <c r="F74" i="1"/>
  <c r="E74" i="1"/>
  <c r="D74" i="1"/>
  <c r="C74" i="1"/>
  <c r="AI73" i="1"/>
  <c r="AE73" i="1"/>
  <c r="X73" i="1"/>
  <c r="Z73" i="1" s="1"/>
  <c r="U73" i="1"/>
  <c r="S73" i="1"/>
  <c r="R73" i="1"/>
  <c r="Q73" i="1"/>
  <c r="P73" i="1"/>
  <c r="K73" i="1"/>
  <c r="J73" i="1"/>
  <c r="I73" i="1"/>
  <c r="G73" i="1"/>
  <c r="F73" i="1"/>
  <c r="E73" i="1"/>
  <c r="D73" i="1"/>
  <c r="C73" i="1"/>
  <c r="AI72" i="1"/>
  <c r="AE72" i="1"/>
  <c r="Z72" i="1"/>
  <c r="X72" i="1"/>
  <c r="U72" i="1"/>
  <c r="S72" i="1"/>
  <c r="P72" i="1"/>
  <c r="Q72" i="1" s="1"/>
  <c r="N72" i="1"/>
  <c r="K72" i="1"/>
  <c r="J72" i="1"/>
  <c r="I72" i="1"/>
  <c r="G72" i="1"/>
  <c r="F72" i="1"/>
  <c r="E72" i="1"/>
  <c r="D72" i="1"/>
  <c r="C72" i="1"/>
  <c r="AI71" i="1"/>
  <c r="AE71" i="1"/>
  <c r="X71" i="1"/>
  <c r="Z71" i="1" s="1"/>
  <c r="U71" i="1"/>
  <c r="S71" i="1"/>
  <c r="P71" i="1"/>
  <c r="K71" i="1"/>
  <c r="J71" i="1"/>
  <c r="N71" i="1" s="1"/>
  <c r="O71" i="1" s="1"/>
  <c r="I71" i="1"/>
  <c r="G71" i="1"/>
  <c r="F71" i="1"/>
  <c r="E71" i="1"/>
  <c r="D71" i="1"/>
  <c r="C71" i="1"/>
  <c r="AI70" i="1"/>
  <c r="AE70" i="1"/>
  <c r="X70" i="1"/>
  <c r="Z70" i="1" s="1"/>
  <c r="U70" i="1"/>
  <c r="S70" i="1"/>
  <c r="Q70" i="1"/>
  <c r="P70" i="1"/>
  <c r="K70" i="1"/>
  <c r="J70" i="1"/>
  <c r="N70" i="1" s="1"/>
  <c r="I70" i="1"/>
  <c r="G70" i="1"/>
  <c r="R70" i="1" s="1"/>
  <c r="F70" i="1"/>
  <c r="E70" i="1"/>
  <c r="D70" i="1"/>
  <c r="C70" i="1"/>
  <c r="AI69" i="1"/>
  <c r="AE69" i="1"/>
  <c r="Z69" i="1" s="1"/>
  <c r="X69" i="1"/>
  <c r="U69" i="1"/>
  <c r="S69" i="1"/>
  <c r="P69" i="1"/>
  <c r="R69" i="1" s="1"/>
  <c r="N69" i="1"/>
  <c r="AG69" i="1" s="1"/>
  <c r="K69" i="1"/>
  <c r="J69" i="1"/>
  <c r="I69" i="1"/>
  <c r="G69" i="1"/>
  <c r="F69" i="1"/>
  <c r="E69" i="1"/>
  <c r="D69" i="1"/>
  <c r="C69" i="1"/>
  <c r="AI68" i="1"/>
  <c r="AE68" i="1"/>
  <c r="Z68" i="1"/>
  <c r="X68" i="1"/>
  <c r="U68" i="1"/>
  <c r="S68" i="1"/>
  <c r="Q68" i="1"/>
  <c r="P68" i="1"/>
  <c r="R68" i="1" s="1"/>
  <c r="N68" i="1"/>
  <c r="K68" i="1"/>
  <c r="J68" i="1"/>
  <c r="I68" i="1"/>
  <c r="G68" i="1"/>
  <c r="F68" i="1"/>
  <c r="E68" i="1"/>
  <c r="D68" i="1"/>
  <c r="C68" i="1"/>
  <c r="AI67" i="1"/>
  <c r="AE67" i="1"/>
  <c r="Z67" i="1"/>
  <c r="X67" i="1"/>
  <c r="U67" i="1"/>
  <c r="S67" i="1"/>
  <c r="Q67" i="1"/>
  <c r="P67" i="1"/>
  <c r="N67" i="1"/>
  <c r="K67" i="1"/>
  <c r="J67" i="1"/>
  <c r="I67" i="1"/>
  <c r="G67" i="1"/>
  <c r="R67" i="1" s="1"/>
  <c r="F67" i="1"/>
  <c r="E67" i="1"/>
  <c r="D67" i="1"/>
  <c r="C67" i="1"/>
  <c r="AI66" i="1"/>
  <c r="AE66" i="1"/>
  <c r="Z66" i="1" s="1"/>
  <c r="X66" i="1"/>
  <c r="U66" i="1"/>
  <c r="S66" i="1"/>
  <c r="P66" i="1"/>
  <c r="N66" i="1"/>
  <c r="O66" i="1" s="1"/>
  <c r="K66" i="1"/>
  <c r="J66" i="1"/>
  <c r="I66" i="1"/>
  <c r="G66" i="1"/>
  <c r="F66" i="1"/>
  <c r="E66" i="1"/>
  <c r="D66" i="1"/>
  <c r="C66" i="1"/>
  <c r="AI65" i="1"/>
  <c r="AE65" i="1"/>
  <c r="X65" i="1"/>
  <c r="Z65" i="1" s="1"/>
  <c r="U65" i="1"/>
  <c r="S65" i="1"/>
  <c r="R65" i="1"/>
  <c r="P65" i="1"/>
  <c r="Q65" i="1" s="1"/>
  <c r="K65" i="1"/>
  <c r="J65" i="1"/>
  <c r="I65" i="1"/>
  <c r="G65" i="1"/>
  <c r="F65" i="1"/>
  <c r="E65" i="1"/>
  <c r="D65" i="1"/>
  <c r="C65" i="1"/>
  <c r="AI64" i="1"/>
  <c r="AE64" i="1"/>
  <c r="X64" i="1"/>
  <c r="U64" i="1"/>
  <c r="S64" i="1"/>
  <c r="R64" i="1"/>
  <c r="Q64" i="1"/>
  <c r="P64" i="1"/>
  <c r="K64" i="1"/>
  <c r="N64" i="1" s="1"/>
  <c r="J64" i="1"/>
  <c r="I64" i="1"/>
  <c r="G64" i="1"/>
  <c r="F64" i="1"/>
  <c r="E64" i="1"/>
  <c r="D64" i="1"/>
  <c r="C64" i="1"/>
  <c r="AI63" i="1"/>
  <c r="AE63" i="1"/>
  <c r="X63" i="1"/>
  <c r="Z63" i="1" s="1"/>
  <c r="U63" i="1"/>
  <c r="S63" i="1"/>
  <c r="P63" i="1"/>
  <c r="Q63" i="1" s="1"/>
  <c r="K63" i="1"/>
  <c r="J63" i="1"/>
  <c r="N63" i="1" s="1"/>
  <c r="O63" i="1" s="1"/>
  <c r="I63" i="1"/>
  <c r="G63" i="1"/>
  <c r="R63" i="1" s="1"/>
  <c r="F63" i="1"/>
  <c r="E63" i="1"/>
  <c r="D63" i="1"/>
  <c r="C63" i="1"/>
  <c r="AI62" i="1"/>
  <c r="AE62" i="1"/>
  <c r="X62" i="1"/>
  <c r="Z62" i="1" s="1"/>
  <c r="U62" i="1"/>
  <c r="S62" i="1"/>
  <c r="Q62" i="1"/>
  <c r="P62" i="1"/>
  <c r="K62" i="1"/>
  <c r="J62" i="1"/>
  <c r="N62" i="1" s="1"/>
  <c r="I62" i="1"/>
  <c r="G62" i="1"/>
  <c r="F62" i="1"/>
  <c r="E62" i="1"/>
  <c r="D62" i="1"/>
  <c r="C62" i="1"/>
  <c r="AI61" i="1"/>
  <c r="AE61" i="1"/>
  <c r="Z61" i="1" s="1"/>
  <c r="X61" i="1"/>
  <c r="U61" i="1"/>
  <c r="S61" i="1"/>
  <c r="P61" i="1"/>
  <c r="R61" i="1" s="1"/>
  <c r="N61" i="1"/>
  <c r="K61" i="1"/>
  <c r="J61" i="1"/>
  <c r="I61" i="1"/>
  <c r="G61" i="1"/>
  <c r="F61" i="1"/>
  <c r="E61" i="1"/>
  <c r="D61" i="1"/>
  <c r="C61" i="1"/>
  <c r="AI60" i="1"/>
  <c r="AE60" i="1"/>
  <c r="X60" i="1"/>
  <c r="Z60" i="1" s="1"/>
  <c r="U60" i="1"/>
  <c r="S60" i="1"/>
  <c r="Q60" i="1"/>
  <c r="P60" i="1"/>
  <c r="R60" i="1" s="1"/>
  <c r="N60" i="1"/>
  <c r="K60" i="1"/>
  <c r="J60" i="1"/>
  <c r="I60" i="1"/>
  <c r="G60" i="1"/>
  <c r="F60" i="1"/>
  <c r="E60" i="1"/>
  <c r="D60" i="1"/>
  <c r="C60" i="1"/>
  <c r="AI59" i="1"/>
  <c r="AE59" i="1"/>
  <c r="Z59" i="1"/>
  <c r="X59" i="1"/>
  <c r="U59" i="1"/>
  <c r="S59" i="1"/>
  <c r="P59" i="1"/>
  <c r="Q59" i="1" s="1"/>
  <c r="N59" i="1"/>
  <c r="K59" i="1"/>
  <c r="J59" i="1"/>
  <c r="I59" i="1"/>
  <c r="G59" i="1"/>
  <c r="F59" i="1"/>
  <c r="E59" i="1"/>
  <c r="D59" i="1"/>
  <c r="C59" i="1"/>
  <c r="AI58" i="1"/>
  <c r="AE58" i="1"/>
  <c r="Z58" i="1"/>
  <c r="X58" i="1"/>
  <c r="U58" i="1"/>
  <c r="S58" i="1"/>
  <c r="P58" i="1"/>
  <c r="K58" i="1"/>
  <c r="N58" i="1" s="1"/>
  <c r="J58" i="1"/>
  <c r="I58" i="1"/>
  <c r="G58" i="1"/>
  <c r="F58" i="1"/>
  <c r="E58" i="1"/>
  <c r="D58" i="1"/>
  <c r="C58" i="1"/>
  <c r="AI57" i="1"/>
  <c r="AE57" i="1"/>
  <c r="X57" i="1"/>
  <c r="Z57" i="1" s="1"/>
  <c r="U57" i="1"/>
  <c r="S57" i="1"/>
  <c r="R57" i="1"/>
  <c r="P57" i="1"/>
  <c r="Q57" i="1" s="1"/>
  <c r="K57" i="1"/>
  <c r="J57" i="1"/>
  <c r="I57" i="1"/>
  <c r="G57" i="1"/>
  <c r="F57" i="1"/>
  <c r="E57" i="1"/>
  <c r="D57" i="1"/>
  <c r="C57" i="1"/>
  <c r="AI56" i="1"/>
  <c r="AE56" i="1"/>
  <c r="X56" i="1"/>
  <c r="Z56" i="1" s="1"/>
  <c r="U56" i="1"/>
  <c r="S56" i="1"/>
  <c r="Q56" i="1"/>
  <c r="P56" i="1"/>
  <c r="R56" i="1" s="1"/>
  <c r="K56" i="1"/>
  <c r="N56" i="1" s="1"/>
  <c r="J56" i="1"/>
  <c r="I56" i="1"/>
  <c r="G56" i="1"/>
  <c r="AG56" i="1" s="1"/>
  <c r="F56" i="1"/>
  <c r="E56" i="1"/>
  <c r="D56" i="1"/>
  <c r="C56" i="1"/>
  <c r="AI55" i="1"/>
  <c r="AE55" i="1"/>
  <c r="X55" i="1"/>
  <c r="Z55" i="1" s="1"/>
  <c r="U55" i="1"/>
  <c r="S55" i="1"/>
  <c r="P55" i="1"/>
  <c r="Q55" i="1" s="1"/>
  <c r="K55" i="1"/>
  <c r="N55" i="1" s="1"/>
  <c r="O55" i="1" s="1"/>
  <c r="J55" i="1"/>
  <c r="I55" i="1"/>
  <c r="G55" i="1"/>
  <c r="R55" i="1" s="1"/>
  <c r="F55" i="1"/>
  <c r="E55" i="1"/>
  <c r="D55" i="1"/>
  <c r="C55" i="1"/>
  <c r="AI54" i="1"/>
  <c r="AE54" i="1"/>
  <c r="X54" i="1"/>
  <c r="Z54" i="1" s="1"/>
  <c r="U54" i="1"/>
  <c r="S54" i="1"/>
  <c r="Q54" i="1"/>
  <c r="P54" i="1"/>
  <c r="K54" i="1"/>
  <c r="J54" i="1"/>
  <c r="N54" i="1" s="1"/>
  <c r="I54" i="1"/>
  <c r="G54" i="1"/>
  <c r="F54" i="1"/>
  <c r="E54" i="1"/>
  <c r="D54" i="1"/>
  <c r="C54" i="1"/>
  <c r="AI53" i="1"/>
  <c r="AE53" i="1"/>
  <c r="Z53" i="1"/>
  <c r="X53" i="1"/>
  <c r="U53" i="1"/>
  <c r="S53" i="1"/>
  <c r="Q53" i="1"/>
  <c r="P53" i="1"/>
  <c r="R53" i="1" s="1"/>
  <c r="N53" i="1"/>
  <c r="O53" i="1" s="1"/>
  <c r="K53" i="1"/>
  <c r="J53" i="1"/>
  <c r="I53" i="1"/>
  <c r="G53" i="1"/>
  <c r="F53" i="1"/>
  <c r="E53" i="1"/>
  <c r="D53" i="1"/>
  <c r="C53" i="1"/>
  <c r="AI52" i="1"/>
  <c r="AE52" i="1"/>
  <c r="Z52" i="1"/>
  <c r="X52" i="1"/>
  <c r="U52" i="1"/>
  <c r="S52" i="1"/>
  <c r="Q52" i="1"/>
  <c r="P52" i="1"/>
  <c r="R52" i="1" s="1"/>
  <c r="N52" i="1"/>
  <c r="K52" i="1"/>
  <c r="J52" i="1"/>
  <c r="I52" i="1"/>
  <c r="G52" i="1"/>
  <c r="F52" i="1"/>
  <c r="E52" i="1"/>
  <c r="D52" i="1"/>
  <c r="C52" i="1"/>
  <c r="AI51" i="1"/>
  <c r="AE51" i="1"/>
  <c r="Z51" i="1"/>
  <c r="X51" i="1"/>
  <c r="U51" i="1"/>
  <c r="S51" i="1"/>
  <c r="Q51" i="1"/>
  <c r="P51" i="1"/>
  <c r="N51" i="1"/>
  <c r="K51" i="1"/>
  <c r="J51" i="1"/>
  <c r="I51" i="1"/>
  <c r="G51" i="1"/>
  <c r="R51" i="1" s="1"/>
  <c r="F51" i="1"/>
  <c r="E51" i="1"/>
  <c r="D51" i="1"/>
  <c r="C51" i="1"/>
  <c r="AI50" i="1"/>
  <c r="AE50" i="1"/>
  <c r="X50" i="1"/>
  <c r="Z50" i="1" s="1"/>
  <c r="U50" i="1"/>
  <c r="S50" i="1"/>
  <c r="P50" i="1"/>
  <c r="K50" i="1"/>
  <c r="N50" i="1" s="1"/>
  <c r="J50" i="1"/>
  <c r="I50" i="1"/>
  <c r="G50" i="1"/>
  <c r="F50" i="1"/>
  <c r="E50" i="1"/>
  <c r="D50" i="1"/>
  <c r="C50" i="1"/>
  <c r="AI49" i="1"/>
  <c r="AE49" i="1"/>
  <c r="X49" i="1"/>
  <c r="Z49" i="1" s="1"/>
  <c r="U49" i="1"/>
  <c r="S49" i="1"/>
  <c r="P49" i="1"/>
  <c r="Q49" i="1" s="1"/>
  <c r="K49" i="1"/>
  <c r="J49" i="1"/>
  <c r="N49" i="1" s="1"/>
  <c r="I49" i="1"/>
  <c r="G49" i="1"/>
  <c r="R49" i="1" s="1"/>
  <c r="F49" i="1"/>
  <c r="E49" i="1"/>
  <c r="D49" i="1"/>
  <c r="C49" i="1"/>
  <c r="AI48" i="1"/>
  <c r="AE48" i="1"/>
  <c r="X48" i="1"/>
  <c r="U48" i="1"/>
  <c r="S48" i="1"/>
  <c r="P48" i="1"/>
  <c r="O48" i="1"/>
  <c r="K48" i="1"/>
  <c r="J48" i="1"/>
  <c r="N48" i="1" s="1"/>
  <c r="I48" i="1"/>
  <c r="G48" i="1"/>
  <c r="F48" i="1"/>
  <c r="E48" i="1"/>
  <c r="D48" i="1"/>
  <c r="C48" i="1"/>
  <c r="AI47" i="1"/>
  <c r="AE47" i="1"/>
  <c r="Z47" i="1"/>
  <c r="X47" i="1"/>
  <c r="U47" i="1"/>
  <c r="S47" i="1"/>
  <c r="Q47" i="1"/>
  <c r="P47" i="1"/>
  <c r="K47" i="1"/>
  <c r="N47" i="1" s="1"/>
  <c r="O47" i="1" s="1"/>
  <c r="J47" i="1"/>
  <c r="I47" i="1"/>
  <c r="G47" i="1"/>
  <c r="R47" i="1" s="1"/>
  <c r="F47" i="1"/>
  <c r="E47" i="1"/>
  <c r="D47" i="1"/>
  <c r="C47" i="1"/>
  <c r="AI46" i="1"/>
  <c r="AE46" i="1"/>
  <c r="Z46" i="1" s="1"/>
  <c r="X46" i="1"/>
  <c r="U46" i="1"/>
  <c r="S46" i="1"/>
  <c r="Q46" i="1"/>
  <c r="P46" i="1"/>
  <c r="K46" i="1"/>
  <c r="J46" i="1"/>
  <c r="N46" i="1" s="1"/>
  <c r="I46" i="1"/>
  <c r="G46" i="1"/>
  <c r="F46" i="1"/>
  <c r="E46" i="1"/>
  <c r="D46" i="1"/>
  <c r="C46" i="1"/>
  <c r="AI45" i="1"/>
  <c r="AE45" i="1"/>
  <c r="Z45" i="1"/>
  <c r="X45" i="1"/>
  <c r="U45" i="1"/>
  <c r="S45" i="1"/>
  <c r="Q45" i="1"/>
  <c r="P45" i="1"/>
  <c r="R45" i="1" s="1"/>
  <c r="N45" i="1"/>
  <c r="K45" i="1"/>
  <c r="J45" i="1"/>
  <c r="I45" i="1"/>
  <c r="G45" i="1"/>
  <c r="F45" i="1"/>
  <c r="E45" i="1"/>
  <c r="D45" i="1"/>
  <c r="C45" i="1"/>
  <c r="AI44" i="1"/>
  <c r="AE44" i="1"/>
  <c r="Z44" i="1"/>
  <c r="X44" i="1"/>
  <c r="U44" i="1"/>
  <c r="S44" i="1"/>
  <c r="Q44" i="1"/>
  <c r="P44" i="1"/>
  <c r="R44" i="1" s="1"/>
  <c r="K44" i="1"/>
  <c r="N44" i="1" s="1"/>
  <c r="J44" i="1"/>
  <c r="I44" i="1"/>
  <c r="G44" i="1"/>
  <c r="F44" i="1"/>
  <c r="E44" i="1"/>
  <c r="D44" i="1"/>
  <c r="C44" i="1"/>
  <c r="AI43" i="1"/>
  <c r="AE43" i="1"/>
  <c r="Z43" i="1"/>
  <c r="X43" i="1"/>
  <c r="U43" i="1"/>
  <c r="S43" i="1"/>
  <c r="Q43" i="1"/>
  <c r="P43" i="1"/>
  <c r="N43" i="1"/>
  <c r="K43" i="1"/>
  <c r="J43" i="1"/>
  <c r="I43" i="1"/>
  <c r="G43" i="1"/>
  <c r="R43" i="1" s="1"/>
  <c r="F43" i="1"/>
  <c r="E43" i="1"/>
  <c r="D43" i="1"/>
  <c r="C43" i="1"/>
  <c r="AI42" i="1"/>
  <c r="AE42" i="1"/>
  <c r="Z42" i="1"/>
  <c r="X42" i="1"/>
  <c r="U42" i="1"/>
  <c r="S42" i="1"/>
  <c r="P42" i="1"/>
  <c r="K42" i="1"/>
  <c r="N42" i="1" s="1"/>
  <c r="J42" i="1"/>
  <c r="I42" i="1"/>
  <c r="G42" i="1"/>
  <c r="F42" i="1"/>
  <c r="E42" i="1"/>
  <c r="D42" i="1"/>
  <c r="C42" i="1"/>
  <c r="AI41" i="1"/>
  <c r="AE41" i="1"/>
  <c r="X41" i="1"/>
  <c r="Z41" i="1" s="1"/>
  <c r="U41" i="1"/>
  <c r="S41" i="1"/>
  <c r="P41" i="1"/>
  <c r="Q41" i="1" s="1"/>
  <c r="K41" i="1"/>
  <c r="J41" i="1"/>
  <c r="N41" i="1" s="1"/>
  <c r="I41" i="1"/>
  <c r="G41" i="1"/>
  <c r="R41" i="1" s="1"/>
  <c r="F41" i="1"/>
  <c r="E41" i="1"/>
  <c r="D41" i="1"/>
  <c r="C41" i="1"/>
  <c r="AI40" i="1"/>
  <c r="AE40" i="1"/>
  <c r="X40" i="1"/>
  <c r="U40" i="1"/>
  <c r="S40" i="1"/>
  <c r="P40" i="1"/>
  <c r="O40" i="1"/>
  <c r="K40" i="1"/>
  <c r="J40" i="1"/>
  <c r="N40" i="1" s="1"/>
  <c r="I40" i="1"/>
  <c r="G40" i="1"/>
  <c r="F40" i="1"/>
  <c r="E40" i="1"/>
  <c r="D40" i="1"/>
  <c r="C40" i="1"/>
  <c r="AI39" i="1"/>
  <c r="AE39" i="1"/>
  <c r="Z39" i="1"/>
  <c r="X39" i="1"/>
  <c r="U39" i="1"/>
  <c r="S39" i="1"/>
  <c r="P39" i="1"/>
  <c r="Q39" i="1" s="1"/>
  <c r="O39" i="1"/>
  <c r="N39" i="1"/>
  <c r="K39" i="1"/>
  <c r="J39" i="1"/>
  <c r="I39" i="1"/>
  <c r="G39" i="1"/>
  <c r="R39" i="1" s="1"/>
  <c r="F39" i="1"/>
  <c r="E39" i="1"/>
  <c r="D39" i="1"/>
  <c r="C39" i="1"/>
  <c r="AI38" i="1"/>
  <c r="AE38" i="1"/>
  <c r="X38" i="1"/>
  <c r="Z38" i="1" s="1"/>
  <c r="U38" i="1"/>
  <c r="S38" i="1"/>
  <c r="R38" i="1"/>
  <c r="Q38" i="1"/>
  <c r="P38" i="1"/>
  <c r="K38" i="1"/>
  <c r="J38" i="1"/>
  <c r="N38" i="1" s="1"/>
  <c r="I38" i="1"/>
  <c r="G38" i="1"/>
  <c r="F38" i="1"/>
  <c r="E38" i="1"/>
  <c r="D38" i="1"/>
  <c r="C38" i="1"/>
  <c r="AI37" i="1"/>
  <c r="AE37" i="1"/>
  <c r="Z37" i="1"/>
  <c r="X37" i="1"/>
  <c r="U37" i="1"/>
  <c r="S37" i="1"/>
  <c r="P37" i="1"/>
  <c r="R37" i="1" s="1"/>
  <c r="N37" i="1"/>
  <c r="AG37" i="1" s="1"/>
  <c r="K37" i="1"/>
  <c r="J37" i="1"/>
  <c r="I37" i="1"/>
  <c r="G37" i="1"/>
  <c r="F37" i="1"/>
  <c r="E37" i="1"/>
  <c r="D37" i="1"/>
  <c r="C37" i="1"/>
  <c r="AI36" i="1"/>
  <c r="AE36" i="1"/>
  <c r="Z36" i="1"/>
  <c r="X36" i="1"/>
  <c r="U36" i="1"/>
  <c r="S36" i="1"/>
  <c r="Q36" i="1"/>
  <c r="P36" i="1"/>
  <c r="R36" i="1" s="1"/>
  <c r="K36" i="1"/>
  <c r="J36" i="1"/>
  <c r="I36" i="1"/>
  <c r="G36" i="1"/>
  <c r="F36" i="1"/>
  <c r="E36" i="1"/>
  <c r="D36" i="1"/>
  <c r="C36" i="1"/>
  <c r="AI35" i="1"/>
  <c r="AE35" i="1"/>
  <c r="Z35" i="1"/>
  <c r="X35" i="1"/>
  <c r="U35" i="1"/>
  <c r="S35" i="1"/>
  <c r="R35" i="1"/>
  <c r="Q35" i="1"/>
  <c r="P35" i="1"/>
  <c r="K35" i="1"/>
  <c r="J35" i="1"/>
  <c r="N35" i="1" s="1"/>
  <c r="I35" i="1"/>
  <c r="G35" i="1"/>
  <c r="F35" i="1"/>
  <c r="E35" i="1"/>
  <c r="D35" i="1"/>
  <c r="C35" i="1"/>
  <c r="AI34" i="1"/>
  <c r="AE34" i="1"/>
  <c r="Z34" i="1"/>
  <c r="X34" i="1"/>
  <c r="U34" i="1"/>
  <c r="S34" i="1"/>
  <c r="P34" i="1"/>
  <c r="Q34" i="1" s="1"/>
  <c r="O34" i="1"/>
  <c r="N34" i="1"/>
  <c r="K34" i="1"/>
  <c r="J34" i="1"/>
  <c r="I34" i="1"/>
  <c r="G34" i="1"/>
  <c r="F34" i="1"/>
  <c r="E34" i="1"/>
  <c r="D34" i="1"/>
  <c r="C34" i="1"/>
  <c r="AI33" i="1"/>
  <c r="AE33" i="1"/>
  <c r="X33" i="1"/>
  <c r="Z33" i="1" s="1"/>
  <c r="U33" i="1"/>
  <c r="S33" i="1"/>
  <c r="P33" i="1"/>
  <c r="Q33" i="1" s="1"/>
  <c r="K33" i="1"/>
  <c r="J33" i="1"/>
  <c r="N33" i="1" s="1"/>
  <c r="I33" i="1"/>
  <c r="G33" i="1"/>
  <c r="R33" i="1" s="1"/>
  <c r="F33" i="1"/>
  <c r="E33" i="1"/>
  <c r="D33" i="1"/>
  <c r="C33" i="1"/>
  <c r="AI32" i="1"/>
  <c r="AE32" i="1"/>
  <c r="X32" i="1"/>
  <c r="Z32" i="1" s="1"/>
  <c r="U32" i="1"/>
  <c r="S32" i="1"/>
  <c r="Q32" i="1"/>
  <c r="P32" i="1"/>
  <c r="R32" i="1" s="1"/>
  <c r="K32" i="1"/>
  <c r="N32" i="1" s="1"/>
  <c r="AG32" i="1" s="1"/>
  <c r="J32" i="1"/>
  <c r="I32" i="1"/>
  <c r="G32" i="1"/>
  <c r="O32" i="1" s="1"/>
  <c r="F32" i="1"/>
  <c r="E32" i="1"/>
  <c r="D32" i="1"/>
  <c r="C32" i="1"/>
  <c r="AI31" i="1"/>
  <c r="AE31" i="1"/>
  <c r="X31" i="1"/>
  <c r="Z31" i="1" s="1"/>
  <c r="U31" i="1"/>
  <c r="S31" i="1"/>
  <c r="P31" i="1"/>
  <c r="R31" i="1" s="1"/>
  <c r="N31" i="1"/>
  <c r="K31" i="1"/>
  <c r="J31" i="1"/>
  <c r="I31" i="1"/>
  <c r="G31" i="1"/>
  <c r="F31" i="1"/>
  <c r="E31" i="1"/>
  <c r="D31" i="1"/>
  <c r="C31" i="1"/>
  <c r="AI30" i="1"/>
  <c r="AE30" i="1"/>
  <c r="X30" i="1"/>
  <c r="Z30" i="1" s="1"/>
  <c r="U30" i="1"/>
  <c r="S30" i="1"/>
  <c r="R30" i="1"/>
  <c r="Q30" i="1"/>
  <c r="P30" i="1"/>
  <c r="K30" i="1"/>
  <c r="J30" i="1"/>
  <c r="N30" i="1" s="1"/>
  <c r="I30" i="1"/>
  <c r="G30" i="1"/>
  <c r="F30" i="1"/>
  <c r="E30" i="1"/>
  <c r="D30" i="1"/>
  <c r="C30" i="1"/>
  <c r="AI29" i="1"/>
  <c r="AE29" i="1"/>
  <c r="Z29" i="1" s="1"/>
  <c r="X29" i="1"/>
  <c r="U29" i="1"/>
  <c r="S29" i="1"/>
  <c r="P29" i="1"/>
  <c r="O29" i="1"/>
  <c r="N29" i="1"/>
  <c r="K29" i="1"/>
  <c r="J29" i="1"/>
  <c r="I29" i="1"/>
  <c r="G29" i="1"/>
  <c r="F29" i="1"/>
  <c r="E29" i="1"/>
  <c r="D29" i="1"/>
  <c r="C29" i="1"/>
  <c r="AI28" i="1"/>
  <c r="AE28" i="1"/>
  <c r="X28" i="1"/>
  <c r="Z28" i="1" s="1"/>
  <c r="U28" i="1"/>
  <c r="S28" i="1"/>
  <c r="Q28" i="1"/>
  <c r="P28" i="1"/>
  <c r="K28" i="1"/>
  <c r="J28" i="1"/>
  <c r="N28" i="1" s="1"/>
  <c r="O28" i="1" s="1"/>
  <c r="I28" i="1"/>
  <c r="G28" i="1"/>
  <c r="R28" i="1" s="1"/>
  <c r="F28" i="1"/>
  <c r="E28" i="1"/>
  <c r="D28" i="1"/>
  <c r="C28" i="1"/>
  <c r="AI27" i="1"/>
  <c r="AE27" i="1"/>
  <c r="Z27" i="1"/>
  <c r="X27" i="1"/>
  <c r="U27" i="1"/>
  <c r="S27" i="1"/>
  <c r="Q27" i="1"/>
  <c r="P27" i="1"/>
  <c r="K27" i="1"/>
  <c r="J27" i="1"/>
  <c r="N27" i="1" s="1"/>
  <c r="I27" i="1"/>
  <c r="G27" i="1"/>
  <c r="F27" i="1"/>
  <c r="E27" i="1"/>
  <c r="D27" i="1"/>
  <c r="C27" i="1"/>
  <c r="AI26" i="1"/>
  <c r="AE26" i="1"/>
  <c r="Z26" i="1" s="1"/>
  <c r="X26" i="1"/>
  <c r="U26" i="1"/>
  <c r="S26" i="1"/>
  <c r="P26" i="1"/>
  <c r="Q26" i="1" s="1"/>
  <c r="N26" i="1"/>
  <c r="K26" i="1"/>
  <c r="J26" i="1"/>
  <c r="I26" i="1"/>
  <c r="G26" i="1"/>
  <c r="F26" i="1"/>
  <c r="E26" i="1"/>
  <c r="D26" i="1"/>
  <c r="C26" i="1"/>
  <c r="AI25" i="1"/>
  <c r="AE25" i="1"/>
  <c r="X25" i="1"/>
  <c r="Z25" i="1" s="1"/>
  <c r="U25" i="1"/>
  <c r="S25" i="1"/>
  <c r="P25" i="1"/>
  <c r="Q25" i="1" s="1"/>
  <c r="K25" i="1"/>
  <c r="J25" i="1"/>
  <c r="N25" i="1" s="1"/>
  <c r="I25" i="1"/>
  <c r="G25" i="1"/>
  <c r="R25" i="1" s="1"/>
  <c r="F25" i="1"/>
  <c r="E25" i="1"/>
  <c r="D25" i="1"/>
  <c r="C25" i="1"/>
  <c r="AI24" i="1"/>
  <c r="AG24" i="1"/>
  <c r="AE24" i="1"/>
  <c r="X24" i="1"/>
  <c r="Z24" i="1" s="1"/>
  <c r="U24" i="1"/>
  <c r="S24" i="1"/>
  <c r="Q24" i="1"/>
  <c r="P24" i="1"/>
  <c r="R24" i="1" s="1"/>
  <c r="K24" i="1"/>
  <c r="N24" i="1" s="1"/>
  <c r="J24" i="1"/>
  <c r="I24" i="1"/>
  <c r="G24" i="1"/>
  <c r="F24" i="1"/>
  <c r="E24" i="1"/>
  <c r="D24" i="1"/>
  <c r="C24" i="1"/>
  <c r="AI23" i="1"/>
  <c r="AE23" i="1"/>
  <c r="Z23" i="1"/>
  <c r="X23" i="1"/>
  <c r="U23" i="1"/>
  <c r="S23" i="1"/>
  <c r="P23" i="1"/>
  <c r="R23" i="1" s="1"/>
  <c r="K23" i="1"/>
  <c r="N23" i="1" s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Q22" i="1"/>
  <c r="P22" i="1"/>
  <c r="K22" i="1"/>
  <c r="J22" i="1"/>
  <c r="N22" i="1" s="1"/>
  <c r="I22" i="1"/>
  <c r="G22" i="1"/>
  <c r="F22" i="1"/>
  <c r="E22" i="1"/>
  <c r="D22" i="1"/>
  <c r="C22" i="1"/>
  <c r="AI21" i="1"/>
  <c r="AE21" i="1"/>
  <c r="Z21" i="1" s="1"/>
  <c r="X21" i="1"/>
  <c r="U21" i="1"/>
  <c r="S21" i="1"/>
  <c r="P21" i="1"/>
  <c r="O21" i="1"/>
  <c r="N21" i="1"/>
  <c r="K21" i="1"/>
  <c r="J21" i="1"/>
  <c r="I21" i="1"/>
  <c r="G21" i="1"/>
  <c r="F21" i="1"/>
  <c r="E21" i="1"/>
  <c r="D21" i="1"/>
  <c r="C21" i="1"/>
  <c r="AI20" i="1"/>
  <c r="AE20" i="1"/>
  <c r="X20" i="1"/>
  <c r="Z20" i="1" s="1"/>
  <c r="U20" i="1"/>
  <c r="U169" i="1" s="1"/>
  <c r="S20" i="1"/>
  <c r="Q20" i="1"/>
  <c r="P20" i="1"/>
  <c r="K20" i="1"/>
  <c r="J20" i="1"/>
  <c r="I20" i="1"/>
  <c r="G20" i="1"/>
  <c r="R20" i="1" s="1"/>
  <c r="F20" i="1"/>
  <c r="E20" i="1"/>
  <c r="D20" i="1"/>
  <c r="C20" i="1"/>
  <c r="AI19" i="1"/>
  <c r="AE19" i="1"/>
  <c r="Z19" i="1"/>
  <c r="X19" i="1"/>
  <c r="U19" i="1"/>
  <c r="S19" i="1"/>
  <c r="R19" i="1"/>
  <c r="Q19" i="1"/>
  <c r="P19" i="1"/>
  <c r="K19" i="1"/>
  <c r="J19" i="1"/>
  <c r="N19" i="1" s="1"/>
  <c r="I19" i="1"/>
  <c r="G19" i="1"/>
  <c r="F19" i="1"/>
  <c r="E19" i="1"/>
  <c r="D19" i="1"/>
  <c r="C19" i="1"/>
  <c r="AI18" i="1"/>
  <c r="AE18" i="1"/>
  <c r="Z18" i="1" s="1"/>
  <c r="X18" i="1"/>
  <c r="U18" i="1"/>
  <c r="S18" i="1"/>
  <c r="P18" i="1"/>
  <c r="Q18" i="1" s="1"/>
  <c r="O18" i="1"/>
  <c r="N18" i="1"/>
  <c r="K18" i="1"/>
  <c r="J18" i="1"/>
  <c r="I18" i="1"/>
  <c r="G18" i="1"/>
  <c r="F18" i="1"/>
  <c r="E18" i="1"/>
  <c r="D18" i="1"/>
  <c r="C18" i="1"/>
  <c r="AI17" i="1"/>
  <c r="AE17" i="1"/>
  <c r="X17" i="1"/>
  <c r="Z17" i="1" s="1"/>
  <c r="U17" i="1"/>
  <c r="S17" i="1"/>
  <c r="P17" i="1"/>
  <c r="Q17" i="1" s="1"/>
  <c r="K17" i="1"/>
  <c r="J17" i="1"/>
  <c r="N17" i="1" s="1"/>
  <c r="I17" i="1"/>
  <c r="G17" i="1"/>
  <c r="R17" i="1" s="1"/>
  <c r="F17" i="1"/>
  <c r="E17" i="1"/>
  <c r="D17" i="1"/>
  <c r="C17" i="1"/>
  <c r="AI16" i="1"/>
  <c r="AE16" i="1"/>
  <c r="X16" i="1"/>
  <c r="Z16" i="1" s="1"/>
  <c r="U16" i="1"/>
  <c r="S16" i="1"/>
  <c r="P16" i="1"/>
  <c r="R16" i="1" s="1"/>
  <c r="K16" i="1"/>
  <c r="N16" i="1" s="1"/>
  <c r="AG16" i="1" s="1"/>
  <c r="J16" i="1"/>
  <c r="I16" i="1"/>
  <c r="G16" i="1"/>
  <c r="O16" i="1" s="1"/>
  <c r="F16" i="1"/>
  <c r="E16" i="1"/>
  <c r="D16" i="1"/>
  <c r="C16" i="1"/>
  <c r="AI15" i="1"/>
  <c r="AE15" i="1"/>
  <c r="Z15" i="1"/>
  <c r="X15" i="1"/>
  <c r="U15" i="1"/>
  <c r="S15" i="1"/>
  <c r="P15" i="1"/>
  <c r="R15" i="1" s="1"/>
  <c r="N15" i="1"/>
  <c r="K15" i="1"/>
  <c r="J15" i="1"/>
  <c r="I15" i="1"/>
  <c r="G15" i="1"/>
  <c r="F15" i="1"/>
  <c r="E15" i="1"/>
  <c r="D15" i="1"/>
  <c r="C15" i="1"/>
  <c r="AI14" i="1"/>
  <c r="AE14" i="1"/>
  <c r="X14" i="1"/>
  <c r="Z14" i="1" s="1"/>
  <c r="U14" i="1"/>
  <c r="S14" i="1"/>
  <c r="R14" i="1"/>
  <c r="Q14" i="1"/>
  <c r="P14" i="1"/>
  <c r="K14" i="1"/>
  <c r="J14" i="1"/>
  <c r="N14" i="1" s="1"/>
  <c r="I14" i="1"/>
  <c r="G14" i="1"/>
  <c r="F14" i="1"/>
  <c r="E14" i="1"/>
  <c r="D14" i="1"/>
  <c r="C14" i="1"/>
  <c r="AI13" i="1"/>
  <c r="AE13" i="1"/>
  <c r="Z13" i="1" s="1"/>
  <c r="X13" i="1"/>
  <c r="U13" i="1"/>
  <c r="S13" i="1"/>
  <c r="P13" i="1"/>
  <c r="O13" i="1"/>
  <c r="N13" i="1"/>
  <c r="K13" i="1"/>
  <c r="J13" i="1"/>
  <c r="I13" i="1"/>
  <c r="G13" i="1"/>
  <c r="F13" i="1"/>
  <c r="E13" i="1"/>
  <c r="D13" i="1"/>
  <c r="C13" i="1"/>
  <c r="AI12" i="1"/>
  <c r="AE12" i="1"/>
  <c r="X12" i="1"/>
  <c r="Z12" i="1" s="1"/>
  <c r="U12" i="1"/>
  <c r="S12" i="1"/>
  <c r="Q12" i="1"/>
  <c r="P12" i="1"/>
  <c r="K12" i="1"/>
  <c r="J12" i="1"/>
  <c r="N12" i="1" s="1"/>
  <c r="O12" i="1" s="1"/>
  <c r="I12" i="1"/>
  <c r="G12" i="1"/>
  <c r="R12" i="1" s="1"/>
  <c r="F12" i="1"/>
  <c r="E12" i="1"/>
  <c r="D12" i="1"/>
  <c r="C12" i="1"/>
  <c r="AI11" i="1"/>
  <c r="AE11" i="1"/>
  <c r="Z11" i="1"/>
  <c r="X11" i="1"/>
  <c r="U11" i="1"/>
  <c r="S11" i="1"/>
  <c r="Q11" i="1"/>
  <c r="P11" i="1"/>
  <c r="K11" i="1"/>
  <c r="J11" i="1"/>
  <c r="N11" i="1" s="1"/>
  <c r="I11" i="1"/>
  <c r="G11" i="1"/>
  <c r="R11" i="1" s="1"/>
  <c r="F11" i="1"/>
  <c r="E11" i="1"/>
  <c r="D11" i="1"/>
  <c r="C11" i="1"/>
  <c r="AI10" i="1"/>
  <c r="AE10" i="1"/>
  <c r="Z10" i="1" s="1"/>
  <c r="X10" i="1"/>
  <c r="U10" i="1"/>
  <c r="S10" i="1"/>
  <c r="P10" i="1"/>
  <c r="Q10" i="1" s="1"/>
  <c r="O10" i="1"/>
  <c r="N10" i="1"/>
  <c r="K10" i="1"/>
  <c r="J10" i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I9" i="1"/>
  <c r="AE9" i="1"/>
  <c r="X9" i="1"/>
  <c r="U9" i="1"/>
  <c r="S9" i="1"/>
  <c r="P9" i="1"/>
  <c r="Q9" i="1" s="1"/>
  <c r="K9" i="1"/>
  <c r="J9" i="1"/>
  <c r="I9" i="1"/>
  <c r="G9" i="1"/>
  <c r="F9" i="1"/>
  <c r="E9" i="1"/>
  <c r="D9" i="1"/>
  <c r="C9" i="1"/>
  <c r="E5" i="1"/>
  <c r="D175" i="1" s="1"/>
  <c r="E4" i="1"/>
  <c r="B3" i="1"/>
  <c r="O77" i="1" l="1"/>
  <c r="AG23" i="1"/>
  <c r="O23" i="1"/>
  <c r="R48" i="1"/>
  <c r="AG48" i="1" s="1"/>
  <c r="Q48" i="1"/>
  <c r="O27" i="1"/>
  <c r="O58" i="1"/>
  <c r="AG61" i="1"/>
  <c r="O61" i="1"/>
  <c r="S169" i="1"/>
  <c r="O24" i="1"/>
  <c r="AG64" i="1"/>
  <c r="O69" i="1"/>
  <c r="AG82" i="1"/>
  <c r="O82" i="1"/>
  <c r="O102" i="1"/>
  <c r="AG102" i="1"/>
  <c r="R102" i="1"/>
  <c r="Q13" i="1"/>
  <c r="Q169" i="1" s="1"/>
  <c r="R13" i="1"/>
  <c r="AG13" i="1" s="1"/>
  <c r="AG22" i="1"/>
  <c r="O22" i="1"/>
  <c r="AG54" i="1"/>
  <c r="O54" i="1"/>
  <c r="R54" i="1"/>
  <c r="N20" i="1"/>
  <c r="O20" i="1" s="1"/>
  <c r="AG30" i="1"/>
  <c r="O30" i="1"/>
  <c r="AG35" i="1"/>
  <c r="O35" i="1"/>
  <c r="R40" i="1"/>
  <c r="Q40" i="1"/>
  <c r="O43" i="1"/>
  <c r="AG43" i="1"/>
  <c r="AG45" i="1"/>
  <c r="O72" i="1"/>
  <c r="R72" i="1"/>
  <c r="AG72" i="1" s="1"/>
  <c r="AG80" i="1"/>
  <c r="AG120" i="1"/>
  <c r="O120" i="1"/>
  <c r="R123" i="1"/>
  <c r="AG123" i="1" s="1"/>
  <c r="Q123" i="1"/>
  <c r="AG142" i="1"/>
  <c r="AG160" i="1"/>
  <c r="O160" i="1"/>
  <c r="AG11" i="1"/>
  <c r="O11" i="1"/>
  <c r="O62" i="1"/>
  <c r="R62" i="1"/>
  <c r="AG62" i="1" s="1"/>
  <c r="R93" i="1"/>
  <c r="Q93" i="1"/>
  <c r="I169" i="1"/>
  <c r="R21" i="1"/>
  <c r="AG21" i="1" s="1"/>
  <c r="Q21" i="1"/>
  <c r="O114" i="1"/>
  <c r="Q118" i="1"/>
  <c r="AG150" i="1"/>
  <c r="O15" i="1"/>
  <c r="AG15" i="1"/>
  <c r="O51" i="1"/>
  <c r="AG51" i="1"/>
  <c r="Q16" i="1"/>
  <c r="O26" i="1"/>
  <c r="O59" i="1"/>
  <c r="R59" i="1"/>
  <c r="AG59" i="1" s="1"/>
  <c r="O91" i="1"/>
  <c r="J169" i="1"/>
  <c r="N9" i="1"/>
  <c r="N169" i="1" s="1"/>
  <c r="AG14" i="1"/>
  <c r="O14" i="1"/>
  <c r="AG19" i="1"/>
  <c r="O19" i="1"/>
  <c r="R22" i="1"/>
  <c r="R27" i="1"/>
  <c r="AG27" i="1" s="1"/>
  <c r="N36" i="1"/>
  <c r="AG36" i="1" s="1"/>
  <c r="O42" i="1"/>
  <c r="N90" i="1"/>
  <c r="AG106" i="1"/>
  <c r="O106" i="1"/>
  <c r="R29" i="1"/>
  <c r="AG29" i="1" s="1"/>
  <c r="Q29" i="1"/>
  <c r="AG31" i="1"/>
  <c r="O31" i="1"/>
  <c r="AG46" i="1"/>
  <c r="O46" i="1"/>
  <c r="R46" i="1"/>
  <c r="AG50" i="1"/>
  <c r="O50" i="1"/>
  <c r="N57" i="1"/>
  <c r="X169" i="1"/>
  <c r="R85" i="1"/>
  <c r="AG85" i="1" s="1"/>
  <c r="Q85" i="1"/>
  <c r="O97" i="1"/>
  <c r="R97" i="1"/>
  <c r="AG97" i="1" s="1"/>
  <c r="R110" i="1"/>
  <c r="AG110" i="1" s="1"/>
  <c r="Q110" i="1"/>
  <c r="O45" i="1"/>
  <c r="AG53" i="1"/>
  <c r="R77" i="1"/>
  <c r="AG77" i="1" s="1"/>
  <c r="Q77" i="1"/>
  <c r="Q88" i="1"/>
  <c r="AG144" i="1"/>
  <c r="O144" i="1"/>
  <c r="AE169" i="1"/>
  <c r="R10" i="1"/>
  <c r="AG10" i="1" s="1"/>
  <c r="AG12" i="1"/>
  <c r="Q15" i="1"/>
  <c r="O17" i="1"/>
  <c r="R18" i="1"/>
  <c r="AG18" i="1" s="1"/>
  <c r="AG20" i="1"/>
  <c r="Q23" i="1"/>
  <c r="O25" i="1"/>
  <c r="R26" i="1"/>
  <c r="AG26" i="1" s="1"/>
  <c r="AG28" i="1"/>
  <c r="Q31" i="1"/>
  <c r="O33" i="1"/>
  <c r="R34" i="1"/>
  <c r="AG34" i="1" s="1"/>
  <c r="O37" i="1"/>
  <c r="R58" i="1"/>
  <c r="AG58" i="1" s="1"/>
  <c r="Q58" i="1"/>
  <c r="AG60" i="1"/>
  <c r="Q61" i="1"/>
  <c r="Z64" i="1"/>
  <c r="AG67" i="1"/>
  <c r="O68" i="1"/>
  <c r="Q80" i="1"/>
  <c r="O121" i="1"/>
  <c r="R121" i="1"/>
  <c r="AG121" i="1" s="1"/>
  <c r="N140" i="1"/>
  <c r="O164" i="1"/>
  <c r="R164" i="1"/>
  <c r="AG164" i="1" s="1"/>
  <c r="AG152" i="1"/>
  <c r="O152" i="1"/>
  <c r="R86" i="1"/>
  <c r="AG86" i="1" s="1"/>
  <c r="Q86" i="1"/>
  <c r="O126" i="1"/>
  <c r="AG126" i="1"/>
  <c r="AG17" i="1"/>
  <c r="AG25" i="1"/>
  <c r="AG33" i="1"/>
  <c r="R42" i="1"/>
  <c r="AG42" i="1" s="1"/>
  <c r="Q42" i="1"/>
  <c r="AG44" i="1"/>
  <c r="R50" i="1"/>
  <c r="Q50" i="1"/>
  <c r="AG52" i="1"/>
  <c r="AG65" i="1"/>
  <c r="O65" i="1"/>
  <c r="AG76" i="1"/>
  <c r="O76" i="1"/>
  <c r="O92" i="1"/>
  <c r="R92" i="1"/>
  <c r="AG92" i="1" s="1"/>
  <c r="O101" i="1"/>
  <c r="AG101" i="1"/>
  <c r="R104" i="1"/>
  <c r="AG104" i="1" s="1"/>
  <c r="Q104" i="1"/>
  <c r="AG130" i="1"/>
  <c r="AG136" i="1"/>
  <c r="O136" i="1"/>
  <c r="O138" i="1"/>
  <c r="K169" i="1"/>
  <c r="AG38" i="1"/>
  <c r="O38" i="1"/>
  <c r="R109" i="1"/>
  <c r="AG109" i="1" s="1"/>
  <c r="Q109" i="1"/>
  <c r="R117" i="1"/>
  <c r="Q117" i="1"/>
  <c r="Z9" i="1"/>
  <c r="R66" i="1"/>
  <c r="AG66" i="1" s="1"/>
  <c r="Q66" i="1"/>
  <c r="AG68" i="1"/>
  <c r="Q69" i="1"/>
  <c r="Q37" i="1"/>
  <c r="Z40" i="1"/>
  <c r="Z48" i="1"/>
  <c r="AG57" i="1"/>
  <c r="O57" i="1"/>
  <c r="O64" i="1"/>
  <c r="AG75" i="1"/>
  <c r="O75" i="1"/>
  <c r="Z75" i="1"/>
  <c r="AG79" i="1"/>
  <c r="AG83" i="1"/>
  <c r="O83" i="1"/>
  <c r="AG87" i="1"/>
  <c r="Z91" i="1"/>
  <c r="AG91" i="1" s="1"/>
  <c r="AG96" i="1"/>
  <c r="O96" i="1"/>
  <c r="AG107" i="1"/>
  <c r="O107" i="1"/>
  <c r="O111" i="1"/>
  <c r="O116" i="1"/>
  <c r="R116" i="1"/>
  <c r="AG116" i="1" s="1"/>
  <c r="AG128" i="1"/>
  <c r="N132" i="1"/>
  <c r="G169" i="1"/>
  <c r="R9" i="1"/>
  <c r="AG41" i="1"/>
  <c r="O41" i="1"/>
  <c r="AG49" i="1"/>
  <c r="O49" i="1"/>
  <c r="O56" i="1"/>
  <c r="N65" i="1"/>
  <c r="O67" i="1"/>
  <c r="AG70" i="1"/>
  <c r="O70" i="1"/>
  <c r="O78" i="1"/>
  <c r="R78" i="1"/>
  <c r="AG78" i="1" s="1"/>
  <c r="O87" i="1"/>
  <c r="N124" i="1"/>
  <c r="O125" i="1"/>
  <c r="AG113" i="1"/>
  <c r="O113" i="1"/>
  <c r="R134" i="1"/>
  <c r="AG134" i="1" s="1"/>
  <c r="Q134" i="1"/>
  <c r="R142" i="1"/>
  <c r="Q142" i="1"/>
  <c r="R150" i="1"/>
  <c r="Q150" i="1"/>
  <c r="R158" i="1"/>
  <c r="AG158" i="1" s="1"/>
  <c r="Q158" i="1"/>
  <c r="AG39" i="1"/>
  <c r="O44" i="1"/>
  <c r="AG47" i="1"/>
  <c r="O52" i="1"/>
  <c r="AG55" i="1"/>
  <c r="O60" i="1"/>
  <c r="AG63" i="1"/>
  <c r="R71" i="1"/>
  <c r="AG71" i="1" s="1"/>
  <c r="R74" i="1"/>
  <c r="AG74" i="1" s="1"/>
  <c r="Q74" i="1"/>
  <c r="O79" i="1"/>
  <c r="AG84" i="1"/>
  <c r="O84" i="1"/>
  <c r="O94" i="1"/>
  <c r="AG103" i="1"/>
  <c r="AG108" i="1"/>
  <c r="O108" i="1"/>
  <c r="Q115" i="1"/>
  <c r="O118" i="1"/>
  <c r="R133" i="1"/>
  <c r="AG133" i="1" s="1"/>
  <c r="Q133" i="1"/>
  <c r="R141" i="1"/>
  <c r="AG141" i="1" s="1"/>
  <c r="Q141" i="1"/>
  <c r="R149" i="1"/>
  <c r="AG149" i="1" s="1"/>
  <c r="Q149" i="1"/>
  <c r="R157" i="1"/>
  <c r="AG157" i="1" s="1"/>
  <c r="Q157" i="1"/>
  <c r="R166" i="1"/>
  <c r="AG166" i="1" s="1"/>
  <c r="Q166" i="1"/>
  <c r="Q71" i="1"/>
  <c r="O73" i="1"/>
  <c r="AG89" i="1"/>
  <c r="O89" i="1"/>
  <c r="Q96" i="1"/>
  <c r="O103" i="1"/>
  <c r="O112" i="1"/>
  <c r="Q120" i="1"/>
  <c r="O127" i="1"/>
  <c r="AG131" i="1"/>
  <c r="AG139" i="1"/>
  <c r="AG147" i="1"/>
  <c r="AG155" i="1"/>
  <c r="R165" i="1"/>
  <c r="AG165" i="1" s="1"/>
  <c r="Q165" i="1"/>
  <c r="O86" i="1"/>
  <c r="AG93" i="1"/>
  <c r="AG95" i="1"/>
  <c r="AG98" i="1"/>
  <c r="R101" i="1"/>
  <c r="Q101" i="1"/>
  <c r="O110" i="1"/>
  <c r="AG117" i="1"/>
  <c r="AG122" i="1"/>
  <c r="R125" i="1"/>
  <c r="AG125" i="1" s="1"/>
  <c r="Q125" i="1"/>
  <c r="AG129" i="1"/>
  <c r="O129" i="1"/>
  <c r="Z130" i="1"/>
  <c r="Z138" i="1"/>
  <c r="AG138" i="1" s="1"/>
  <c r="AG163" i="1"/>
  <c r="N73" i="1"/>
  <c r="AG73" i="1" s="1"/>
  <c r="AG81" i="1"/>
  <c r="O81" i="1"/>
  <c r="O88" i="1"/>
  <c r="AG94" i="1"/>
  <c r="O95" i="1"/>
  <c r="O98" i="1"/>
  <c r="AG100" i="1"/>
  <c r="O100" i="1"/>
  <c r="AG105" i="1"/>
  <c r="O105" i="1"/>
  <c r="Q112" i="1"/>
  <c r="AG118" i="1"/>
  <c r="O119" i="1"/>
  <c r="O122" i="1"/>
  <c r="AG124" i="1"/>
  <c r="O124" i="1"/>
  <c r="AG132" i="1"/>
  <c r="O132" i="1"/>
  <c r="O134" i="1"/>
  <c r="O135" i="1"/>
  <c r="AG140" i="1"/>
  <c r="O140" i="1"/>
  <c r="O142" i="1"/>
  <c r="O143" i="1"/>
  <c r="AG145" i="1"/>
  <c r="AG146" i="1"/>
  <c r="AG148" i="1"/>
  <c r="O148" i="1"/>
  <c r="O150" i="1"/>
  <c r="AG154" i="1"/>
  <c r="AG156" i="1"/>
  <c r="O156" i="1"/>
  <c r="O158" i="1"/>
  <c r="Z162" i="1"/>
  <c r="AG162" i="1" s="1"/>
  <c r="O167" i="1"/>
  <c r="R137" i="1"/>
  <c r="AG137" i="1" s="1"/>
  <c r="R145" i="1"/>
  <c r="R153" i="1"/>
  <c r="AG153" i="1" s="1"/>
  <c r="R161" i="1"/>
  <c r="AG161" i="1" s="1"/>
  <c r="O151" i="1"/>
  <c r="O159" i="1"/>
  <c r="Q82" i="1"/>
  <c r="Q90" i="1"/>
  <c r="Q98" i="1"/>
  <c r="Q106" i="1"/>
  <c r="AG111" i="1"/>
  <c r="Q114" i="1"/>
  <c r="AG119" i="1"/>
  <c r="Q122" i="1"/>
  <c r="AG127" i="1"/>
  <c r="Q130" i="1"/>
  <c r="AG135" i="1"/>
  <c r="Q138" i="1"/>
  <c r="AG143" i="1"/>
  <c r="Q146" i="1"/>
  <c r="AG151" i="1"/>
  <c r="Q154" i="1"/>
  <c r="AG159" i="1"/>
  <c r="Q162" i="1"/>
  <c r="Q95" i="1"/>
  <c r="Q103" i="1"/>
  <c r="O137" i="1"/>
  <c r="O145" i="1"/>
  <c r="O153" i="1"/>
  <c r="O161" i="1"/>
  <c r="Q167" i="1"/>
  <c r="O9" i="1" l="1"/>
  <c r="R169" i="1"/>
  <c r="Z169" i="1"/>
  <c r="AG9" i="1"/>
  <c r="O36" i="1"/>
  <c r="AG90" i="1"/>
  <c r="O90" i="1"/>
  <c r="AG40" i="1"/>
  <c r="AG169" i="1" l="1"/>
  <c r="O16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tc={28061F52-8980-403B-9FF1-B594E37ABD85}</author>
    <author>tc={148A3541-1F48-43B5-B132-75D3C7A688EF}</author>
    <author>tc={0CE88BDA-3AB4-45CA-A09B-6A7BD6DF2C28}</author>
    <author>tc={D7444DCF-0877-4F12-96EF-E815100AC0C0}</author>
    <author>tc={7DD6A756-101F-4E69-B731-058C833B79B8}</author>
    <author>tc={12EE89B7-017A-4F7E-BFDD-867FE7A4036B}</author>
  </authors>
  <commentList>
    <comment ref="J8" authorId="0" shapeId="0" xr:uid="{28061F52-8980-403B-9FF1-B594E37ABD85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148A3541-1F48-43B5-B132-75D3C7A688EF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0CE88BDA-3AB4-45CA-A09B-6A7BD6DF2C28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D7444DCF-0877-4F12-96EF-E815100AC0C0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7DD6A756-101F-4E69-B731-058C833B79B8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12EE89B7-017A-4F7E-BFDD-867FE7A4036B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<sst xmlns="http://schemas.openxmlformats.org/spreadsheetml/2006/main" count="857" uniqueCount="64">
  <si>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</si>
  <si>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</si>
  <si>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</si>
  <si>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</si>
  <si>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</si>
  <si>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</si>
  <si>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</si>
  <si>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</si>
  <si>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</si>
  <si>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</si>
  <si>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</si>
  <si>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</si>
  <si>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</si>
  <si>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</si>
  <si>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</si>
  <si>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</si>
  <si>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</si>
  <si>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</si>
  <si>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</si>
  <si>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</si>
  <si>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</si>
  <si>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</si>
  <si>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</si>
  <si>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</si>
  <si>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</si>
  <si>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</si>
  <si>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</si>
  <si>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</si>
  <si>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</si>
  <si>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</si>
  <si>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</si>
  <si>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</si>
  <si>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</si>
  <si>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</si>
  <si>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</si>
  <si>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</si>
  <si>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</si>
  <si>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</si>
  <si>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</si>
  <si>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</si>
  <si>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</si>
  <si>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</si>
  <si>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</si>
  <si>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</si>
  <si>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</si>
  <si>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</si>
  <si>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</si>
  <si>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</si>
  <si>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</si>
  <si>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</si>
  <si>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</si>
  <si>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FACTURA</t>
  </si>
  <si>
    <t>Fecha</t>
  </si>
  <si>
    <t>FECHA RAD</t>
  </si>
  <si>
    <t>Vr. Neto factura</t>
  </si>
  <si>
    <t>total cartera</t>
  </si>
  <si>
    <t>ESTADO</t>
  </si>
  <si>
    <t>fecha rad mutualser</t>
  </si>
  <si>
    <t>NO RADICADO</t>
  </si>
  <si>
    <t>NO RADICADA</t>
  </si>
  <si>
    <t>VALOR REPORTADO</t>
  </si>
  <si>
    <t>SALDO A FAVOR DEL PRESTADOR</t>
  </si>
  <si>
    <t>SALDO DE PAGO POR LEGALIZAR</t>
  </si>
  <si>
    <t>SALDO DESPUES DE LEGALIZACION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</si>
</sst>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\ * #,##0.00_-;\-&quot;$&quot;\ * #,##0.00_-;_-&quot;$&quot;\ * &quot;-&quot;??_-;_-@_-"/>
    <numFmt numFmtId="165" formatCode="d/mm/yyyy;@"/>
    <numFmt numFmtId="166" formatCode="&quot;$&quot;\ #,##0.00"/>
    <numFmt numFmtId="167" formatCode="_(* #,##0.00_);_(* \(#,##0.00\);_(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b/>
      <sz val="9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0" fontId="3" fillId="0" borderId="0"/>
    <xf numFmtId="0" fontId="7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165" fontId="0" fillId="0" borderId="0" xfId="0" applyNumberFormat="1"/>
    <xf numFmtId="166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6" fontId="4" fillId="2" borderId="4" xfId="2" applyNumberFormat="1" applyFont="1" applyFill="1" applyBorder="1" applyAlignment="1">
      <alignment horizontal="center" vertical="center" wrapText="1"/>
    </xf>
    <xf numFmtId="166" fontId="4" fillId="2" borderId="4" xfId="1" applyNumberFormat="1" applyFont="1" applyFill="1" applyBorder="1" applyAlignment="1">
      <alignment horizontal="center" vertical="center" wrapText="1"/>
    </xf>
    <xf numFmtId="166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7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6" fontId="5" fillId="0" borderId="5" xfId="0" applyNumberFormat="1" applyFont="1" applyBorder="1"/>
    <xf numFmtId="166" fontId="5" fillId="0" borderId="5" xfId="1" applyNumberFormat="1" applyFont="1" applyFill="1" applyBorder="1"/>
    <xf numFmtId="166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 applyAlignment="1">
      <alignment horizontal="center"/>
    </xf>
    <xf numFmtId="166" fontId="5" fillId="0" borderId="4" xfId="0" applyNumberFormat="1" applyFont="1" applyBorder="1"/>
    <xf numFmtId="166" fontId="5" fillId="0" borderId="4" xfId="1" applyNumberFormat="1" applyFont="1" applyFill="1" applyBorder="1"/>
    <xf numFmtId="166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166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9" fillId="5" borderId="5" xfId="0" applyFont="1" applyFill="1" applyBorder="1" applyAlignment="1">
      <alignment wrapText="1"/>
    </xf>
    <xf numFmtId="14" fontId="9" fillId="5" borderId="5" xfId="0" applyNumberFormat="1" applyFont="1" applyFill="1" applyBorder="1" applyAlignment="1">
      <alignment wrapText="1"/>
    </xf>
    <xf numFmtId="164" fontId="9" fillId="5" borderId="5" xfId="4" applyFont="1" applyFill="1" applyBorder="1" applyAlignment="1">
      <alignment horizontal="center"/>
    </xf>
    <xf numFmtId="0" fontId="9" fillId="6" borderId="5" xfId="0" applyFont="1" applyFill="1" applyBorder="1" applyAlignment="1">
      <alignment wrapText="1"/>
    </xf>
    <xf numFmtId="14" fontId="9" fillId="6" borderId="5" xfId="0" applyNumberFormat="1" applyFont="1" applyFill="1" applyBorder="1" applyAlignment="1">
      <alignment wrapText="1"/>
    </xf>
    <xf numFmtId="164" fontId="10" fillId="6" borderId="5" xfId="4" applyFont="1" applyFill="1" applyBorder="1" applyAlignment="1">
      <alignment wrapText="1"/>
    </xf>
    <xf numFmtId="0" fontId="11" fillId="0" borderId="0" xfId="0" applyFont="1" applyAlignment="1">
      <alignment wrapText="1"/>
    </xf>
    <xf numFmtId="0" fontId="12" fillId="0" borderId="5" xfId="0" applyFont="1" applyBorder="1" applyAlignment="1">
      <alignment horizontal="right"/>
    </xf>
    <xf numFmtId="14" fontId="12" fillId="0" borderId="5" xfId="0" applyNumberFormat="1" applyFont="1" applyBorder="1" applyAlignment="1">
      <alignment horizontal="center"/>
    </xf>
    <xf numFmtId="164" fontId="13" fillId="0" borderId="5" xfId="4" applyFont="1" applyFill="1" applyBorder="1" applyAlignment="1"/>
    <xf numFmtId="164" fontId="12" fillId="0" borderId="5" xfId="0" applyNumberFormat="1" applyFont="1" applyBorder="1"/>
    <xf numFmtId="0" fontId="12" fillId="0" borderId="5" xfId="0" applyFont="1" applyBorder="1"/>
    <xf numFmtId="0" fontId="9" fillId="3" borderId="5" xfId="0" applyFont="1" applyFill="1" applyBorder="1"/>
    <xf numFmtId="14" fontId="9" fillId="3" borderId="5" xfId="0" applyNumberFormat="1" applyFont="1" applyFill="1" applyBorder="1"/>
    <xf numFmtId="164" fontId="9" fillId="3" borderId="5" xfId="4" applyFont="1" applyFill="1" applyBorder="1"/>
    <xf numFmtId="0" fontId="11" fillId="3" borderId="5" xfId="0" applyFont="1" applyFill="1" applyBorder="1"/>
    <xf numFmtId="164" fontId="0" fillId="0" borderId="0" xfId="4" applyFont="1"/>
    <xf numFmtId="0" fontId="9" fillId="0" borderId="5" xfId="0" applyFont="1" applyBorder="1"/>
    <xf numFmtId="164" fontId="0" fillId="0" borderId="5" xfId="0" applyNumberFormat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5">
    <cellStyle name="Millares" xfId="1" builtinId="3"/>
    <cellStyle name="Moneda" xfId="4" builtinId="4"/>
    <cellStyle name="Normal" xfId="0" builtinId="0"/>
    <cellStyle name="Normal 2 2" xfId="2" xr:uid="{F084455C-8FA9-4226-A661-D6C802C88179}"/>
    <cellStyle name="Normal 4" xfId="3" xr:uid="{FE2AC7E3-55E8-4F78-9C77-17504FFFF2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2022\GUAJIRA-CES&#193;R\ESE%20HOSPITAL%20INMACULADA%20CONCEPCION%20DE%20CHIMICHAGUA\SIMULADOR%20DE%20CONCILIACION%20ESE%20HOSPITAL%20INMACULADA%20CONCEPCION%20DE%20CHIMICHAGUA.xlsb" TargetMode="External"/><Relationship Id="rId2" Type="http://schemas.microsoft.com/office/2019/04/relationships/externalLinkLongPath" Target="SIMULADOR%20DE%20CONCILIACION%20ESE%20HOSPITAL%20INMACULADA%20CONCEPCION%20DE%20CHIMICHAGUA.xlsb?6F229593" TargetMode="External"/><Relationship Id="rId1" Type="http://schemas.openxmlformats.org/officeDocument/2006/relationships/externalLinkPath" Target="file:///\\6F229593\SIMULADOR%20DE%20CONCILIACION%20ESE%20HOSPITAL%20INMACULADA%20CONCEPCION%20DE%20CHIMICHAGU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8940</v>
          </cell>
          <cell r="B3">
            <v>8940</v>
          </cell>
          <cell r="C3">
            <v>41760</v>
          </cell>
          <cell r="D3">
            <v>41760</v>
          </cell>
          <cell r="F3">
            <v>2989616</v>
          </cell>
          <cell r="G3" t="str">
            <v>NO RADICADA- TERMINOS VENCIDOS</v>
          </cell>
          <cell r="H3">
            <v>2989616</v>
          </cell>
        </row>
        <row r="4">
          <cell r="A4">
            <v>8993</v>
          </cell>
          <cell r="B4">
            <v>8993</v>
          </cell>
          <cell r="C4">
            <v>41821</v>
          </cell>
          <cell r="D4">
            <v>41821</v>
          </cell>
          <cell r="F4">
            <v>1501897</v>
          </cell>
          <cell r="G4" t="str">
            <v>NO RADICADA- TERMINOS VENCIDOS</v>
          </cell>
          <cell r="H4">
            <v>1501897</v>
          </cell>
        </row>
        <row r="5">
          <cell r="A5">
            <v>9022</v>
          </cell>
          <cell r="B5">
            <v>9022</v>
          </cell>
          <cell r="C5">
            <v>41821</v>
          </cell>
          <cell r="D5">
            <v>41821</v>
          </cell>
          <cell r="F5">
            <v>257350</v>
          </cell>
          <cell r="G5" t="str">
            <v>NO RADICADA- TERMINOS VENCIDOS</v>
          </cell>
          <cell r="H5">
            <v>257350</v>
          </cell>
        </row>
        <row r="6">
          <cell r="A6">
            <v>9064</v>
          </cell>
          <cell r="B6">
            <v>9064</v>
          </cell>
          <cell r="C6">
            <v>41851</v>
          </cell>
          <cell r="D6">
            <v>41851</v>
          </cell>
          <cell r="F6">
            <v>980551</v>
          </cell>
          <cell r="G6" t="str">
            <v>NO RADICADA- TERMINOS VENCIDOS</v>
          </cell>
          <cell r="H6">
            <v>980551</v>
          </cell>
        </row>
        <row r="7">
          <cell r="A7">
            <v>9089</v>
          </cell>
          <cell r="B7">
            <v>9089</v>
          </cell>
          <cell r="C7">
            <v>41882</v>
          </cell>
          <cell r="D7">
            <v>41882</v>
          </cell>
          <cell r="F7">
            <v>108067</v>
          </cell>
          <cell r="G7" t="str">
            <v>NO RADICADA- TERMINOS VENCIDOS</v>
          </cell>
          <cell r="H7">
            <v>108067</v>
          </cell>
        </row>
        <row r="8">
          <cell r="A8">
            <v>9161</v>
          </cell>
          <cell r="B8">
            <v>9161</v>
          </cell>
          <cell r="C8">
            <v>41913</v>
          </cell>
          <cell r="D8">
            <v>41913</v>
          </cell>
          <cell r="F8">
            <v>169960</v>
          </cell>
          <cell r="G8" t="str">
            <v>NO RADICADA- TERMINOS VENCIDOS</v>
          </cell>
          <cell r="H8">
            <v>169960</v>
          </cell>
        </row>
        <row r="9">
          <cell r="A9">
            <v>9204</v>
          </cell>
          <cell r="B9">
            <v>9204</v>
          </cell>
          <cell r="C9">
            <v>41943</v>
          </cell>
          <cell r="D9">
            <v>41943</v>
          </cell>
          <cell r="F9">
            <v>85700</v>
          </cell>
          <cell r="G9" t="str">
            <v>NO RADICADA- TERMINOS VENCIDOS</v>
          </cell>
          <cell r="H9">
            <v>85700</v>
          </cell>
        </row>
        <row r="10">
          <cell r="A10">
            <v>9297</v>
          </cell>
          <cell r="B10">
            <v>9297</v>
          </cell>
          <cell r="C10">
            <v>41974</v>
          </cell>
          <cell r="D10">
            <v>41974</v>
          </cell>
          <cell r="F10">
            <v>1486588</v>
          </cell>
          <cell r="G10" t="str">
            <v>NO RADICADA- TERMINOS VENCIDOS</v>
          </cell>
          <cell r="H10">
            <v>1486588</v>
          </cell>
        </row>
        <row r="11">
          <cell r="A11">
            <v>9350</v>
          </cell>
          <cell r="B11">
            <v>9350</v>
          </cell>
          <cell r="C11">
            <v>42004</v>
          </cell>
          <cell r="D11">
            <v>42004</v>
          </cell>
          <cell r="F11">
            <v>141843</v>
          </cell>
          <cell r="G11" t="str">
            <v>NO RADICADA- TERMINOS VENCIDOS</v>
          </cell>
          <cell r="H11">
            <v>141843</v>
          </cell>
        </row>
        <row r="12">
          <cell r="A12">
            <v>9541</v>
          </cell>
          <cell r="B12">
            <v>9541</v>
          </cell>
          <cell r="C12">
            <v>42083</v>
          </cell>
          <cell r="D12">
            <v>42104</v>
          </cell>
          <cell r="F12">
            <v>101800</v>
          </cell>
          <cell r="G12" t="str">
            <v>NO RADICADA- TERMINOS VENCIDOS</v>
          </cell>
          <cell r="H12">
            <v>101800</v>
          </cell>
        </row>
        <row r="13">
          <cell r="A13">
            <v>9535</v>
          </cell>
          <cell r="B13">
            <v>9535</v>
          </cell>
          <cell r="C13">
            <v>42083</v>
          </cell>
          <cell r="D13">
            <v>42104</v>
          </cell>
          <cell r="F13">
            <v>104036</v>
          </cell>
          <cell r="G13" t="str">
            <v>NO RADICADA- TERMINOS VENCIDOS</v>
          </cell>
          <cell r="H13">
            <v>104036</v>
          </cell>
        </row>
        <row r="14">
          <cell r="A14">
            <v>9536</v>
          </cell>
          <cell r="B14">
            <v>9536</v>
          </cell>
          <cell r="C14">
            <v>42083</v>
          </cell>
          <cell r="D14">
            <v>42104</v>
          </cell>
          <cell r="F14">
            <v>120600</v>
          </cell>
          <cell r="G14" t="str">
            <v>NO RADICADA- TERMINOS VENCIDOS</v>
          </cell>
          <cell r="H14">
            <v>120600</v>
          </cell>
        </row>
        <row r="15">
          <cell r="A15">
            <v>9539</v>
          </cell>
          <cell r="B15">
            <v>9539</v>
          </cell>
          <cell r="C15">
            <v>42083</v>
          </cell>
          <cell r="D15">
            <v>42104</v>
          </cell>
          <cell r="F15">
            <v>122348</v>
          </cell>
          <cell r="G15" t="str">
            <v>NO RADICADA- TERMINOS VENCIDOS</v>
          </cell>
          <cell r="H15">
            <v>122348</v>
          </cell>
        </row>
        <row r="16">
          <cell r="A16">
            <v>9543</v>
          </cell>
          <cell r="B16">
            <v>9543</v>
          </cell>
          <cell r="C16">
            <v>42083</v>
          </cell>
          <cell r="D16">
            <v>42104</v>
          </cell>
          <cell r="F16">
            <v>164029</v>
          </cell>
          <cell r="G16" t="str">
            <v>NO RADICADA- TERMINOS VENCIDOS</v>
          </cell>
          <cell r="H16">
            <v>164029</v>
          </cell>
        </row>
        <row r="17">
          <cell r="A17">
            <v>9542</v>
          </cell>
          <cell r="B17">
            <v>9542</v>
          </cell>
          <cell r="C17">
            <v>42083</v>
          </cell>
          <cell r="D17">
            <v>42104</v>
          </cell>
          <cell r="F17">
            <v>173033</v>
          </cell>
          <cell r="G17" t="str">
            <v>NO RADICADA- TERMINOS VENCIDOS</v>
          </cell>
          <cell r="H17">
            <v>173033</v>
          </cell>
        </row>
        <row r="18">
          <cell r="A18">
            <v>9534</v>
          </cell>
          <cell r="B18">
            <v>9534</v>
          </cell>
          <cell r="C18">
            <v>42083</v>
          </cell>
          <cell r="D18">
            <v>42104</v>
          </cell>
          <cell r="F18">
            <v>175451</v>
          </cell>
          <cell r="G18" t="str">
            <v>NO RADICADA- TERMINOS VENCIDOS</v>
          </cell>
          <cell r="H18">
            <v>175451</v>
          </cell>
        </row>
        <row r="19">
          <cell r="A19">
            <v>9532</v>
          </cell>
          <cell r="B19">
            <v>9532</v>
          </cell>
          <cell r="C19">
            <v>42083</v>
          </cell>
          <cell r="D19">
            <v>42104</v>
          </cell>
          <cell r="F19">
            <v>40500</v>
          </cell>
          <cell r="G19" t="str">
            <v>NO RADICADA- TERMINOS VENCIDOS</v>
          </cell>
          <cell r="H19">
            <v>40500</v>
          </cell>
        </row>
        <row r="20">
          <cell r="A20">
            <v>9537</v>
          </cell>
          <cell r="B20">
            <v>9537</v>
          </cell>
          <cell r="C20">
            <v>42083</v>
          </cell>
          <cell r="D20">
            <v>42104</v>
          </cell>
          <cell r="F20">
            <v>40500</v>
          </cell>
          <cell r="G20" t="str">
            <v>NO RADICADA- TERMINOS VENCIDOS</v>
          </cell>
          <cell r="H20">
            <v>40500</v>
          </cell>
        </row>
        <row r="21">
          <cell r="A21">
            <v>9538</v>
          </cell>
          <cell r="B21">
            <v>9538</v>
          </cell>
          <cell r="C21">
            <v>42083</v>
          </cell>
          <cell r="D21">
            <v>42104</v>
          </cell>
          <cell r="F21">
            <v>40500</v>
          </cell>
          <cell r="G21" t="str">
            <v>NO RADICADA- TERMINOS VENCIDOS</v>
          </cell>
          <cell r="H21">
            <v>40500</v>
          </cell>
        </row>
        <row r="22">
          <cell r="A22">
            <v>9533</v>
          </cell>
          <cell r="B22">
            <v>9533</v>
          </cell>
          <cell r="C22">
            <v>42083</v>
          </cell>
          <cell r="D22">
            <v>42104</v>
          </cell>
          <cell r="F22">
            <v>411055</v>
          </cell>
          <cell r="G22" t="str">
            <v>NO RADICADA- TERMINOS VENCIDOS</v>
          </cell>
          <cell r="H22">
            <v>411055</v>
          </cell>
        </row>
        <row r="23">
          <cell r="A23">
            <v>9540</v>
          </cell>
          <cell r="B23">
            <v>9540</v>
          </cell>
          <cell r="C23">
            <v>42083</v>
          </cell>
          <cell r="D23">
            <v>42104</v>
          </cell>
          <cell r="F23">
            <v>98784</v>
          </cell>
          <cell r="G23" t="str">
            <v>NO RADICADA- TERMINOS VENCIDOS</v>
          </cell>
          <cell r="H23">
            <v>98784</v>
          </cell>
        </row>
        <row r="24">
          <cell r="A24">
            <v>10323</v>
          </cell>
          <cell r="B24">
            <v>10323</v>
          </cell>
          <cell r="C24">
            <v>42123</v>
          </cell>
          <cell r="D24">
            <v>42202</v>
          </cell>
          <cell r="F24">
            <v>40500</v>
          </cell>
          <cell r="G24" t="str">
            <v>NO RADICADA- TERMINOS VENCIDOS</v>
          </cell>
          <cell r="H24">
            <v>40500</v>
          </cell>
        </row>
        <row r="25">
          <cell r="A25">
            <v>10405</v>
          </cell>
          <cell r="B25">
            <v>10405</v>
          </cell>
          <cell r="C25">
            <v>42124</v>
          </cell>
          <cell r="D25">
            <v>42202</v>
          </cell>
          <cell r="F25">
            <v>1030292</v>
          </cell>
          <cell r="G25" t="str">
            <v>NO RADICADA- TERMINOS VENCIDOS</v>
          </cell>
          <cell r="H25">
            <v>1030292</v>
          </cell>
        </row>
        <row r="26">
          <cell r="A26">
            <v>10404</v>
          </cell>
          <cell r="B26">
            <v>10404</v>
          </cell>
          <cell r="C26">
            <v>42124</v>
          </cell>
          <cell r="D26">
            <v>42202</v>
          </cell>
          <cell r="F26">
            <v>129399</v>
          </cell>
          <cell r="G26" t="str">
            <v>NO RADICADA- TERMINOS VENCIDOS</v>
          </cell>
          <cell r="H26">
            <v>129399</v>
          </cell>
        </row>
        <row r="27">
          <cell r="A27">
            <v>10402</v>
          </cell>
          <cell r="B27">
            <v>10402</v>
          </cell>
          <cell r="C27">
            <v>42124</v>
          </cell>
          <cell r="D27">
            <v>42202</v>
          </cell>
          <cell r="F27">
            <v>44325</v>
          </cell>
          <cell r="G27" t="str">
            <v>NO RADICADA- TERMINOS VENCIDOS</v>
          </cell>
          <cell r="H27">
            <v>44325</v>
          </cell>
        </row>
        <row r="28">
          <cell r="A28">
            <v>10403</v>
          </cell>
          <cell r="B28">
            <v>10403</v>
          </cell>
          <cell r="C28">
            <v>42124</v>
          </cell>
          <cell r="D28">
            <v>42202</v>
          </cell>
          <cell r="F28">
            <v>85700</v>
          </cell>
          <cell r="G28" t="str">
            <v>NO RADICADA- TERMINOS VENCIDOS</v>
          </cell>
          <cell r="H28">
            <v>85700</v>
          </cell>
        </row>
        <row r="29">
          <cell r="A29">
            <v>10406</v>
          </cell>
          <cell r="B29">
            <v>10406</v>
          </cell>
          <cell r="C29">
            <v>42124</v>
          </cell>
          <cell r="D29">
            <v>42202</v>
          </cell>
          <cell r="F29">
            <v>85700</v>
          </cell>
          <cell r="G29" t="str">
            <v>NO RADICADA- TERMINOS VENCIDOS</v>
          </cell>
          <cell r="H29">
            <v>85700</v>
          </cell>
        </row>
        <row r="30">
          <cell r="A30">
            <v>10401</v>
          </cell>
          <cell r="B30">
            <v>10401</v>
          </cell>
          <cell r="C30">
            <v>42124</v>
          </cell>
          <cell r="D30">
            <v>42202</v>
          </cell>
          <cell r="F30">
            <v>85700</v>
          </cell>
          <cell r="G30" t="str">
            <v>NO RADICADA- TERMINOS VENCIDOS</v>
          </cell>
          <cell r="H30">
            <v>85700</v>
          </cell>
        </row>
        <row r="31">
          <cell r="A31">
            <v>10476</v>
          </cell>
          <cell r="B31">
            <v>10476</v>
          </cell>
          <cell r="C31">
            <v>42156</v>
          </cell>
          <cell r="D31">
            <v>42202</v>
          </cell>
          <cell r="F31">
            <v>118043</v>
          </cell>
          <cell r="G31" t="str">
            <v>NO RADICADA- TERMINOS VENCIDOS</v>
          </cell>
          <cell r="H31">
            <v>118043</v>
          </cell>
        </row>
        <row r="32">
          <cell r="A32">
            <v>10475</v>
          </cell>
          <cell r="B32">
            <v>10475</v>
          </cell>
          <cell r="C32">
            <v>42156</v>
          </cell>
          <cell r="D32">
            <v>42202</v>
          </cell>
          <cell r="F32">
            <v>124499</v>
          </cell>
          <cell r="G32" t="str">
            <v>NO RADICADA- TERMINOS VENCIDOS</v>
          </cell>
          <cell r="H32">
            <v>124499</v>
          </cell>
        </row>
        <row r="33">
          <cell r="A33">
            <v>10599</v>
          </cell>
          <cell r="B33">
            <v>10599</v>
          </cell>
          <cell r="C33">
            <v>42186</v>
          </cell>
          <cell r="D33">
            <v>42202</v>
          </cell>
          <cell r="F33">
            <v>104100</v>
          </cell>
          <cell r="G33" t="str">
            <v>NO RADICADA- TERMINOS VENCIDOS</v>
          </cell>
          <cell r="H33">
            <v>104100</v>
          </cell>
        </row>
        <row r="34">
          <cell r="A34">
            <v>10637</v>
          </cell>
          <cell r="B34">
            <v>10637</v>
          </cell>
          <cell r="C34">
            <v>42186</v>
          </cell>
          <cell r="D34">
            <v>42202</v>
          </cell>
          <cell r="F34">
            <v>115543</v>
          </cell>
          <cell r="G34" t="str">
            <v>NO RADICADA- TERMINOS VENCIDOS</v>
          </cell>
          <cell r="H34">
            <v>115543</v>
          </cell>
        </row>
        <row r="35">
          <cell r="A35">
            <v>10590</v>
          </cell>
          <cell r="B35">
            <v>10590</v>
          </cell>
          <cell r="C35">
            <v>42186</v>
          </cell>
          <cell r="D35">
            <v>42202</v>
          </cell>
          <cell r="F35">
            <v>97326</v>
          </cell>
          <cell r="G35" t="str">
            <v>NO RADICADA- TERMINOS VENCIDOS</v>
          </cell>
          <cell r="H35">
            <v>97326</v>
          </cell>
        </row>
        <row r="36">
          <cell r="A36">
            <v>10594</v>
          </cell>
          <cell r="B36">
            <v>10594</v>
          </cell>
          <cell r="C36">
            <v>42186</v>
          </cell>
          <cell r="D36">
            <v>42202</v>
          </cell>
          <cell r="F36">
            <v>97568</v>
          </cell>
          <cell r="G36" t="str">
            <v>NO RADICADA- TERMINOS VENCIDOS</v>
          </cell>
          <cell r="H36">
            <v>97568</v>
          </cell>
        </row>
        <row r="37">
          <cell r="A37">
            <v>10686</v>
          </cell>
          <cell r="B37">
            <v>10686</v>
          </cell>
          <cell r="C37">
            <v>42209</v>
          </cell>
          <cell r="D37">
            <v>42283</v>
          </cell>
          <cell r="F37">
            <v>119374</v>
          </cell>
          <cell r="G37" t="str">
            <v>NO RADICADA- TERMINOS VENCIDOS</v>
          </cell>
          <cell r="H37">
            <v>119374</v>
          </cell>
        </row>
        <row r="38">
          <cell r="A38">
            <v>10684</v>
          </cell>
          <cell r="B38">
            <v>10684</v>
          </cell>
          <cell r="C38">
            <v>42209</v>
          </cell>
          <cell r="D38">
            <v>42283</v>
          </cell>
          <cell r="F38">
            <v>139064</v>
          </cell>
          <cell r="G38" t="str">
            <v>NO RADICADA- TERMINOS VENCIDOS</v>
          </cell>
          <cell r="H38">
            <v>139064</v>
          </cell>
        </row>
        <row r="39">
          <cell r="A39">
            <v>10685</v>
          </cell>
          <cell r="B39">
            <v>10685</v>
          </cell>
          <cell r="C39">
            <v>42209</v>
          </cell>
          <cell r="D39">
            <v>42283</v>
          </cell>
          <cell r="F39">
            <v>98852</v>
          </cell>
          <cell r="G39" t="str">
            <v>NO RADICADA- TERMINOS VENCIDOS</v>
          </cell>
          <cell r="H39">
            <v>98852</v>
          </cell>
        </row>
        <row r="40">
          <cell r="A40">
            <v>10739</v>
          </cell>
          <cell r="B40">
            <v>10739</v>
          </cell>
          <cell r="C40">
            <v>42216</v>
          </cell>
          <cell r="D40">
            <v>42283</v>
          </cell>
          <cell r="F40">
            <v>105236</v>
          </cell>
          <cell r="G40" t="str">
            <v>NO RADICADA- TERMINOS VENCIDOS</v>
          </cell>
          <cell r="H40">
            <v>105236</v>
          </cell>
        </row>
        <row r="41">
          <cell r="A41">
            <v>10740</v>
          </cell>
          <cell r="B41">
            <v>10740</v>
          </cell>
          <cell r="C41">
            <v>42216</v>
          </cell>
          <cell r="D41">
            <v>42283</v>
          </cell>
          <cell r="F41">
            <v>85700</v>
          </cell>
          <cell r="G41" t="str">
            <v>NO RADICADA- TERMINOS VENCIDOS</v>
          </cell>
          <cell r="H41">
            <v>85700</v>
          </cell>
        </row>
        <row r="42">
          <cell r="A42">
            <v>10784</v>
          </cell>
          <cell r="B42">
            <v>10784</v>
          </cell>
          <cell r="C42">
            <v>42217</v>
          </cell>
          <cell r="D42">
            <v>42283</v>
          </cell>
          <cell r="F42">
            <v>194453</v>
          </cell>
          <cell r="G42" t="str">
            <v>NO RADICADA- TERMINOS VENCIDOS</v>
          </cell>
          <cell r="H42">
            <v>194453</v>
          </cell>
        </row>
        <row r="43">
          <cell r="A43">
            <v>10785</v>
          </cell>
          <cell r="B43">
            <v>10785</v>
          </cell>
          <cell r="C43">
            <v>42217</v>
          </cell>
          <cell r="D43">
            <v>42283</v>
          </cell>
          <cell r="F43">
            <v>979615</v>
          </cell>
          <cell r="G43" t="str">
            <v>NO RADICADA- TERMINOS VENCIDOS</v>
          </cell>
          <cell r="H43">
            <v>979615</v>
          </cell>
        </row>
        <row r="44">
          <cell r="A44">
            <v>10815</v>
          </cell>
          <cell r="B44">
            <v>10815</v>
          </cell>
          <cell r="C44">
            <v>42220</v>
          </cell>
          <cell r="D44">
            <v>42283</v>
          </cell>
          <cell r="F44">
            <v>132897</v>
          </cell>
          <cell r="G44" t="str">
            <v>NO RADICADA- TERMINOS VENCIDOS</v>
          </cell>
          <cell r="H44">
            <v>132897</v>
          </cell>
        </row>
        <row r="45">
          <cell r="A45">
            <v>10922</v>
          </cell>
          <cell r="B45">
            <v>10922</v>
          </cell>
          <cell r="C45">
            <v>42243</v>
          </cell>
          <cell r="D45">
            <v>42321</v>
          </cell>
          <cell r="F45">
            <v>110590</v>
          </cell>
          <cell r="G45" t="str">
            <v>NO RADICADA- TERMINOS VENCIDOS</v>
          </cell>
          <cell r="H45">
            <v>110590</v>
          </cell>
        </row>
        <row r="46">
          <cell r="A46">
            <v>10923</v>
          </cell>
          <cell r="B46">
            <v>10923</v>
          </cell>
          <cell r="C46">
            <v>42243</v>
          </cell>
          <cell r="D46">
            <v>42321</v>
          </cell>
          <cell r="F46">
            <v>43627</v>
          </cell>
          <cell r="G46" t="str">
            <v>NO RADICADA- TERMINOS VENCIDOS</v>
          </cell>
          <cell r="H46">
            <v>43627</v>
          </cell>
        </row>
        <row r="47">
          <cell r="A47">
            <v>10990</v>
          </cell>
          <cell r="B47">
            <v>10990</v>
          </cell>
          <cell r="C47">
            <v>42248</v>
          </cell>
          <cell r="D47">
            <v>42321</v>
          </cell>
          <cell r="F47">
            <v>128593</v>
          </cell>
          <cell r="G47" t="str">
            <v>NO RADICADA- TERMINOS VENCIDOS</v>
          </cell>
          <cell r="H47">
            <v>128593</v>
          </cell>
        </row>
        <row r="48">
          <cell r="A48">
            <v>10981</v>
          </cell>
          <cell r="B48">
            <v>10981</v>
          </cell>
          <cell r="C48">
            <v>42248</v>
          </cell>
          <cell r="D48">
            <v>42321</v>
          </cell>
          <cell r="F48">
            <v>97152</v>
          </cell>
          <cell r="G48" t="str">
            <v>NO RADICADA- TERMINOS VENCIDOS</v>
          </cell>
          <cell r="H48">
            <v>97152</v>
          </cell>
        </row>
        <row r="49">
          <cell r="A49">
            <v>10998</v>
          </cell>
          <cell r="B49">
            <v>10998</v>
          </cell>
          <cell r="C49">
            <v>42249</v>
          </cell>
          <cell r="D49">
            <v>42321</v>
          </cell>
          <cell r="F49">
            <v>98436</v>
          </cell>
          <cell r="G49" t="str">
            <v>NO RADICADA- TERMINOS VENCIDOS</v>
          </cell>
          <cell r="H49">
            <v>98436</v>
          </cell>
        </row>
        <row r="50">
          <cell r="A50">
            <v>11027</v>
          </cell>
          <cell r="B50">
            <v>11027</v>
          </cell>
          <cell r="C50">
            <v>42275</v>
          </cell>
          <cell r="D50">
            <v>42321</v>
          </cell>
          <cell r="F50">
            <v>148169</v>
          </cell>
          <cell r="G50" t="str">
            <v>NO RADICADA- TERMINOS VENCIDOS</v>
          </cell>
          <cell r="H50">
            <v>148169</v>
          </cell>
        </row>
        <row r="51">
          <cell r="A51">
            <v>11073</v>
          </cell>
          <cell r="B51">
            <v>11073</v>
          </cell>
          <cell r="C51">
            <v>42278</v>
          </cell>
          <cell r="D51">
            <v>42321</v>
          </cell>
          <cell r="F51">
            <v>139985</v>
          </cell>
          <cell r="G51" t="str">
            <v>NO RADICADA- TERMINOS VENCIDOS</v>
          </cell>
          <cell r="H51">
            <v>139985</v>
          </cell>
        </row>
        <row r="52">
          <cell r="A52">
            <v>12089</v>
          </cell>
          <cell r="B52">
            <v>12089</v>
          </cell>
          <cell r="C52">
            <v>42398</v>
          </cell>
          <cell r="D52">
            <v>42437</v>
          </cell>
          <cell r="F52">
            <v>14432</v>
          </cell>
          <cell r="G52" t="str">
            <v>NO RADICADA- TERMINOS VENCIDOS</v>
          </cell>
          <cell r="H52">
            <v>14432</v>
          </cell>
        </row>
        <row r="53">
          <cell r="A53">
            <v>12543</v>
          </cell>
          <cell r="B53">
            <v>12543</v>
          </cell>
          <cell r="C53">
            <v>42425</v>
          </cell>
          <cell r="D53">
            <v>42437</v>
          </cell>
          <cell r="F53">
            <v>108615</v>
          </cell>
          <cell r="G53" t="str">
            <v>NO RADICADA- TERMINOS VENCIDOS</v>
          </cell>
          <cell r="H53">
            <v>108615</v>
          </cell>
        </row>
        <row r="54">
          <cell r="A54">
            <v>12938</v>
          </cell>
          <cell r="B54">
            <v>12938</v>
          </cell>
          <cell r="C54">
            <v>42439</v>
          </cell>
          <cell r="D54">
            <v>42535</v>
          </cell>
          <cell r="F54">
            <v>147972</v>
          </cell>
          <cell r="G54" t="str">
            <v>NO RADICADA- TERMINOS VENCIDOS</v>
          </cell>
          <cell r="H54">
            <v>147972</v>
          </cell>
        </row>
        <row r="55">
          <cell r="A55">
            <v>13076</v>
          </cell>
          <cell r="B55">
            <v>13076</v>
          </cell>
          <cell r="C55">
            <v>42455</v>
          </cell>
          <cell r="D55">
            <v>42535</v>
          </cell>
          <cell r="F55">
            <v>133136</v>
          </cell>
          <cell r="G55" t="str">
            <v>NO RADICADA- TERMINOS VENCIDOS</v>
          </cell>
          <cell r="H55">
            <v>133136</v>
          </cell>
        </row>
        <row r="56">
          <cell r="A56">
            <v>13284</v>
          </cell>
          <cell r="B56">
            <v>13284</v>
          </cell>
          <cell r="C56">
            <v>42462</v>
          </cell>
          <cell r="D56">
            <v>42535</v>
          </cell>
          <cell r="F56">
            <v>95900</v>
          </cell>
          <cell r="G56" t="str">
            <v>NO RADICADA- TERMINOS VENCIDOS</v>
          </cell>
          <cell r="H56">
            <v>95900</v>
          </cell>
        </row>
        <row r="57">
          <cell r="A57">
            <v>13285</v>
          </cell>
          <cell r="B57">
            <v>13285</v>
          </cell>
          <cell r="C57">
            <v>42473</v>
          </cell>
          <cell r="D57">
            <v>42535</v>
          </cell>
          <cell r="F57">
            <v>128697</v>
          </cell>
          <cell r="G57" t="str">
            <v>NO RADICADA- TERMINOS VENCIDOS</v>
          </cell>
          <cell r="H57">
            <v>128697</v>
          </cell>
        </row>
        <row r="58">
          <cell r="A58">
            <v>13427</v>
          </cell>
          <cell r="B58">
            <v>13427</v>
          </cell>
          <cell r="C58">
            <v>42480</v>
          </cell>
          <cell r="D58">
            <v>42535</v>
          </cell>
          <cell r="F58">
            <v>149971</v>
          </cell>
          <cell r="G58" t="str">
            <v>NO RADICADA- TERMINOS VENCIDOS</v>
          </cell>
          <cell r="H58">
            <v>149971</v>
          </cell>
        </row>
        <row r="59">
          <cell r="A59">
            <v>13428</v>
          </cell>
          <cell r="B59">
            <v>13428</v>
          </cell>
          <cell r="C59">
            <v>42488</v>
          </cell>
          <cell r="D59">
            <v>42535</v>
          </cell>
          <cell r="F59">
            <v>151979</v>
          </cell>
          <cell r="G59" t="str">
            <v>NO RADICADA- TERMINOS VENCIDOS</v>
          </cell>
          <cell r="H59">
            <v>151979</v>
          </cell>
        </row>
        <row r="60">
          <cell r="A60">
            <v>13429</v>
          </cell>
          <cell r="B60">
            <v>13429</v>
          </cell>
          <cell r="C60">
            <v>42489</v>
          </cell>
          <cell r="D60">
            <v>42535</v>
          </cell>
          <cell r="F60">
            <v>188341</v>
          </cell>
          <cell r="G60" t="str">
            <v>NO RADICADA- TERMINOS VENCIDOS</v>
          </cell>
          <cell r="H60">
            <v>188341</v>
          </cell>
        </row>
        <row r="61">
          <cell r="A61">
            <v>13603</v>
          </cell>
          <cell r="B61">
            <v>13603</v>
          </cell>
          <cell r="C61">
            <v>42496</v>
          </cell>
          <cell r="D61">
            <v>42535</v>
          </cell>
          <cell r="F61">
            <v>138246</v>
          </cell>
          <cell r="G61" t="str">
            <v>NO RADICADA- TERMINOS VENCIDOS</v>
          </cell>
          <cell r="H61">
            <v>138246</v>
          </cell>
        </row>
        <row r="62">
          <cell r="A62">
            <v>13604</v>
          </cell>
          <cell r="B62">
            <v>13604</v>
          </cell>
          <cell r="C62">
            <v>42505</v>
          </cell>
          <cell r="D62">
            <v>42535</v>
          </cell>
          <cell r="F62">
            <v>147252</v>
          </cell>
          <cell r="G62" t="str">
            <v>NO RADICADA- TERMINOS VENCIDOS</v>
          </cell>
          <cell r="H62">
            <v>147252</v>
          </cell>
        </row>
        <row r="63">
          <cell r="A63">
            <v>16325</v>
          </cell>
          <cell r="B63">
            <v>16325</v>
          </cell>
          <cell r="C63">
            <v>42710</v>
          </cell>
          <cell r="D63">
            <v>42900</v>
          </cell>
          <cell r="F63">
            <v>146825</v>
          </cell>
          <cell r="G63" t="str">
            <v>NO RADICADA</v>
          </cell>
          <cell r="H63">
            <v>146825</v>
          </cell>
        </row>
        <row r="64">
          <cell r="A64">
            <v>16326</v>
          </cell>
          <cell r="B64">
            <v>16326</v>
          </cell>
          <cell r="C64">
            <v>42710</v>
          </cell>
          <cell r="D64">
            <v>42900</v>
          </cell>
          <cell r="F64">
            <v>98049</v>
          </cell>
          <cell r="G64" t="str">
            <v>NO RADICADA</v>
          </cell>
          <cell r="H64">
            <v>98049</v>
          </cell>
        </row>
        <row r="65">
          <cell r="A65">
            <v>16327</v>
          </cell>
          <cell r="B65">
            <v>16327</v>
          </cell>
          <cell r="C65">
            <v>42713</v>
          </cell>
          <cell r="D65">
            <v>42900</v>
          </cell>
          <cell r="F65">
            <v>104155</v>
          </cell>
          <cell r="G65" t="str">
            <v>NO RADICADA</v>
          </cell>
          <cell r="H65">
            <v>104155</v>
          </cell>
        </row>
        <row r="66">
          <cell r="A66">
            <v>16485</v>
          </cell>
          <cell r="B66">
            <v>16485</v>
          </cell>
          <cell r="C66">
            <v>42729</v>
          </cell>
          <cell r="D66">
            <v>42900</v>
          </cell>
          <cell r="F66">
            <v>129731</v>
          </cell>
          <cell r="G66" t="str">
            <v>NO RADICADA</v>
          </cell>
          <cell r="H66">
            <v>129731</v>
          </cell>
        </row>
        <row r="67">
          <cell r="A67">
            <v>16759</v>
          </cell>
          <cell r="B67">
            <v>16759</v>
          </cell>
          <cell r="C67">
            <v>42744</v>
          </cell>
          <cell r="D67">
            <v>42906</v>
          </cell>
          <cell r="F67">
            <v>138613</v>
          </cell>
          <cell r="G67" t="str">
            <v>NO RADICADA</v>
          </cell>
          <cell r="H67">
            <v>138613</v>
          </cell>
        </row>
        <row r="68">
          <cell r="A68">
            <v>17299</v>
          </cell>
          <cell r="B68">
            <v>17299</v>
          </cell>
          <cell r="C68">
            <v>42803</v>
          </cell>
          <cell r="D68">
            <v>42900</v>
          </cell>
          <cell r="F68">
            <v>179540</v>
          </cell>
          <cell r="G68" t="str">
            <v>NO RADICADA</v>
          </cell>
          <cell r="H68">
            <v>179540</v>
          </cell>
        </row>
        <row r="69">
          <cell r="A69">
            <v>17300</v>
          </cell>
          <cell r="B69">
            <v>17300</v>
          </cell>
          <cell r="C69">
            <v>42804</v>
          </cell>
          <cell r="D69">
            <v>42900</v>
          </cell>
          <cell r="F69">
            <v>228882</v>
          </cell>
          <cell r="G69" t="str">
            <v>NO RADICADA</v>
          </cell>
          <cell r="H69">
            <v>228882</v>
          </cell>
        </row>
        <row r="70">
          <cell r="A70">
            <v>17666</v>
          </cell>
          <cell r="B70">
            <v>17666</v>
          </cell>
          <cell r="C70">
            <v>42842</v>
          </cell>
          <cell r="D70">
            <v>42900</v>
          </cell>
          <cell r="F70">
            <v>45300</v>
          </cell>
          <cell r="G70" t="str">
            <v>NO RADICADA</v>
          </cell>
          <cell r="H70">
            <v>45300</v>
          </cell>
        </row>
        <row r="71">
          <cell r="A71">
            <v>17962</v>
          </cell>
          <cell r="B71">
            <v>17962</v>
          </cell>
          <cell r="C71">
            <v>42850</v>
          </cell>
          <cell r="D71">
            <v>42900</v>
          </cell>
          <cell r="F71">
            <v>142204</v>
          </cell>
          <cell r="G71" t="str">
            <v>NO RADICADA</v>
          </cell>
          <cell r="H71">
            <v>142204</v>
          </cell>
        </row>
        <row r="72">
          <cell r="A72">
            <v>24216</v>
          </cell>
          <cell r="B72">
            <v>24216</v>
          </cell>
          <cell r="C72">
            <v>43123</v>
          </cell>
          <cell r="D72">
            <v>43460</v>
          </cell>
          <cell r="F72">
            <v>164914</v>
          </cell>
          <cell r="G72" t="str">
            <v>NO RADICADA</v>
          </cell>
          <cell r="H72">
            <v>164914</v>
          </cell>
        </row>
        <row r="73">
          <cell r="A73">
            <v>24636</v>
          </cell>
          <cell r="B73">
            <v>24636</v>
          </cell>
          <cell r="C73">
            <v>43133</v>
          </cell>
          <cell r="D73">
            <v>43460</v>
          </cell>
          <cell r="F73">
            <v>370186</v>
          </cell>
          <cell r="G73" t="str">
            <v>NO RADICADA</v>
          </cell>
          <cell r="H73">
            <v>370186</v>
          </cell>
        </row>
        <row r="74">
          <cell r="A74">
            <v>24639</v>
          </cell>
          <cell r="B74">
            <v>24639</v>
          </cell>
          <cell r="C74">
            <v>43154</v>
          </cell>
          <cell r="D74">
            <v>43460</v>
          </cell>
          <cell r="F74">
            <v>338939</v>
          </cell>
          <cell r="G74" t="str">
            <v>NO RADICADA</v>
          </cell>
          <cell r="H74">
            <v>338939</v>
          </cell>
        </row>
        <row r="75">
          <cell r="A75">
            <v>24641</v>
          </cell>
          <cell r="B75">
            <v>24641</v>
          </cell>
          <cell r="C75">
            <v>43159</v>
          </cell>
          <cell r="D75">
            <v>43460</v>
          </cell>
          <cell r="F75">
            <v>76300</v>
          </cell>
          <cell r="G75" t="str">
            <v>NO RADICADA</v>
          </cell>
          <cell r="H75">
            <v>76300</v>
          </cell>
        </row>
        <row r="76">
          <cell r="A76">
            <v>24999</v>
          </cell>
          <cell r="B76">
            <v>24999</v>
          </cell>
          <cell r="C76">
            <v>43168</v>
          </cell>
          <cell r="D76">
            <v>43460</v>
          </cell>
          <cell r="F76">
            <v>130163</v>
          </cell>
          <cell r="G76" t="str">
            <v>NO RADICADA</v>
          </cell>
          <cell r="H76">
            <v>130163</v>
          </cell>
        </row>
        <row r="77">
          <cell r="A77">
            <v>25000</v>
          </cell>
          <cell r="B77">
            <v>25000</v>
          </cell>
          <cell r="C77">
            <v>43184</v>
          </cell>
          <cell r="D77">
            <v>43460</v>
          </cell>
          <cell r="F77">
            <v>419357</v>
          </cell>
          <cell r="G77" t="str">
            <v>NO RADICADA</v>
          </cell>
          <cell r="H77">
            <v>419357</v>
          </cell>
        </row>
        <row r="78">
          <cell r="A78">
            <v>25909</v>
          </cell>
          <cell r="B78">
            <v>25909</v>
          </cell>
          <cell r="C78">
            <v>43222</v>
          </cell>
          <cell r="D78">
            <v>43460</v>
          </cell>
          <cell r="F78">
            <v>45300</v>
          </cell>
          <cell r="G78" t="str">
            <v>NO RADICADA</v>
          </cell>
          <cell r="H78">
            <v>45300</v>
          </cell>
        </row>
        <row r="79">
          <cell r="A79">
            <v>25917</v>
          </cell>
          <cell r="B79">
            <v>25917</v>
          </cell>
          <cell r="C79">
            <v>43233</v>
          </cell>
          <cell r="D79">
            <v>43460</v>
          </cell>
          <cell r="F79">
            <v>713927</v>
          </cell>
          <cell r="G79" t="str">
            <v>NO RADICADA</v>
          </cell>
          <cell r="H79">
            <v>713927</v>
          </cell>
        </row>
        <row r="80">
          <cell r="A80">
            <v>25920</v>
          </cell>
          <cell r="B80">
            <v>25920</v>
          </cell>
          <cell r="C80">
            <v>43245</v>
          </cell>
          <cell r="D80">
            <v>43460</v>
          </cell>
          <cell r="F80">
            <v>135363</v>
          </cell>
          <cell r="G80" t="str">
            <v>NO RADICADA</v>
          </cell>
          <cell r="H80">
            <v>135363</v>
          </cell>
        </row>
        <row r="81">
          <cell r="A81">
            <v>31475</v>
          </cell>
          <cell r="B81">
            <v>31475</v>
          </cell>
          <cell r="C81">
            <v>43419</v>
          </cell>
          <cell r="D81">
            <v>43460</v>
          </cell>
          <cell r="F81">
            <v>216173</v>
          </cell>
          <cell r="G81" t="str">
            <v>NO RADICADA</v>
          </cell>
          <cell r="H81">
            <v>216173</v>
          </cell>
        </row>
        <row r="82">
          <cell r="A82">
            <v>31476</v>
          </cell>
          <cell r="B82">
            <v>31476</v>
          </cell>
          <cell r="C82">
            <v>43422</v>
          </cell>
          <cell r="D82">
            <v>43460</v>
          </cell>
          <cell r="F82">
            <v>205876</v>
          </cell>
          <cell r="G82" t="str">
            <v>NO RADICADA</v>
          </cell>
          <cell r="H82">
            <v>205876</v>
          </cell>
        </row>
        <row r="83">
          <cell r="A83">
            <v>31477</v>
          </cell>
          <cell r="B83">
            <v>31477</v>
          </cell>
          <cell r="C83">
            <v>43423</v>
          </cell>
          <cell r="D83">
            <v>43460</v>
          </cell>
          <cell r="F83">
            <v>141117</v>
          </cell>
          <cell r="G83" t="str">
            <v>NO RADICADA</v>
          </cell>
          <cell r="H83">
            <v>141117</v>
          </cell>
        </row>
        <row r="84">
          <cell r="A84">
            <v>31480</v>
          </cell>
          <cell r="B84">
            <v>31480</v>
          </cell>
          <cell r="C84">
            <v>43430</v>
          </cell>
          <cell r="D84">
            <v>43460</v>
          </cell>
          <cell r="F84">
            <v>256195</v>
          </cell>
          <cell r="G84" t="str">
            <v>NO RADICADA</v>
          </cell>
          <cell r="H84">
            <v>256195</v>
          </cell>
        </row>
        <row r="85">
          <cell r="A85">
            <v>31477</v>
          </cell>
          <cell r="B85">
            <v>31477</v>
          </cell>
          <cell r="C85">
            <v>43470</v>
          </cell>
          <cell r="D85">
            <v>43460</v>
          </cell>
          <cell r="F85">
            <v>141117</v>
          </cell>
          <cell r="G85" t="str">
            <v>NO RADICADA</v>
          </cell>
          <cell r="H85">
            <v>141117</v>
          </cell>
        </row>
        <row r="86">
          <cell r="A86">
            <v>31476</v>
          </cell>
          <cell r="B86">
            <v>31476</v>
          </cell>
          <cell r="C86">
            <v>43470</v>
          </cell>
          <cell r="D86">
            <v>43460</v>
          </cell>
          <cell r="F86">
            <v>205876</v>
          </cell>
          <cell r="G86" t="str">
            <v>NO RADICADA</v>
          </cell>
          <cell r="H86">
            <v>205876</v>
          </cell>
        </row>
        <row r="87">
          <cell r="A87">
            <v>31475</v>
          </cell>
          <cell r="B87">
            <v>31475</v>
          </cell>
          <cell r="C87">
            <v>43470</v>
          </cell>
          <cell r="D87">
            <v>43460</v>
          </cell>
          <cell r="F87">
            <v>216173</v>
          </cell>
          <cell r="G87" t="str">
            <v>NO RADICADA</v>
          </cell>
          <cell r="H87">
            <v>216173</v>
          </cell>
        </row>
        <row r="88">
          <cell r="A88">
            <v>31480</v>
          </cell>
          <cell r="B88">
            <v>31480</v>
          </cell>
          <cell r="C88">
            <v>43470</v>
          </cell>
          <cell r="D88">
            <v>43460</v>
          </cell>
          <cell r="F88">
            <v>256195</v>
          </cell>
          <cell r="G88" t="str">
            <v>NO RADICADA</v>
          </cell>
          <cell r="H88">
            <v>256195</v>
          </cell>
        </row>
        <row r="89">
          <cell r="A89">
            <v>32582</v>
          </cell>
          <cell r="B89">
            <v>32582</v>
          </cell>
          <cell r="C89">
            <v>43495</v>
          </cell>
          <cell r="D89">
            <v>43601</v>
          </cell>
          <cell r="F89">
            <v>154537</v>
          </cell>
          <cell r="G89" t="str">
            <v>NO RADICADA</v>
          </cell>
          <cell r="H89">
            <v>154537</v>
          </cell>
        </row>
        <row r="90">
          <cell r="A90">
            <v>33096</v>
          </cell>
          <cell r="B90">
            <v>33096</v>
          </cell>
          <cell r="C90">
            <v>43498</v>
          </cell>
          <cell r="D90">
            <v>43601</v>
          </cell>
          <cell r="F90">
            <v>136530</v>
          </cell>
          <cell r="G90" t="str">
            <v>NO RADICADA</v>
          </cell>
          <cell r="H90">
            <v>136530</v>
          </cell>
        </row>
        <row r="91">
          <cell r="A91">
            <v>33581</v>
          </cell>
          <cell r="B91">
            <v>33581</v>
          </cell>
          <cell r="C91">
            <v>43531</v>
          </cell>
          <cell r="D91">
            <v>43601</v>
          </cell>
          <cell r="F91">
            <v>1351374</v>
          </cell>
          <cell r="G91" t="str">
            <v>NO RADICADA</v>
          </cell>
          <cell r="H91">
            <v>1351374</v>
          </cell>
        </row>
        <row r="92">
          <cell r="A92">
            <v>33582</v>
          </cell>
          <cell r="B92">
            <v>33582</v>
          </cell>
          <cell r="C92">
            <v>43550</v>
          </cell>
          <cell r="D92">
            <v>43601</v>
          </cell>
          <cell r="F92">
            <v>1338098</v>
          </cell>
          <cell r="G92" t="str">
            <v>NO RADICADA</v>
          </cell>
          <cell r="H92">
            <v>1338098</v>
          </cell>
        </row>
        <row r="93">
          <cell r="A93">
            <v>33583</v>
          </cell>
          <cell r="B93">
            <v>33583</v>
          </cell>
          <cell r="C93">
            <v>43551</v>
          </cell>
          <cell r="D93">
            <v>43601</v>
          </cell>
          <cell r="F93">
            <v>1370085</v>
          </cell>
          <cell r="G93" t="str">
            <v>NO RADICADA</v>
          </cell>
          <cell r="H93">
            <v>1370085</v>
          </cell>
        </row>
        <row r="94">
          <cell r="A94">
            <v>34414</v>
          </cell>
          <cell r="B94">
            <v>34414</v>
          </cell>
          <cell r="C94">
            <v>43569</v>
          </cell>
          <cell r="D94">
            <v>43601</v>
          </cell>
          <cell r="F94">
            <v>110100</v>
          </cell>
          <cell r="G94" t="str">
            <v>NO RADICADA</v>
          </cell>
          <cell r="H94">
            <v>110100</v>
          </cell>
        </row>
        <row r="95">
          <cell r="A95">
            <v>34415</v>
          </cell>
          <cell r="B95">
            <v>34415</v>
          </cell>
          <cell r="C95">
            <v>43571</v>
          </cell>
          <cell r="D95">
            <v>43601</v>
          </cell>
          <cell r="F95">
            <v>231937</v>
          </cell>
          <cell r="G95" t="str">
            <v>NO RADICADA</v>
          </cell>
          <cell r="H95">
            <v>231937</v>
          </cell>
        </row>
        <row r="96">
          <cell r="A96">
            <v>34414</v>
          </cell>
          <cell r="B96">
            <v>34414</v>
          </cell>
          <cell r="C96">
            <v>43832</v>
          </cell>
          <cell r="D96">
            <v>43601</v>
          </cell>
          <cell r="F96">
            <v>110100</v>
          </cell>
          <cell r="G96" t="str">
            <v>NO RADICADA</v>
          </cell>
          <cell r="H96">
            <v>110100</v>
          </cell>
        </row>
        <row r="97">
          <cell r="A97">
            <v>33582</v>
          </cell>
          <cell r="B97">
            <v>33582</v>
          </cell>
          <cell r="C97">
            <v>43832</v>
          </cell>
          <cell r="D97">
            <v>43601</v>
          </cell>
          <cell r="F97">
            <v>1338098</v>
          </cell>
          <cell r="G97" t="str">
            <v>NO RADICADA</v>
          </cell>
          <cell r="H97">
            <v>1338098</v>
          </cell>
        </row>
        <row r="98">
          <cell r="A98">
            <v>33581</v>
          </cell>
          <cell r="B98">
            <v>33581</v>
          </cell>
          <cell r="C98">
            <v>43832</v>
          </cell>
          <cell r="D98">
            <v>43601</v>
          </cell>
          <cell r="F98">
            <v>1351374</v>
          </cell>
          <cell r="G98" t="str">
            <v>NO RADICADA</v>
          </cell>
          <cell r="H98">
            <v>1351374</v>
          </cell>
        </row>
        <row r="99">
          <cell r="A99">
            <v>33096</v>
          </cell>
          <cell r="B99">
            <v>33096</v>
          </cell>
          <cell r="C99">
            <v>43832</v>
          </cell>
          <cell r="D99">
            <v>43601</v>
          </cell>
          <cell r="F99">
            <v>136530</v>
          </cell>
          <cell r="G99" t="str">
            <v>NO RADICADA</v>
          </cell>
          <cell r="H99">
            <v>136530</v>
          </cell>
        </row>
        <row r="100">
          <cell r="A100">
            <v>33583</v>
          </cell>
          <cell r="B100">
            <v>33583</v>
          </cell>
          <cell r="C100">
            <v>43832</v>
          </cell>
          <cell r="D100">
            <v>43601</v>
          </cell>
          <cell r="F100">
            <v>1370085</v>
          </cell>
          <cell r="G100" t="str">
            <v>NO RADICADA</v>
          </cell>
          <cell r="H100">
            <v>1370085</v>
          </cell>
        </row>
        <row r="101">
          <cell r="A101">
            <v>31477</v>
          </cell>
          <cell r="B101">
            <v>31477</v>
          </cell>
          <cell r="C101">
            <v>43832</v>
          </cell>
          <cell r="D101">
            <v>43460</v>
          </cell>
          <cell r="F101">
            <v>141117</v>
          </cell>
          <cell r="G101" t="str">
            <v>NO RADICADA</v>
          </cell>
          <cell r="H101">
            <v>141117</v>
          </cell>
        </row>
        <row r="102">
          <cell r="A102">
            <v>32582</v>
          </cell>
          <cell r="B102">
            <v>32582</v>
          </cell>
          <cell r="C102">
            <v>43832</v>
          </cell>
          <cell r="D102">
            <v>43601</v>
          </cell>
          <cell r="F102">
            <v>154537</v>
          </cell>
          <cell r="G102" t="str">
            <v>NO RADICADA</v>
          </cell>
          <cell r="H102">
            <v>154537</v>
          </cell>
        </row>
        <row r="103">
          <cell r="A103">
            <v>31476</v>
          </cell>
          <cell r="B103">
            <v>31476</v>
          </cell>
          <cell r="C103">
            <v>43832</v>
          </cell>
          <cell r="D103">
            <v>43460</v>
          </cell>
          <cell r="F103">
            <v>205876</v>
          </cell>
          <cell r="G103" t="str">
            <v>NO RADICADA</v>
          </cell>
          <cell r="H103">
            <v>205876</v>
          </cell>
        </row>
        <row r="104">
          <cell r="A104">
            <v>31475</v>
          </cell>
          <cell r="B104">
            <v>31475</v>
          </cell>
          <cell r="C104">
            <v>43832</v>
          </cell>
          <cell r="D104">
            <v>43460</v>
          </cell>
          <cell r="F104">
            <v>216173</v>
          </cell>
          <cell r="G104" t="str">
            <v>NO RADICADA</v>
          </cell>
          <cell r="H104">
            <v>216173</v>
          </cell>
        </row>
        <row r="105">
          <cell r="A105">
            <v>35252</v>
          </cell>
          <cell r="B105">
            <v>35252</v>
          </cell>
          <cell r="C105">
            <v>43832</v>
          </cell>
          <cell r="D105">
            <v>43662</v>
          </cell>
          <cell r="F105">
            <v>223238</v>
          </cell>
          <cell r="G105" t="str">
            <v>NO RADICADA</v>
          </cell>
          <cell r="H105">
            <v>223238</v>
          </cell>
        </row>
        <row r="106">
          <cell r="A106">
            <v>34415</v>
          </cell>
          <cell r="B106">
            <v>34415</v>
          </cell>
          <cell r="C106">
            <v>43832</v>
          </cell>
          <cell r="D106">
            <v>43601</v>
          </cell>
          <cell r="F106">
            <v>231937</v>
          </cell>
          <cell r="G106" t="str">
            <v>NO RADICADA</v>
          </cell>
          <cell r="H106">
            <v>231937</v>
          </cell>
        </row>
        <row r="107">
          <cell r="A107">
            <v>31480</v>
          </cell>
          <cell r="B107">
            <v>31480</v>
          </cell>
          <cell r="C107">
            <v>43832</v>
          </cell>
          <cell r="D107">
            <v>43460</v>
          </cell>
          <cell r="F107">
            <v>256195</v>
          </cell>
          <cell r="G107" t="str">
            <v>NO RADICADA</v>
          </cell>
          <cell r="H107">
            <v>256195</v>
          </cell>
        </row>
        <row r="108">
          <cell r="A108">
            <v>35251</v>
          </cell>
          <cell r="B108">
            <v>35251</v>
          </cell>
          <cell r="C108">
            <v>43832</v>
          </cell>
          <cell r="D108">
            <v>43662</v>
          </cell>
          <cell r="F108">
            <v>51300</v>
          </cell>
          <cell r="G108" t="str">
            <v>NO RADICADA</v>
          </cell>
          <cell r="H108">
            <v>51300</v>
          </cell>
        </row>
        <row r="109">
          <cell r="A109">
            <v>35249</v>
          </cell>
          <cell r="B109">
            <v>35249</v>
          </cell>
          <cell r="C109">
            <v>43832</v>
          </cell>
          <cell r="D109">
            <v>43662</v>
          </cell>
          <cell r="F109">
            <v>51300</v>
          </cell>
          <cell r="G109" t="str">
            <v>NO RADICADA</v>
          </cell>
          <cell r="H109">
            <v>51300</v>
          </cell>
        </row>
        <row r="110">
          <cell r="A110">
            <v>26</v>
          </cell>
          <cell r="B110">
            <v>26</v>
          </cell>
          <cell r="C110">
            <v>44630</v>
          </cell>
          <cell r="D110">
            <v>44630</v>
          </cell>
          <cell r="F110">
            <v>143675</v>
          </cell>
          <cell r="G110" t="str">
            <v>NO RADICADA</v>
          </cell>
          <cell r="H110">
            <v>143675</v>
          </cell>
        </row>
        <row r="111">
          <cell r="A111">
            <v>87</v>
          </cell>
          <cell r="B111">
            <v>87</v>
          </cell>
          <cell r="C111">
            <v>44634</v>
          </cell>
          <cell r="D111">
            <v>44634</v>
          </cell>
          <cell r="F111">
            <v>79635</v>
          </cell>
          <cell r="G111" t="str">
            <v>NO RADICADA</v>
          </cell>
          <cell r="H111">
            <v>79635</v>
          </cell>
        </row>
        <row r="112">
          <cell r="A112">
            <v>480</v>
          </cell>
          <cell r="B112">
            <v>480</v>
          </cell>
          <cell r="C112">
            <v>44645</v>
          </cell>
          <cell r="D112">
            <v>44645</v>
          </cell>
          <cell r="F112">
            <v>1439198</v>
          </cell>
          <cell r="G112" t="str">
            <v>NO RADICADA</v>
          </cell>
          <cell r="H112">
            <v>1439198</v>
          </cell>
        </row>
        <row r="113">
          <cell r="A113">
            <v>616</v>
          </cell>
          <cell r="B113">
            <v>616</v>
          </cell>
          <cell r="C113">
            <v>44651</v>
          </cell>
          <cell r="D113">
            <v>44651</v>
          </cell>
          <cell r="F113">
            <v>201358</v>
          </cell>
          <cell r="G113" t="str">
            <v>NO RADICADA</v>
          </cell>
          <cell r="H113">
            <v>201358</v>
          </cell>
        </row>
        <row r="114">
          <cell r="A114">
            <v>634</v>
          </cell>
          <cell r="B114">
            <v>634</v>
          </cell>
          <cell r="C114">
            <v>44655</v>
          </cell>
          <cell r="D114">
            <v>44655</v>
          </cell>
          <cell r="F114">
            <v>159705</v>
          </cell>
          <cell r="G114" t="str">
            <v>NO RADICADA</v>
          </cell>
          <cell r="H114">
            <v>159705</v>
          </cell>
        </row>
        <row r="115">
          <cell r="A115">
            <v>635</v>
          </cell>
          <cell r="B115">
            <v>635</v>
          </cell>
          <cell r="C115">
            <v>44656</v>
          </cell>
          <cell r="D115">
            <v>44656</v>
          </cell>
          <cell r="F115">
            <v>211400</v>
          </cell>
          <cell r="G115" t="str">
            <v>NO RADICADA</v>
          </cell>
          <cell r="H115">
            <v>211400</v>
          </cell>
        </row>
        <row r="116">
          <cell r="A116">
            <v>688</v>
          </cell>
          <cell r="B116">
            <v>688</v>
          </cell>
          <cell r="C116">
            <v>44659</v>
          </cell>
          <cell r="D116">
            <v>44659</v>
          </cell>
          <cell r="F116">
            <v>12300</v>
          </cell>
          <cell r="G116" t="str">
            <v>NO RADICADA</v>
          </cell>
          <cell r="H116">
            <v>12300</v>
          </cell>
        </row>
        <row r="117">
          <cell r="A117">
            <v>655</v>
          </cell>
          <cell r="B117">
            <v>655</v>
          </cell>
          <cell r="C117">
            <v>44659</v>
          </cell>
          <cell r="D117">
            <v>44659</v>
          </cell>
          <cell r="F117">
            <v>24600</v>
          </cell>
          <cell r="G117" t="str">
            <v>NO RADICADA</v>
          </cell>
          <cell r="H117">
            <v>24600</v>
          </cell>
        </row>
        <row r="118">
          <cell r="A118">
            <v>747</v>
          </cell>
          <cell r="B118">
            <v>747</v>
          </cell>
          <cell r="C118">
            <v>44659</v>
          </cell>
          <cell r="D118">
            <v>44659</v>
          </cell>
          <cell r="F118">
            <v>49200</v>
          </cell>
          <cell r="G118" t="str">
            <v>NO RADICADA</v>
          </cell>
          <cell r="H118">
            <v>49200</v>
          </cell>
        </row>
        <row r="119">
          <cell r="A119">
            <v>754</v>
          </cell>
          <cell r="B119">
            <v>754</v>
          </cell>
          <cell r="C119">
            <v>44660</v>
          </cell>
          <cell r="D119">
            <v>44660</v>
          </cell>
          <cell r="F119">
            <v>151897</v>
          </cell>
          <cell r="G119" t="str">
            <v>NO RADICADA</v>
          </cell>
          <cell r="H119">
            <v>151897</v>
          </cell>
        </row>
        <row r="120">
          <cell r="A120">
            <v>1052</v>
          </cell>
          <cell r="B120">
            <v>1052</v>
          </cell>
          <cell r="C120">
            <v>44664</v>
          </cell>
          <cell r="D120">
            <v>44664</v>
          </cell>
          <cell r="F120">
            <v>154031</v>
          </cell>
          <cell r="G120" t="str">
            <v>NO RADICADA</v>
          </cell>
          <cell r="H120">
            <v>154031</v>
          </cell>
        </row>
        <row r="121">
          <cell r="A121">
            <v>1065</v>
          </cell>
          <cell r="B121">
            <v>1065</v>
          </cell>
          <cell r="C121">
            <v>44666</v>
          </cell>
          <cell r="D121">
            <v>44666</v>
          </cell>
          <cell r="F121">
            <v>2505391</v>
          </cell>
          <cell r="G121" t="str">
            <v>NO RADICADA</v>
          </cell>
          <cell r="H121">
            <v>2505391</v>
          </cell>
        </row>
        <row r="122">
          <cell r="A122">
            <v>1067</v>
          </cell>
          <cell r="B122">
            <v>1067</v>
          </cell>
          <cell r="C122">
            <v>44667</v>
          </cell>
          <cell r="D122">
            <v>44667</v>
          </cell>
          <cell r="F122">
            <v>142027</v>
          </cell>
          <cell r="G122" t="str">
            <v>NO RADICADA</v>
          </cell>
          <cell r="H122">
            <v>142027</v>
          </cell>
        </row>
        <row r="123">
          <cell r="A123">
            <v>1206</v>
          </cell>
          <cell r="B123">
            <v>1206</v>
          </cell>
          <cell r="C123">
            <v>44671</v>
          </cell>
          <cell r="D123">
            <v>44671</v>
          </cell>
          <cell r="F123">
            <v>49200</v>
          </cell>
          <cell r="G123" t="str">
            <v>NO RADICADA</v>
          </cell>
          <cell r="H123">
            <v>49200</v>
          </cell>
        </row>
        <row r="124">
          <cell r="A124">
            <v>1270</v>
          </cell>
          <cell r="B124">
            <v>1270</v>
          </cell>
          <cell r="C124">
            <v>44675</v>
          </cell>
          <cell r="D124">
            <v>44675</v>
          </cell>
          <cell r="F124">
            <v>187344</v>
          </cell>
          <cell r="G124" t="str">
            <v>NO RADICADA</v>
          </cell>
          <cell r="H124">
            <v>187344</v>
          </cell>
        </row>
        <row r="125">
          <cell r="A125">
            <v>1311</v>
          </cell>
          <cell r="B125">
            <v>1311</v>
          </cell>
          <cell r="C125">
            <v>44677</v>
          </cell>
          <cell r="D125">
            <v>44677</v>
          </cell>
          <cell r="F125">
            <v>160793</v>
          </cell>
          <cell r="G125" t="str">
            <v>NO RADICADA</v>
          </cell>
          <cell r="H125">
            <v>160793</v>
          </cell>
        </row>
        <row r="126">
          <cell r="A126">
            <v>1325</v>
          </cell>
          <cell r="B126">
            <v>1325</v>
          </cell>
          <cell r="C126">
            <v>44677</v>
          </cell>
          <cell r="D126">
            <v>44677</v>
          </cell>
          <cell r="F126">
            <v>49200</v>
          </cell>
          <cell r="G126" t="str">
            <v>NO RADICADA</v>
          </cell>
          <cell r="H126">
            <v>49200</v>
          </cell>
        </row>
        <row r="127">
          <cell r="A127">
            <v>1348</v>
          </cell>
          <cell r="B127">
            <v>1348</v>
          </cell>
          <cell r="C127">
            <v>44678</v>
          </cell>
          <cell r="D127">
            <v>44678</v>
          </cell>
          <cell r="F127">
            <v>167529</v>
          </cell>
          <cell r="G127" t="str">
            <v>NO RADICADA</v>
          </cell>
          <cell r="H127">
            <v>167529</v>
          </cell>
        </row>
        <row r="128">
          <cell r="A128">
            <v>1391</v>
          </cell>
          <cell r="B128">
            <v>1391</v>
          </cell>
          <cell r="C128">
            <v>44680</v>
          </cell>
          <cell r="D128">
            <v>44680</v>
          </cell>
          <cell r="F128">
            <v>36900</v>
          </cell>
          <cell r="G128" t="str">
            <v>NO RADICADA</v>
          </cell>
          <cell r="H128">
            <v>36900</v>
          </cell>
        </row>
        <row r="129">
          <cell r="A129">
            <v>1393</v>
          </cell>
          <cell r="B129">
            <v>1393</v>
          </cell>
          <cell r="C129">
            <v>44680</v>
          </cell>
          <cell r="D129">
            <v>44680</v>
          </cell>
          <cell r="F129">
            <v>49200</v>
          </cell>
          <cell r="G129" t="str">
            <v>NO RADICADA</v>
          </cell>
          <cell r="H129">
            <v>49200</v>
          </cell>
        </row>
        <row r="130">
          <cell r="A130">
            <v>1574</v>
          </cell>
          <cell r="B130">
            <v>1574</v>
          </cell>
          <cell r="C130">
            <v>44685</v>
          </cell>
          <cell r="D130">
            <v>44685</v>
          </cell>
          <cell r="F130">
            <v>36900</v>
          </cell>
          <cell r="G130" t="str">
            <v>NO RADICADA</v>
          </cell>
          <cell r="H130">
            <v>36900</v>
          </cell>
        </row>
        <row r="131">
          <cell r="A131">
            <v>1762</v>
          </cell>
          <cell r="B131">
            <v>1762</v>
          </cell>
          <cell r="C131">
            <v>44688</v>
          </cell>
          <cell r="D131">
            <v>44688</v>
          </cell>
          <cell r="F131">
            <v>114503</v>
          </cell>
          <cell r="G131" t="str">
            <v>NO RADICADA</v>
          </cell>
          <cell r="H131">
            <v>114503</v>
          </cell>
        </row>
        <row r="132">
          <cell r="A132">
            <v>1788</v>
          </cell>
          <cell r="B132">
            <v>1788</v>
          </cell>
          <cell r="C132">
            <v>44691</v>
          </cell>
          <cell r="D132">
            <v>44691</v>
          </cell>
          <cell r="F132">
            <v>12330</v>
          </cell>
          <cell r="G132" t="str">
            <v>NO RADICADA</v>
          </cell>
          <cell r="H132">
            <v>12330</v>
          </cell>
        </row>
        <row r="133">
          <cell r="A133">
            <v>1994</v>
          </cell>
          <cell r="B133">
            <v>1994</v>
          </cell>
          <cell r="C133">
            <v>44693</v>
          </cell>
          <cell r="D133">
            <v>44693</v>
          </cell>
          <cell r="F133">
            <v>12330</v>
          </cell>
          <cell r="G133" t="str">
            <v>NO RADICADA</v>
          </cell>
          <cell r="H133">
            <v>12330</v>
          </cell>
        </row>
        <row r="134">
          <cell r="A134">
            <v>1963</v>
          </cell>
          <cell r="B134">
            <v>1963</v>
          </cell>
          <cell r="C134">
            <v>44693</v>
          </cell>
          <cell r="D134">
            <v>44693</v>
          </cell>
          <cell r="F134">
            <v>65700</v>
          </cell>
          <cell r="G134" t="str">
            <v>NO RADICADA</v>
          </cell>
          <cell r="H134">
            <v>65700</v>
          </cell>
        </row>
        <row r="135">
          <cell r="A135">
            <v>2105</v>
          </cell>
          <cell r="B135">
            <v>2105</v>
          </cell>
          <cell r="C135">
            <v>44695</v>
          </cell>
          <cell r="D135">
            <v>44695</v>
          </cell>
          <cell r="F135">
            <v>81412</v>
          </cell>
          <cell r="G135" t="str">
            <v>NO RADICADA</v>
          </cell>
          <cell r="H135">
            <v>81412</v>
          </cell>
        </row>
        <row r="136">
          <cell r="A136">
            <v>2403</v>
          </cell>
          <cell r="B136">
            <v>2403</v>
          </cell>
          <cell r="C136">
            <v>44701</v>
          </cell>
          <cell r="D136">
            <v>44701</v>
          </cell>
          <cell r="F136">
            <v>12330</v>
          </cell>
          <cell r="G136" t="str">
            <v>NO RADICADA</v>
          </cell>
          <cell r="H136">
            <v>12330</v>
          </cell>
        </row>
        <row r="137">
          <cell r="A137">
            <v>2409</v>
          </cell>
          <cell r="B137">
            <v>2409</v>
          </cell>
          <cell r="C137">
            <v>44701</v>
          </cell>
          <cell r="D137">
            <v>44701</v>
          </cell>
          <cell r="F137">
            <v>70794</v>
          </cell>
          <cell r="G137" t="str">
            <v>NO RADICADA</v>
          </cell>
          <cell r="H137">
            <v>70794</v>
          </cell>
        </row>
        <row r="138">
          <cell r="A138">
            <v>2452</v>
          </cell>
          <cell r="B138">
            <v>2452</v>
          </cell>
          <cell r="C138">
            <v>44704</v>
          </cell>
          <cell r="D138">
            <v>44704</v>
          </cell>
          <cell r="F138">
            <v>61650</v>
          </cell>
          <cell r="G138" t="str">
            <v>NO RADICADA</v>
          </cell>
          <cell r="H138">
            <v>61650</v>
          </cell>
        </row>
        <row r="139">
          <cell r="A139">
            <v>2475</v>
          </cell>
          <cell r="B139">
            <v>2475</v>
          </cell>
          <cell r="C139">
            <v>44705</v>
          </cell>
          <cell r="D139">
            <v>44705</v>
          </cell>
          <cell r="F139">
            <v>12330</v>
          </cell>
          <cell r="G139" t="str">
            <v>NO RADICADA</v>
          </cell>
          <cell r="H139">
            <v>12330</v>
          </cell>
        </row>
        <row r="140">
          <cell r="A140">
            <v>2518</v>
          </cell>
          <cell r="B140">
            <v>2518</v>
          </cell>
          <cell r="C140">
            <v>44705</v>
          </cell>
          <cell r="D140">
            <v>44705</v>
          </cell>
          <cell r="F140">
            <v>36990</v>
          </cell>
          <cell r="G140" t="str">
            <v>NO RADICADA</v>
          </cell>
          <cell r="H140">
            <v>36990</v>
          </cell>
        </row>
        <row r="141">
          <cell r="A141">
            <v>2609</v>
          </cell>
          <cell r="B141">
            <v>2609</v>
          </cell>
          <cell r="C141">
            <v>44708</v>
          </cell>
          <cell r="D141">
            <v>44708</v>
          </cell>
          <cell r="F141">
            <v>124012</v>
          </cell>
          <cell r="G141" t="str">
            <v>NO RADICADA</v>
          </cell>
          <cell r="H141">
            <v>124012</v>
          </cell>
        </row>
        <row r="142">
          <cell r="A142">
            <v>2616</v>
          </cell>
          <cell r="B142">
            <v>2616</v>
          </cell>
          <cell r="C142">
            <v>44709</v>
          </cell>
          <cell r="D142">
            <v>44709</v>
          </cell>
          <cell r="F142">
            <v>240494</v>
          </cell>
          <cell r="G142" t="str">
            <v>NO RADICADA</v>
          </cell>
          <cell r="H142">
            <v>240494</v>
          </cell>
        </row>
        <row r="143">
          <cell r="A143">
            <v>2695</v>
          </cell>
          <cell r="B143">
            <v>2695</v>
          </cell>
          <cell r="C143">
            <v>44716</v>
          </cell>
          <cell r="D143">
            <v>44716</v>
          </cell>
          <cell r="F143">
            <v>161881</v>
          </cell>
          <cell r="G143" t="str">
            <v>NO RADICADA</v>
          </cell>
          <cell r="H143">
            <v>161881</v>
          </cell>
        </row>
        <row r="144">
          <cell r="A144">
            <v>2705</v>
          </cell>
          <cell r="B144">
            <v>2705</v>
          </cell>
          <cell r="C144">
            <v>44717</v>
          </cell>
          <cell r="D144">
            <v>44717</v>
          </cell>
          <cell r="F144">
            <v>75640</v>
          </cell>
          <cell r="G144" t="str">
            <v>NO RADICADA</v>
          </cell>
          <cell r="H144">
            <v>75640</v>
          </cell>
        </row>
        <row r="145">
          <cell r="A145">
            <v>2710</v>
          </cell>
          <cell r="B145">
            <v>2710</v>
          </cell>
          <cell r="C145">
            <v>44718</v>
          </cell>
          <cell r="D145">
            <v>44718</v>
          </cell>
          <cell r="F145">
            <v>39887</v>
          </cell>
          <cell r="G145" t="str">
            <v>NO RADICADA</v>
          </cell>
          <cell r="H145">
            <v>39887</v>
          </cell>
        </row>
        <row r="146">
          <cell r="A146">
            <v>2751</v>
          </cell>
          <cell r="B146">
            <v>2751</v>
          </cell>
          <cell r="C146">
            <v>44723</v>
          </cell>
          <cell r="D146">
            <v>44723</v>
          </cell>
          <cell r="F146">
            <v>65700</v>
          </cell>
          <cell r="G146" t="str">
            <v>NO RADICADA</v>
          </cell>
          <cell r="H146">
            <v>65700</v>
          </cell>
        </row>
        <row r="147">
          <cell r="A147">
            <v>2756</v>
          </cell>
          <cell r="B147">
            <v>2756</v>
          </cell>
          <cell r="C147">
            <v>44724</v>
          </cell>
          <cell r="D147">
            <v>44724</v>
          </cell>
          <cell r="F147">
            <v>2527809</v>
          </cell>
          <cell r="G147" t="str">
            <v>NO RADICADA</v>
          </cell>
          <cell r="H147">
            <v>2527809</v>
          </cell>
        </row>
        <row r="148">
          <cell r="A148">
            <v>2898</v>
          </cell>
          <cell r="B148">
            <v>2898</v>
          </cell>
          <cell r="C148">
            <v>44737</v>
          </cell>
          <cell r="D148">
            <v>44737</v>
          </cell>
          <cell r="F148">
            <v>2615493</v>
          </cell>
          <cell r="G148" t="str">
            <v>NO RADICADA</v>
          </cell>
          <cell r="H148">
            <v>2615493</v>
          </cell>
        </row>
        <row r="149">
          <cell r="A149">
            <v>2963</v>
          </cell>
          <cell r="B149">
            <v>2963</v>
          </cell>
          <cell r="C149">
            <v>44742</v>
          </cell>
          <cell r="D149">
            <v>44742</v>
          </cell>
          <cell r="F149">
            <v>12330</v>
          </cell>
          <cell r="G149" t="str">
            <v>NO RADICADA</v>
          </cell>
          <cell r="H149">
            <v>12330</v>
          </cell>
        </row>
        <row r="150">
          <cell r="A150">
            <v>2981</v>
          </cell>
          <cell r="B150">
            <v>2981</v>
          </cell>
          <cell r="C150">
            <v>44742</v>
          </cell>
          <cell r="D150">
            <v>44742</v>
          </cell>
          <cell r="F150">
            <v>24660</v>
          </cell>
          <cell r="G150" t="str">
            <v>NO RADICADA</v>
          </cell>
          <cell r="H150">
            <v>24660</v>
          </cell>
        </row>
        <row r="151">
          <cell r="A151">
            <v>2990</v>
          </cell>
          <cell r="B151">
            <v>2990</v>
          </cell>
          <cell r="C151">
            <v>44742</v>
          </cell>
          <cell r="D151">
            <v>44742</v>
          </cell>
          <cell r="F151">
            <v>36990</v>
          </cell>
          <cell r="G151" t="str">
            <v>NO RADICADA</v>
          </cell>
          <cell r="H151">
            <v>36990</v>
          </cell>
        </row>
        <row r="152">
          <cell r="A152">
            <v>4227</v>
          </cell>
          <cell r="B152">
            <v>4227</v>
          </cell>
          <cell r="C152">
            <v>44847</v>
          </cell>
          <cell r="D152">
            <v>44847</v>
          </cell>
          <cell r="F152">
            <v>126979</v>
          </cell>
          <cell r="G152" t="str">
            <v>NO RADICADA</v>
          </cell>
          <cell r="H152">
            <v>126979</v>
          </cell>
        </row>
        <row r="153">
          <cell r="A153">
            <v>4238</v>
          </cell>
          <cell r="B153">
            <v>4238</v>
          </cell>
          <cell r="C153">
            <v>44849</v>
          </cell>
          <cell r="D153">
            <v>44849</v>
          </cell>
          <cell r="F153">
            <v>313675</v>
          </cell>
          <cell r="G153" t="str">
            <v>NO RADICADA</v>
          </cell>
          <cell r="H153">
            <v>313675</v>
          </cell>
        </row>
        <row r="154">
          <cell r="A154">
            <v>4286</v>
          </cell>
          <cell r="B154">
            <v>4286</v>
          </cell>
          <cell r="C154">
            <v>44857</v>
          </cell>
          <cell r="D154">
            <v>44857</v>
          </cell>
          <cell r="F154">
            <v>157269</v>
          </cell>
          <cell r="G154" t="str">
            <v>NO RADICADA</v>
          </cell>
          <cell r="H154">
            <v>157269</v>
          </cell>
        </row>
        <row r="155">
          <cell r="A155">
            <v>4332</v>
          </cell>
          <cell r="B155">
            <v>4332</v>
          </cell>
          <cell r="C155">
            <v>44865</v>
          </cell>
          <cell r="D155">
            <v>44865</v>
          </cell>
          <cell r="F155">
            <v>12333</v>
          </cell>
          <cell r="G155" t="str">
            <v>NO RADICADA</v>
          </cell>
          <cell r="H155">
            <v>12333</v>
          </cell>
        </row>
        <row r="156">
          <cell r="A156">
            <v>4365</v>
          </cell>
          <cell r="B156">
            <v>4365</v>
          </cell>
          <cell r="C156">
            <v>44867</v>
          </cell>
          <cell r="D156">
            <v>44867</v>
          </cell>
          <cell r="F156">
            <v>456123</v>
          </cell>
          <cell r="G156" t="str">
            <v>NO RADICADA</v>
          </cell>
          <cell r="H156">
            <v>456123</v>
          </cell>
        </row>
        <row r="157">
          <cell r="A157">
            <v>4372</v>
          </cell>
          <cell r="B157">
            <v>4372</v>
          </cell>
          <cell r="C157">
            <v>44868</v>
          </cell>
          <cell r="D157">
            <v>44868</v>
          </cell>
          <cell r="F157">
            <v>77343</v>
          </cell>
          <cell r="G157" t="str">
            <v>NO RADICADA</v>
          </cell>
          <cell r="H157">
            <v>77343</v>
          </cell>
        </row>
        <row r="158">
          <cell r="A158">
            <v>4406</v>
          </cell>
          <cell r="B158">
            <v>4406</v>
          </cell>
          <cell r="C158">
            <v>44870</v>
          </cell>
          <cell r="D158">
            <v>44870</v>
          </cell>
          <cell r="F158">
            <v>162423</v>
          </cell>
          <cell r="G158" t="str">
            <v>NO RADICADA</v>
          </cell>
          <cell r="H158">
            <v>162423</v>
          </cell>
        </row>
        <row r="159">
          <cell r="A159">
            <v>4450</v>
          </cell>
          <cell r="B159">
            <v>4450</v>
          </cell>
          <cell r="C159">
            <v>44878</v>
          </cell>
          <cell r="D159">
            <v>44878</v>
          </cell>
          <cell r="F159">
            <v>74281</v>
          </cell>
          <cell r="G159" t="str">
            <v>NO RADICADA</v>
          </cell>
          <cell r="H159">
            <v>74281</v>
          </cell>
        </row>
        <row r="160">
          <cell r="A160">
            <v>4536</v>
          </cell>
          <cell r="B160">
            <v>4536</v>
          </cell>
          <cell r="C160">
            <v>44889</v>
          </cell>
          <cell r="D160">
            <v>44889</v>
          </cell>
          <cell r="F160">
            <v>78347</v>
          </cell>
          <cell r="G160" t="str">
            <v>NO RADICADA</v>
          </cell>
          <cell r="H160">
            <v>78347</v>
          </cell>
        </row>
        <row r="161">
          <cell r="A161">
            <v>4542</v>
          </cell>
          <cell r="B161">
            <v>4542</v>
          </cell>
          <cell r="C161">
            <v>44892</v>
          </cell>
          <cell r="D161">
            <v>44892</v>
          </cell>
          <cell r="F161">
            <v>197687</v>
          </cell>
          <cell r="G161" t="str">
            <v>NO RADICADA</v>
          </cell>
          <cell r="H161">
            <v>197687</v>
          </cell>
        </row>
      </sheetData>
      <sheetData sheetId="2"/>
      <sheetData sheetId="3">
        <row r="6">
          <cell r="H6" t="str">
            <v>ESE HOSPITAL INMACULADA CONCEPCION DE CHIMICHAGUA</v>
          </cell>
        </row>
        <row r="9">
          <cell r="C9" t="str">
            <v>LUISA MATUTE ROMERO</v>
          </cell>
          <cell r="H9" t="str">
            <v>CESAR ALBERTO SUAREZ MEDINA</v>
          </cell>
        </row>
        <row r="16">
          <cell r="F16">
            <v>44926</v>
          </cell>
        </row>
        <row r="226">
          <cell r="F226">
            <v>45035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008ECCF-5B90-4391-963A-9D09906FCED3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008ECCF-5B90-4391-963A-9D09906FCED3}" id="{28061F52-8980-403B-9FF1-B594E37ABD85}">
    <text>SUAMTORIA DE GIRO DIRECTO Y ESFUERZO PROPIO</text>
  </threadedComment>
  <threadedComment ref="K8" dT="2020-08-04T16:00:44.11" personId="{7008ECCF-5B90-4391-963A-9D09906FCED3}" id="{148A3541-1F48-43B5-B132-75D3C7A688EF}">
    <text>SUMATORIA DE PAGOS (DESCUENTOS ,TESORERIA,EMBARGOS)</text>
  </threadedComment>
  <threadedComment ref="R8" dT="2020-08-04T15:59:07.94" personId="{7008ECCF-5B90-4391-963A-9D09906FCED3}" id="{0CE88BDA-3AB4-45CA-A09B-6A7BD6DF2C28}">
    <text>SUMATORIA DE VALORES (PRESCRITAS SALDO DE FACTURAS DE CONTRATO LIQUIDADOS Y OTROS CONCEPTOS (N/A NO RADICADAS)</text>
  </threadedComment>
  <threadedComment ref="X8" dT="2020-08-04T15:55:33.73" personId="{7008ECCF-5B90-4391-963A-9D09906FCED3}" id="{D7444DCF-0877-4F12-96EF-E815100AC0C0}">
    <text>SUMATORIA DE LOS VALORES DE GLOSAS LEGALIZADAS Y GLOSAS POR CONCILIAR</text>
  </threadedComment>
  <threadedComment ref="AC8" dT="2020-08-04T15:56:24.52" personId="{7008ECCF-5B90-4391-963A-9D09906FCED3}" id="{7DD6A756-101F-4E69-B731-058C833B79B8}">
    <text>VALRO INDIVIDUAL DE LA GLOSAS LEGALIZADA</text>
  </threadedComment>
  <threadedComment ref="AE8" dT="2020-08-04T15:56:04.49" personId="{7008ECCF-5B90-4391-963A-9D09906FCED3}" id="{12EE89B7-017A-4F7E-BFDD-867FE7A4036B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E03C4-7CDA-4F2F-95DF-EC8EE215F070}">
  <dimension ref="A1:AK177"/>
  <sheetViews>
    <sheetView topLeftCell="A152" zoomScale="115" zoomScaleNormal="115" workbookViewId="0">
      <selection activeCell="G160" sqref="G160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ESE HOSPITAL INMACULADA CONCEPCION DE CHIMICHAGUA</v>
      </c>
    </row>
    <row r="4" spans="1:37">
      <c r="A4" s="1" t="s">
        <v>4</v>
      </c>
      <c r="E4" s="4">
        <f>+'[1]ACTA ANA'!F16</f>
        <v>44926</v>
      </c>
    </row>
    <row r="5" spans="1:37">
      <c r="A5" s="1" t="s">
        <v>5</v>
      </c>
      <c r="E5" s="4">
        <f>+'[1]ACTA ANA'!F226</f>
        <v>45035</v>
      </c>
    </row>
    <row r="6" spans="1:37" ht="15.75" thickBot="1"/>
    <row r="7" spans="1:37" ht="15.75" thickBot="1">
      <c r="A7" s="65" t="s">
        <v>6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7"/>
      <c r="P7" s="68" t="s">
        <v>7</v>
      </c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70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8940</v>
      </c>
      <c r="D9" s="17">
        <f>+[1]DEPURADO!B3</f>
        <v>8940</v>
      </c>
      <c r="E9" s="19">
        <f>+[1]DEPURADO!C3</f>
        <v>41760</v>
      </c>
      <c r="F9" s="20">
        <f>+IF([1]DEPURADO!D3&gt;1,[1]DEPURADO!D3," ")</f>
        <v>41760</v>
      </c>
      <c r="G9" s="21">
        <f>[1]DEPURADO!F3</f>
        <v>2989616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2989616</v>
      </c>
      <c r="P9" s="18">
        <f>IF([1]DEPURADO!H3&gt;1,0,[1]DEPURADO!B3)</f>
        <v>0</v>
      </c>
      <c r="Q9" s="24">
        <f>+IF(P9&gt;0,G9,0)</f>
        <v>0</v>
      </c>
      <c r="R9" s="25">
        <f>IF(P9=0,G9,0)</f>
        <v>2989616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NO RADICADA- TERMINOS VENCIDOS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8993</v>
      </c>
      <c r="D10" s="17">
        <f>+[1]DEPURADO!B4</f>
        <v>8993</v>
      </c>
      <c r="E10" s="19">
        <f>+[1]DEPURADO!C4</f>
        <v>41821</v>
      </c>
      <c r="F10" s="20">
        <f>+IF([1]DEPURADO!D4&gt;1,[1]DEPURADO!D4," ")</f>
        <v>41821</v>
      </c>
      <c r="G10" s="21">
        <f>[1]DEPURADO!F4</f>
        <v>1501897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1501897</v>
      </c>
      <c r="P10" s="18">
        <f>IF([1]DEPURADO!H4&gt;1,0,[1]DEPURADO!B4)</f>
        <v>0</v>
      </c>
      <c r="Q10" s="24">
        <f>+IF(P10&gt;0,G10,0)</f>
        <v>0</v>
      </c>
      <c r="R10" s="25">
        <f>IF(P10=0,G10,0)</f>
        <v>1501897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NO RADICADA- TERMINOS VENCIDOS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>
        <f>+[1]DEPURADO!A5</f>
        <v>9022</v>
      </c>
      <c r="D11" s="17">
        <f>+[1]DEPURADO!B5</f>
        <v>9022</v>
      </c>
      <c r="E11" s="19">
        <f>+[1]DEPURADO!C5</f>
        <v>41821</v>
      </c>
      <c r="F11" s="20">
        <f>+IF([1]DEPURADO!D5&gt;1,[1]DEPURADO!D5," ")</f>
        <v>41821</v>
      </c>
      <c r="G11" s="21">
        <f>[1]DEPURADO!F5</f>
        <v>257350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257350</v>
      </c>
      <c r="P11" s="18">
        <f>IF([1]DEPURADO!H5&gt;1,0,[1]DEPURADO!B5)</f>
        <v>0</v>
      </c>
      <c r="Q11" s="24">
        <f>+IF(P11&gt;0,G11,0)</f>
        <v>0</v>
      </c>
      <c r="R11" s="25">
        <f>IF(P11=0,G11,0)</f>
        <v>257350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NO RADICADA- TERMINOS VENCIDOS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>
        <f>+[1]DEPURADO!A6</f>
        <v>9064</v>
      </c>
      <c r="D12" s="17">
        <f>+[1]DEPURADO!B6</f>
        <v>9064</v>
      </c>
      <c r="E12" s="19">
        <f>+[1]DEPURADO!C6</f>
        <v>41851</v>
      </c>
      <c r="F12" s="20">
        <f>+IF([1]DEPURADO!D6&gt;1,[1]DEPURADO!D6," ")</f>
        <v>41851</v>
      </c>
      <c r="G12" s="21">
        <f>[1]DEPURADO!F6</f>
        <v>980551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980551</v>
      </c>
      <c r="P12" s="18">
        <f>IF([1]DEPURADO!H6&gt;1,0,[1]DEPURADO!B6)</f>
        <v>0</v>
      </c>
      <c r="Q12" s="24">
        <f>+IF(P12&gt;0,G12,0)</f>
        <v>0</v>
      </c>
      <c r="R12" s="25">
        <f>IF(P12=0,G12,0)</f>
        <v>980551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NO RADICADA- TERMINOS VENCIDOS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>
        <f>+[1]DEPURADO!A7</f>
        <v>9089</v>
      </c>
      <c r="D13" s="17">
        <f>+[1]DEPURADO!B7</f>
        <v>9089</v>
      </c>
      <c r="E13" s="19">
        <f>+[1]DEPURADO!C7</f>
        <v>41882</v>
      </c>
      <c r="F13" s="20">
        <f>+IF([1]DEPURADO!D7&gt;1,[1]DEPURADO!D7," ")</f>
        <v>41882</v>
      </c>
      <c r="G13" s="21">
        <f>[1]DEPURADO!F7</f>
        <v>108067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0</v>
      </c>
      <c r="O13" s="22">
        <f t="shared" ref="O13:O76" si="2">+G13-I13-N13</f>
        <v>108067</v>
      </c>
      <c r="P13" s="18">
        <f>IF([1]DEPURADO!H7&gt;1,0,[1]DEPURADO!B7)</f>
        <v>0</v>
      </c>
      <c r="Q13" s="24">
        <f t="shared" ref="Q13:Q76" si="3">+IF(P13&gt;0,G13,0)</f>
        <v>0</v>
      </c>
      <c r="R13" s="25">
        <f t="shared" ref="R13:R76" si="4">IF(P13=0,G13,0)</f>
        <v>108067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ref="Z13:Z76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>NO RADICADA- TERMINOS VENCIDOS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>
        <f>+[1]DEPURADO!A8</f>
        <v>9161</v>
      </c>
      <c r="D14" s="17">
        <f>+[1]DEPURADO!B8</f>
        <v>9161</v>
      </c>
      <c r="E14" s="19">
        <f>+[1]DEPURADO!C8</f>
        <v>41913</v>
      </c>
      <c r="F14" s="20">
        <f>+IF([1]DEPURADO!D8&gt;1,[1]DEPURADO!D8," ")</f>
        <v>41913</v>
      </c>
      <c r="G14" s="21">
        <f>[1]DEPURADO!F8</f>
        <v>169960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169960</v>
      </c>
      <c r="P14" s="18">
        <f>IF([1]DEPURADO!H8&gt;1,0,[1]DEPURADO!B8)</f>
        <v>0</v>
      </c>
      <c r="Q14" s="24">
        <f t="shared" si="3"/>
        <v>0</v>
      </c>
      <c r="R14" s="25">
        <f t="shared" si="4"/>
        <v>169960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NO RADICADA- TERMINOS VENCIDOS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>
        <f>+[1]DEPURADO!A9</f>
        <v>9204</v>
      </c>
      <c r="D15" s="17">
        <f>+[1]DEPURADO!B9</f>
        <v>9204</v>
      </c>
      <c r="E15" s="19">
        <f>+[1]DEPURADO!C9</f>
        <v>41943</v>
      </c>
      <c r="F15" s="20">
        <f>+IF([1]DEPURADO!D9&gt;1,[1]DEPURADO!D9," ")</f>
        <v>41943</v>
      </c>
      <c r="G15" s="21">
        <f>[1]DEPURADO!F9</f>
        <v>85700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85700</v>
      </c>
      <c r="P15" s="18">
        <f>IF([1]DEPURADO!H9&gt;1,0,[1]DEPURADO!B9)</f>
        <v>0</v>
      </c>
      <c r="Q15" s="24">
        <f t="shared" si="3"/>
        <v>0</v>
      </c>
      <c r="R15" s="25">
        <f t="shared" si="4"/>
        <v>85700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NO RADICADA- TERMINOS VENCIDOS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>
        <f>+[1]DEPURADO!A10</f>
        <v>9297</v>
      </c>
      <c r="D16" s="17">
        <f>+[1]DEPURADO!B10</f>
        <v>9297</v>
      </c>
      <c r="E16" s="19">
        <f>+[1]DEPURADO!C10</f>
        <v>41974</v>
      </c>
      <c r="F16" s="20">
        <f>+IF([1]DEPURADO!D10&gt;1,[1]DEPURADO!D10," ")</f>
        <v>41974</v>
      </c>
      <c r="G16" s="21">
        <f>[1]DEPURADO!F10</f>
        <v>1486588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1486588</v>
      </c>
      <c r="P16" s="18">
        <f>IF([1]DEPURADO!H10&gt;1,0,[1]DEPURADO!B10)</f>
        <v>0</v>
      </c>
      <c r="Q16" s="24">
        <f t="shared" si="3"/>
        <v>0</v>
      </c>
      <c r="R16" s="25">
        <f t="shared" si="4"/>
        <v>1486588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NO RADICADA- TERMINOS VENCIDOS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>
        <f>+[1]DEPURADO!A11</f>
        <v>9350</v>
      </c>
      <c r="D17" s="17">
        <f>+[1]DEPURADO!B11</f>
        <v>9350</v>
      </c>
      <c r="E17" s="19">
        <f>+[1]DEPURADO!C11</f>
        <v>42004</v>
      </c>
      <c r="F17" s="20">
        <f>+IF([1]DEPURADO!D11&gt;1,[1]DEPURADO!D11," ")</f>
        <v>42004</v>
      </c>
      <c r="G17" s="21">
        <f>[1]DEPURADO!F11</f>
        <v>141843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141843</v>
      </c>
      <c r="P17" s="18">
        <f>IF([1]DEPURADO!H11&gt;1,0,[1]DEPURADO!B11)</f>
        <v>0</v>
      </c>
      <c r="Q17" s="24">
        <f t="shared" si="3"/>
        <v>0</v>
      </c>
      <c r="R17" s="25">
        <f t="shared" si="4"/>
        <v>141843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NO RADICADA- TERMINOS VENCIDOS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>
        <f>+[1]DEPURADO!A12</f>
        <v>9541</v>
      </c>
      <c r="D18" s="17">
        <f>+[1]DEPURADO!B12</f>
        <v>9541</v>
      </c>
      <c r="E18" s="19">
        <f>+[1]DEPURADO!C12</f>
        <v>42083</v>
      </c>
      <c r="F18" s="20">
        <f>+IF([1]DEPURADO!D12&gt;1,[1]DEPURADO!D12," ")</f>
        <v>42104</v>
      </c>
      <c r="G18" s="21">
        <f>[1]DEPURADO!F12</f>
        <v>101800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101800</v>
      </c>
      <c r="P18" s="18">
        <f>IF([1]DEPURADO!H12&gt;1,0,[1]DEPURADO!B12)</f>
        <v>0</v>
      </c>
      <c r="Q18" s="24">
        <f t="shared" si="3"/>
        <v>0</v>
      </c>
      <c r="R18" s="25">
        <f t="shared" si="4"/>
        <v>101800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NO RADICADA- TERMINOS VENCIDOS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>
        <f>+[1]DEPURADO!A13</f>
        <v>9535</v>
      </c>
      <c r="D19" s="17">
        <f>+[1]DEPURADO!B13</f>
        <v>9535</v>
      </c>
      <c r="E19" s="19">
        <f>+[1]DEPURADO!C13</f>
        <v>42083</v>
      </c>
      <c r="F19" s="20">
        <f>+IF([1]DEPURADO!D13&gt;1,[1]DEPURADO!D13," ")</f>
        <v>42104</v>
      </c>
      <c r="G19" s="21">
        <f>[1]DEPURADO!F13</f>
        <v>104036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104036</v>
      </c>
      <c r="P19" s="18">
        <f>IF([1]DEPURADO!H13&gt;1,0,[1]DEPURADO!B13)</f>
        <v>0</v>
      </c>
      <c r="Q19" s="24">
        <f t="shared" si="3"/>
        <v>0</v>
      </c>
      <c r="R19" s="25">
        <f t="shared" si="4"/>
        <v>104036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NO RADICADA- TERMINOS VENCIDOS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>
        <f>+[1]DEPURADO!A14</f>
        <v>9536</v>
      </c>
      <c r="D20" s="17">
        <f>+[1]DEPURADO!B14</f>
        <v>9536</v>
      </c>
      <c r="E20" s="19">
        <f>+[1]DEPURADO!C14</f>
        <v>42083</v>
      </c>
      <c r="F20" s="20">
        <f>+IF([1]DEPURADO!D14&gt;1,[1]DEPURADO!D14," ")</f>
        <v>42104</v>
      </c>
      <c r="G20" s="21">
        <f>[1]DEPURADO!F14</f>
        <v>120600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120600</v>
      </c>
      <c r="P20" s="18">
        <f>IF([1]DEPURADO!H14&gt;1,0,[1]DEPURADO!B14)</f>
        <v>0</v>
      </c>
      <c r="Q20" s="24">
        <f t="shared" si="3"/>
        <v>0</v>
      </c>
      <c r="R20" s="25">
        <f t="shared" si="4"/>
        <v>120600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NO RADICADA- TERMINOS VENCIDOS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>
        <f>+[1]DEPURADO!A15</f>
        <v>9539</v>
      </c>
      <c r="D21" s="17">
        <f>+[1]DEPURADO!B15</f>
        <v>9539</v>
      </c>
      <c r="E21" s="19">
        <f>+[1]DEPURADO!C15</f>
        <v>42083</v>
      </c>
      <c r="F21" s="20">
        <f>+IF([1]DEPURADO!D15&gt;1,[1]DEPURADO!D15," ")</f>
        <v>42104</v>
      </c>
      <c r="G21" s="21">
        <f>[1]DEPURADO!F15</f>
        <v>122348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122348</v>
      </c>
      <c r="P21" s="18">
        <f>IF([1]DEPURADO!H15&gt;1,0,[1]DEPURADO!B15)</f>
        <v>0</v>
      </c>
      <c r="Q21" s="24">
        <f t="shared" si="3"/>
        <v>0</v>
      </c>
      <c r="R21" s="25">
        <f t="shared" si="4"/>
        <v>122348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NO RADICADA- TERMINOS VENCIDOS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>
        <f>+[1]DEPURADO!A16</f>
        <v>9543</v>
      </c>
      <c r="D22" s="17">
        <f>+[1]DEPURADO!B16</f>
        <v>9543</v>
      </c>
      <c r="E22" s="19">
        <f>+[1]DEPURADO!C16</f>
        <v>42083</v>
      </c>
      <c r="F22" s="20">
        <f>+IF([1]DEPURADO!D16&gt;1,[1]DEPURADO!D16," ")</f>
        <v>42104</v>
      </c>
      <c r="G22" s="21">
        <f>[1]DEPURADO!F16</f>
        <v>164029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164029</v>
      </c>
      <c r="P22" s="18">
        <f>IF([1]DEPURADO!H16&gt;1,0,[1]DEPURADO!B16)</f>
        <v>0</v>
      </c>
      <c r="Q22" s="24">
        <f t="shared" si="3"/>
        <v>0</v>
      </c>
      <c r="R22" s="25">
        <f t="shared" si="4"/>
        <v>164029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NO RADICADA- TERMINOS VENCIDOS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>
        <f>+[1]DEPURADO!A17</f>
        <v>9542</v>
      </c>
      <c r="D23" s="17">
        <f>+[1]DEPURADO!B17</f>
        <v>9542</v>
      </c>
      <c r="E23" s="19">
        <f>+[1]DEPURADO!C17</f>
        <v>42083</v>
      </c>
      <c r="F23" s="20">
        <f>+IF([1]DEPURADO!D17&gt;1,[1]DEPURADO!D17," ")</f>
        <v>42104</v>
      </c>
      <c r="G23" s="21">
        <f>[1]DEPURADO!F17</f>
        <v>173033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173033</v>
      </c>
      <c r="P23" s="18">
        <f>IF([1]DEPURADO!H17&gt;1,0,[1]DEPURADO!B17)</f>
        <v>0</v>
      </c>
      <c r="Q23" s="24">
        <f t="shared" si="3"/>
        <v>0</v>
      </c>
      <c r="R23" s="25">
        <f t="shared" si="4"/>
        <v>173033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NO RADICADA- TERMINOS VENCIDOS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>
        <f>+[1]DEPURADO!A18</f>
        <v>9534</v>
      </c>
      <c r="D24" s="17">
        <f>+[1]DEPURADO!B18</f>
        <v>9534</v>
      </c>
      <c r="E24" s="19">
        <f>+[1]DEPURADO!C18</f>
        <v>42083</v>
      </c>
      <c r="F24" s="20">
        <f>+IF([1]DEPURADO!D18&gt;1,[1]DEPURADO!D18," ")</f>
        <v>42104</v>
      </c>
      <c r="G24" s="21">
        <f>[1]DEPURADO!F18</f>
        <v>175451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175451</v>
      </c>
      <c r="P24" s="18">
        <f>IF([1]DEPURADO!H18&gt;1,0,[1]DEPURADO!B18)</f>
        <v>0</v>
      </c>
      <c r="Q24" s="24">
        <f t="shared" si="3"/>
        <v>0</v>
      </c>
      <c r="R24" s="25">
        <f t="shared" si="4"/>
        <v>175451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NO RADICADA- TERMINOS VENCIDOS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>
        <f>+[1]DEPURADO!A19</f>
        <v>9532</v>
      </c>
      <c r="D25" s="17">
        <f>+[1]DEPURADO!B19</f>
        <v>9532</v>
      </c>
      <c r="E25" s="19">
        <f>+[1]DEPURADO!C19</f>
        <v>42083</v>
      </c>
      <c r="F25" s="20">
        <f>+IF([1]DEPURADO!D19&gt;1,[1]DEPURADO!D19," ")</f>
        <v>42104</v>
      </c>
      <c r="G25" s="21">
        <f>[1]DEPURADO!F19</f>
        <v>40500</v>
      </c>
      <c r="H25" s="22">
        <v>0</v>
      </c>
      <c r="I25" s="22">
        <f>+[1]DEPURADO!M19+[1]DEPURADO!N19</f>
        <v>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40500</v>
      </c>
      <c r="P25" s="18">
        <f>IF([1]DEPURADO!H19&gt;1,0,[1]DEPURADO!B19)</f>
        <v>0</v>
      </c>
      <c r="Q25" s="24">
        <f t="shared" si="3"/>
        <v>0</v>
      </c>
      <c r="R25" s="25">
        <f t="shared" si="4"/>
        <v>40500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NO RADICADA- TERMINOS VENCIDOS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>
        <f>+[1]DEPURADO!A20</f>
        <v>9537</v>
      </c>
      <c r="D26" s="17">
        <f>+[1]DEPURADO!B20</f>
        <v>9537</v>
      </c>
      <c r="E26" s="19">
        <f>+[1]DEPURADO!C20</f>
        <v>42083</v>
      </c>
      <c r="F26" s="20">
        <f>+IF([1]DEPURADO!D20&gt;1,[1]DEPURADO!D20," ")</f>
        <v>42104</v>
      </c>
      <c r="G26" s="21">
        <f>[1]DEPURADO!F20</f>
        <v>40500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40500</v>
      </c>
      <c r="P26" s="18">
        <f>IF([1]DEPURADO!H20&gt;1,0,[1]DEPURADO!B20)</f>
        <v>0</v>
      </c>
      <c r="Q26" s="24">
        <f t="shared" si="3"/>
        <v>0</v>
      </c>
      <c r="R26" s="25">
        <f t="shared" si="4"/>
        <v>40500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NO RADICADA- TERMINOS VENCIDOS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>
        <f>+[1]DEPURADO!A21</f>
        <v>9538</v>
      </c>
      <c r="D27" s="17">
        <f>+[1]DEPURADO!B21</f>
        <v>9538</v>
      </c>
      <c r="E27" s="19">
        <f>+[1]DEPURADO!C21</f>
        <v>42083</v>
      </c>
      <c r="F27" s="20">
        <f>+IF([1]DEPURADO!D21&gt;1,[1]DEPURADO!D21," ")</f>
        <v>42104</v>
      </c>
      <c r="G27" s="21">
        <f>[1]DEPURADO!F21</f>
        <v>40500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40500</v>
      </c>
      <c r="P27" s="18">
        <f>IF([1]DEPURADO!H21&gt;1,0,[1]DEPURADO!B21)</f>
        <v>0</v>
      </c>
      <c r="Q27" s="24">
        <f t="shared" si="3"/>
        <v>0</v>
      </c>
      <c r="R27" s="25">
        <f t="shared" si="4"/>
        <v>40500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NO RADICADA- TERMINOS VENCIDOS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>
        <f>+[1]DEPURADO!A22</f>
        <v>9533</v>
      </c>
      <c r="D28" s="17">
        <f>+[1]DEPURADO!B22</f>
        <v>9533</v>
      </c>
      <c r="E28" s="19">
        <f>+[1]DEPURADO!C22</f>
        <v>42083</v>
      </c>
      <c r="F28" s="20">
        <f>+IF([1]DEPURADO!D22&gt;1,[1]DEPURADO!D22," ")</f>
        <v>42104</v>
      </c>
      <c r="G28" s="21">
        <f>[1]DEPURADO!F22</f>
        <v>411055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411055</v>
      </c>
      <c r="P28" s="18">
        <f>IF([1]DEPURADO!H22&gt;1,0,[1]DEPURADO!B22)</f>
        <v>0</v>
      </c>
      <c r="Q28" s="24">
        <f t="shared" si="3"/>
        <v>0</v>
      </c>
      <c r="R28" s="25">
        <f t="shared" si="4"/>
        <v>411055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>NO RADICADA- TERMINOS VENCIDOS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>
        <f>+[1]DEPURADO!A23</f>
        <v>9540</v>
      </c>
      <c r="D29" s="17">
        <f>+[1]DEPURADO!B23</f>
        <v>9540</v>
      </c>
      <c r="E29" s="19">
        <f>+[1]DEPURADO!C23</f>
        <v>42083</v>
      </c>
      <c r="F29" s="20">
        <f>+IF([1]DEPURADO!D23&gt;1,[1]DEPURADO!D23," ")</f>
        <v>42104</v>
      </c>
      <c r="G29" s="21">
        <f>[1]DEPURADO!F23</f>
        <v>98784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98784</v>
      </c>
      <c r="P29" s="18">
        <f>IF([1]DEPURADO!H23&gt;1,0,[1]DEPURADO!B23)</f>
        <v>0</v>
      </c>
      <c r="Q29" s="24">
        <f t="shared" si="3"/>
        <v>0</v>
      </c>
      <c r="R29" s="25">
        <f t="shared" si="4"/>
        <v>98784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>NO RADICADA- TERMINOS VENCIDOS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>
        <f>+[1]DEPURADO!A24</f>
        <v>10323</v>
      </c>
      <c r="D30" s="17">
        <f>+[1]DEPURADO!B24</f>
        <v>10323</v>
      </c>
      <c r="E30" s="19">
        <f>+[1]DEPURADO!C24</f>
        <v>42123</v>
      </c>
      <c r="F30" s="20">
        <f>+IF([1]DEPURADO!D24&gt;1,[1]DEPURADO!D24," ")</f>
        <v>42202</v>
      </c>
      <c r="G30" s="21">
        <f>[1]DEPURADO!F24</f>
        <v>40500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40500</v>
      </c>
      <c r="P30" s="18">
        <f>IF([1]DEPURADO!H24&gt;1,0,[1]DEPURADO!B24)</f>
        <v>0</v>
      </c>
      <c r="Q30" s="24">
        <f t="shared" si="3"/>
        <v>0</v>
      </c>
      <c r="R30" s="25">
        <f t="shared" si="4"/>
        <v>40500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0</v>
      </c>
      <c r="AH30" s="24">
        <v>0</v>
      </c>
      <c r="AI30" s="24" t="str">
        <f>+[1]DEPURADO!G24</f>
        <v>NO RADICADA- TERMINOS VENCIDOS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>
        <f>+[1]DEPURADO!A25</f>
        <v>10405</v>
      </c>
      <c r="D31" s="17">
        <f>+[1]DEPURADO!B25</f>
        <v>10405</v>
      </c>
      <c r="E31" s="19">
        <f>+[1]DEPURADO!C25</f>
        <v>42124</v>
      </c>
      <c r="F31" s="20">
        <f>+IF([1]DEPURADO!D25&gt;1,[1]DEPURADO!D25," ")</f>
        <v>42202</v>
      </c>
      <c r="G31" s="21">
        <f>[1]DEPURADO!F25</f>
        <v>1030292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1030292</v>
      </c>
      <c r="P31" s="18">
        <f>IF([1]DEPURADO!H25&gt;1,0,[1]DEPURADO!B25)</f>
        <v>0</v>
      </c>
      <c r="Q31" s="24">
        <f t="shared" si="3"/>
        <v>0</v>
      </c>
      <c r="R31" s="25">
        <f t="shared" si="4"/>
        <v>1030292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0</v>
      </c>
      <c r="AH31" s="24">
        <v>0</v>
      </c>
      <c r="AI31" s="24" t="str">
        <f>+[1]DEPURADO!G25</f>
        <v>NO RADICADA- TERMINOS VENCIDOS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>
        <f>+[1]DEPURADO!A26</f>
        <v>10404</v>
      </c>
      <c r="D32" s="17">
        <f>+[1]DEPURADO!B26</f>
        <v>10404</v>
      </c>
      <c r="E32" s="19">
        <f>+[1]DEPURADO!C26</f>
        <v>42124</v>
      </c>
      <c r="F32" s="20">
        <f>+IF([1]DEPURADO!D26&gt;1,[1]DEPURADO!D26," ")</f>
        <v>42202</v>
      </c>
      <c r="G32" s="21">
        <f>[1]DEPURADO!F26</f>
        <v>129399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129399</v>
      </c>
      <c r="P32" s="18">
        <f>IF([1]DEPURADO!H26&gt;1,0,[1]DEPURADO!B26)</f>
        <v>0</v>
      </c>
      <c r="Q32" s="24">
        <f t="shared" si="3"/>
        <v>0</v>
      </c>
      <c r="R32" s="25">
        <f t="shared" si="4"/>
        <v>129399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>NO RADICADA- TERMINOS VENCIDOS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>
        <f>+[1]DEPURADO!A27</f>
        <v>10402</v>
      </c>
      <c r="D33" s="17">
        <f>+[1]DEPURADO!B27</f>
        <v>10402</v>
      </c>
      <c r="E33" s="19">
        <f>+[1]DEPURADO!C27</f>
        <v>42124</v>
      </c>
      <c r="F33" s="20">
        <f>+IF([1]DEPURADO!D27&gt;1,[1]DEPURADO!D27," ")</f>
        <v>42202</v>
      </c>
      <c r="G33" s="21">
        <f>[1]DEPURADO!F27</f>
        <v>44325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44325</v>
      </c>
      <c r="P33" s="18">
        <f>IF([1]DEPURADO!H27&gt;1,0,[1]DEPURADO!B27)</f>
        <v>0</v>
      </c>
      <c r="Q33" s="24">
        <f t="shared" si="3"/>
        <v>0</v>
      </c>
      <c r="R33" s="25">
        <f t="shared" si="4"/>
        <v>44325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NO RADICADA- TERMINOS VENCIDOS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>
        <f>+[1]DEPURADO!A28</f>
        <v>10403</v>
      </c>
      <c r="D34" s="17">
        <f>+[1]DEPURADO!B28</f>
        <v>10403</v>
      </c>
      <c r="E34" s="19">
        <f>+[1]DEPURADO!C28</f>
        <v>42124</v>
      </c>
      <c r="F34" s="20">
        <f>+IF([1]DEPURADO!D28&gt;1,[1]DEPURADO!D28," ")</f>
        <v>42202</v>
      </c>
      <c r="G34" s="21">
        <f>[1]DEPURADO!F28</f>
        <v>85700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85700</v>
      </c>
      <c r="P34" s="18">
        <f>IF([1]DEPURADO!H28&gt;1,0,[1]DEPURADO!B28)</f>
        <v>0</v>
      </c>
      <c r="Q34" s="24">
        <f t="shared" si="3"/>
        <v>0</v>
      </c>
      <c r="R34" s="25">
        <f t="shared" si="4"/>
        <v>85700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NO RADICADA- TERMINOS VENCIDOS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>
        <f>+[1]DEPURADO!A29</f>
        <v>10406</v>
      </c>
      <c r="D35" s="17">
        <f>+[1]DEPURADO!B29</f>
        <v>10406</v>
      </c>
      <c r="E35" s="19">
        <f>+[1]DEPURADO!C29</f>
        <v>42124</v>
      </c>
      <c r="F35" s="20">
        <f>+IF([1]DEPURADO!D29&gt;1,[1]DEPURADO!D29," ")</f>
        <v>42202</v>
      </c>
      <c r="G35" s="21">
        <f>[1]DEPURADO!F29</f>
        <v>85700</v>
      </c>
      <c r="H35" s="22">
        <v>0</v>
      </c>
      <c r="I35" s="22">
        <f>+[1]DEPURADO!M29+[1]DEPURADO!N29</f>
        <v>0</v>
      </c>
      <c r="J35" s="22">
        <f>+[1]DEPURADO!R29</f>
        <v>0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85700</v>
      </c>
      <c r="P35" s="18">
        <f>IF([1]DEPURADO!H29&gt;1,0,[1]DEPURADO!B29)</f>
        <v>0</v>
      </c>
      <c r="Q35" s="24">
        <f t="shared" si="3"/>
        <v>0</v>
      </c>
      <c r="R35" s="25">
        <f t="shared" si="4"/>
        <v>85700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0</v>
      </c>
      <c r="AH35" s="24">
        <v>0</v>
      </c>
      <c r="AI35" s="24" t="str">
        <f>+[1]DEPURADO!G29</f>
        <v>NO RADICADA- TERMINOS VENCIDOS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>
        <f>+[1]DEPURADO!A30</f>
        <v>10401</v>
      </c>
      <c r="D36" s="17">
        <f>+[1]DEPURADO!B30</f>
        <v>10401</v>
      </c>
      <c r="E36" s="19">
        <f>+[1]DEPURADO!C30</f>
        <v>42124</v>
      </c>
      <c r="F36" s="20">
        <f>+IF([1]DEPURADO!D30&gt;1,[1]DEPURADO!D30," ")</f>
        <v>42202</v>
      </c>
      <c r="G36" s="21">
        <f>[1]DEPURADO!F30</f>
        <v>85700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85700</v>
      </c>
      <c r="P36" s="18">
        <f>IF([1]DEPURADO!H30&gt;1,0,[1]DEPURADO!B30)</f>
        <v>0</v>
      </c>
      <c r="Q36" s="24">
        <f t="shared" si="3"/>
        <v>0</v>
      </c>
      <c r="R36" s="25">
        <f t="shared" si="4"/>
        <v>85700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NO RADICADA- TERMINOS VENCIDOS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>
        <f>+[1]DEPURADO!A31</f>
        <v>10476</v>
      </c>
      <c r="D37" s="17">
        <f>+[1]DEPURADO!B31</f>
        <v>10476</v>
      </c>
      <c r="E37" s="19">
        <f>+[1]DEPURADO!C31</f>
        <v>42156</v>
      </c>
      <c r="F37" s="20">
        <f>+IF([1]DEPURADO!D31&gt;1,[1]DEPURADO!D31," ")</f>
        <v>42202</v>
      </c>
      <c r="G37" s="21">
        <f>[1]DEPURADO!F31</f>
        <v>118043</v>
      </c>
      <c r="H37" s="22">
        <v>0</v>
      </c>
      <c r="I37" s="22">
        <f>+[1]DEPURADO!M31+[1]DEPURADO!N31</f>
        <v>0</v>
      </c>
      <c r="J37" s="22">
        <f>+[1]DEPURADO!R31</f>
        <v>0</v>
      </c>
      <c r="K37" s="23">
        <f>+[1]DEPURADO!P31+[1]DEPURADO!Q31</f>
        <v>0</v>
      </c>
      <c r="L37" s="22">
        <v>0</v>
      </c>
      <c r="M37" s="22">
        <v>0</v>
      </c>
      <c r="N37" s="22">
        <f t="shared" si="1"/>
        <v>0</v>
      </c>
      <c r="O37" s="22">
        <f t="shared" si="2"/>
        <v>118043</v>
      </c>
      <c r="P37" s="18">
        <f>IF([1]DEPURADO!H31&gt;1,0,[1]DEPURADO!B31)</f>
        <v>0</v>
      </c>
      <c r="Q37" s="24">
        <f t="shared" si="3"/>
        <v>0</v>
      </c>
      <c r="R37" s="25">
        <f t="shared" si="4"/>
        <v>118043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NO RADICADA- TERMINOS VENCIDOS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>
        <f>+[1]DEPURADO!A32</f>
        <v>10475</v>
      </c>
      <c r="D38" s="17">
        <f>+[1]DEPURADO!B32</f>
        <v>10475</v>
      </c>
      <c r="E38" s="19">
        <f>+[1]DEPURADO!C32</f>
        <v>42156</v>
      </c>
      <c r="F38" s="20">
        <f>+IF([1]DEPURADO!D32&gt;1,[1]DEPURADO!D32," ")</f>
        <v>42202</v>
      </c>
      <c r="G38" s="21">
        <f>[1]DEPURADO!F32</f>
        <v>124499</v>
      </c>
      <c r="H38" s="22">
        <v>0</v>
      </c>
      <c r="I38" s="22">
        <f>+[1]DEPURADO!M32+[1]DEPURADO!N32</f>
        <v>0</v>
      </c>
      <c r="J38" s="22">
        <f>+[1]DEPURADO!R32</f>
        <v>0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124499</v>
      </c>
      <c r="P38" s="18">
        <f>IF([1]DEPURADO!H32&gt;1,0,[1]DEPURADO!B32)</f>
        <v>0</v>
      </c>
      <c r="Q38" s="24">
        <f t="shared" si="3"/>
        <v>0</v>
      </c>
      <c r="R38" s="25">
        <f t="shared" si="4"/>
        <v>124499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0</v>
      </c>
      <c r="AH38" s="24">
        <v>0</v>
      </c>
      <c r="AI38" s="24" t="str">
        <f>+[1]DEPURADO!G32</f>
        <v>NO RADICADA- TERMINOS VENCIDOS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>
        <f>+[1]DEPURADO!A33</f>
        <v>10599</v>
      </c>
      <c r="D39" s="17">
        <f>+[1]DEPURADO!B33</f>
        <v>10599</v>
      </c>
      <c r="E39" s="19">
        <f>+[1]DEPURADO!C33</f>
        <v>42186</v>
      </c>
      <c r="F39" s="20">
        <f>+IF([1]DEPURADO!D33&gt;1,[1]DEPURADO!D33," ")</f>
        <v>42202</v>
      </c>
      <c r="G39" s="21">
        <f>[1]DEPURADO!F33</f>
        <v>104100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104100</v>
      </c>
      <c r="P39" s="18">
        <f>IF([1]DEPURADO!H33&gt;1,0,[1]DEPURADO!B33)</f>
        <v>0</v>
      </c>
      <c r="Q39" s="24">
        <f t="shared" si="3"/>
        <v>0</v>
      </c>
      <c r="R39" s="25">
        <f t="shared" si="4"/>
        <v>104100</v>
      </c>
      <c r="S39" s="25">
        <f>+[1]DEPURADO!J33</f>
        <v>0</v>
      </c>
      <c r="T39" s="17" t="s">
        <v>45</v>
      </c>
      <c r="U39" s="25">
        <f>+[1]DEPURADO!I33</f>
        <v>0</v>
      </c>
      <c r="V39" s="24"/>
      <c r="W39" s="17" t="s">
        <v>45</v>
      </c>
      <c r="X39" s="25">
        <f>+[1]DEPURADO!K33+[1]DEPURADO!L33</f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>NO RADICADA- TERMINOS VENCIDOS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>
        <f>+[1]DEPURADO!A34</f>
        <v>10637</v>
      </c>
      <c r="D40" s="17">
        <f>+[1]DEPURADO!B34</f>
        <v>10637</v>
      </c>
      <c r="E40" s="19">
        <f>+[1]DEPURADO!C34</f>
        <v>42186</v>
      </c>
      <c r="F40" s="20">
        <f>+IF([1]DEPURADO!D34&gt;1,[1]DEPURADO!D34," ")</f>
        <v>42202</v>
      </c>
      <c r="G40" s="21">
        <f>[1]DEPURADO!F34</f>
        <v>115543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115543</v>
      </c>
      <c r="P40" s="18">
        <f>IF([1]DEPURADO!H34&gt;1,0,[1]DEPURADO!B34)</f>
        <v>0</v>
      </c>
      <c r="Q40" s="24">
        <f t="shared" si="3"/>
        <v>0</v>
      </c>
      <c r="R40" s="25">
        <f t="shared" si="4"/>
        <v>115543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>NO RADICADA- TERMINOS VENCIDOS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>
        <f>+[1]DEPURADO!A35</f>
        <v>10590</v>
      </c>
      <c r="D41" s="17">
        <f>+[1]DEPURADO!B35</f>
        <v>10590</v>
      </c>
      <c r="E41" s="19">
        <f>+[1]DEPURADO!C35</f>
        <v>42186</v>
      </c>
      <c r="F41" s="20">
        <f>+IF([1]DEPURADO!D35&gt;1,[1]DEPURADO!D35," ")</f>
        <v>42202</v>
      </c>
      <c r="G41" s="21">
        <f>[1]DEPURADO!F35</f>
        <v>97326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97326</v>
      </c>
      <c r="P41" s="18">
        <f>IF([1]DEPURADO!H35&gt;1,0,[1]DEPURADO!B35)</f>
        <v>0</v>
      </c>
      <c r="Q41" s="24">
        <f t="shared" si="3"/>
        <v>0</v>
      </c>
      <c r="R41" s="25">
        <f t="shared" si="4"/>
        <v>97326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>NO RADICADA- TERMINOS VENCIDOS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>
        <f>+[1]DEPURADO!A36</f>
        <v>10594</v>
      </c>
      <c r="D42" s="17">
        <f>+[1]DEPURADO!B36</f>
        <v>10594</v>
      </c>
      <c r="E42" s="19">
        <f>+[1]DEPURADO!C36</f>
        <v>42186</v>
      </c>
      <c r="F42" s="20">
        <f>+IF([1]DEPURADO!D36&gt;1,[1]DEPURADO!D36," ")</f>
        <v>42202</v>
      </c>
      <c r="G42" s="21">
        <f>[1]DEPURADO!F36</f>
        <v>97568</v>
      </c>
      <c r="H42" s="22">
        <v>0</v>
      </c>
      <c r="I42" s="22">
        <f>+[1]DEPURADO!M36+[1]DEPURADO!N36</f>
        <v>0</v>
      </c>
      <c r="J42" s="22">
        <f>+[1]DEPURADO!R36</f>
        <v>0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97568</v>
      </c>
      <c r="P42" s="18">
        <f>IF([1]DEPURADO!H36&gt;1,0,[1]DEPURADO!B36)</f>
        <v>0</v>
      </c>
      <c r="Q42" s="24">
        <f t="shared" si="3"/>
        <v>0</v>
      </c>
      <c r="R42" s="25">
        <f t="shared" si="4"/>
        <v>97568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0</v>
      </c>
      <c r="AH42" s="24">
        <v>0</v>
      </c>
      <c r="AI42" s="24" t="str">
        <f>+[1]DEPURADO!G36</f>
        <v>NO RADICADA- TERMINOS VENCIDOS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>
        <f>+[1]DEPURADO!A37</f>
        <v>10686</v>
      </c>
      <c r="D43" s="17">
        <f>+[1]DEPURADO!B37</f>
        <v>10686</v>
      </c>
      <c r="E43" s="19">
        <f>+[1]DEPURADO!C37</f>
        <v>42209</v>
      </c>
      <c r="F43" s="20">
        <f>+IF([1]DEPURADO!D37&gt;1,[1]DEPURADO!D37," ")</f>
        <v>42283</v>
      </c>
      <c r="G43" s="21">
        <f>[1]DEPURADO!F37</f>
        <v>119374</v>
      </c>
      <c r="H43" s="22">
        <v>0</v>
      </c>
      <c r="I43" s="22">
        <f>+[1]DEPURADO!M37+[1]DEPURADO!N37</f>
        <v>0</v>
      </c>
      <c r="J43" s="22">
        <f>+[1]DEPURADO!R37</f>
        <v>0</v>
      </c>
      <c r="K43" s="23">
        <f>+[1]DEPURADO!P37+[1]DEPURADO!Q37</f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119374</v>
      </c>
      <c r="P43" s="18">
        <f>IF([1]DEPURADO!H37&gt;1,0,[1]DEPURADO!B37)</f>
        <v>0</v>
      </c>
      <c r="Q43" s="24">
        <f t="shared" si="3"/>
        <v>0</v>
      </c>
      <c r="R43" s="25">
        <f t="shared" si="4"/>
        <v>119374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NO RADICADA- TERMINOS VENCIDOS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>
        <f>+[1]DEPURADO!A38</f>
        <v>10684</v>
      </c>
      <c r="D44" s="17">
        <f>+[1]DEPURADO!B38</f>
        <v>10684</v>
      </c>
      <c r="E44" s="19">
        <f>+[1]DEPURADO!C38</f>
        <v>42209</v>
      </c>
      <c r="F44" s="20">
        <f>+IF([1]DEPURADO!D38&gt;1,[1]DEPURADO!D38," ")</f>
        <v>42283</v>
      </c>
      <c r="G44" s="21">
        <f>[1]DEPURADO!F38</f>
        <v>139064</v>
      </c>
      <c r="H44" s="22">
        <v>0</v>
      </c>
      <c r="I44" s="22">
        <f>+[1]DEPURADO!M38+[1]DEPURADO!N38</f>
        <v>0</v>
      </c>
      <c r="J44" s="22">
        <f>+[1]DEPURADO!R38</f>
        <v>0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139064</v>
      </c>
      <c r="P44" s="18">
        <f>IF([1]DEPURADO!H38&gt;1,0,[1]DEPURADO!B38)</f>
        <v>0</v>
      </c>
      <c r="Q44" s="24">
        <f t="shared" si="3"/>
        <v>0</v>
      </c>
      <c r="R44" s="25">
        <f t="shared" si="4"/>
        <v>139064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>NO RADICADA- TERMINOS VENCIDOS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>
        <f>+[1]DEPURADO!A39</f>
        <v>10685</v>
      </c>
      <c r="D45" s="17">
        <f>+[1]DEPURADO!B39</f>
        <v>10685</v>
      </c>
      <c r="E45" s="19">
        <f>+[1]DEPURADO!C39</f>
        <v>42209</v>
      </c>
      <c r="F45" s="20">
        <f>+IF([1]DEPURADO!D39&gt;1,[1]DEPURADO!D39," ")</f>
        <v>42283</v>
      </c>
      <c r="G45" s="21">
        <f>[1]DEPURADO!F39</f>
        <v>98852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98852</v>
      </c>
      <c r="P45" s="18">
        <f>IF([1]DEPURADO!H39&gt;1,0,[1]DEPURADO!B39)</f>
        <v>0</v>
      </c>
      <c r="Q45" s="24">
        <f t="shared" si="3"/>
        <v>0</v>
      </c>
      <c r="R45" s="25">
        <f t="shared" si="4"/>
        <v>98852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>NO RADICADA- TERMINOS VENCIDOS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>
        <f>+[1]DEPURADO!A40</f>
        <v>10739</v>
      </c>
      <c r="D46" s="17">
        <f>+[1]DEPURADO!B40</f>
        <v>10739</v>
      </c>
      <c r="E46" s="19">
        <f>+[1]DEPURADO!C40</f>
        <v>42216</v>
      </c>
      <c r="F46" s="20">
        <f>+IF([1]DEPURADO!D40&gt;1,[1]DEPURADO!D40," ")</f>
        <v>42283</v>
      </c>
      <c r="G46" s="21">
        <f>[1]DEPURADO!F40</f>
        <v>105236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105236</v>
      </c>
      <c r="P46" s="18">
        <f>IF([1]DEPURADO!H40&gt;1,0,[1]DEPURADO!B40)</f>
        <v>0</v>
      </c>
      <c r="Q46" s="24">
        <f t="shared" si="3"/>
        <v>0</v>
      </c>
      <c r="R46" s="25">
        <f t="shared" si="4"/>
        <v>105236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0</v>
      </c>
      <c r="AH46" s="24">
        <v>0</v>
      </c>
      <c r="AI46" s="24" t="str">
        <f>+[1]DEPURADO!G40</f>
        <v>NO RADICADA- TERMINOS VENCIDOS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>
        <f>+[1]DEPURADO!A41</f>
        <v>10740</v>
      </c>
      <c r="D47" s="17">
        <f>+[1]DEPURADO!B41</f>
        <v>10740</v>
      </c>
      <c r="E47" s="19">
        <f>+[1]DEPURADO!C41</f>
        <v>42216</v>
      </c>
      <c r="F47" s="20">
        <f>+IF([1]DEPURADO!D41&gt;1,[1]DEPURADO!D41," ")</f>
        <v>42283</v>
      </c>
      <c r="G47" s="21">
        <f>[1]DEPURADO!F41</f>
        <v>85700</v>
      </c>
      <c r="H47" s="22">
        <v>0</v>
      </c>
      <c r="I47" s="22">
        <f>+[1]DEPURADO!M41+[1]DEPURADO!N41</f>
        <v>0</v>
      </c>
      <c r="J47" s="22">
        <f>+[1]DEPURADO!R41</f>
        <v>0</v>
      </c>
      <c r="K47" s="23">
        <f>+[1]DEPURADO!P41+[1]DEPURADO!Q41</f>
        <v>0</v>
      </c>
      <c r="L47" s="22">
        <v>0</v>
      </c>
      <c r="M47" s="22">
        <v>0</v>
      </c>
      <c r="N47" s="22">
        <f t="shared" si="1"/>
        <v>0</v>
      </c>
      <c r="O47" s="22">
        <f t="shared" si="2"/>
        <v>85700</v>
      </c>
      <c r="P47" s="18">
        <f>IF([1]DEPURADO!H41&gt;1,0,[1]DEPURADO!B41)</f>
        <v>0</v>
      </c>
      <c r="Q47" s="24">
        <f t="shared" si="3"/>
        <v>0</v>
      </c>
      <c r="R47" s="25">
        <f t="shared" si="4"/>
        <v>85700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NO RADICADA- TERMINOS VENCIDOS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>
        <f>+[1]DEPURADO!A42</f>
        <v>10784</v>
      </c>
      <c r="D48" s="17">
        <f>+[1]DEPURADO!B42</f>
        <v>10784</v>
      </c>
      <c r="E48" s="19">
        <f>+[1]DEPURADO!C42</f>
        <v>42217</v>
      </c>
      <c r="F48" s="20">
        <f>+IF([1]DEPURADO!D42&gt;1,[1]DEPURADO!D42," ")</f>
        <v>42283</v>
      </c>
      <c r="G48" s="21">
        <f>[1]DEPURADO!F42</f>
        <v>194453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194453</v>
      </c>
      <c r="P48" s="18">
        <f>IF([1]DEPURADO!H42&gt;1,0,[1]DEPURADO!B42)</f>
        <v>0</v>
      </c>
      <c r="Q48" s="24">
        <f t="shared" si="3"/>
        <v>0</v>
      </c>
      <c r="R48" s="25">
        <f t="shared" si="4"/>
        <v>194453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>NO RADICADA- TERMINOS VENCIDOS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>
        <f>+[1]DEPURADO!A43</f>
        <v>10785</v>
      </c>
      <c r="D49" s="17">
        <f>+[1]DEPURADO!B43</f>
        <v>10785</v>
      </c>
      <c r="E49" s="19">
        <f>+[1]DEPURADO!C43</f>
        <v>42217</v>
      </c>
      <c r="F49" s="20">
        <f>+IF([1]DEPURADO!D43&gt;1,[1]DEPURADO!D43," ")</f>
        <v>42283</v>
      </c>
      <c r="G49" s="21">
        <f>[1]DEPURADO!F43</f>
        <v>979615</v>
      </c>
      <c r="H49" s="22">
        <v>0</v>
      </c>
      <c r="I49" s="22">
        <f>+[1]DEPURADO!M43+[1]DEPURADO!N43</f>
        <v>0</v>
      </c>
      <c r="J49" s="22">
        <f>+[1]DEPURADO!R43</f>
        <v>0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979615</v>
      </c>
      <c r="P49" s="18">
        <f>IF([1]DEPURADO!H43&gt;1,0,[1]DEPURADO!B43)</f>
        <v>0</v>
      </c>
      <c r="Q49" s="24">
        <f t="shared" si="3"/>
        <v>0</v>
      </c>
      <c r="R49" s="25">
        <f t="shared" si="4"/>
        <v>979615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>NO RADICADA- TERMINOS VENCIDOS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>
        <f>+[1]DEPURADO!A44</f>
        <v>10815</v>
      </c>
      <c r="D50" s="17">
        <f>+[1]DEPURADO!B44</f>
        <v>10815</v>
      </c>
      <c r="E50" s="19">
        <f>+[1]DEPURADO!C44</f>
        <v>42220</v>
      </c>
      <c r="F50" s="20">
        <f>+IF([1]DEPURADO!D44&gt;1,[1]DEPURADO!D44," ")</f>
        <v>42283</v>
      </c>
      <c r="G50" s="21">
        <f>[1]DEPURADO!F44</f>
        <v>132897</v>
      </c>
      <c r="H50" s="22">
        <v>0</v>
      </c>
      <c r="I50" s="22">
        <f>+[1]DEPURADO!M44+[1]DEPURADO!N44</f>
        <v>0</v>
      </c>
      <c r="J50" s="22">
        <f>+[1]DEPURADO!R44</f>
        <v>0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0</v>
      </c>
      <c r="O50" s="22">
        <f t="shared" si="2"/>
        <v>132897</v>
      </c>
      <c r="P50" s="18">
        <f>IF([1]DEPURADO!H44&gt;1,0,[1]DEPURADO!B44)</f>
        <v>0</v>
      </c>
      <c r="Q50" s="24">
        <f t="shared" si="3"/>
        <v>0</v>
      </c>
      <c r="R50" s="25">
        <f t="shared" si="4"/>
        <v>132897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0</v>
      </c>
      <c r="AH50" s="24">
        <v>0</v>
      </c>
      <c r="AI50" s="24" t="str">
        <f>+[1]DEPURADO!G44</f>
        <v>NO RADICADA- TERMINOS VENCIDOS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>
        <f>+[1]DEPURADO!A45</f>
        <v>10922</v>
      </c>
      <c r="D51" s="17">
        <f>+[1]DEPURADO!B45</f>
        <v>10922</v>
      </c>
      <c r="E51" s="19">
        <f>+[1]DEPURADO!C45</f>
        <v>42243</v>
      </c>
      <c r="F51" s="20">
        <f>+IF([1]DEPURADO!D45&gt;1,[1]DEPURADO!D45," ")</f>
        <v>42321</v>
      </c>
      <c r="G51" s="21">
        <f>[1]DEPURADO!F45</f>
        <v>110590</v>
      </c>
      <c r="H51" s="22">
        <v>0</v>
      </c>
      <c r="I51" s="22">
        <f>+[1]DEPURADO!M45+[1]DEPURADO!N45</f>
        <v>0</v>
      </c>
      <c r="J51" s="22">
        <f>+[1]DEPURADO!R45</f>
        <v>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110590</v>
      </c>
      <c r="P51" s="18">
        <f>IF([1]DEPURADO!H45&gt;1,0,[1]DEPURADO!B45)</f>
        <v>0</v>
      </c>
      <c r="Q51" s="24">
        <f t="shared" si="3"/>
        <v>0</v>
      </c>
      <c r="R51" s="25">
        <f t="shared" si="4"/>
        <v>110590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0</v>
      </c>
      <c r="AH51" s="24">
        <v>0</v>
      </c>
      <c r="AI51" s="24" t="str">
        <f>+[1]DEPURADO!G45</f>
        <v>NO RADICADA- TERMINOS VENCIDOS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>
        <f>+[1]DEPURADO!A46</f>
        <v>10923</v>
      </c>
      <c r="D52" s="17">
        <f>+[1]DEPURADO!B46</f>
        <v>10923</v>
      </c>
      <c r="E52" s="19">
        <f>+[1]DEPURADO!C46</f>
        <v>42243</v>
      </c>
      <c r="F52" s="20">
        <f>+IF([1]DEPURADO!D46&gt;1,[1]DEPURADO!D46," ")</f>
        <v>42321</v>
      </c>
      <c r="G52" s="21">
        <f>[1]DEPURADO!F46</f>
        <v>43627</v>
      </c>
      <c r="H52" s="22">
        <v>0</v>
      </c>
      <c r="I52" s="22">
        <f>+[1]DEPURADO!M46+[1]DEPURADO!N46</f>
        <v>0</v>
      </c>
      <c r="J52" s="22">
        <f>+[1]DEPURADO!R46</f>
        <v>0</v>
      </c>
      <c r="K52" s="23">
        <f>+[1]DEPURADO!P46+[1]DEPURADO!Q46</f>
        <v>0</v>
      </c>
      <c r="L52" s="22">
        <v>0</v>
      </c>
      <c r="M52" s="22">
        <v>0</v>
      </c>
      <c r="N52" s="22">
        <f t="shared" si="1"/>
        <v>0</v>
      </c>
      <c r="O52" s="22">
        <f t="shared" si="2"/>
        <v>43627</v>
      </c>
      <c r="P52" s="18">
        <f>IF([1]DEPURADO!H46&gt;1,0,[1]DEPURADO!B46)</f>
        <v>0</v>
      </c>
      <c r="Q52" s="24">
        <f t="shared" si="3"/>
        <v>0</v>
      </c>
      <c r="R52" s="25">
        <f t="shared" si="4"/>
        <v>43627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0</v>
      </c>
      <c r="AH52" s="24">
        <v>0</v>
      </c>
      <c r="AI52" s="24" t="str">
        <f>+[1]DEPURADO!G46</f>
        <v>NO RADICADA- TERMINOS VENCIDOS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>
        <f>+[1]DEPURADO!A47</f>
        <v>10990</v>
      </c>
      <c r="D53" s="17">
        <f>+[1]DEPURADO!B47</f>
        <v>10990</v>
      </c>
      <c r="E53" s="19">
        <f>+[1]DEPURADO!C47</f>
        <v>42248</v>
      </c>
      <c r="F53" s="20">
        <f>+IF([1]DEPURADO!D47&gt;1,[1]DEPURADO!D47," ")</f>
        <v>42321</v>
      </c>
      <c r="G53" s="21">
        <f>[1]DEPURADO!F47</f>
        <v>128593</v>
      </c>
      <c r="H53" s="22">
        <v>0</v>
      </c>
      <c r="I53" s="22">
        <f>+[1]DEPURADO!M47+[1]DEPURADO!N47</f>
        <v>0</v>
      </c>
      <c r="J53" s="22">
        <f>+[1]DEPURADO!R47</f>
        <v>0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128593</v>
      </c>
      <c r="P53" s="18">
        <f>IF([1]DEPURADO!H47&gt;1,0,[1]DEPURADO!B47)</f>
        <v>0</v>
      </c>
      <c r="Q53" s="24">
        <f t="shared" si="3"/>
        <v>0</v>
      </c>
      <c r="R53" s="25">
        <f t="shared" si="4"/>
        <v>128593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>NO RADICADA- TERMINOS VENCIDOS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>
        <f>+[1]DEPURADO!A48</f>
        <v>10981</v>
      </c>
      <c r="D54" s="17">
        <f>+[1]DEPURADO!B48</f>
        <v>10981</v>
      </c>
      <c r="E54" s="19">
        <f>+[1]DEPURADO!C48</f>
        <v>42248</v>
      </c>
      <c r="F54" s="20">
        <f>+IF([1]DEPURADO!D48&gt;1,[1]DEPURADO!D48," ")</f>
        <v>42321</v>
      </c>
      <c r="G54" s="21">
        <f>[1]DEPURADO!F48</f>
        <v>97152</v>
      </c>
      <c r="H54" s="22">
        <v>0</v>
      </c>
      <c r="I54" s="22">
        <f>+[1]DEPURADO!M48+[1]DEPURADO!N48</f>
        <v>0</v>
      </c>
      <c r="J54" s="22">
        <f>+[1]DEPURADO!R48</f>
        <v>0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97152</v>
      </c>
      <c r="P54" s="18">
        <f>IF([1]DEPURADO!H48&gt;1,0,[1]DEPURADO!B48)</f>
        <v>0</v>
      </c>
      <c r="Q54" s="24">
        <f t="shared" si="3"/>
        <v>0</v>
      </c>
      <c r="R54" s="25">
        <f t="shared" si="4"/>
        <v>97152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0</v>
      </c>
      <c r="AH54" s="24">
        <v>0</v>
      </c>
      <c r="AI54" s="24" t="str">
        <f>+[1]DEPURADO!G48</f>
        <v>NO RADICADA- TERMINOS VENCIDOS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>
        <f>+[1]DEPURADO!A49</f>
        <v>10998</v>
      </c>
      <c r="D55" s="17">
        <f>+[1]DEPURADO!B49</f>
        <v>10998</v>
      </c>
      <c r="E55" s="19">
        <f>+[1]DEPURADO!C49</f>
        <v>42249</v>
      </c>
      <c r="F55" s="20">
        <f>+IF([1]DEPURADO!D49&gt;1,[1]DEPURADO!D49," ")</f>
        <v>42321</v>
      </c>
      <c r="G55" s="21">
        <f>[1]DEPURADO!F49</f>
        <v>98436</v>
      </c>
      <c r="H55" s="22">
        <v>0</v>
      </c>
      <c r="I55" s="22">
        <f>+[1]DEPURADO!M49+[1]DEPURADO!N49</f>
        <v>0</v>
      </c>
      <c r="J55" s="22">
        <f>+[1]DEPURADO!R49</f>
        <v>0</v>
      </c>
      <c r="K55" s="23">
        <f>+[1]DEPURADO!P49+[1]DEPURADO!Q49</f>
        <v>0</v>
      </c>
      <c r="L55" s="22">
        <v>0</v>
      </c>
      <c r="M55" s="22">
        <v>0</v>
      </c>
      <c r="N55" s="22">
        <f t="shared" si="1"/>
        <v>0</v>
      </c>
      <c r="O55" s="22">
        <f t="shared" si="2"/>
        <v>98436</v>
      </c>
      <c r="P55" s="18">
        <f>IF([1]DEPURADO!H49&gt;1,0,[1]DEPURADO!B49)</f>
        <v>0</v>
      </c>
      <c r="Q55" s="24">
        <f t="shared" si="3"/>
        <v>0</v>
      </c>
      <c r="R55" s="25">
        <f t="shared" si="4"/>
        <v>98436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>NO RADICADA- TERMINOS VENCIDOS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>
        <f>+[1]DEPURADO!A50</f>
        <v>11027</v>
      </c>
      <c r="D56" s="17">
        <f>+[1]DEPURADO!B50</f>
        <v>11027</v>
      </c>
      <c r="E56" s="19">
        <f>+[1]DEPURADO!C50</f>
        <v>42275</v>
      </c>
      <c r="F56" s="20">
        <f>+IF([1]DEPURADO!D50&gt;1,[1]DEPURADO!D50," ")</f>
        <v>42321</v>
      </c>
      <c r="G56" s="21">
        <f>[1]DEPURADO!F50</f>
        <v>148169</v>
      </c>
      <c r="H56" s="22">
        <v>0</v>
      </c>
      <c r="I56" s="22">
        <f>+[1]DEPURADO!M50+[1]DEPURADO!N50</f>
        <v>0</v>
      </c>
      <c r="J56" s="22">
        <f>+[1]DEPURADO!R50</f>
        <v>0</v>
      </c>
      <c r="K56" s="23">
        <f>+[1]DEPURADO!P50+[1]DEPURADO!Q50</f>
        <v>0</v>
      </c>
      <c r="L56" s="22">
        <v>0</v>
      </c>
      <c r="M56" s="22">
        <v>0</v>
      </c>
      <c r="N56" s="22">
        <f t="shared" si="1"/>
        <v>0</v>
      </c>
      <c r="O56" s="22">
        <f t="shared" si="2"/>
        <v>148169</v>
      </c>
      <c r="P56" s="18">
        <f>IF([1]DEPURADO!H50&gt;1,0,[1]DEPURADO!B50)</f>
        <v>0</v>
      </c>
      <c r="Q56" s="24">
        <f t="shared" si="3"/>
        <v>0</v>
      </c>
      <c r="R56" s="25">
        <f t="shared" si="4"/>
        <v>148169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0</v>
      </c>
      <c r="AH56" s="24">
        <v>0</v>
      </c>
      <c r="AI56" s="24" t="str">
        <f>+[1]DEPURADO!G50</f>
        <v>NO RADICADA- TERMINOS VENCIDOS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>
        <f>+[1]DEPURADO!A51</f>
        <v>11073</v>
      </c>
      <c r="D57" s="17">
        <f>+[1]DEPURADO!B51</f>
        <v>11073</v>
      </c>
      <c r="E57" s="19">
        <f>+[1]DEPURADO!C51</f>
        <v>42278</v>
      </c>
      <c r="F57" s="20">
        <f>+IF([1]DEPURADO!D51&gt;1,[1]DEPURADO!D51," ")</f>
        <v>42321</v>
      </c>
      <c r="G57" s="21">
        <f>[1]DEPURADO!F51</f>
        <v>139985</v>
      </c>
      <c r="H57" s="22">
        <v>0</v>
      </c>
      <c r="I57" s="22">
        <f>+[1]DEPURADO!M51+[1]DEPURADO!N51</f>
        <v>0</v>
      </c>
      <c r="J57" s="22">
        <f>+[1]DEPURADO!R51</f>
        <v>0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139985</v>
      </c>
      <c r="P57" s="18">
        <f>IF([1]DEPURADO!H51&gt;1,0,[1]DEPURADO!B51)</f>
        <v>0</v>
      </c>
      <c r="Q57" s="24">
        <f t="shared" si="3"/>
        <v>0</v>
      </c>
      <c r="R57" s="25">
        <f t="shared" si="4"/>
        <v>139985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0</v>
      </c>
      <c r="AH57" s="24">
        <v>0</v>
      </c>
      <c r="AI57" s="24" t="str">
        <f>+[1]DEPURADO!G51</f>
        <v>NO RADICADA- TERMINOS VENCIDOS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>
        <f>+[1]DEPURADO!A52</f>
        <v>12089</v>
      </c>
      <c r="D58" s="17">
        <f>+[1]DEPURADO!B52</f>
        <v>12089</v>
      </c>
      <c r="E58" s="19">
        <f>+[1]DEPURADO!C52</f>
        <v>42398</v>
      </c>
      <c r="F58" s="20">
        <f>+IF([1]DEPURADO!D52&gt;1,[1]DEPURADO!D52," ")</f>
        <v>42437</v>
      </c>
      <c r="G58" s="21">
        <f>[1]DEPURADO!F52</f>
        <v>14432</v>
      </c>
      <c r="H58" s="22">
        <v>0</v>
      </c>
      <c r="I58" s="22">
        <f>+[1]DEPURADO!M52+[1]DEPURADO!N52</f>
        <v>0</v>
      </c>
      <c r="J58" s="22">
        <f>+[1]DEPURADO!R52</f>
        <v>0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0</v>
      </c>
      <c r="O58" s="22">
        <f t="shared" si="2"/>
        <v>14432</v>
      </c>
      <c r="P58" s="18">
        <f>IF([1]DEPURADO!H52&gt;1,0,[1]DEPURADO!B52)</f>
        <v>0</v>
      </c>
      <c r="Q58" s="24">
        <f t="shared" si="3"/>
        <v>0</v>
      </c>
      <c r="R58" s="25">
        <f t="shared" si="4"/>
        <v>14432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>NO RADICADA- TERMINOS VENCIDOS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>
        <f>+[1]DEPURADO!A53</f>
        <v>12543</v>
      </c>
      <c r="D59" s="17">
        <f>+[1]DEPURADO!B53</f>
        <v>12543</v>
      </c>
      <c r="E59" s="19">
        <f>+[1]DEPURADO!C53</f>
        <v>42425</v>
      </c>
      <c r="F59" s="20">
        <f>+IF([1]DEPURADO!D53&gt;1,[1]DEPURADO!D53," ")</f>
        <v>42437</v>
      </c>
      <c r="G59" s="21">
        <f>[1]DEPURADO!F53</f>
        <v>108615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108615</v>
      </c>
      <c r="P59" s="18">
        <f>IF([1]DEPURADO!H53&gt;1,0,[1]DEPURADO!B53)</f>
        <v>0</v>
      </c>
      <c r="Q59" s="24">
        <f t="shared" si="3"/>
        <v>0</v>
      </c>
      <c r="R59" s="25">
        <f t="shared" si="4"/>
        <v>108615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0</v>
      </c>
      <c r="AH59" s="24">
        <v>0</v>
      </c>
      <c r="AI59" s="24" t="str">
        <f>+[1]DEPURADO!G53</f>
        <v>NO RADICADA- TERMINOS VENCIDOS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>
        <f>+[1]DEPURADO!A54</f>
        <v>12938</v>
      </c>
      <c r="D60" s="17">
        <f>+[1]DEPURADO!B54</f>
        <v>12938</v>
      </c>
      <c r="E60" s="19">
        <f>+[1]DEPURADO!C54</f>
        <v>42439</v>
      </c>
      <c r="F60" s="20">
        <f>+IF([1]DEPURADO!D54&gt;1,[1]DEPURADO!D54," ")</f>
        <v>42535</v>
      </c>
      <c r="G60" s="21">
        <f>[1]DEPURADO!F54</f>
        <v>147972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147972</v>
      </c>
      <c r="P60" s="18">
        <f>IF([1]DEPURADO!H54&gt;1,0,[1]DEPURADO!B54)</f>
        <v>0</v>
      </c>
      <c r="Q60" s="24">
        <f t="shared" si="3"/>
        <v>0</v>
      </c>
      <c r="R60" s="25">
        <f t="shared" si="4"/>
        <v>147972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0</v>
      </c>
      <c r="AH60" s="24">
        <v>0</v>
      </c>
      <c r="AI60" s="24" t="str">
        <f>+[1]DEPURADO!G54</f>
        <v>NO RADICADA- TERMINOS VENCIDOS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>
        <f>+[1]DEPURADO!A55</f>
        <v>13076</v>
      </c>
      <c r="D61" s="17">
        <f>+[1]DEPURADO!B55</f>
        <v>13076</v>
      </c>
      <c r="E61" s="19">
        <f>+[1]DEPURADO!C55</f>
        <v>42455</v>
      </c>
      <c r="F61" s="20">
        <f>+IF([1]DEPURADO!D55&gt;1,[1]DEPURADO!D55," ")</f>
        <v>42535</v>
      </c>
      <c r="G61" s="21">
        <f>[1]DEPURADO!F55</f>
        <v>133136</v>
      </c>
      <c r="H61" s="22">
        <v>0</v>
      </c>
      <c r="I61" s="22">
        <f>+[1]DEPURADO!M55+[1]DEPURADO!N55</f>
        <v>0</v>
      </c>
      <c r="J61" s="22">
        <f>+[1]DEPURADO!R55</f>
        <v>0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0</v>
      </c>
      <c r="O61" s="22">
        <f t="shared" si="2"/>
        <v>133136</v>
      </c>
      <c r="P61" s="18">
        <f>IF([1]DEPURADO!H55&gt;1,0,[1]DEPURADO!B55)</f>
        <v>0</v>
      </c>
      <c r="Q61" s="24">
        <f t="shared" si="3"/>
        <v>0</v>
      </c>
      <c r="R61" s="25">
        <f t="shared" si="4"/>
        <v>133136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>NO RADICADA- TERMINOS VENCIDOS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>
        <f>+[1]DEPURADO!A56</f>
        <v>13284</v>
      </c>
      <c r="D62" s="17">
        <f>+[1]DEPURADO!B56</f>
        <v>13284</v>
      </c>
      <c r="E62" s="19">
        <f>+[1]DEPURADO!C56</f>
        <v>42462</v>
      </c>
      <c r="F62" s="20">
        <f>+IF([1]DEPURADO!D56&gt;1,[1]DEPURADO!D56," ")</f>
        <v>42535</v>
      </c>
      <c r="G62" s="21">
        <f>[1]DEPURADO!F56</f>
        <v>95900</v>
      </c>
      <c r="H62" s="22">
        <v>0</v>
      </c>
      <c r="I62" s="22">
        <f>+[1]DEPURADO!M56+[1]DEPURADO!N56</f>
        <v>0</v>
      </c>
      <c r="J62" s="22">
        <f>+[1]DEPURADO!R56</f>
        <v>0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0</v>
      </c>
      <c r="O62" s="22">
        <f t="shared" si="2"/>
        <v>95900</v>
      </c>
      <c r="P62" s="18">
        <f>IF([1]DEPURADO!H56&gt;1,0,[1]DEPURADO!B56)</f>
        <v>0</v>
      </c>
      <c r="Q62" s="24">
        <f t="shared" si="3"/>
        <v>0</v>
      </c>
      <c r="R62" s="25">
        <f t="shared" si="4"/>
        <v>95900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>NO RADICADA- TERMINOS VENCIDOS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>
        <f>+[1]DEPURADO!A57</f>
        <v>13285</v>
      </c>
      <c r="D63" s="17">
        <f>+[1]DEPURADO!B57</f>
        <v>13285</v>
      </c>
      <c r="E63" s="19">
        <f>+[1]DEPURADO!C57</f>
        <v>42473</v>
      </c>
      <c r="F63" s="20">
        <f>+IF([1]DEPURADO!D57&gt;1,[1]DEPURADO!D57," ")</f>
        <v>42535</v>
      </c>
      <c r="G63" s="21">
        <f>[1]DEPURADO!F57</f>
        <v>128697</v>
      </c>
      <c r="H63" s="22">
        <v>0</v>
      </c>
      <c r="I63" s="22">
        <f>+[1]DEPURADO!M57+[1]DEPURADO!N57</f>
        <v>0</v>
      </c>
      <c r="J63" s="22">
        <f>+[1]DEPURADO!R57</f>
        <v>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128697</v>
      </c>
      <c r="P63" s="18">
        <f>IF([1]DEPURADO!H57&gt;1,0,[1]DEPURADO!B57)</f>
        <v>0</v>
      </c>
      <c r="Q63" s="24">
        <f t="shared" si="3"/>
        <v>0</v>
      </c>
      <c r="R63" s="25">
        <f t="shared" si="4"/>
        <v>128697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0</v>
      </c>
      <c r="AH63" s="24">
        <v>0</v>
      </c>
      <c r="AI63" s="24" t="str">
        <f>+[1]DEPURADO!G57</f>
        <v>NO RADICADA- TERMINOS VENCIDOS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>
        <f>+[1]DEPURADO!A58</f>
        <v>13427</v>
      </c>
      <c r="D64" s="17">
        <f>+[1]DEPURADO!B58</f>
        <v>13427</v>
      </c>
      <c r="E64" s="19">
        <f>+[1]DEPURADO!C58</f>
        <v>42480</v>
      </c>
      <c r="F64" s="20">
        <f>+IF([1]DEPURADO!D58&gt;1,[1]DEPURADO!D58," ")</f>
        <v>42535</v>
      </c>
      <c r="G64" s="21">
        <f>[1]DEPURADO!F58</f>
        <v>149971</v>
      </c>
      <c r="H64" s="22">
        <v>0</v>
      </c>
      <c r="I64" s="22">
        <f>+[1]DEPURADO!M58+[1]DEPURADO!N58</f>
        <v>0</v>
      </c>
      <c r="J64" s="22">
        <f>+[1]DEPURADO!R58</f>
        <v>0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0</v>
      </c>
      <c r="O64" s="22">
        <f t="shared" si="2"/>
        <v>149971</v>
      </c>
      <c r="P64" s="18">
        <f>IF([1]DEPURADO!H58&gt;1,0,[1]DEPURADO!B58)</f>
        <v>0</v>
      </c>
      <c r="Q64" s="24">
        <f t="shared" si="3"/>
        <v>0</v>
      </c>
      <c r="R64" s="25">
        <f t="shared" si="4"/>
        <v>149971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0</v>
      </c>
      <c r="AH64" s="24">
        <v>0</v>
      </c>
      <c r="AI64" s="24" t="str">
        <f>+[1]DEPURADO!G58</f>
        <v>NO RADICADA- TERMINOS VENCIDOS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>
        <f>+[1]DEPURADO!A59</f>
        <v>13428</v>
      </c>
      <c r="D65" s="17">
        <f>+[1]DEPURADO!B59</f>
        <v>13428</v>
      </c>
      <c r="E65" s="19">
        <f>+[1]DEPURADO!C59</f>
        <v>42488</v>
      </c>
      <c r="F65" s="20">
        <f>+IF([1]DEPURADO!D59&gt;1,[1]DEPURADO!D59," ")</f>
        <v>42535</v>
      </c>
      <c r="G65" s="21">
        <f>[1]DEPURADO!F59</f>
        <v>151979</v>
      </c>
      <c r="H65" s="22">
        <v>0</v>
      </c>
      <c r="I65" s="22">
        <f>+[1]DEPURADO!M59+[1]DEPURADO!N59</f>
        <v>0</v>
      </c>
      <c r="J65" s="22">
        <f>+[1]DEPURADO!R59</f>
        <v>0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0</v>
      </c>
      <c r="O65" s="22">
        <f t="shared" si="2"/>
        <v>151979</v>
      </c>
      <c r="P65" s="18">
        <f>IF([1]DEPURADO!H59&gt;1,0,[1]DEPURADO!B59)</f>
        <v>0</v>
      </c>
      <c r="Q65" s="24">
        <f t="shared" si="3"/>
        <v>0</v>
      </c>
      <c r="R65" s="25">
        <f t="shared" si="4"/>
        <v>151979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>NO RADICADA- TERMINOS VENCIDOS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>
        <f>+[1]DEPURADO!A60</f>
        <v>13429</v>
      </c>
      <c r="D66" s="17">
        <f>+[1]DEPURADO!B60</f>
        <v>13429</v>
      </c>
      <c r="E66" s="19">
        <f>+[1]DEPURADO!C60</f>
        <v>42489</v>
      </c>
      <c r="F66" s="20">
        <f>+IF([1]DEPURADO!D60&gt;1,[1]DEPURADO!D60," ")</f>
        <v>42535</v>
      </c>
      <c r="G66" s="21">
        <f>[1]DEPURADO!F60</f>
        <v>188341</v>
      </c>
      <c r="H66" s="22">
        <v>0</v>
      </c>
      <c r="I66" s="22">
        <f>+[1]DEPURADO!M60+[1]DEPURADO!N60</f>
        <v>0</v>
      </c>
      <c r="J66" s="22">
        <f>+[1]DEPURADO!R60</f>
        <v>0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0</v>
      </c>
      <c r="O66" s="22">
        <f t="shared" si="2"/>
        <v>188341</v>
      </c>
      <c r="P66" s="18">
        <f>IF([1]DEPURADO!H60&gt;1,0,[1]DEPURADO!B60)</f>
        <v>0</v>
      </c>
      <c r="Q66" s="24">
        <f t="shared" si="3"/>
        <v>0</v>
      </c>
      <c r="R66" s="25">
        <f t="shared" si="4"/>
        <v>188341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0</v>
      </c>
      <c r="AH66" s="24">
        <v>0</v>
      </c>
      <c r="AI66" s="24" t="str">
        <f>+[1]DEPURADO!G60</f>
        <v>NO RADICADA- TERMINOS VENCIDOS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>
        <f>+[1]DEPURADO!A61</f>
        <v>13603</v>
      </c>
      <c r="D67" s="17">
        <f>+[1]DEPURADO!B61</f>
        <v>13603</v>
      </c>
      <c r="E67" s="19">
        <f>+[1]DEPURADO!C61</f>
        <v>42496</v>
      </c>
      <c r="F67" s="20">
        <f>+IF([1]DEPURADO!D61&gt;1,[1]DEPURADO!D61," ")</f>
        <v>42535</v>
      </c>
      <c r="G67" s="21">
        <f>[1]DEPURADO!F61</f>
        <v>138246</v>
      </c>
      <c r="H67" s="22">
        <v>0</v>
      </c>
      <c r="I67" s="22">
        <f>+[1]DEPURADO!M61+[1]DEPURADO!N61</f>
        <v>0</v>
      </c>
      <c r="J67" s="22">
        <f>+[1]DEPURADO!R61</f>
        <v>0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0</v>
      </c>
      <c r="O67" s="22">
        <f t="shared" si="2"/>
        <v>138246</v>
      </c>
      <c r="P67" s="18">
        <f>IF([1]DEPURADO!H61&gt;1,0,[1]DEPURADO!B61)</f>
        <v>0</v>
      </c>
      <c r="Q67" s="24">
        <f t="shared" si="3"/>
        <v>0</v>
      </c>
      <c r="R67" s="25">
        <f t="shared" si="4"/>
        <v>138246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0</v>
      </c>
      <c r="AH67" s="24">
        <v>0</v>
      </c>
      <c r="AI67" s="24" t="str">
        <f>+[1]DEPURADO!G61</f>
        <v>NO RADICADA- TERMINOS VENCIDOS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>
        <f>+[1]DEPURADO!A62</f>
        <v>13604</v>
      </c>
      <c r="D68" s="17">
        <f>+[1]DEPURADO!B62</f>
        <v>13604</v>
      </c>
      <c r="E68" s="19">
        <f>+[1]DEPURADO!C62</f>
        <v>42505</v>
      </c>
      <c r="F68" s="20">
        <f>+IF([1]DEPURADO!D62&gt;1,[1]DEPURADO!D62," ")</f>
        <v>42535</v>
      </c>
      <c r="G68" s="21">
        <f>[1]DEPURADO!F62</f>
        <v>147252</v>
      </c>
      <c r="H68" s="22">
        <v>0</v>
      </c>
      <c r="I68" s="22">
        <f>+[1]DEPURADO!M62+[1]DEPURADO!N62</f>
        <v>0</v>
      </c>
      <c r="J68" s="22">
        <f>+[1]DEPURADO!R62</f>
        <v>0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0</v>
      </c>
      <c r="O68" s="22">
        <f t="shared" si="2"/>
        <v>147252</v>
      </c>
      <c r="P68" s="18">
        <f>IF([1]DEPURADO!H62&gt;1,0,[1]DEPURADO!B62)</f>
        <v>0</v>
      </c>
      <c r="Q68" s="24">
        <f t="shared" si="3"/>
        <v>0</v>
      </c>
      <c r="R68" s="25">
        <f t="shared" si="4"/>
        <v>147252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NO RADICADA- TERMINOS VENCIDOS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>
        <f>+[1]DEPURADO!A63</f>
        <v>16325</v>
      </c>
      <c r="D69" s="17">
        <f>+[1]DEPURADO!B63</f>
        <v>16325</v>
      </c>
      <c r="E69" s="19">
        <f>+[1]DEPURADO!C63</f>
        <v>42710</v>
      </c>
      <c r="F69" s="20">
        <f>+IF([1]DEPURADO!D63&gt;1,[1]DEPURADO!D63," ")</f>
        <v>42900</v>
      </c>
      <c r="G69" s="21">
        <f>[1]DEPURADO!F63</f>
        <v>146825</v>
      </c>
      <c r="H69" s="22">
        <v>0</v>
      </c>
      <c r="I69" s="22">
        <f>+[1]DEPURADO!M63+[1]DEPURADO!N63</f>
        <v>0</v>
      </c>
      <c r="J69" s="22">
        <f>+[1]DEPURADO!R63</f>
        <v>0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146825</v>
      </c>
      <c r="P69" s="18">
        <f>IF([1]DEPURADO!H63&gt;1,0,[1]DEPURADO!B63)</f>
        <v>0</v>
      </c>
      <c r="Q69" s="24">
        <f t="shared" si="3"/>
        <v>0</v>
      </c>
      <c r="R69" s="25">
        <f t="shared" si="4"/>
        <v>146825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0</v>
      </c>
      <c r="AH69" s="24">
        <v>0</v>
      </c>
      <c r="AI69" s="24" t="str">
        <f>+[1]DEPURADO!G63</f>
        <v>NO RADICADA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>
        <f>+[1]DEPURADO!A64</f>
        <v>16326</v>
      </c>
      <c r="D70" s="17">
        <f>+[1]DEPURADO!B64</f>
        <v>16326</v>
      </c>
      <c r="E70" s="19">
        <f>+[1]DEPURADO!C64</f>
        <v>42710</v>
      </c>
      <c r="F70" s="20">
        <f>+IF([1]DEPURADO!D64&gt;1,[1]DEPURADO!D64," ")</f>
        <v>42900</v>
      </c>
      <c r="G70" s="21">
        <f>[1]DEPURADO!F64</f>
        <v>98049</v>
      </c>
      <c r="H70" s="22">
        <v>0</v>
      </c>
      <c r="I70" s="22">
        <f>+[1]DEPURADO!M64+[1]DEPURADO!N64</f>
        <v>0</v>
      </c>
      <c r="J70" s="22">
        <f>+[1]DEPURADO!R64</f>
        <v>0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0</v>
      </c>
      <c r="O70" s="22">
        <f t="shared" si="2"/>
        <v>98049</v>
      </c>
      <c r="P70" s="18">
        <f>IF([1]DEPURADO!H64&gt;1,0,[1]DEPURADO!B64)</f>
        <v>0</v>
      </c>
      <c r="Q70" s="24">
        <f t="shared" si="3"/>
        <v>0</v>
      </c>
      <c r="R70" s="25">
        <f t="shared" si="4"/>
        <v>98049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>NO RADICADA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>
        <f>+[1]DEPURADO!A65</f>
        <v>16327</v>
      </c>
      <c r="D71" s="17">
        <f>+[1]DEPURADO!B65</f>
        <v>16327</v>
      </c>
      <c r="E71" s="19">
        <f>+[1]DEPURADO!C65</f>
        <v>42713</v>
      </c>
      <c r="F71" s="20">
        <f>+IF([1]DEPURADO!D65&gt;1,[1]DEPURADO!D65," ")</f>
        <v>42900</v>
      </c>
      <c r="G71" s="21">
        <f>[1]DEPURADO!F65</f>
        <v>104155</v>
      </c>
      <c r="H71" s="22">
        <v>0</v>
      </c>
      <c r="I71" s="22">
        <f>+[1]DEPURADO!M65+[1]DEPURADO!N65</f>
        <v>0</v>
      </c>
      <c r="J71" s="22">
        <f>+[1]DEPURADO!R65</f>
        <v>0</v>
      </c>
      <c r="K71" s="23">
        <f>+[1]DEPURADO!P65+[1]DEPURADO!Q65</f>
        <v>0</v>
      </c>
      <c r="L71" s="22">
        <v>0</v>
      </c>
      <c r="M71" s="22">
        <v>0</v>
      </c>
      <c r="N71" s="22">
        <f t="shared" si="1"/>
        <v>0</v>
      </c>
      <c r="O71" s="22">
        <f t="shared" si="2"/>
        <v>104155</v>
      </c>
      <c r="P71" s="18">
        <f>IF([1]DEPURADO!H65&gt;1,0,[1]DEPURADO!B65)</f>
        <v>0</v>
      </c>
      <c r="Q71" s="24">
        <f t="shared" si="3"/>
        <v>0</v>
      </c>
      <c r="R71" s="25">
        <f t="shared" si="4"/>
        <v>104155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>NO RADICADA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>
        <f>+[1]DEPURADO!A66</f>
        <v>16485</v>
      </c>
      <c r="D72" s="17">
        <f>+[1]DEPURADO!B66</f>
        <v>16485</v>
      </c>
      <c r="E72" s="19">
        <f>+[1]DEPURADO!C66</f>
        <v>42729</v>
      </c>
      <c r="F72" s="20">
        <f>+IF([1]DEPURADO!D66&gt;1,[1]DEPURADO!D66," ")</f>
        <v>42900</v>
      </c>
      <c r="G72" s="21">
        <f>[1]DEPURADO!F66</f>
        <v>129731</v>
      </c>
      <c r="H72" s="22">
        <v>0</v>
      </c>
      <c r="I72" s="22">
        <f>+[1]DEPURADO!M66+[1]DEPURADO!N66</f>
        <v>0</v>
      </c>
      <c r="J72" s="22">
        <f>+[1]DEPURADO!R66</f>
        <v>0</v>
      </c>
      <c r="K72" s="23">
        <f>+[1]DEPURADO!P66+[1]DEPURADO!Q66</f>
        <v>0</v>
      </c>
      <c r="L72" s="22">
        <v>0</v>
      </c>
      <c r="M72" s="22">
        <v>0</v>
      </c>
      <c r="N72" s="22">
        <f t="shared" si="1"/>
        <v>0</v>
      </c>
      <c r="O72" s="22">
        <f t="shared" si="2"/>
        <v>129731</v>
      </c>
      <c r="P72" s="18">
        <f>IF([1]DEPURADO!H66&gt;1,0,[1]DEPURADO!B66)</f>
        <v>0</v>
      </c>
      <c r="Q72" s="24">
        <f t="shared" si="3"/>
        <v>0</v>
      </c>
      <c r="R72" s="25">
        <f t="shared" si="4"/>
        <v>129731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0</v>
      </c>
      <c r="AH72" s="24">
        <v>0</v>
      </c>
      <c r="AI72" s="24" t="str">
        <f>+[1]DEPURADO!G66</f>
        <v>NO RADICADA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>
        <f>+[1]DEPURADO!A67</f>
        <v>16759</v>
      </c>
      <c r="D73" s="17">
        <f>+[1]DEPURADO!B67</f>
        <v>16759</v>
      </c>
      <c r="E73" s="19">
        <f>+[1]DEPURADO!C67</f>
        <v>42744</v>
      </c>
      <c r="F73" s="20">
        <f>+IF([1]DEPURADO!D67&gt;1,[1]DEPURADO!D67," ")</f>
        <v>42906</v>
      </c>
      <c r="G73" s="21">
        <f>[1]DEPURADO!F67</f>
        <v>138613</v>
      </c>
      <c r="H73" s="22">
        <v>0</v>
      </c>
      <c r="I73" s="22">
        <f>+[1]DEPURADO!M67+[1]DEPURADO!N67</f>
        <v>0</v>
      </c>
      <c r="J73" s="22">
        <f>+[1]DEPURADO!R67</f>
        <v>0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0</v>
      </c>
      <c r="O73" s="22">
        <f t="shared" si="2"/>
        <v>138613</v>
      </c>
      <c r="P73" s="18">
        <f>IF([1]DEPURADO!H67&gt;1,0,[1]DEPURADO!B67)</f>
        <v>0</v>
      </c>
      <c r="Q73" s="24">
        <f t="shared" si="3"/>
        <v>0</v>
      </c>
      <c r="R73" s="25">
        <f t="shared" si="4"/>
        <v>138613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0</v>
      </c>
      <c r="AH73" s="24">
        <v>0</v>
      </c>
      <c r="AI73" s="24" t="str">
        <f>+[1]DEPURADO!G67</f>
        <v>NO RADICADA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>
        <f>+[1]DEPURADO!A68</f>
        <v>17299</v>
      </c>
      <c r="D74" s="17">
        <f>+[1]DEPURADO!B68</f>
        <v>17299</v>
      </c>
      <c r="E74" s="19">
        <f>+[1]DEPURADO!C68</f>
        <v>42803</v>
      </c>
      <c r="F74" s="20">
        <f>+IF([1]DEPURADO!D68&gt;1,[1]DEPURADO!D68," ")</f>
        <v>42900</v>
      </c>
      <c r="G74" s="21">
        <f>[1]DEPURADO!F68</f>
        <v>179540</v>
      </c>
      <c r="H74" s="22">
        <v>0</v>
      </c>
      <c r="I74" s="22">
        <f>+[1]DEPURADO!M68+[1]DEPURADO!N68</f>
        <v>0</v>
      </c>
      <c r="J74" s="22">
        <f>+[1]DEPURADO!R68</f>
        <v>0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179540</v>
      </c>
      <c r="P74" s="18">
        <f>IF([1]DEPURADO!H68&gt;1,0,[1]DEPURADO!B68)</f>
        <v>0</v>
      </c>
      <c r="Q74" s="24">
        <f t="shared" si="3"/>
        <v>0</v>
      </c>
      <c r="R74" s="25">
        <f t="shared" si="4"/>
        <v>179540</v>
      </c>
      <c r="S74" s="25">
        <f>+[1]DEPURADO!J68</f>
        <v>0</v>
      </c>
      <c r="T74" s="17" t="s">
        <v>45</v>
      </c>
      <c r="U74" s="25">
        <f>+[1]DEPURADO!I68</f>
        <v>0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>NO RADICADA</v>
      </c>
      <c r="AJ74" s="26"/>
      <c r="AK74" s="27"/>
    </row>
    <row r="75" spans="1:37" s="28" customFormat="1">
      <c r="A75" s="17">
        <f t="shared" ref="A75:A138" si="7">+A74+1</f>
        <v>67</v>
      </c>
      <c r="B75" s="18" t="s">
        <v>44</v>
      </c>
      <c r="C75" s="17">
        <f>+[1]DEPURADO!A69</f>
        <v>17300</v>
      </c>
      <c r="D75" s="17">
        <f>+[1]DEPURADO!B69</f>
        <v>17300</v>
      </c>
      <c r="E75" s="19">
        <f>+[1]DEPURADO!C69</f>
        <v>42804</v>
      </c>
      <c r="F75" s="20">
        <f>+IF([1]DEPURADO!D69&gt;1,[1]DEPURADO!D69," ")</f>
        <v>42900</v>
      </c>
      <c r="G75" s="21">
        <f>[1]DEPURADO!F69</f>
        <v>228882</v>
      </c>
      <c r="H75" s="22">
        <v>0</v>
      </c>
      <c r="I75" s="22">
        <f>+[1]DEPURADO!M69+[1]DEPURADO!N69</f>
        <v>0</v>
      </c>
      <c r="J75" s="22">
        <f>+[1]DEPURADO!R69</f>
        <v>0</v>
      </c>
      <c r="K75" s="23">
        <f>+[1]DEPURADO!P69+[1]DEPURADO!Q69</f>
        <v>0</v>
      </c>
      <c r="L75" s="22">
        <v>0</v>
      </c>
      <c r="M75" s="22">
        <v>0</v>
      </c>
      <c r="N75" s="22">
        <f t="shared" si="1"/>
        <v>0</v>
      </c>
      <c r="O75" s="22">
        <f t="shared" si="2"/>
        <v>228882</v>
      </c>
      <c r="P75" s="18">
        <f>IF([1]DEPURADO!H69&gt;1,0,[1]DEPURADO!B69)</f>
        <v>0</v>
      </c>
      <c r="Q75" s="24">
        <f t="shared" si="3"/>
        <v>0</v>
      </c>
      <c r="R75" s="25">
        <f t="shared" si="4"/>
        <v>228882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0</v>
      </c>
      <c r="AH75" s="24">
        <v>0</v>
      </c>
      <c r="AI75" s="24" t="str">
        <f>+[1]DEPURADO!G69</f>
        <v>NO RADICADA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>
        <f>+[1]DEPURADO!A70</f>
        <v>17666</v>
      </c>
      <c r="D76" s="17">
        <f>+[1]DEPURADO!B70</f>
        <v>17666</v>
      </c>
      <c r="E76" s="19">
        <f>+[1]DEPURADO!C70</f>
        <v>42842</v>
      </c>
      <c r="F76" s="20">
        <f>+IF([1]DEPURADO!D70&gt;1,[1]DEPURADO!D70," ")</f>
        <v>42900</v>
      </c>
      <c r="G76" s="21">
        <f>[1]DEPURADO!F70</f>
        <v>45300</v>
      </c>
      <c r="H76" s="22">
        <v>0</v>
      </c>
      <c r="I76" s="22">
        <f>+[1]DEPURADO!M70+[1]DEPURADO!N70</f>
        <v>0</v>
      </c>
      <c r="J76" s="22">
        <f>+[1]DEPURADO!R70</f>
        <v>0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0</v>
      </c>
      <c r="O76" s="22">
        <f t="shared" si="2"/>
        <v>45300</v>
      </c>
      <c r="P76" s="18">
        <f>IF([1]DEPURADO!H70&gt;1,0,[1]DEPURADO!B70)</f>
        <v>0</v>
      </c>
      <c r="Q76" s="24">
        <f t="shared" si="3"/>
        <v>0</v>
      </c>
      <c r="R76" s="25">
        <f t="shared" si="4"/>
        <v>45300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0</v>
      </c>
      <c r="AH76" s="24">
        <v>0</v>
      </c>
      <c r="AI76" s="24" t="str">
        <f>+[1]DEPURADO!G70</f>
        <v>NO RADICADA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>
        <f>+[1]DEPURADO!A71</f>
        <v>17962</v>
      </c>
      <c r="D77" s="17">
        <f>+[1]DEPURADO!B71</f>
        <v>17962</v>
      </c>
      <c r="E77" s="19">
        <f>+[1]DEPURADO!C71</f>
        <v>42850</v>
      </c>
      <c r="F77" s="20">
        <f>+IF([1]DEPURADO!D71&gt;1,[1]DEPURADO!D71," ")</f>
        <v>42900</v>
      </c>
      <c r="G77" s="21">
        <f>[1]DEPURADO!F71</f>
        <v>142204</v>
      </c>
      <c r="H77" s="22">
        <v>0</v>
      </c>
      <c r="I77" s="22">
        <f>+[1]DEPURADO!M71+[1]DEPURADO!N71</f>
        <v>0</v>
      </c>
      <c r="J77" s="22">
        <f>+[1]DEPURADO!R71</f>
        <v>0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140" si="8">+SUM(J77:M77)</f>
        <v>0</v>
      </c>
      <c r="O77" s="22">
        <f t="shared" ref="O77:O140" si="9">+G77-I77-N77</f>
        <v>142204</v>
      </c>
      <c r="P77" s="18">
        <f>IF([1]DEPURADO!H71&gt;1,0,[1]DEPURADO!B71)</f>
        <v>0</v>
      </c>
      <c r="Q77" s="24">
        <f t="shared" ref="Q77:Q140" si="10">+IF(P77&gt;0,G77,0)</f>
        <v>0</v>
      </c>
      <c r="R77" s="25">
        <f t="shared" ref="R77:R140" si="11">IF(P77=0,G77,0)</f>
        <v>142204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140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40" si="13">+G77-I77-N77-R77-Z77-AC77-AE77-S77-U77</f>
        <v>0</v>
      </c>
      <c r="AH77" s="24">
        <v>0</v>
      </c>
      <c r="AI77" s="24" t="str">
        <f>+[1]DEPURADO!G71</f>
        <v>NO RADICADA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>
        <f>+[1]DEPURADO!A72</f>
        <v>24216</v>
      </c>
      <c r="D78" s="17">
        <f>+[1]DEPURADO!B72</f>
        <v>24216</v>
      </c>
      <c r="E78" s="19">
        <f>+[1]DEPURADO!C72</f>
        <v>43123</v>
      </c>
      <c r="F78" s="20">
        <f>+IF([1]DEPURADO!D72&gt;1,[1]DEPURADO!D72," ")</f>
        <v>43460</v>
      </c>
      <c r="G78" s="21">
        <f>[1]DEPURADO!F72</f>
        <v>164914</v>
      </c>
      <c r="H78" s="22">
        <v>0</v>
      </c>
      <c r="I78" s="22">
        <f>+[1]DEPURADO!M72+[1]DEPURADO!N72</f>
        <v>0</v>
      </c>
      <c r="J78" s="22">
        <f>+[1]DEPURADO!R72</f>
        <v>0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0</v>
      </c>
      <c r="O78" s="22">
        <f t="shared" si="9"/>
        <v>164914</v>
      </c>
      <c r="P78" s="18">
        <f>IF([1]DEPURADO!H72&gt;1,0,[1]DEPURADO!B72)</f>
        <v>0</v>
      </c>
      <c r="Q78" s="24">
        <f t="shared" si="10"/>
        <v>0</v>
      </c>
      <c r="R78" s="25">
        <f t="shared" si="11"/>
        <v>164914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0</v>
      </c>
      <c r="AH78" s="24">
        <v>0</v>
      </c>
      <c r="AI78" s="24" t="str">
        <f>+[1]DEPURADO!G72</f>
        <v>NO RADICADA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>
        <f>+[1]DEPURADO!A73</f>
        <v>24636</v>
      </c>
      <c r="D79" s="17">
        <f>+[1]DEPURADO!B73</f>
        <v>24636</v>
      </c>
      <c r="E79" s="19">
        <f>+[1]DEPURADO!C73</f>
        <v>43133</v>
      </c>
      <c r="F79" s="20">
        <f>+IF([1]DEPURADO!D73&gt;1,[1]DEPURADO!D73," ")</f>
        <v>43460</v>
      </c>
      <c r="G79" s="21">
        <f>[1]DEPURADO!F73</f>
        <v>370186</v>
      </c>
      <c r="H79" s="22">
        <v>0</v>
      </c>
      <c r="I79" s="22">
        <f>+[1]DEPURADO!M73+[1]DEPURADO!N73</f>
        <v>0</v>
      </c>
      <c r="J79" s="22">
        <f>+[1]DEPURADO!R73</f>
        <v>0</v>
      </c>
      <c r="K79" s="23">
        <f>+[1]DEPURADO!P73+[1]DEPURADO!Q73</f>
        <v>0</v>
      </c>
      <c r="L79" s="22">
        <v>0</v>
      </c>
      <c r="M79" s="22">
        <v>0</v>
      </c>
      <c r="N79" s="22">
        <f t="shared" si="8"/>
        <v>0</v>
      </c>
      <c r="O79" s="22">
        <f t="shared" si="9"/>
        <v>370186</v>
      </c>
      <c r="P79" s="18">
        <f>IF([1]DEPURADO!H73&gt;1,0,[1]DEPURADO!B73)</f>
        <v>0</v>
      </c>
      <c r="Q79" s="24">
        <f t="shared" si="10"/>
        <v>0</v>
      </c>
      <c r="R79" s="25">
        <f t="shared" si="11"/>
        <v>370186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0</v>
      </c>
      <c r="AH79" s="24">
        <v>0</v>
      </c>
      <c r="AI79" s="24" t="str">
        <f>+[1]DEPURADO!G73</f>
        <v>NO RADICADA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>
        <f>+[1]DEPURADO!A74</f>
        <v>24639</v>
      </c>
      <c r="D80" s="17">
        <f>+[1]DEPURADO!B74</f>
        <v>24639</v>
      </c>
      <c r="E80" s="19">
        <f>+[1]DEPURADO!C74</f>
        <v>43154</v>
      </c>
      <c r="F80" s="20">
        <f>+IF([1]DEPURADO!D74&gt;1,[1]DEPURADO!D74," ")</f>
        <v>43460</v>
      </c>
      <c r="G80" s="21">
        <f>[1]DEPURADO!F74</f>
        <v>338939</v>
      </c>
      <c r="H80" s="22">
        <v>0</v>
      </c>
      <c r="I80" s="22">
        <f>+[1]DEPURADO!M74+[1]DEPURADO!N74</f>
        <v>0</v>
      </c>
      <c r="J80" s="22">
        <f>+[1]DEPURADO!R74</f>
        <v>0</v>
      </c>
      <c r="K80" s="23">
        <f>+[1]DEPURADO!P74+[1]DEPURADO!Q74</f>
        <v>0</v>
      </c>
      <c r="L80" s="22">
        <v>0</v>
      </c>
      <c r="M80" s="22">
        <v>0</v>
      </c>
      <c r="N80" s="22">
        <f t="shared" si="8"/>
        <v>0</v>
      </c>
      <c r="O80" s="22">
        <f t="shared" si="9"/>
        <v>338939</v>
      </c>
      <c r="P80" s="18">
        <f>IF([1]DEPURADO!H74&gt;1,0,[1]DEPURADO!B74)</f>
        <v>0</v>
      </c>
      <c r="Q80" s="24">
        <f t="shared" si="10"/>
        <v>0</v>
      </c>
      <c r="R80" s="25">
        <f t="shared" si="11"/>
        <v>338939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0</v>
      </c>
      <c r="AH80" s="24">
        <v>0</v>
      </c>
      <c r="AI80" s="24" t="str">
        <f>+[1]DEPURADO!G74</f>
        <v>NO RADICADA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>
        <f>+[1]DEPURADO!A75</f>
        <v>24641</v>
      </c>
      <c r="D81" s="17">
        <f>+[1]DEPURADO!B75</f>
        <v>24641</v>
      </c>
      <c r="E81" s="19">
        <f>+[1]DEPURADO!C75</f>
        <v>43159</v>
      </c>
      <c r="F81" s="20">
        <f>+IF([1]DEPURADO!D75&gt;1,[1]DEPURADO!D75," ")</f>
        <v>43460</v>
      </c>
      <c r="G81" s="21">
        <f>[1]DEPURADO!F75</f>
        <v>76300</v>
      </c>
      <c r="H81" s="22">
        <v>0</v>
      </c>
      <c r="I81" s="22">
        <f>+[1]DEPURADO!M75+[1]DEPURADO!N75</f>
        <v>0</v>
      </c>
      <c r="J81" s="22">
        <f>+[1]DEPURADO!R75</f>
        <v>0</v>
      </c>
      <c r="K81" s="23">
        <f>+[1]DEPURADO!P75+[1]DEPURADO!Q75</f>
        <v>0</v>
      </c>
      <c r="L81" s="22">
        <v>0</v>
      </c>
      <c r="M81" s="22">
        <v>0</v>
      </c>
      <c r="N81" s="22">
        <f t="shared" si="8"/>
        <v>0</v>
      </c>
      <c r="O81" s="22">
        <f t="shared" si="9"/>
        <v>76300</v>
      </c>
      <c r="P81" s="18">
        <f>IF([1]DEPURADO!H75&gt;1,0,[1]DEPURADO!B75)</f>
        <v>0</v>
      </c>
      <c r="Q81" s="24">
        <f t="shared" si="10"/>
        <v>0</v>
      </c>
      <c r="R81" s="25">
        <f t="shared" si="11"/>
        <v>76300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0</v>
      </c>
      <c r="AH81" s="24">
        <v>0</v>
      </c>
      <c r="AI81" s="24" t="str">
        <f>+[1]DEPURADO!G75</f>
        <v>NO RADICADA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>
        <f>+[1]DEPURADO!A76</f>
        <v>24999</v>
      </c>
      <c r="D82" s="17">
        <f>+[1]DEPURADO!B76</f>
        <v>24999</v>
      </c>
      <c r="E82" s="19">
        <f>+[1]DEPURADO!C76</f>
        <v>43168</v>
      </c>
      <c r="F82" s="20">
        <f>+IF([1]DEPURADO!D76&gt;1,[1]DEPURADO!D76," ")</f>
        <v>43460</v>
      </c>
      <c r="G82" s="21">
        <f>[1]DEPURADO!F76</f>
        <v>130163</v>
      </c>
      <c r="H82" s="22">
        <v>0</v>
      </c>
      <c r="I82" s="22">
        <f>+[1]DEPURADO!M76+[1]DEPURADO!N76</f>
        <v>0</v>
      </c>
      <c r="J82" s="22">
        <f>+[1]DEPURADO!R76</f>
        <v>0</v>
      </c>
      <c r="K82" s="23">
        <f>+[1]DEPURADO!P76+[1]DEPURADO!Q76</f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130163</v>
      </c>
      <c r="P82" s="18">
        <f>IF([1]DEPURADO!H76&gt;1,0,[1]DEPURADO!B76)</f>
        <v>0</v>
      </c>
      <c r="Q82" s="24">
        <f t="shared" si="10"/>
        <v>0</v>
      </c>
      <c r="R82" s="25">
        <f t="shared" si="11"/>
        <v>130163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0</v>
      </c>
      <c r="AH82" s="24">
        <v>0</v>
      </c>
      <c r="AI82" s="24" t="str">
        <f>+[1]DEPURADO!G76</f>
        <v>NO RADICADA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>
        <f>+[1]DEPURADO!A77</f>
        <v>25000</v>
      </c>
      <c r="D83" s="17">
        <f>+[1]DEPURADO!B77</f>
        <v>25000</v>
      </c>
      <c r="E83" s="19">
        <f>+[1]DEPURADO!C77</f>
        <v>43184</v>
      </c>
      <c r="F83" s="20">
        <f>+IF([1]DEPURADO!D77&gt;1,[1]DEPURADO!D77," ")</f>
        <v>43460</v>
      </c>
      <c r="G83" s="21">
        <f>[1]DEPURADO!F77</f>
        <v>419357</v>
      </c>
      <c r="H83" s="22">
        <v>0</v>
      </c>
      <c r="I83" s="22">
        <f>+[1]DEPURADO!M77+[1]DEPURADO!N77</f>
        <v>0</v>
      </c>
      <c r="J83" s="22">
        <f>+[1]DEPURADO!R77</f>
        <v>0</v>
      </c>
      <c r="K83" s="23">
        <f>+[1]DEPURADO!P77+[1]DEPURADO!Q77</f>
        <v>0</v>
      </c>
      <c r="L83" s="22">
        <v>0</v>
      </c>
      <c r="M83" s="22">
        <v>0</v>
      </c>
      <c r="N83" s="22">
        <f t="shared" si="8"/>
        <v>0</v>
      </c>
      <c r="O83" s="22">
        <f t="shared" si="9"/>
        <v>419357</v>
      </c>
      <c r="P83" s="18">
        <f>IF([1]DEPURADO!H77&gt;1,0,[1]DEPURADO!B77)</f>
        <v>0</v>
      </c>
      <c r="Q83" s="24">
        <f t="shared" si="10"/>
        <v>0</v>
      </c>
      <c r="R83" s="25">
        <f t="shared" si="11"/>
        <v>419357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0</v>
      </c>
      <c r="AH83" s="24">
        <v>0</v>
      </c>
      <c r="AI83" s="24" t="str">
        <f>+[1]DEPURADO!G77</f>
        <v>NO RADICADA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>
        <f>+[1]DEPURADO!A78</f>
        <v>25909</v>
      </c>
      <c r="D84" s="17">
        <f>+[1]DEPURADO!B78</f>
        <v>25909</v>
      </c>
      <c r="E84" s="19">
        <f>+[1]DEPURADO!C78</f>
        <v>43222</v>
      </c>
      <c r="F84" s="20">
        <f>+IF([1]DEPURADO!D78&gt;1,[1]DEPURADO!D78," ")</f>
        <v>43460</v>
      </c>
      <c r="G84" s="21">
        <f>[1]DEPURADO!F78</f>
        <v>45300</v>
      </c>
      <c r="H84" s="22">
        <v>0</v>
      </c>
      <c r="I84" s="22">
        <f>+[1]DEPURADO!M78+[1]DEPURADO!N78</f>
        <v>0</v>
      </c>
      <c r="J84" s="22">
        <f>+[1]DEPURADO!R78</f>
        <v>0</v>
      </c>
      <c r="K84" s="23">
        <f>+[1]DEPURADO!P78+[1]DEPURADO!Q78</f>
        <v>0</v>
      </c>
      <c r="L84" s="22">
        <v>0</v>
      </c>
      <c r="M84" s="22">
        <v>0</v>
      </c>
      <c r="N84" s="22">
        <f t="shared" si="8"/>
        <v>0</v>
      </c>
      <c r="O84" s="22">
        <f t="shared" si="9"/>
        <v>45300</v>
      </c>
      <c r="P84" s="18">
        <f>IF([1]DEPURADO!H78&gt;1,0,[1]DEPURADO!B78)</f>
        <v>0</v>
      </c>
      <c r="Q84" s="24">
        <f t="shared" si="10"/>
        <v>0</v>
      </c>
      <c r="R84" s="25">
        <f t="shared" si="11"/>
        <v>45300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0</v>
      </c>
      <c r="AH84" s="24">
        <v>0</v>
      </c>
      <c r="AI84" s="24" t="str">
        <f>+[1]DEPURADO!G78</f>
        <v>NO RADICADA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>
        <f>+[1]DEPURADO!A79</f>
        <v>25917</v>
      </c>
      <c r="D85" s="17">
        <f>+[1]DEPURADO!B79</f>
        <v>25917</v>
      </c>
      <c r="E85" s="19">
        <f>+[1]DEPURADO!C79</f>
        <v>43233</v>
      </c>
      <c r="F85" s="20">
        <f>+IF([1]DEPURADO!D79&gt;1,[1]DEPURADO!D79," ")</f>
        <v>43460</v>
      </c>
      <c r="G85" s="21">
        <f>[1]DEPURADO!F79</f>
        <v>713927</v>
      </c>
      <c r="H85" s="22">
        <v>0</v>
      </c>
      <c r="I85" s="22">
        <f>+[1]DEPURADO!M79+[1]DEPURADO!N79</f>
        <v>0</v>
      </c>
      <c r="J85" s="22">
        <f>+[1]DEPURADO!R79</f>
        <v>0</v>
      </c>
      <c r="K85" s="23">
        <f>+[1]DEPURADO!P79+[1]DEPURADO!Q79</f>
        <v>0</v>
      </c>
      <c r="L85" s="22">
        <v>0</v>
      </c>
      <c r="M85" s="22">
        <v>0</v>
      </c>
      <c r="N85" s="22">
        <f t="shared" si="8"/>
        <v>0</v>
      </c>
      <c r="O85" s="22">
        <f t="shared" si="9"/>
        <v>713927</v>
      </c>
      <c r="P85" s="18">
        <f>IF([1]DEPURADO!H79&gt;1,0,[1]DEPURADO!B79)</f>
        <v>0</v>
      </c>
      <c r="Q85" s="24">
        <f t="shared" si="10"/>
        <v>0</v>
      </c>
      <c r="R85" s="25">
        <f t="shared" si="11"/>
        <v>713927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0</v>
      </c>
      <c r="AH85" s="24">
        <v>0</v>
      </c>
      <c r="AI85" s="24" t="str">
        <f>+[1]DEPURADO!G79</f>
        <v>NO RADICADA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>
        <f>+[1]DEPURADO!A80</f>
        <v>25920</v>
      </c>
      <c r="D86" s="17">
        <f>+[1]DEPURADO!B80</f>
        <v>25920</v>
      </c>
      <c r="E86" s="19">
        <f>+[1]DEPURADO!C80</f>
        <v>43245</v>
      </c>
      <c r="F86" s="20">
        <f>+IF([1]DEPURADO!D80&gt;1,[1]DEPURADO!D80," ")</f>
        <v>43460</v>
      </c>
      <c r="G86" s="21">
        <f>[1]DEPURADO!F80</f>
        <v>135363</v>
      </c>
      <c r="H86" s="22">
        <v>0</v>
      </c>
      <c r="I86" s="22">
        <f>+[1]DEPURADO!M80+[1]DEPURADO!N80</f>
        <v>0</v>
      </c>
      <c r="J86" s="22">
        <f>+[1]DEPURADO!R80</f>
        <v>0</v>
      </c>
      <c r="K86" s="23">
        <f>+[1]DEPURADO!P80+[1]DEPURADO!Q80</f>
        <v>0</v>
      </c>
      <c r="L86" s="22">
        <v>0</v>
      </c>
      <c r="M86" s="22">
        <v>0</v>
      </c>
      <c r="N86" s="22">
        <f t="shared" si="8"/>
        <v>0</v>
      </c>
      <c r="O86" s="22">
        <f t="shared" si="9"/>
        <v>135363</v>
      </c>
      <c r="P86" s="18">
        <f>IF([1]DEPURADO!H80&gt;1,0,[1]DEPURADO!B80)</f>
        <v>0</v>
      </c>
      <c r="Q86" s="24">
        <f t="shared" si="10"/>
        <v>0</v>
      </c>
      <c r="R86" s="25">
        <f t="shared" si="11"/>
        <v>135363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0</v>
      </c>
      <c r="AH86" s="24">
        <v>0</v>
      </c>
      <c r="AI86" s="24" t="str">
        <f>+[1]DEPURADO!G80</f>
        <v>NO RADICADA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>
        <f>+[1]DEPURADO!A81</f>
        <v>31475</v>
      </c>
      <c r="D87" s="17">
        <f>+[1]DEPURADO!B81</f>
        <v>31475</v>
      </c>
      <c r="E87" s="19">
        <f>+[1]DEPURADO!C81</f>
        <v>43419</v>
      </c>
      <c r="F87" s="20">
        <f>+IF([1]DEPURADO!D81&gt;1,[1]DEPURADO!D81," ")</f>
        <v>43460</v>
      </c>
      <c r="G87" s="21">
        <f>[1]DEPURADO!F81</f>
        <v>216173</v>
      </c>
      <c r="H87" s="22">
        <v>0</v>
      </c>
      <c r="I87" s="22">
        <f>+[1]DEPURADO!M81+[1]DEPURADO!N81</f>
        <v>0</v>
      </c>
      <c r="J87" s="22">
        <f>+[1]DEPURADO!R81</f>
        <v>0</v>
      </c>
      <c r="K87" s="23">
        <f>+[1]DEPURADO!P81+[1]DEPURADO!Q81</f>
        <v>0</v>
      </c>
      <c r="L87" s="22">
        <v>0</v>
      </c>
      <c r="M87" s="22">
        <v>0</v>
      </c>
      <c r="N87" s="22">
        <f t="shared" si="8"/>
        <v>0</v>
      </c>
      <c r="O87" s="22">
        <f t="shared" si="9"/>
        <v>216173</v>
      </c>
      <c r="P87" s="18">
        <f>IF([1]DEPURADO!H81&gt;1,0,[1]DEPURADO!B81)</f>
        <v>0</v>
      </c>
      <c r="Q87" s="24">
        <f t="shared" si="10"/>
        <v>0</v>
      </c>
      <c r="R87" s="25">
        <f t="shared" si="11"/>
        <v>216173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0</v>
      </c>
      <c r="AH87" s="24">
        <v>0</v>
      </c>
      <c r="AI87" s="24" t="str">
        <f>+[1]DEPURADO!G81</f>
        <v>NO RADICADA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>
        <f>+[1]DEPURADO!A82</f>
        <v>31476</v>
      </c>
      <c r="D88" s="17">
        <f>+[1]DEPURADO!B82</f>
        <v>31476</v>
      </c>
      <c r="E88" s="19">
        <f>+[1]DEPURADO!C82</f>
        <v>43422</v>
      </c>
      <c r="F88" s="20">
        <f>+IF([1]DEPURADO!D82&gt;1,[1]DEPURADO!D82," ")</f>
        <v>43460</v>
      </c>
      <c r="G88" s="21">
        <f>[1]DEPURADO!F82</f>
        <v>205876</v>
      </c>
      <c r="H88" s="22">
        <v>0</v>
      </c>
      <c r="I88" s="22">
        <f>+[1]DEPURADO!M82+[1]DEPURADO!N82</f>
        <v>0</v>
      </c>
      <c r="J88" s="22">
        <f>+[1]DEPURADO!R82</f>
        <v>0</v>
      </c>
      <c r="K88" s="23">
        <f>+[1]DEPURADO!P82+[1]DEPURADO!Q82</f>
        <v>0</v>
      </c>
      <c r="L88" s="22">
        <v>0</v>
      </c>
      <c r="M88" s="22">
        <v>0</v>
      </c>
      <c r="N88" s="22">
        <f t="shared" si="8"/>
        <v>0</v>
      </c>
      <c r="O88" s="22">
        <f t="shared" si="9"/>
        <v>205876</v>
      </c>
      <c r="P88" s="18">
        <f>IF([1]DEPURADO!H82&gt;1,0,[1]DEPURADO!B82)</f>
        <v>0</v>
      </c>
      <c r="Q88" s="24">
        <f t="shared" si="10"/>
        <v>0</v>
      </c>
      <c r="R88" s="25">
        <f t="shared" si="11"/>
        <v>205876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0</v>
      </c>
      <c r="AH88" s="24">
        <v>0</v>
      </c>
      <c r="AI88" s="24" t="str">
        <f>+[1]DEPURADO!G82</f>
        <v>NO RADICADA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>
        <f>+[1]DEPURADO!A83</f>
        <v>31477</v>
      </c>
      <c r="D89" s="17">
        <f>+[1]DEPURADO!B83</f>
        <v>31477</v>
      </c>
      <c r="E89" s="19">
        <f>+[1]DEPURADO!C83</f>
        <v>43423</v>
      </c>
      <c r="F89" s="20">
        <f>+IF([1]DEPURADO!D83&gt;1,[1]DEPURADO!D83," ")</f>
        <v>43460</v>
      </c>
      <c r="G89" s="21">
        <f>[1]DEPURADO!F83</f>
        <v>141117</v>
      </c>
      <c r="H89" s="22">
        <v>0</v>
      </c>
      <c r="I89" s="22">
        <f>+[1]DEPURADO!M83+[1]DEPURADO!N83</f>
        <v>0</v>
      </c>
      <c r="J89" s="22">
        <f>+[1]DEPURADO!R83</f>
        <v>0</v>
      </c>
      <c r="K89" s="23">
        <f>+[1]DEPURADO!P83+[1]DEPURADO!Q83</f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141117</v>
      </c>
      <c r="P89" s="18">
        <f>IF([1]DEPURADO!H83&gt;1,0,[1]DEPURADO!B83)</f>
        <v>0</v>
      </c>
      <c r="Q89" s="24">
        <f t="shared" si="10"/>
        <v>0</v>
      </c>
      <c r="R89" s="25">
        <f t="shared" si="11"/>
        <v>141117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0</v>
      </c>
      <c r="AH89" s="24">
        <v>0</v>
      </c>
      <c r="AI89" s="24" t="str">
        <f>+[1]DEPURADO!G83</f>
        <v>NO RADICADA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>
        <f>+[1]DEPURADO!A84</f>
        <v>31480</v>
      </c>
      <c r="D90" s="17">
        <f>+[1]DEPURADO!B84</f>
        <v>31480</v>
      </c>
      <c r="E90" s="19">
        <f>+[1]DEPURADO!C84</f>
        <v>43430</v>
      </c>
      <c r="F90" s="20">
        <f>+IF([1]DEPURADO!D84&gt;1,[1]DEPURADO!D84," ")</f>
        <v>43460</v>
      </c>
      <c r="G90" s="21">
        <f>[1]DEPURADO!F84</f>
        <v>256195</v>
      </c>
      <c r="H90" s="22">
        <v>0</v>
      </c>
      <c r="I90" s="22">
        <f>+[1]DEPURADO!M84+[1]DEPURADO!N84</f>
        <v>0</v>
      </c>
      <c r="J90" s="22">
        <f>+[1]DEPURADO!R84</f>
        <v>0</v>
      </c>
      <c r="K90" s="23">
        <f>+[1]DEPURADO!P84+[1]DEPURADO!Q84</f>
        <v>0</v>
      </c>
      <c r="L90" s="22">
        <v>0</v>
      </c>
      <c r="M90" s="22">
        <v>0</v>
      </c>
      <c r="N90" s="22">
        <f t="shared" si="8"/>
        <v>0</v>
      </c>
      <c r="O90" s="22">
        <f t="shared" si="9"/>
        <v>256195</v>
      </c>
      <c r="P90" s="18">
        <f>IF([1]DEPURADO!H84&gt;1,0,[1]DEPURADO!B84)</f>
        <v>0</v>
      </c>
      <c r="Q90" s="24">
        <f t="shared" si="10"/>
        <v>0</v>
      </c>
      <c r="R90" s="25">
        <f t="shared" si="11"/>
        <v>256195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0</v>
      </c>
      <c r="AH90" s="24">
        <v>0</v>
      </c>
      <c r="AI90" s="24" t="str">
        <f>+[1]DEPURADO!G84</f>
        <v>NO RADICADA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>
        <f>+[1]DEPURADO!A85</f>
        <v>31477</v>
      </c>
      <c r="D91" s="17">
        <f>+[1]DEPURADO!B85</f>
        <v>31477</v>
      </c>
      <c r="E91" s="19">
        <f>+[1]DEPURADO!C85</f>
        <v>43470</v>
      </c>
      <c r="F91" s="20">
        <f>+IF([1]DEPURADO!D85&gt;1,[1]DEPURADO!D85," ")</f>
        <v>43460</v>
      </c>
      <c r="G91" s="21">
        <f>[1]DEPURADO!F85</f>
        <v>141117</v>
      </c>
      <c r="H91" s="22">
        <v>0</v>
      </c>
      <c r="I91" s="22">
        <f>+[1]DEPURADO!M85+[1]DEPURADO!N85</f>
        <v>0</v>
      </c>
      <c r="J91" s="22">
        <f>+[1]DEPURADO!R85</f>
        <v>0</v>
      </c>
      <c r="K91" s="23">
        <f>+[1]DEPURADO!P85+[1]DEPURADO!Q85</f>
        <v>0</v>
      </c>
      <c r="L91" s="22">
        <v>0</v>
      </c>
      <c r="M91" s="22">
        <v>0</v>
      </c>
      <c r="N91" s="22">
        <f t="shared" si="8"/>
        <v>0</v>
      </c>
      <c r="O91" s="22">
        <f t="shared" si="9"/>
        <v>141117</v>
      </c>
      <c r="P91" s="18">
        <f>IF([1]DEPURADO!H85&gt;1,0,[1]DEPURADO!B85)</f>
        <v>0</v>
      </c>
      <c r="Q91" s="24">
        <f t="shared" si="10"/>
        <v>0</v>
      </c>
      <c r="R91" s="25">
        <f t="shared" si="11"/>
        <v>141117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0</v>
      </c>
      <c r="AH91" s="24">
        <v>0</v>
      </c>
      <c r="AI91" s="24" t="str">
        <f>+[1]DEPURADO!G85</f>
        <v>NO RADICADA</v>
      </c>
      <c r="AJ91" s="26"/>
      <c r="AK91" s="27"/>
    </row>
    <row r="92" spans="1:37" s="28" customFormat="1">
      <c r="A92" s="17">
        <f t="shared" si="7"/>
        <v>84</v>
      </c>
      <c r="B92" s="18" t="s">
        <v>44</v>
      </c>
      <c r="C92" s="17">
        <f>+[1]DEPURADO!A86</f>
        <v>31476</v>
      </c>
      <c r="D92" s="17">
        <f>+[1]DEPURADO!B86</f>
        <v>31476</v>
      </c>
      <c r="E92" s="19">
        <f>+[1]DEPURADO!C86</f>
        <v>43470</v>
      </c>
      <c r="F92" s="20">
        <f>+IF([1]DEPURADO!D86&gt;1,[1]DEPURADO!D86," ")</f>
        <v>43460</v>
      </c>
      <c r="G92" s="21">
        <f>[1]DEPURADO!F86</f>
        <v>205876</v>
      </c>
      <c r="H92" s="22">
        <v>0</v>
      </c>
      <c r="I92" s="22">
        <f>+[1]DEPURADO!M86+[1]DEPURADO!N86</f>
        <v>0</v>
      </c>
      <c r="J92" s="22">
        <f>+[1]DEPURADO!R86</f>
        <v>0</v>
      </c>
      <c r="K92" s="23">
        <f>+[1]DEPURADO!P86+[1]DEPURADO!Q86</f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205876</v>
      </c>
      <c r="P92" s="18">
        <f>IF([1]DEPURADO!H86&gt;1,0,[1]DEPURADO!B86)</f>
        <v>0</v>
      </c>
      <c r="Q92" s="24">
        <f t="shared" si="10"/>
        <v>0</v>
      </c>
      <c r="R92" s="25">
        <f t="shared" si="11"/>
        <v>205876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0</v>
      </c>
      <c r="AH92" s="24">
        <v>0</v>
      </c>
      <c r="AI92" s="24" t="str">
        <f>+[1]DEPURADO!G86</f>
        <v>NO RADICADA</v>
      </c>
      <c r="AJ92" s="26"/>
      <c r="AK92" s="27"/>
    </row>
    <row r="93" spans="1:37" s="28" customFormat="1">
      <c r="A93" s="17">
        <f t="shared" si="7"/>
        <v>85</v>
      </c>
      <c r="B93" s="18" t="s">
        <v>44</v>
      </c>
      <c r="C93" s="17">
        <f>+[1]DEPURADO!A87</f>
        <v>31475</v>
      </c>
      <c r="D93" s="17">
        <f>+[1]DEPURADO!B87</f>
        <v>31475</v>
      </c>
      <c r="E93" s="19">
        <f>+[1]DEPURADO!C87</f>
        <v>43470</v>
      </c>
      <c r="F93" s="20">
        <f>+IF([1]DEPURADO!D87&gt;1,[1]DEPURADO!D87," ")</f>
        <v>43460</v>
      </c>
      <c r="G93" s="21">
        <f>[1]DEPURADO!F87</f>
        <v>216173</v>
      </c>
      <c r="H93" s="22">
        <v>0</v>
      </c>
      <c r="I93" s="22">
        <f>+[1]DEPURADO!M87+[1]DEPURADO!N87</f>
        <v>0</v>
      </c>
      <c r="J93" s="22">
        <f>+[1]DEPURADO!R87</f>
        <v>0</v>
      </c>
      <c r="K93" s="23">
        <f>+[1]DEPURADO!P87+[1]DEPURADO!Q87</f>
        <v>0</v>
      </c>
      <c r="L93" s="22">
        <v>0</v>
      </c>
      <c r="M93" s="22">
        <v>0</v>
      </c>
      <c r="N93" s="22">
        <f t="shared" si="8"/>
        <v>0</v>
      </c>
      <c r="O93" s="22">
        <f t="shared" si="9"/>
        <v>216173</v>
      </c>
      <c r="P93" s="18">
        <f>IF([1]DEPURADO!H87&gt;1,0,[1]DEPURADO!B87)</f>
        <v>0</v>
      </c>
      <c r="Q93" s="24">
        <f t="shared" si="10"/>
        <v>0</v>
      </c>
      <c r="R93" s="25">
        <f t="shared" si="11"/>
        <v>216173</v>
      </c>
      <c r="S93" s="25">
        <f>+[1]DEPURADO!J87</f>
        <v>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0</v>
      </c>
      <c r="AH93" s="24">
        <v>0</v>
      </c>
      <c r="AI93" s="24" t="str">
        <f>+[1]DEPURADO!G87</f>
        <v>NO RADICADA</v>
      </c>
      <c r="AJ93" s="26"/>
      <c r="AK93" s="27"/>
    </row>
    <row r="94" spans="1:37" s="28" customFormat="1">
      <c r="A94" s="17">
        <f t="shared" si="7"/>
        <v>86</v>
      </c>
      <c r="B94" s="18" t="s">
        <v>44</v>
      </c>
      <c r="C94" s="17">
        <f>+[1]DEPURADO!A88</f>
        <v>31480</v>
      </c>
      <c r="D94" s="17">
        <f>+[1]DEPURADO!B88</f>
        <v>31480</v>
      </c>
      <c r="E94" s="19">
        <f>+[1]DEPURADO!C88</f>
        <v>43470</v>
      </c>
      <c r="F94" s="20">
        <f>+IF([1]DEPURADO!D88&gt;1,[1]DEPURADO!D88," ")</f>
        <v>43460</v>
      </c>
      <c r="G94" s="21">
        <f>[1]DEPURADO!F88</f>
        <v>256195</v>
      </c>
      <c r="H94" s="22">
        <v>0</v>
      </c>
      <c r="I94" s="22">
        <f>+[1]DEPURADO!M88+[1]DEPURADO!N88</f>
        <v>0</v>
      </c>
      <c r="J94" s="22">
        <f>+[1]DEPURADO!R88</f>
        <v>0</v>
      </c>
      <c r="K94" s="23">
        <f>+[1]DEPURADO!P88+[1]DEPURADO!Q88</f>
        <v>0</v>
      </c>
      <c r="L94" s="22">
        <v>0</v>
      </c>
      <c r="M94" s="22">
        <v>0</v>
      </c>
      <c r="N94" s="22">
        <f t="shared" si="8"/>
        <v>0</v>
      </c>
      <c r="O94" s="22">
        <f t="shared" si="9"/>
        <v>256195</v>
      </c>
      <c r="P94" s="18">
        <f>IF([1]DEPURADO!H88&gt;1,0,[1]DEPURADO!B88)</f>
        <v>0</v>
      </c>
      <c r="Q94" s="24">
        <f t="shared" si="10"/>
        <v>0</v>
      </c>
      <c r="R94" s="25">
        <f t="shared" si="11"/>
        <v>256195</v>
      </c>
      <c r="S94" s="25">
        <f>+[1]DEPURADO!J88</f>
        <v>0</v>
      </c>
      <c r="T94" s="17" t="s">
        <v>45</v>
      </c>
      <c r="U94" s="25">
        <f>+[1]DEPURADO!I88</f>
        <v>0</v>
      </c>
      <c r="V94" s="24"/>
      <c r="W94" s="17" t="s">
        <v>45</v>
      </c>
      <c r="X94" s="25">
        <f>+[1]DEPURADO!K88+[1]DEPURADO!L88</f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0</v>
      </c>
      <c r="AH94" s="24">
        <v>0</v>
      </c>
      <c r="AI94" s="24" t="str">
        <f>+[1]DEPURADO!G88</f>
        <v>NO RADICADA</v>
      </c>
      <c r="AJ94" s="26"/>
      <c r="AK94" s="27"/>
    </row>
    <row r="95" spans="1:37" s="28" customFormat="1">
      <c r="A95" s="17">
        <f t="shared" si="7"/>
        <v>87</v>
      </c>
      <c r="B95" s="18" t="s">
        <v>44</v>
      </c>
      <c r="C95" s="17">
        <f>+[1]DEPURADO!A89</f>
        <v>32582</v>
      </c>
      <c r="D95" s="17">
        <f>+[1]DEPURADO!B89</f>
        <v>32582</v>
      </c>
      <c r="E95" s="19">
        <f>+[1]DEPURADO!C89</f>
        <v>43495</v>
      </c>
      <c r="F95" s="20">
        <f>+IF([1]DEPURADO!D89&gt;1,[1]DEPURADO!D89," ")</f>
        <v>43601</v>
      </c>
      <c r="G95" s="21">
        <f>[1]DEPURADO!F89</f>
        <v>154537</v>
      </c>
      <c r="H95" s="22">
        <v>0</v>
      </c>
      <c r="I95" s="22">
        <f>+[1]DEPURADO!M89+[1]DEPURADO!N89</f>
        <v>0</v>
      </c>
      <c r="J95" s="22">
        <f>+[1]DEPURADO!R89</f>
        <v>0</v>
      </c>
      <c r="K95" s="23">
        <f>+[1]DEPURADO!P89+[1]DEPURADO!Q89</f>
        <v>0</v>
      </c>
      <c r="L95" s="22">
        <v>0</v>
      </c>
      <c r="M95" s="22">
        <v>0</v>
      </c>
      <c r="N95" s="22">
        <f t="shared" si="8"/>
        <v>0</v>
      </c>
      <c r="O95" s="22">
        <f t="shared" si="9"/>
        <v>154537</v>
      </c>
      <c r="P95" s="18">
        <f>IF([1]DEPURADO!H89&gt;1,0,[1]DEPURADO!B89)</f>
        <v>0</v>
      </c>
      <c r="Q95" s="24">
        <f t="shared" si="10"/>
        <v>0</v>
      </c>
      <c r="R95" s="25">
        <f t="shared" si="11"/>
        <v>154537</v>
      </c>
      <c r="S95" s="25">
        <f>+[1]DEPURADO!J89</f>
        <v>0</v>
      </c>
      <c r="T95" s="17" t="s">
        <v>45</v>
      </c>
      <c r="U95" s="25">
        <f>+[1]DEPURADO!I89</f>
        <v>0</v>
      </c>
      <c r="V95" s="24"/>
      <c r="W95" s="17" t="s">
        <v>45</v>
      </c>
      <c r="X95" s="25">
        <f>+[1]DEPURADO!K89+[1]DEPURADO!L89</f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0</v>
      </c>
      <c r="AH95" s="24">
        <v>0</v>
      </c>
      <c r="AI95" s="24" t="str">
        <f>+[1]DEPURADO!G89</f>
        <v>NO RADICADA</v>
      </c>
      <c r="AJ95" s="26"/>
      <c r="AK95" s="27"/>
    </row>
    <row r="96" spans="1:37" s="28" customFormat="1">
      <c r="A96" s="17">
        <f t="shared" si="7"/>
        <v>88</v>
      </c>
      <c r="B96" s="18" t="s">
        <v>44</v>
      </c>
      <c r="C96" s="17">
        <f>+[1]DEPURADO!A90</f>
        <v>33096</v>
      </c>
      <c r="D96" s="17">
        <f>+[1]DEPURADO!B90</f>
        <v>33096</v>
      </c>
      <c r="E96" s="19">
        <f>+[1]DEPURADO!C90</f>
        <v>43498</v>
      </c>
      <c r="F96" s="20">
        <f>+IF([1]DEPURADO!D90&gt;1,[1]DEPURADO!D90," ")</f>
        <v>43601</v>
      </c>
      <c r="G96" s="21">
        <f>[1]DEPURADO!F90</f>
        <v>136530</v>
      </c>
      <c r="H96" s="22">
        <v>0</v>
      </c>
      <c r="I96" s="22">
        <f>+[1]DEPURADO!M90+[1]DEPURADO!N90</f>
        <v>0</v>
      </c>
      <c r="J96" s="22">
        <f>+[1]DEPURADO!R90</f>
        <v>0</v>
      </c>
      <c r="K96" s="23">
        <f>+[1]DEPURADO!P90+[1]DEPURADO!Q90</f>
        <v>0</v>
      </c>
      <c r="L96" s="22">
        <v>0</v>
      </c>
      <c r="M96" s="22">
        <v>0</v>
      </c>
      <c r="N96" s="22">
        <f t="shared" si="8"/>
        <v>0</v>
      </c>
      <c r="O96" s="22">
        <f t="shared" si="9"/>
        <v>136530</v>
      </c>
      <c r="P96" s="18">
        <f>IF([1]DEPURADO!H90&gt;1,0,[1]DEPURADO!B90)</f>
        <v>0</v>
      </c>
      <c r="Q96" s="24">
        <f t="shared" si="10"/>
        <v>0</v>
      </c>
      <c r="R96" s="25">
        <f t="shared" si="11"/>
        <v>136530</v>
      </c>
      <c r="S96" s="25">
        <f>+[1]DEPURADO!J90</f>
        <v>0</v>
      </c>
      <c r="T96" s="17" t="s">
        <v>45</v>
      </c>
      <c r="U96" s="25">
        <f>+[1]DEPURADO!I90</f>
        <v>0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0</v>
      </c>
      <c r="AH96" s="24">
        <v>0</v>
      </c>
      <c r="AI96" s="24" t="str">
        <f>+[1]DEPURADO!G90</f>
        <v>NO RADICADA</v>
      </c>
      <c r="AJ96" s="26"/>
      <c r="AK96" s="27"/>
    </row>
    <row r="97" spans="1:37" s="28" customFormat="1">
      <c r="A97" s="17">
        <f t="shared" si="7"/>
        <v>89</v>
      </c>
      <c r="B97" s="18" t="s">
        <v>44</v>
      </c>
      <c r="C97" s="17">
        <f>+[1]DEPURADO!A91</f>
        <v>33581</v>
      </c>
      <c r="D97" s="17">
        <f>+[1]DEPURADO!B91</f>
        <v>33581</v>
      </c>
      <c r="E97" s="19">
        <f>+[1]DEPURADO!C91</f>
        <v>43531</v>
      </c>
      <c r="F97" s="20">
        <f>+IF([1]DEPURADO!D91&gt;1,[1]DEPURADO!D91," ")</f>
        <v>43601</v>
      </c>
      <c r="G97" s="21">
        <f>[1]DEPURADO!F91</f>
        <v>1351374</v>
      </c>
      <c r="H97" s="22">
        <v>0</v>
      </c>
      <c r="I97" s="22">
        <f>+[1]DEPURADO!M91+[1]DEPURADO!N91</f>
        <v>0</v>
      </c>
      <c r="J97" s="22">
        <f>+[1]DEPURADO!R91</f>
        <v>0</v>
      </c>
      <c r="K97" s="23">
        <f>+[1]DEPURADO!P91+[1]DEPURADO!Q91</f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1351374</v>
      </c>
      <c r="P97" s="18">
        <f>IF([1]DEPURADO!H91&gt;1,0,[1]DEPURADO!B91)</f>
        <v>0</v>
      </c>
      <c r="Q97" s="24">
        <f t="shared" si="10"/>
        <v>0</v>
      </c>
      <c r="R97" s="25">
        <f t="shared" si="11"/>
        <v>1351374</v>
      </c>
      <c r="S97" s="25">
        <f>+[1]DEPURADO!J91</f>
        <v>0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0</v>
      </c>
      <c r="AH97" s="24">
        <v>0</v>
      </c>
      <c r="AI97" s="24" t="str">
        <f>+[1]DEPURADO!G91</f>
        <v>NO RADICADA</v>
      </c>
      <c r="AJ97" s="26"/>
      <c r="AK97" s="27"/>
    </row>
    <row r="98" spans="1:37" s="28" customFormat="1">
      <c r="A98" s="17">
        <f t="shared" si="7"/>
        <v>90</v>
      </c>
      <c r="B98" s="18" t="s">
        <v>44</v>
      </c>
      <c r="C98" s="17">
        <f>+[1]DEPURADO!A92</f>
        <v>33582</v>
      </c>
      <c r="D98" s="17">
        <f>+[1]DEPURADO!B92</f>
        <v>33582</v>
      </c>
      <c r="E98" s="19">
        <f>+[1]DEPURADO!C92</f>
        <v>43550</v>
      </c>
      <c r="F98" s="20">
        <f>+IF([1]DEPURADO!D92&gt;1,[1]DEPURADO!D92," ")</f>
        <v>43601</v>
      </c>
      <c r="G98" s="21">
        <f>[1]DEPURADO!F92</f>
        <v>1338098</v>
      </c>
      <c r="H98" s="22">
        <v>0</v>
      </c>
      <c r="I98" s="22">
        <f>+[1]DEPURADO!M92+[1]DEPURADO!N92</f>
        <v>0</v>
      </c>
      <c r="J98" s="22">
        <f>+[1]DEPURADO!R92</f>
        <v>0</v>
      </c>
      <c r="K98" s="23">
        <f>+[1]DEPURADO!P92+[1]DEPURADO!Q92</f>
        <v>0</v>
      </c>
      <c r="L98" s="22">
        <v>0</v>
      </c>
      <c r="M98" s="22">
        <v>0</v>
      </c>
      <c r="N98" s="22">
        <f t="shared" si="8"/>
        <v>0</v>
      </c>
      <c r="O98" s="22">
        <f t="shared" si="9"/>
        <v>1338098</v>
      </c>
      <c r="P98" s="18">
        <f>IF([1]DEPURADO!H92&gt;1,0,[1]DEPURADO!B92)</f>
        <v>0</v>
      </c>
      <c r="Q98" s="24">
        <f t="shared" si="10"/>
        <v>0</v>
      </c>
      <c r="R98" s="25">
        <f t="shared" si="11"/>
        <v>1338098</v>
      </c>
      <c r="S98" s="25">
        <f>+[1]DEPURADO!J92</f>
        <v>0</v>
      </c>
      <c r="T98" s="17" t="s">
        <v>45</v>
      </c>
      <c r="U98" s="25">
        <f>+[1]DEPURADO!I92</f>
        <v>0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0</v>
      </c>
      <c r="AH98" s="24">
        <v>0</v>
      </c>
      <c r="AI98" s="24" t="str">
        <f>+[1]DEPURADO!G92</f>
        <v>NO RADICADA</v>
      </c>
      <c r="AJ98" s="26"/>
      <c r="AK98" s="27"/>
    </row>
    <row r="99" spans="1:37" s="28" customFormat="1">
      <c r="A99" s="17">
        <f t="shared" si="7"/>
        <v>91</v>
      </c>
      <c r="B99" s="18" t="s">
        <v>44</v>
      </c>
      <c r="C99" s="17">
        <f>+[1]DEPURADO!A93</f>
        <v>33583</v>
      </c>
      <c r="D99" s="17">
        <f>+[1]DEPURADO!B93</f>
        <v>33583</v>
      </c>
      <c r="E99" s="19">
        <f>+[1]DEPURADO!C93</f>
        <v>43551</v>
      </c>
      <c r="F99" s="20">
        <f>+IF([1]DEPURADO!D93&gt;1,[1]DEPURADO!D93," ")</f>
        <v>43601</v>
      </c>
      <c r="G99" s="21">
        <f>[1]DEPURADO!F93</f>
        <v>1370085</v>
      </c>
      <c r="H99" s="22">
        <v>0</v>
      </c>
      <c r="I99" s="22">
        <f>+[1]DEPURADO!M93+[1]DEPURADO!N93</f>
        <v>0</v>
      </c>
      <c r="J99" s="22">
        <f>+[1]DEPURADO!R93</f>
        <v>0</v>
      </c>
      <c r="K99" s="23">
        <f>+[1]DEPURADO!P93+[1]DEPURADO!Q93</f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1370085</v>
      </c>
      <c r="P99" s="18">
        <f>IF([1]DEPURADO!H93&gt;1,0,[1]DEPURADO!B93)</f>
        <v>0</v>
      </c>
      <c r="Q99" s="24">
        <f t="shared" si="10"/>
        <v>0</v>
      </c>
      <c r="R99" s="25">
        <f t="shared" si="11"/>
        <v>1370085</v>
      </c>
      <c r="S99" s="25">
        <f>+[1]DEPURADO!J93</f>
        <v>0</v>
      </c>
      <c r="T99" s="17" t="s">
        <v>45</v>
      </c>
      <c r="U99" s="25">
        <f>+[1]DEPURADO!I93</f>
        <v>0</v>
      </c>
      <c r="V99" s="24"/>
      <c r="W99" s="17" t="s">
        <v>45</v>
      </c>
      <c r="X99" s="25">
        <f>+[1]DEPURADO!K93+[1]DEPURADO!L93</f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0</v>
      </c>
      <c r="AH99" s="24">
        <v>0</v>
      </c>
      <c r="AI99" s="24" t="str">
        <f>+[1]DEPURADO!G93</f>
        <v>NO RADICADA</v>
      </c>
      <c r="AJ99" s="26"/>
      <c r="AK99" s="27"/>
    </row>
    <row r="100" spans="1:37" s="28" customFormat="1">
      <c r="A100" s="17">
        <f t="shared" si="7"/>
        <v>92</v>
      </c>
      <c r="B100" s="18" t="s">
        <v>44</v>
      </c>
      <c r="C100" s="17">
        <f>+[1]DEPURADO!A94</f>
        <v>34414</v>
      </c>
      <c r="D100" s="17">
        <f>+[1]DEPURADO!B94</f>
        <v>34414</v>
      </c>
      <c r="E100" s="19">
        <f>+[1]DEPURADO!C94</f>
        <v>43569</v>
      </c>
      <c r="F100" s="20">
        <f>+IF([1]DEPURADO!D94&gt;1,[1]DEPURADO!D94," ")</f>
        <v>43601</v>
      </c>
      <c r="G100" s="21">
        <f>[1]DEPURADO!F94</f>
        <v>110100</v>
      </c>
      <c r="H100" s="22">
        <v>0</v>
      </c>
      <c r="I100" s="22">
        <f>+[1]DEPURADO!M94+[1]DEPURADO!N94</f>
        <v>0</v>
      </c>
      <c r="J100" s="22">
        <f>+[1]DEPURADO!R94</f>
        <v>0</v>
      </c>
      <c r="K100" s="23">
        <f>+[1]DEPURADO!P94+[1]DEPURADO!Q94</f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110100</v>
      </c>
      <c r="P100" s="18">
        <f>IF([1]DEPURADO!H94&gt;1,0,[1]DEPURADO!B94)</f>
        <v>0</v>
      </c>
      <c r="Q100" s="24">
        <f t="shared" si="10"/>
        <v>0</v>
      </c>
      <c r="R100" s="25">
        <f t="shared" si="11"/>
        <v>110100</v>
      </c>
      <c r="S100" s="25">
        <f>+[1]DEPURADO!J94</f>
        <v>0</v>
      </c>
      <c r="T100" s="17" t="s">
        <v>45</v>
      </c>
      <c r="U100" s="25">
        <f>+[1]DEPURADO!I94</f>
        <v>0</v>
      </c>
      <c r="V100" s="24"/>
      <c r="W100" s="17" t="s">
        <v>45</v>
      </c>
      <c r="X100" s="25">
        <f>+[1]DEPURADO!K94+[1]DEPURADO!L94</f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0</v>
      </c>
      <c r="AH100" s="24">
        <v>0</v>
      </c>
      <c r="AI100" s="24" t="str">
        <f>+[1]DEPURADO!G94</f>
        <v>NO RADICADA</v>
      </c>
      <c r="AJ100" s="26"/>
      <c r="AK100" s="27"/>
    </row>
    <row r="101" spans="1:37" s="28" customFormat="1">
      <c r="A101" s="17">
        <f t="shared" si="7"/>
        <v>93</v>
      </c>
      <c r="B101" s="18" t="s">
        <v>44</v>
      </c>
      <c r="C101" s="17">
        <f>+[1]DEPURADO!A95</f>
        <v>34415</v>
      </c>
      <c r="D101" s="17">
        <f>+[1]DEPURADO!B95</f>
        <v>34415</v>
      </c>
      <c r="E101" s="19">
        <f>+[1]DEPURADO!C95</f>
        <v>43571</v>
      </c>
      <c r="F101" s="20">
        <f>+IF([1]DEPURADO!D95&gt;1,[1]DEPURADO!D95," ")</f>
        <v>43601</v>
      </c>
      <c r="G101" s="21">
        <f>[1]DEPURADO!F95</f>
        <v>231937</v>
      </c>
      <c r="H101" s="22">
        <v>0</v>
      </c>
      <c r="I101" s="22">
        <f>+[1]DEPURADO!M95+[1]DEPURADO!N95</f>
        <v>0</v>
      </c>
      <c r="J101" s="22">
        <f>+[1]DEPURADO!R95</f>
        <v>0</v>
      </c>
      <c r="K101" s="23">
        <f>+[1]DEPURADO!P95+[1]DEPURADO!Q95</f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231937</v>
      </c>
      <c r="P101" s="18">
        <f>IF([1]DEPURADO!H95&gt;1,0,[1]DEPURADO!B95)</f>
        <v>0</v>
      </c>
      <c r="Q101" s="24">
        <f t="shared" si="10"/>
        <v>0</v>
      </c>
      <c r="R101" s="25">
        <f t="shared" si="11"/>
        <v>231937</v>
      </c>
      <c r="S101" s="25">
        <f>+[1]DEPURADO!J95</f>
        <v>0</v>
      </c>
      <c r="T101" s="17" t="s">
        <v>45</v>
      </c>
      <c r="U101" s="25">
        <f>+[1]DEPURADO!I95</f>
        <v>0</v>
      </c>
      <c r="V101" s="24"/>
      <c r="W101" s="17" t="s">
        <v>45</v>
      </c>
      <c r="X101" s="25">
        <f>+[1]DEPURADO!K95+[1]DEPURADO!L95</f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0</v>
      </c>
      <c r="AH101" s="24">
        <v>0</v>
      </c>
      <c r="AI101" s="24" t="str">
        <f>+[1]DEPURADO!G95</f>
        <v>NO RADICADA</v>
      </c>
      <c r="AJ101" s="26"/>
      <c r="AK101" s="27"/>
    </row>
    <row r="102" spans="1:37" s="28" customFormat="1">
      <c r="A102" s="17">
        <f t="shared" si="7"/>
        <v>94</v>
      </c>
      <c r="B102" s="18" t="s">
        <v>44</v>
      </c>
      <c r="C102" s="17">
        <f>+[1]DEPURADO!A96</f>
        <v>34414</v>
      </c>
      <c r="D102" s="17">
        <f>+[1]DEPURADO!B96</f>
        <v>34414</v>
      </c>
      <c r="E102" s="19">
        <f>+[1]DEPURADO!C96</f>
        <v>43832</v>
      </c>
      <c r="F102" s="20">
        <f>+IF([1]DEPURADO!D96&gt;1,[1]DEPURADO!D96," ")</f>
        <v>43601</v>
      </c>
      <c r="G102" s="21">
        <f>[1]DEPURADO!F96</f>
        <v>110100</v>
      </c>
      <c r="H102" s="22">
        <v>0</v>
      </c>
      <c r="I102" s="22">
        <f>+[1]DEPURADO!M96+[1]DEPURADO!N96</f>
        <v>0</v>
      </c>
      <c r="J102" s="22">
        <f>+[1]DEPURADO!R96</f>
        <v>0</v>
      </c>
      <c r="K102" s="23">
        <f>+[1]DEPURADO!P96+[1]DEPURADO!Q96</f>
        <v>0</v>
      </c>
      <c r="L102" s="22">
        <v>0</v>
      </c>
      <c r="M102" s="22">
        <v>0</v>
      </c>
      <c r="N102" s="22">
        <f t="shared" si="8"/>
        <v>0</v>
      </c>
      <c r="O102" s="22">
        <f t="shared" si="9"/>
        <v>110100</v>
      </c>
      <c r="P102" s="18">
        <f>IF([1]DEPURADO!H96&gt;1,0,[1]DEPURADO!B96)</f>
        <v>0</v>
      </c>
      <c r="Q102" s="24">
        <f t="shared" si="10"/>
        <v>0</v>
      </c>
      <c r="R102" s="25">
        <f t="shared" si="11"/>
        <v>110100</v>
      </c>
      <c r="S102" s="25">
        <f>+[1]DEPURADO!J96</f>
        <v>0</v>
      </c>
      <c r="T102" s="17" t="s">
        <v>45</v>
      </c>
      <c r="U102" s="25">
        <f>+[1]DEPURADO!I96</f>
        <v>0</v>
      </c>
      <c r="V102" s="24"/>
      <c r="W102" s="17" t="s">
        <v>45</v>
      </c>
      <c r="X102" s="25">
        <f>+[1]DEPURADO!K96+[1]DEPURADO!L96</f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0</v>
      </c>
      <c r="AH102" s="24">
        <v>0</v>
      </c>
      <c r="AI102" s="24" t="str">
        <f>+[1]DEPURADO!G96</f>
        <v>NO RADICADA</v>
      </c>
      <c r="AJ102" s="26"/>
      <c r="AK102" s="27"/>
    </row>
    <row r="103" spans="1:37" s="28" customFormat="1">
      <c r="A103" s="17">
        <f t="shared" si="7"/>
        <v>95</v>
      </c>
      <c r="B103" s="18" t="s">
        <v>44</v>
      </c>
      <c r="C103" s="17">
        <f>+[1]DEPURADO!A97</f>
        <v>33582</v>
      </c>
      <c r="D103" s="17">
        <f>+[1]DEPURADO!B97</f>
        <v>33582</v>
      </c>
      <c r="E103" s="19">
        <f>+[1]DEPURADO!C97</f>
        <v>43832</v>
      </c>
      <c r="F103" s="20">
        <f>+IF([1]DEPURADO!D97&gt;1,[1]DEPURADO!D97," ")</f>
        <v>43601</v>
      </c>
      <c r="G103" s="21">
        <f>[1]DEPURADO!F97</f>
        <v>1338098</v>
      </c>
      <c r="H103" s="22">
        <v>0</v>
      </c>
      <c r="I103" s="22">
        <f>+[1]DEPURADO!M97+[1]DEPURADO!N97</f>
        <v>0</v>
      </c>
      <c r="J103" s="22">
        <f>+[1]DEPURADO!R97</f>
        <v>0</v>
      </c>
      <c r="K103" s="23">
        <f>+[1]DEPURADO!P97+[1]DEPURADO!Q97</f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1338098</v>
      </c>
      <c r="P103" s="18">
        <f>IF([1]DEPURADO!H97&gt;1,0,[1]DEPURADO!B97)</f>
        <v>0</v>
      </c>
      <c r="Q103" s="24">
        <f t="shared" si="10"/>
        <v>0</v>
      </c>
      <c r="R103" s="25">
        <f t="shared" si="11"/>
        <v>1338098</v>
      </c>
      <c r="S103" s="25">
        <f>+[1]DEPURADO!J97</f>
        <v>0</v>
      </c>
      <c r="T103" s="17" t="s">
        <v>45</v>
      </c>
      <c r="U103" s="25">
        <f>+[1]DEPURADO!I97</f>
        <v>0</v>
      </c>
      <c r="V103" s="24"/>
      <c r="W103" s="17" t="s">
        <v>45</v>
      </c>
      <c r="X103" s="25">
        <f>+[1]DEPURADO!K97+[1]DEPURADO!L97</f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0</v>
      </c>
      <c r="AH103" s="24">
        <v>0</v>
      </c>
      <c r="AI103" s="24" t="str">
        <f>+[1]DEPURADO!G97</f>
        <v>NO RADICADA</v>
      </c>
      <c r="AJ103" s="26"/>
      <c r="AK103" s="27"/>
    </row>
    <row r="104" spans="1:37" s="28" customFormat="1">
      <c r="A104" s="17">
        <f t="shared" si="7"/>
        <v>96</v>
      </c>
      <c r="B104" s="18" t="s">
        <v>44</v>
      </c>
      <c r="C104" s="17">
        <f>+[1]DEPURADO!A98</f>
        <v>33581</v>
      </c>
      <c r="D104" s="17">
        <f>+[1]DEPURADO!B98</f>
        <v>33581</v>
      </c>
      <c r="E104" s="19">
        <f>+[1]DEPURADO!C98</f>
        <v>43832</v>
      </c>
      <c r="F104" s="20">
        <f>+IF([1]DEPURADO!D98&gt;1,[1]DEPURADO!D98," ")</f>
        <v>43601</v>
      </c>
      <c r="G104" s="21">
        <f>[1]DEPURADO!F98</f>
        <v>1351374</v>
      </c>
      <c r="H104" s="22">
        <v>0</v>
      </c>
      <c r="I104" s="22">
        <f>+[1]DEPURADO!M98+[1]DEPURADO!N98</f>
        <v>0</v>
      </c>
      <c r="J104" s="22">
        <f>+[1]DEPURADO!R98</f>
        <v>0</v>
      </c>
      <c r="K104" s="23">
        <f>+[1]DEPURADO!P98+[1]DEPURADO!Q98</f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1351374</v>
      </c>
      <c r="P104" s="18">
        <f>IF([1]DEPURADO!H98&gt;1,0,[1]DEPURADO!B98)</f>
        <v>0</v>
      </c>
      <c r="Q104" s="24">
        <f t="shared" si="10"/>
        <v>0</v>
      </c>
      <c r="R104" s="25">
        <f t="shared" si="11"/>
        <v>1351374</v>
      </c>
      <c r="S104" s="25">
        <f>+[1]DEPURADO!J98</f>
        <v>0</v>
      </c>
      <c r="T104" s="17" t="s">
        <v>45</v>
      </c>
      <c r="U104" s="25">
        <f>+[1]DEPURADO!I98</f>
        <v>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0</v>
      </c>
      <c r="AH104" s="24">
        <v>0</v>
      </c>
      <c r="AI104" s="24" t="str">
        <f>+[1]DEPURADO!G98</f>
        <v>NO RADICADA</v>
      </c>
      <c r="AJ104" s="26"/>
      <c r="AK104" s="27"/>
    </row>
    <row r="105" spans="1:37" s="28" customFormat="1">
      <c r="A105" s="17">
        <f t="shared" si="7"/>
        <v>97</v>
      </c>
      <c r="B105" s="18" t="s">
        <v>44</v>
      </c>
      <c r="C105" s="17">
        <f>+[1]DEPURADO!A99</f>
        <v>33096</v>
      </c>
      <c r="D105" s="17">
        <f>+[1]DEPURADO!B99</f>
        <v>33096</v>
      </c>
      <c r="E105" s="19">
        <f>+[1]DEPURADO!C99</f>
        <v>43832</v>
      </c>
      <c r="F105" s="20">
        <f>+IF([1]DEPURADO!D99&gt;1,[1]DEPURADO!D99," ")</f>
        <v>43601</v>
      </c>
      <c r="G105" s="21">
        <f>[1]DEPURADO!F99</f>
        <v>136530</v>
      </c>
      <c r="H105" s="22">
        <v>0</v>
      </c>
      <c r="I105" s="22">
        <f>+[1]DEPURADO!M99+[1]DEPURADO!N99</f>
        <v>0</v>
      </c>
      <c r="J105" s="22">
        <f>+[1]DEPURADO!R99</f>
        <v>0</v>
      </c>
      <c r="K105" s="23">
        <f>+[1]DEPURADO!P99+[1]DEPURADO!Q99</f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136530</v>
      </c>
      <c r="P105" s="18">
        <f>IF([1]DEPURADO!H99&gt;1,0,[1]DEPURADO!B99)</f>
        <v>0</v>
      </c>
      <c r="Q105" s="24">
        <f t="shared" si="10"/>
        <v>0</v>
      </c>
      <c r="R105" s="25">
        <f t="shared" si="11"/>
        <v>136530</v>
      </c>
      <c r="S105" s="25">
        <f>+[1]DEPURADO!J99</f>
        <v>0</v>
      </c>
      <c r="T105" s="17" t="s">
        <v>45</v>
      </c>
      <c r="U105" s="25">
        <f>+[1]DEPURADO!I99</f>
        <v>0</v>
      </c>
      <c r="V105" s="24"/>
      <c r="W105" s="17" t="s">
        <v>45</v>
      </c>
      <c r="X105" s="25">
        <f>+[1]DEPURADO!K99+[1]DEPURADO!L99</f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0</v>
      </c>
      <c r="AH105" s="24">
        <v>0</v>
      </c>
      <c r="AI105" s="24" t="str">
        <f>+[1]DEPURADO!G99</f>
        <v>NO RADICADA</v>
      </c>
      <c r="AJ105" s="26"/>
      <c r="AK105" s="27"/>
    </row>
    <row r="106" spans="1:37" s="28" customFormat="1">
      <c r="A106" s="17">
        <f t="shared" si="7"/>
        <v>98</v>
      </c>
      <c r="B106" s="18" t="s">
        <v>44</v>
      </c>
      <c r="C106" s="17">
        <f>+[1]DEPURADO!A100</f>
        <v>33583</v>
      </c>
      <c r="D106" s="17">
        <f>+[1]DEPURADO!B100</f>
        <v>33583</v>
      </c>
      <c r="E106" s="19">
        <f>+[1]DEPURADO!C100</f>
        <v>43832</v>
      </c>
      <c r="F106" s="20">
        <f>+IF([1]DEPURADO!D100&gt;1,[1]DEPURADO!D100," ")</f>
        <v>43601</v>
      </c>
      <c r="G106" s="21">
        <f>[1]DEPURADO!F100</f>
        <v>1370085</v>
      </c>
      <c r="H106" s="22">
        <v>0</v>
      </c>
      <c r="I106" s="22">
        <f>+[1]DEPURADO!M100+[1]DEPURADO!N100</f>
        <v>0</v>
      </c>
      <c r="J106" s="22">
        <f>+[1]DEPURADO!R100</f>
        <v>0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1370085</v>
      </c>
      <c r="P106" s="18">
        <f>IF([1]DEPURADO!H100&gt;1,0,[1]DEPURADO!B100)</f>
        <v>0</v>
      </c>
      <c r="Q106" s="24">
        <f t="shared" si="10"/>
        <v>0</v>
      </c>
      <c r="R106" s="25">
        <f t="shared" si="11"/>
        <v>1370085</v>
      </c>
      <c r="S106" s="25">
        <f>+[1]DEPURADO!J100</f>
        <v>0</v>
      </c>
      <c r="T106" s="17" t="s">
        <v>45</v>
      </c>
      <c r="U106" s="25">
        <f>+[1]DEPURADO!I100</f>
        <v>0</v>
      </c>
      <c r="V106" s="24"/>
      <c r="W106" s="17" t="s">
        <v>45</v>
      </c>
      <c r="X106" s="25">
        <f>+[1]DEPURADO!K100+[1]DEPURADO!L100</f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0</v>
      </c>
      <c r="AH106" s="24">
        <v>0</v>
      </c>
      <c r="AI106" s="24" t="str">
        <f>+[1]DEPURADO!G100</f>
        <v>NO RADICADA</v>
      </c>
      <c r="AJ106" s="26"/>
      <c r="AK106" s="27"/>
    </row>
    <row r="107" spans="1:37" s="28" customFormat="1">
      <c r="A107" s="17">
        <f t="shared" si="7"/>
        <v>99</v>
      </c>
      <c r="B107" s="18" t="s">
        <v>44</v>
      </c>
      <c r="C107" s="17">
        <f>+[1]DEPURADO!A101</f>
        <v>31477</v>
      </c>
      <c r="D107" s="17">
        <f>+[1]DEPURADO!B101</f>
        <v>31477</v>
      </c>
      <c r="E107" s="19">
        <f>+[1]DEPURADO!C101</f>
        <v>43832</v>
      </c>
      <c r="F107" s="20">
        <f>+IF([1]DEPURADO!D101&gt;1,[1]DEPURADO!D101," ")</f>
        <v>43460</v>
      </c>
      <c r="G107" s="21">
        <f>[1]DEPURADO!F101</f>
        <v>141117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141117</v>
      </c>
      <c r="P107" s="18">
        <f>IF([1]DEPURADO!H101&gt;1,0,[1]DEPURADO!B101)</f>
        <v>0</v>
      </c>
      <c r="Q107" s="24">
        <f t="shared" si="10"/>
        <v>0</v>
      </c>
      <c r="R107" s="25">
        <f t="shared" si="11"/>
        <v>141117</v>
      </c>
      <c r="S107" s="25">
        <f>+[1]DEPURADO!J101</f>
        <v>0</v>
      </c>
      <c r="T107" s="17" t="s">
        <v>45</v>
      </c>
      <c r="U107" s="25">
        <f>+[1]DEPURADO!I101</f>
        <v>0</v>
      </c>
      <c r="V107" s="24"/>
      <c r="W107" s="17" t="s">
        <v>45</v>
      </c>
      <c r="X107" s="25">
        <f>+[1]DEPURADO!K101+[1]DEPURADO!L101</f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0</v>
      </c>
      <c r="AH107" s="24">
        <v>0</v>
      </c>
      <c r="AI107" s="24" t="str">
        <f>+[1]DEPURADO!G101</f>
        <v>NO RADICADA</v>
      </c>
      <c r="AJ107" s="26"/>
      <c r="AK107" s="27"/>
    </row>
    <row r="108" spans="1:37" s="28" customFormat="1">
      <c r="A108" s="17">
        <f t="shared" si="7"/>
        <v>100</v>
      </c>
      <c r="B108" s="18" t="s">
        <v>44</v>
      </c>
      <c r="C108" s="17">
        <f>+[1]DEPURADO!A102</f>
        <v>32582</v>
      </c>
      <c r="D108" s="17">
        <f>+[1]DEPURADO!B102</f>
        <v>32582</v>
      </c>
      <c r="E108" s="19">
        <f>+[1]DEPURADO!C102</f>
        <v>43832</v>
      </c>
      <c r="F108" s="20">
        <f>+IF([1]DEPURADO!D102&gt;1,[1]DEPURADO!D102," ")</f>
        <v>43601</v>
      </c>
      <c r="G108" s="21">
        <f>[1]DEPURADO!F102</f>
        <v>154537</v>
      </c>
      <c r="H108" s="22">
        <v>0</v>
      </c>
      <c r="I108" s="22">
        <f>+[1]DEPURADO!M102+[1]DEPURADO!N102</f>
        <v>0</v>
      </c>
      <c r="J108" s="22">
        <f>+[1]DEPURADO!R102</f>
        <v>0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154537</v>
      </c>
      <c r="P108" s="18">
        <f>IF([1]DEPURADO!H102&gt;1,0,[1]DEPURADO!B102)</f>
        <v>0</v>
      </c>
      <c r="Q108" s="24">
        <f t="shared" si="10"/>
        <v>0</v>
      </c>
      <c r="R108" s="25">
        <f t="shared" si="11"/>
        <v>154537</v>
      </c>
      <c r="S108" s="25">
        <f>+[1]DEPURADO!J102</f>
        <v>0</v>
      </c>
      <c r="T108" s="17" t="s">
        <v>45</v>
      </c>
      <c r="U108" s="25">
        <f>+[1]DEPURADO!I102</f>
        <v>0</v>
      </c>
      <c r="V108" s="24"/>
      <c r="W108" s="17" t="s">
        <v>45</v>
      </c>
      <c r="X108" s="25">
        <f>+[1]DEPURADO!K102+[1]DEPURADO!L102</f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0</v>
      </c>
      <c r="AH108" s="24">
        <v>0</v>
      </c>
      <c r="AI108" s="24" t="str">
        <f>+[1]DEPURADO!G102</f>
        <v>NO RADICADA</v>
      </c>
      <c r="AJ108" s="26"/>
      <c r="AK108" s="27"/>
    </row>
    <row r="109" spans="1:37" s="28" customFormat="1">
      <c r="A109" s="17">
        <f t="shared" si="7"/>
        <v>101</v>
      </c>
      <c r="B109" s="18" t="s">
        <v>44</v>
      </c>
      <c r="C109" s="17">
        <f>+[1]DEPURADO!A103</f>
        <v>31476</v>
      </c>
      <c r="D109" s="17">
        <f>+[1]DEPURADO!B103</f>
        <v>31476</v>
      </c>
      <c r="E109" s="19">
        <f>+[1]DEPURADO!C103</f>
        <v>43832</v>
      </c>
      <c r="F109" s="20">
        <f>+IF([1]DEPURADO!D103&gt;1,[1]DEPURADO!D103," ")</f>
        <v>43460</v>
      </c>
      <c r="G109" s="21">
        <f>[1]DEPURADO!F103</f>
        <v>205876</v>
      </c>
      <c r="H109" s="22">
        <v>0</v>
      </c>
      <c r="I109" s="22">
        <f>+[1]DEPURADO!M103+[1]DEPURADO!N103</f>
        <v>0</v>
      </c>
      <c r="J109" s="22">
        <f>+[1]DEPURADO!R103</f>
        <v>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8"/>
        <v>0</v>
      </c>
      <c r="O109" s="22">
        <f t="shared" si="9"/>
        <v>205876</v>
      </c>
      <c r="P109" s="18">
        <f>IF([1]DEPURADO!H103&gt;1,0,[1]DEPURADO!B103)</f>
        <v>0</v>
      </c>
      <c r="Q109" s="24">
        <f t="shared" si="10"/>
        <v>0</v>
      </c>
      <c r="R109" s="25">
        <f t="shared" si="11"/>
        <v>205876</v>
      </c>
      <c r="S109" s="25">
        <f>+[1]DEPURADO!J103</f>
        <v>0</v>
      </c>
      <c r="T109" s="17" t="s">
        <v>45</v>
      </c>
      <c r="U109" s="25">
        <f>+[1]DEPURADO!I103</f>
        <v>0</v>
      </c>
      <c r="V109" s="24"/>
      <c r="W109" s="17" t="s">
        <v>45</v>
      </c>
      <c r="X109" s="25">
        <f>+[1]DEPURADO!K103+[1]DEPURADO!L103</f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3"/>
        <v>0</v>
      </c>
      <c r="AH109" s="24">
        <v>0</v>
      </c>
      <c r="AI109" s="24" t="str">
        <f>+[1]DEPURADO!G103</f>
        <v>NO RADICADA</v>
      </c>
      <c r="AJ109" s="26"/>
      <c r="AK109" s="27"/>
    </row>
    <row r="110" spans="1:37" s="28" customFormat="1">
      <c r="A110" s="17">
        <f t="shared" si="7"/>
        <v>102</v>
      </c>
      <c r="B110" s="18" t="s">
        <v>44</v>
      </c>
      <c r="C110" s="17">
        <f>+[1]DEPURADO!A104</f>
        <v>31475</v>
      </c>
      <c r="D110" s="17">
        <f>+[1]DEPURADO!B104</f>
        <v>31475</v>
      </c>
      <c r="E110" s="19">
        <f>+[1]DEPURADO!C104</f>
        <v>43832</v>
      </c>
      <c r="F110" s="20">
        <f>+IF([1]DEPURADO!D104&gt;1,[1]DEPURADO!D104," ")</f>
        <v>43460</v>
      </c>
      <c r="G110" s="21">
        <f>[1]DEPURADO!F104</f>
        <v>216173</v>
      </c>
      <c r="H110" s="22">
        <v>0</v>
      </c>
      <c r="I110" s="22">
        <f>+[1]DEPURADO!M104+[1]DEPURADO!N104</f>
        <v>0</v>
      </c>
      <c r="J110" s="22">
        <f>+[1]DEPURADO!R104</f>
        <v>0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216173</v>
      </c>
      <c r="P110" s="18">
        <f>IF([1]DEPURADO!H104&gt;1,0,[1]DEPURADO!B104)</f>
        <v>0</v>
      </c>
      <c r="Q110" s="24">
        <f t="shared" si="10"/>
        <v>0</v>
      </c>
      <c r="R110" s="25">
        <f t="shared" si="11"/>
        <v>216173</v>
      </c>
      <c r="S110" s="25">
        <f>+[1]DEPURADO!J104</f>
        <v>0</v>
      </c>
      <c r="T110" s="17" t="s">
        <v>45</v>
      </c>
      <c r="U110" s="25">
        <f>+[1]DEPURADO!I104</f>
        <v>0</v>
      </c>
      <c r="V110" s="24"/>
      <c r="W110" s="17" t="s">
        <v>45</v>
      </c>
      <c r="X110" s="25">
        <f>+[1]DEPURADO!K104+[1]DEPURADO!L104</f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3"/>
        <v>0</v>
      </c>
      <c r="AH110" s="24">
        <v>0</v>
      </c>
      <c r="AI110" s="24" t="str">
        <f>+[1]DEPURADO!G104</f>
        <v>NO RADICADA</v>
      </c>
      <c r="AJ110" s="26"/>
      <c r="AK110" s="27"/>
    </row>
    <row r="111" spans="1:37" s="28" customFormat="1">
      <c r="A111" s="17">
        <f t="shared" si="7"/>
        <v>103</v>
      </c>
      <c r="B111" s="18" t="s">
        <v>44</v>
      </c>
      <c r="C111" s="17">
        <f>+[1]DEPURADO!A105</f>
        <v>35252</v>
      </c>
      <c r="D111" s="17">
        <f>+[1]DEPURADO!B105</f>
        <v>35252</v>
      </c>
      <c r="E111" s="19">
        <f>+[1]DEPURADO!C105</f>
        <v>43832</v>
      </c>
      <c r="F111" s="20">
        <f>+IF([1]DEPURADO!D105&gt;1,[1]DEPURADO!D105," ")</f>
        <v>43662</v>
      </c>
      <c r="G111" s="21">
        <f>[1]DEPURADO!F105</f>
        <v>223238</v>
      </c>
      <c r="H111" s="22">
        <v>0</v>
      </c>
      <c r="I111" s="22">
        <f>+[1]DEPURADO!M105+[1]DEPURADO!N105</f>
        <v>0</v>
      </c>
      <c r="J111" s="22">
        <f>+[1]DEPURADO!R105</f>
        <v>0</v>
      </c>
      <c r="K111" s="23">
        <f>+[1]DEPURADO!P105+[1]DEPURADO!Q105</f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223238</v>
      </c>
      <c r="P111" s="18">
        <f>IF([1]DEPURADO!H105&gt;1,0,[1]DEPURADO!B105)</f>
        <v>0</v>
      </c>
      <c r="Q111" s="24">
        <f t="shared" si="10"/>
        <v>0</v>
      </c>
      <c r="R111" s="25">
        <f t="shared" si="11"/>
        <v>223238</v>
      </c>
      <c r="S111" s="25">
        <f>+[1]DEPURADO!J105</f>
        <v>0</v>
      </c>
      <c r="T111" s="17" t="s">
        <v>45</v>
      </c>
      <c r="U111" s="25">
        <f>+[1]DEPURADO!I105</f>
        <v>0</v>
      </c>
      <c r="V111" s="24"/>
      <c r="W111" s="17" t="s">
        <v>45</v>
      </c>
      <c r="X111" s="25">
        <f>+[1]DEPURADO!K105+[1]DEPURADO!L105</f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3"/>
        <v>0</v>
      </c>
      <c r="AH111" s="24">
        <v>0</v>
      </c>
      <c r="AI111" s="24" t="str">
        <f>+[1]DEPURADO!G105</f>
        <v>NO RADICADA</v>
      </c>
      <c r="AJ111" s="26"/>
      <c r="AK111" s="27"/>
    </row>
    <row r="112" spans="1:37" s="28" customFormat="1">
      <c r="A112" s="17">
        <f t="shared" si="7"/>
        <v>104</v>
      </c>
      <c r="B112" s="18" t="s">
        <v>44</v>
      </c>
      <c r="C112" s="17">
        <f>+[1]DEPURADO!A106</f>
        <v>34415</v>
      </c>
      <c r="D112" s="17">
        <f>+[1]DEPURADO!B106</f>
        <v>34415</v>
      </c>
      <c r="E112" s="19">
        <f>+[1]DEPURADO!C106</f>
        <v>43832</v>
      </c>
      <c r="F112" s="20">
        <f>+IF([1]DEPURADO!D106&gt;1,[1]DEPURADO!D106," ")</f>
        <v>43601</v>
      </c>
      <c r="G112" s="21">
        <f>[1]DEPURADO!F106</f>
        <v>231937</v>
      </c>
      <c r="H112" s="22">
        <v>0</v>
      </c>
      <c r="I112" s="22">
        <f>+[1]DEPURADO!M106+[1]DEPURADO!N106</f>
        <v>0</v>
      </c>
      <c r="J112" s="22">
        <f>+[1]DEPURADO!R106</f>
        <v>0</v>
      </c>
      <c r="K112" s="23">
        <f>+[1]DEPURADO!P106+[1]DEPURADO!Q106</f>
        <v>0</v>
      </c>
      <c r="L112" s="22">
        <v>0</v>
      </c>
      <c r="M112" s="22">
        <v>0</v>
      </c>
      <c r="N112" s="22">
        <f t="shared" si="8"/>
        <v>0</v>
      </c>
      <c r="O112" s="22">
        <f t="shared" si="9"/>
        <v>231937</v>
      </c>
      <c r="P112" s="18">
        <f>IF([1]DEPURADO!H106&gt;1,0,[1]DEPURADO!B106)</f>
        <v>0</v>
      </c>
      <c r="Q112" s="24">
        <f t="shared" si="10"/>
        <v>0</v>
      </c>
      <c r="R112" s="25">
        <f t="shared" si="11"/>
        <v>231937</v>
      </c>
      <c r="S112" s="25">
        <f>+[1]DEPURADO!J106</f>
        <v>0</v>
      </c>
      <c r="T112" s="17" t="s">
        <v>45</v>
      </c>
      <c r="U112" s="25">
        <f>+[1]DEPURADO!I106</f>
        <v>0</v>
      </c>
      <c r="V112" s="24"/>
      <c r="W112" s="17" t="s">
        <v>45</v>
      </c>
      <c r="X112" s="25">
        <f>+[1]DEPURADO!K106+[1]DEPURADO!L106</f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3"/>
        <v>0</v>
      </c>
      <c r="AH112" s="24">
        <v>0</v>
      </c>
      <c r="AI112" s="24" t="str">
        <f>+[1]DEPURADO!G106</f>
        <v>NO RADICADA</v>
      </c>
      <c r="AJ112" s="26"/>
      <c r="AK112" s="27"/>
    </row>
    <row r="113" spans="1:37" s="28" customFormat="1">
      <c r="A113" s="17">
        <f t="shared" si="7"/>
        <v>105</v>
      </c>
      <c r="B113" s="18" t="s">
        <v>44</v>
      </c>
      <c r="C113" s="17">
        <f>+[1]DEPURADO!A107</f>
        <v>31480</v>
      </c>
      <c r="D113" s="17">
        <f>+[1]DEPURADO!B107</f>
        <v>31480</v>
      </c>
      <c r="E113" s="19">
        <f>+[1]DEPURADO!C107</f>
        <v>43832</v>
      </c>
      <c r="F113" s="20">
        <f>+IF([1]DEPURADO!D107&gt;1,[1]DEPURADO!D107," ")</f>
        <v>43460</v>
      </c>
      <c r="G113" s="21">
        <f>[1]DEPURADO!F107</f>
        <v>256195</v>
      </c>
      <c r="H113" s="22">
        <v>0</v>
      </c>
      <c r="I113" s="22">
        <f>+[1]DEPURADO!M107+[1]DEPURADO!N107</f>
        <v>0</v>
      </c>
      <c r="J113" s="22">
        <f>+[1]DEPURADO!R107</f>
        <v>0</v>
      </c>
      <c r="K113" s="23">
        <f>+[1]DEPURADO!P107+[1]DEPURADO!Q107</f>
        <v>0</v>
      </c>
      <c r="L113" s="22">
        <v>0</v>
      </c>
      <c r="M113" s="22">
        <v>0</v>
      </c>
      <c r="N113" s="22">
        <f t="shared" si="8"/>
        <v>0</v>
      </c>
      <c r="O113" s="22">
        <f t="shared" si="9"/>
        <v>256195</v>
      </c>
      <c r="P113" s="18">
        <f>IF([1]DEPURADO!H107&gt;1,0,[1]DEPURADO!B107)</f>
        <v>0</v>
      </c>
      <c r="Q113" s="24">
        <f t="shared" si="10"/>
        <v>0</v>
      </c>
      <c r="R113" s="25">
        <f t="shared" si="11"/>
        <v>256195</v>
      </c>
      <c r="S113" s="25">
        <f>+[1]DEPURADO!J107</f>
        <v>0</v>
      </c>
      <c r="T113" s="17" t="s">
        <v>45</v>
      </c>
      <c r="U113" s="25">
        <f>+[1]DEPURADO!I107</f>
        <v>0</v>
      </c>
      <c r="V113" s="24"/>
      <c r="W113" s="17" t="s">
        <v>45</v>
      </c>
      <c r="X113" s="25">
        <f>+[1]DEPURADO!K107+[1]DEPURADO!L107</f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3"/>
        <v>0</v>
      </c>
      <c r="AH113" s="24">
        <v>0</v>
      </c>
      <c r="AI113" s="24" t="str">
        <f>+[1]DEPURADO!G107</f>
        <v>NO RADICADA</v>
      </c>
      <c r="AJ113" s="26"/>
      <c r="AK113" s="27"/>
    </row>
    <row r="114" spans="1:37" s="28" customFormat="1">
      <c r="A114" s="17">
        <f t="shared" si="7"/>
        <v>106</v>
      </c>
      <c r="B114" s="18" t="s">
        <v>44</v>
      </c>
      <c r="C114" s="17">
        <f>+[1]DEPURADO!A108</f>
        <v>35251</v>
      </c>
      <c r="D114" s="17">
        <f>+[1]DEPURADO!B108</f>
        <v>35251</v>
      </c>
      <c r="E114" s="19">
        <f>+[1]DEPURADO!C108</f>
        <v>43832</v>
      </c>
      <c r="F114" s="20">
        <f>+IF([1]DEPURADO!D108&gt;1,[1]DEPURADO!D108," ")</f>
        <v>43662</v>
      </c>
      <c r="G114" s="21">
        <f>[1]DEPURADO!F108</f>
        <v>51300</v>
      </c>
      <c r="H114" s="22">
        <v>0</v>
      </c>
      <c r="I114" s="22">
        <f>+[1]DEPURADO!M108+[1]DEPURADO!N108</f>
        <v>0</v>
      </c>
      <c r="J114" s="22">
        <f>+[1]DEPURADO!R108</f>
        <v>0</v>
      </c>
      <c r="K114" s="23">
        <f>+[1]DEPURADO!P108+[1]DEPURADO!Q108</f>
        <v>0</v>
      </c>
      <c r="L114" s="22">
        <v>0</v>
      </c>
      <c r="M114" s="22">
        <v>0</v>
      </c>
      <c r="N114" s="22">
        <f t="shared" si="8"/>
        <v>0</v>
      </c>
      <c r="O114" s="22">
        <f t="shared" si="9"/>
        <v>51300</v>
      </c>
      <c r="P114" s="18">
        <f>IF([1]DEPURADO!H108&gt;1,0,[1]DEPURADO!B108)</f>
        <v>0</v>
      </c>
      <c r="Q114" s="24">
        <f t="shared" si="10"/>
        <v>0</v>
      </c>
      <c r="R114" s="25">
        <f t="shared" si="11"/>
        <v>51300</v>
      </c>
      <c r="S114" s="25">
        <f>+[1]DEPURADO!J108</f>
        <v>0</v>
      </c>
      <c r="T114" s="17" t="s">
        <v>45</v>
      </c>
      <c r="U114" s="25">
        <f>+[1]DEPURADO!I108</f>
        <v>0</v>
      </c>
      <c r="V114" s="24"/>
      <c r="W114" s="17" t="s">
        <v>45</v>
      </c>
      <c r="X114" s="25">
        <f>+[1]DEPURADO!K108+[1]DEPURADO!L108</f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3"/>
        <v>0</v>
      </c>
      <c r="AH114" s="24">
        <v>0</v>
      </c>
      <c r="AI114" s="24" t="str">
        <f>+[1]DEPURADO!G108</f>
        <v>NO RADICADA</v>
      </c>
      <c r="AJ114" s="26"/>
      <c r="AK114" s="27"/>
    </row>
    <row r="115" spans="1:37" s="28" customFormat="1">
      <c r="A115" s="17">
        <f t="shared" si="7"/>
        <v>107</v>
      </c>
      <c r="B115" s="18" t="s">
        <v>44</v>
      </c>
      <c r="C115" s="17">
        <f>+[1]DEPURADO!A109</f>
        <v>35249</v>
      </c>
      <c r="D115" s="17">
        <f>+[1]DEPURADO!B109</f>
        <v>35249</v>
      </c>
      <c r="E115" s="19">
        <f>+[1]DEPURADO!C109</f>
        <v>43832</v>
      </c>
      <c r="F115" s="20">
        <f>+IF([1]DEPURADO!D109&gt;1,[1]DEPURADO!D109," ")</f>
        <v>43662</v>
      </c>
      <c r="G115" s="21">
        <f>[1]DEPURADO!F109</f>
        <v>51300</v>
      </c>
      <c r="H115" s="22">
        <v>0</v>
      </c>
      <c r="I115" s="22">
        <f>+[1]DEPURADO!M109+[1]DEPURADO!N109</f>
        <v>0</v>
      </c>
      <c r="J115" s="22">
        <f>+[1]DEPURADO!R109</f>
        <v>0</v>
      </c>
      <c r="K115" s="23">
        <f>+[1]DEPURADO!P109+[1]DEPURADO!Q109</f>
        <v>0</v>
      </c>
      <c r="L115" s="22">
        <v>0</v>
      </c>
      <c r="M115" s="22">
        <v>0</v>
      </c>
      <c r="N115" s="22">
        <f t="shared" si="8"/>
        <v>0</v>
      </c>
      <c r="O115" s="22">
        <f t="shared" si="9"/>
        <v>51300</v>
      </c>
      <c r="P115" s="18">
        <f>IF([1]DEPURADO!H109&gt;1,0,[1]DEPURADO!B109)</f>
        <v>0</v>
      </c>
      <c r="Q115" s="24">
        <f t="shared" si="10"/>
        <v>0</v>
      </c>
      <c r="R115" s="25">
        <f t="shared" si="11"/>
        <v>51300</v>
      </c>
      <c r="S115" s="25">
        <f>+[1]DEPURADO!J109</f>
        <v>0</v>
      </c>
      <c r="T115" s="17" t="s">
        <v>45</v>
      </c>
      <c r="U115" s="25">
        <f>+[1]DEPURADO!I109</f>
        <v>0</v>
      </c>
      <c r="V115" s="24"/>
      <c r="W115" s="17" t="s">
        <v>45</v>
      </c>
      <c r="X115" s="25">
        <f>+[1]DEPURADO!K109+[1]DEPURADO!L109</f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3"/>
        <v>0</v>
      </c>
      <c r="AH115" s="24">
        <v>0</v>
      </c>
      <c r="AI115" s="24" t="str">
        <f>+[1]DEPURADO!G109</f>
        <v>NO RADICADA</v>
      </c>
      <c r="AJ115" s="26"/>
      <c r="AK115" s="27"/>
    </row>
    <row r="116" spans="1:37" s="28" customFormat="1">
      <c r="A116" s="17">
        <f t="shared" si="7"/>
        <v>108</v>
      </c>
      <c r="B116" s="18" t="s">
        <v>44</v>
      </c>
      <c r="C116" s="17">
        <f>+[1]DEPURADO!A110</f>
        <v>26</v>
      </c>
      <c r="D116" s="17">
        <f>+[1]DEPURADO!B110</f>
        <v>26</v>
      </c>
      <c r="E116" s="19">
        <f>+[1]DEPURADO!C110</f>
        <v>44630</v>
      </c>
      <c r="F116" s="20">
        <f>+IF([1]DEPURADO!D110&gt;1,[1]DEPURADO!D110," ")</f>
        <v>44630</v>
      </c>
      <c r="G116" s="21">
        <f>[1]DEPURADO!F110</f>
        <v>143675</v>
      </c>
      <c r="H116" s="22">
        <v>0</v>
      </c>
      <c r="I116" s="22">
        <f>+[1]DEPURADO!M110+[1]DEPURADO!N110</f>
        <v>0</v>
      </c>
      <c r="J116" s="22">
        <f>+[1]DEPURADO!R110</f>
        <v>0</v>
      </c>
      <c r="K116" s="23">
        <f>+[1]DEPURADO!P110+[1]DEPURADO!Q110</f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143675</v>
      </c>
      <c r="P116" s="18">
        <f>IF([1]DEPURADO!H110&gt;1,0,[1]DEPURADO!B110)</f>
        <v>0</v>
      </c>
      <c r="Q116" s="24">
        <f t="shared" si="10"/>
        <v>0</v>
      </c>
      <c r="R116" s="25">
        <f t="shared" si="11"/>
        <v>143675</v>
      </c>
      <c r="S116" s="25">
        <f>+[1]DEPURADO!J110</f>
        <v>0</v>
      </c>
      <c r="T116" s="17" t="s">
        <v>45</v>
      </c>
      <c r="U116" s="25">
        <f>+[1]DEPURADO!I110</f>
        <v>0</v>
      </c>
      <c r="V116" s="24"/>
      <c r="W116" s="17" t="s">
        <v>45</v>
      </c>
      <c r="X116" s="25">
        <f>+[1]DEPURADO!K110+[1]DEPURADO!L110</f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3"/>
        <v>0</v>
      </c>
      <c r="AH116" s="24">
        <v>0</v>
      </c>
      <c r="AI116" s="24" t="str">
        <f>+[1]DEPURADO!G110</f>
        <v>NO RADICADA</v>
      </c>
      <c r="AJ116" s="26"/>
      <c r="AK116" s="27"/>
    </row>
    <row r="117" spans="1:37" s="28" customFormat="1">
      <c r="A117" s="17">
        <f t="shared" si="7"/>
        <v>109</v>
      </c>
      <c r="B117" s="18" t="s">
        <v>44</v>
      </c>
      <c r="C117" s="17">
        <f>+[1]DEPURADO!A111</f>
        <v>87</v>
      </c>
      <c r="D117" s="17">
        <f>+[1]DEPURADO!B111</f>
        <v>87</v>
      </c>
      <c r="E117" s="19">
        <f>+[1]DEPURADO!C111</f>
        <v>44634</v>
      </c>
      <c r="F117" s="20">
        <f>+IF([1]DEPURADO!D111&gt;1,[1]DEPURADO!D111," ")</f>
        <v>44634</v>
      </c>
      <c r="G117" s="21">
        <f>[1]DEPURADO!F111</f>
        <v>79635</v>
      </c>
      <c r="H117" s="22">
        <v>0</v>
      </c>
      <c r="I117" s="22">
        <f>+[1]DEPURADO!M111+[1]DEPURADO!N111</f>
        <v>0</v>
      </c>
      <c r="J117" s="22">
        <f>+[1]DEPURADO!R111</f>
        <v>0</v>
      </c>
      <c r="K117" s="23">
        <f>+[1]DEPURADO!P111+[1]DEPURADO!Q111</f>
        <v>0</v>
      </c>
      <c r="L117" s="22">
        <v>0</v>
      </c>
      <c r="M117" s="22">
        <v>0</v>
      </c>
      <c r="N117" s="22">
        <f t="shared" si="8"/>
        <v>0</v>
      </c>
      <c r="O117" s="22">
        <f t="shared" si="9"/>
        <v>79635</v>
      </c>
      <c r="P117" s="18">
        <f>IF([1]DEPURADO!H111&gt;1,0,[1]DEPURADO!B111)</f>
        <v>0</v>
      </c>
      <c r="Q117" s="24">
        <f t="shared" si="10"/>
        <v>0</v>
      </c>
      <c r="R117" s="25">
        <f t="shared" si="11"/>
        <v>79635</v>
      </c>
      <c r="S117" s="25">
        <f>+[1]DEPURADO!J111</f>
        <v>0</v>
      </c>
      <c r="T117" s="17" t="s">
        <v>45</v>
      </c>
      <c r="U117" s="25">
        <f>+[1]DEPURADO!I111</f>
        <v>0</v>
      </c>
      <c r="V117" s="24"/>
      <c r="W117" s="17" t="s">
        <v>45</v>
      </c>
      <c r="X117" s="25">
        <f>+[1]DEPURADO!K111+[1]DEPURADO!L111</f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3"/>
        <v>0</v>
      </c>
      <c r="AH117" s="24">
        <v>0</v>
      </c>
      <c r="AI117" s="24" t="str">
        <f>+[1]DEPURADO!G111</f>
        <v>NO RADICADA</v>
      </c>
      <c r="AJ117" s="26"/>
      <c r="AK117" s="27"/>
    </row>
    <row r="118" spans="1:37" s="28" customFormat="1">
      <c r="A118" s="17">
        <f t="shared" si="7"/>
        <v>110</v>
      </c>
      <c r="B118" s="18" t="s">
        <v>44</v>
      </c>
      <c r="C118" s="17">
        <f>+[1]DEPURADO!A112</f>
        <v>480</v>
      </c>
      <c r="D118" s="17">
        <f>+[1]DEPURADO!B112</f>
        <v>480</v>
      </c>
      <c r="E118" s="19">
        <f>+[1]DEPURADO!C112</f>
        <v>44645</v>
      </c>
      <c r="F118" s="20">
        <f>+IF([1]DEPURADO!D112&gt;1,[1]DEPURADO!D112," ")</f>
        <v>44645</v>
      </c>
      <c r="G118" s="21">
        <f>[1]DEPURADO!F112</f>
        <v>1439198</v>
      </c>
      <c r="H118" s="22">
        <v>0</v>
      </c>
      <c r="I118" s="22">
        <f>+[1]DEPURADO!M112+[1]DEPURADO!N112</f>
        <v>0</v>
      </c>
      <c r="J118" s="22">
        <f>+[1]DEPURADO!R112</f>
        <v>0</v>
      </c>
      <c r="K118" s="23">
        <f>+[1]DEPURADO!P112+[1]DEPURADO!Q112</f>
        <v>0</v>
      </c>
      <c r="L118" s="22">
        <v>0</v>
      </c>
      <c r="M118" s="22">
        <v>0</v>
      </c>
      <c r="N118" s="22">
        <f t="shared" si="8"/>
        <v>0</v>
      </c>
      <c r="O118" s="22">
        <f t="shared" si="9"/>
        <v>1439198</v>
      </c>
      <c r="P118" s="18">
        <f>IF([1]DEPURADO!H112&gt;1,0,[1]DEPURADO!B112)</f>
        <v>0</v>
      </c>
      <c r="Q118" s="24">
        <f t="shared" si="10"/>
        <v>0</v>
      </c>
      <c r="R118" s="25">
        <f t="shared" si="11"/>
        <v>1439198</v>
      </c>
      <c r="S118" s="25">
        <f>+[1]DEPURADO!J112</f>
        <v>0</v>
      </c>
      <c r="T118" s="17" t="s">
        <v>45</v>
      </c>
      <c r="U118" s="25">
        <f>+[1]DEPURADO!I112</f>
        <v>0</v>
      </c>
      <c r="V118" s="24"/>
      <c r="W118" s="17" t="s">
        <v>45</v>
      </c>
      <c r="X118" s="25">
        <f>+[1]DEPURADO!K112+[1]DEPURADO!L112</f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3"/>
        <v>0</v>
      </c>
      <c r="AH118" s="24">
        <v>0</v>
      </c>
      <c r="AI118" s="24" t="str">
        <f>+[1]DEPURADO!G112</f>
        <v>NO RADICADA</v>
      </c>
      <c r="AJ118" s="26"/>
      <c r="AK118" s="27"/>
    </row>
    <row r="119" spans="1:37" s="28" customFormat="1">
      <c r="A119" s="17">
        <f t="shared" si="7"/>
        <v>111</v>
      </c>
      <c r="B119" s="18" t="s">
        <v>44</v>
      </c>
      <c r="C119" s="17">
        <f>+[1]DEPURADO!A113</f>
        <v>616</v>
      </c>
      <c r="D119" s="17">
        <f>+[1]DEPURADO!B113</f>
        <v>616</v>
      </c>
      <c r="E119" s="19">
        <f>+[1]DEPURADO!C113</f>
        <v>44651</v>
      </c>
      <c r="F119" s="20">
        <f>+IF([1]DEPURADO!D113&gt;1,[1]DEPURADO!D113," ")</f>
        <v>44651</v>
      </c>
      <c r="G119" s="21">
        <f>[1]DEPURADO!F113</f>
        <v>201358</v>
      </c>
      <c r="H119" s="22">
        <v>0</v>
      </c>
      <c r="I119" s="22">
        <f>+[1]DEPURADO!M113+[1]DEPURADO!N113</f>
        <v>0</v>
      </c>
      <c r="J119" s="22">
        <f>+[1]DEPURADO!R113</f>
        <v>0</v>
      </c>
      <c r="K119" s="23">
        <f>+[1]DEPURADO!P113+[1]DEPURADO!Q113</f>
        <v>0</v>
      </c>
      <c r="L119" s="22">
        <v>0</v>
      </c>
      <c r="M119" s="22">
        <v>0</v>
      </c>
      <c r="N119" s="22">
        <f t="shared" si="8"/>
        <v>0</v>
      </c>
      <c r="O119" s="22">
        <f t="shared" si="9"/>
        <v>201358</v>
      </c>
      <c r="P119" s="18">
        <f>IF([1]DEPURADO!H113&gt;1,0,[1]DEPURADO!B113)</f>
        <v>0</v>
      </c>
      <c r="Q119" s="24">
        <f t="shared" si="10"/>
        <v>0</v>
      </c>
      <c r="R119" s="25">
        <f t="shared" si="11"/>
        <v>201358</v>
      </c>
      <c r="S119" s="25">
        <f>+[1]DEPURADO!J113</f>
        <v>0</v>
      </c>
      <c r="T119" s="17" t="s">
        <v>45</v>
      </c>
      <c r="U119" s="25">
        <f>+[1]DEPURADO!I113</f>
        <v>0</v>
      </c>
      <c r="V119" s="24"/>
      <c r="W119" s="17" t="s">
        <v>45</v>
      </c>
      <c r="X119" s="25">
        <f>+[1]DEPURADO!K113+[1]DEPURADO!L113</f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3"/>
        <v>0</v>
      </c>
      <c r="AH119" s="24">
        <v>0</v>
      </c>
      <c r="AI119" s="24" t="str">
        <f>+[1]DEPURADO!G113</f>
        <v>NO RADICADA</v>
      </c>
      <c r="AJ119" s="26"/>
      <c r="AK119" s="27"/>
    </row>
    <row r="120" spans="1:37" s="28" customFormat="1">
      <c r="A120" s="17">
        <f t="shared" si="7"/>
        <v>112</v>
      </c>
      <c r="B120" s="18" t="s">
        <v>44</v>
      </c>
      <c r="C120" s="17">
        <f>+[1]DEPURADO!A114</f>
        <v>634</v>
      </c>
      <c r="D120" s="17">
        <f>+[1]DEPURADO!B114</f>
        <v>634</v>
      </c>
      <c r="E120" s="19">
        <f>+[1]DEPURADO!C114</f>
        <v>44655</v>
      </c>
      <c r="F120" s="20">
        <f>+IF([1]DEPURADO!D114&gt;1,[1]DEPURADO!D114," ")</f>
        <v>44655</v>
      </c>
      <c r="G120" s="21">
        <f>[1]DEPURADO!F114</f>
        <v>159705</v>
      </c>
      <c r="H120" s="22">
        <v>0</v>
      </c>
      <c r="I120" s="22">
        <f>+[1]DEPURADO!M114+[1]DEPURADO!N114</f>
        <v>0</v>
      </c>
      <c r="J120" s="22">
        <f>+[1]DEPURADO!R114</f>
        <v>0</v>
      </c>
      <c r="K120" s="23">
        <f>+[1]DEPURADO!P114+[1]DEPURADO!Q114</f>
        <v>0</v>
      </c>
      <c r="L120" s="22">
        <v>0</v>
      </c>
      <c r="M120" s="22">
        <v>0</v>
      </c>
      <c r="N120" s="22">
        <f t="shared" si="8"/>
        <v>0</v>
      </c>
      <c r="O120" s="22">
        <f t="shared" si="9"/>
        <v>159705</v>
      </c>
      <c r="P120" s="18">
        <f>IF([1]DEPURADO!H114&gt;1,0,[1]DEPURADO!B114)</f>
        <v>0</v>
      </c>
      <c r="Q120" s="24">
        <f t="shared" si="10"/>
        <v>0</v>
      </c>
      <c r="R120" s="25">
        <f t="shared" si="11"/>
        <v>159705</v>
      </c>
      <c r="S120" s="25">
        <f>+[1]DEPURADO!J114</f>
        <v>0</v>
      </c>
      <c r="T120" s="17" t="s">
        <v>45</v>
      </c>
      <c r="U120" s="25">
        <f>+[1]DEPURADO!I114</f>
        <v>0</v>
      </c>
      <c r="V120" s="24"/>
      <c r="W120" s="17" t="s">
        <v>45</v>
      </c>
      <c r="X120" s="25">
        <f>+[1]DEPURADO!K114+[1]DEPURADO!L114</f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3"/>
        <v>0</v>
      </c>
      <c r="AH120" s="24">
        <v>0</v>
      </c>
      <c r="AI120" s="24" t="str">
        <f>+[1]DEPURADO!G114</f>
        <v>NO RADICADA</v>
      </c>
      <c r="AJ120" s="26"/>
      <c r="AK120" s="27"/>
    </row>
    <row r="121" spans="1:37" s="28" customFormat="1">
      <c r="A121" s="17">
        <f t="shared" si="7"/>
        <v>113</v>
      </c>
      <c r="B121" s="18" t="s">
        <v>44</v>
      </c>
      <c r="C121" s="17">
        <f>+[1]DEPURADO!A115</f>
        <v>635</v>
      </c>
      <c r="D121" s="17">
        <f>+[1]DEPURADO!B115</f>
        <v>635</v>
      </c>
      <c r="E121" s="19">
        <f>+[1]DEPURADO!C115</f>
        <v>44656</v>
      </c>
      <c r="F121" s="20">
        <f>+IF([1]DEPURADO!D115&gt;1,[1]DEPURADO!D115," ")</f>
        <v>44656</v>
      </c>
      <c r="G121" s="21">
        <f>[1]DEPURADO!F115</f>
        <v>211400</v>
      </c>
      <c r="H121" s="22">
        <v>0</v>
      </c>
      <c r="I121" s="22">
        <f>+[1]DEPURADO!M115+[1]DEPURADO!N115</f>
        <v>0</v>
      </c>
      <c r="J121" s="22">
        <f>+[1]DEPURADO!R115</f>
        <v>0</v>
      </c>
      <c r="K121" s="23">
        <f>+[1]DEPURADO!P115+[1]DEPURADO!Q115</f>
        <v>0</v>
      </c>
      <c r="L121" s="22">
        <v>0</v>
      </c>
      <c r="M121" s="22">
        <v>0</v>
      </c>
      <c r="N121" s="22">
        <f t="shared" si="8"/>
        <v>0</v>
      </c>
      <c r="O121" s="22">
        <f t="shared" si="9"/>
        <v>211400</v>
      </c>
      <c r="P121" s="18">
        <f>IF([1]DEPURADO!H115&gt;1,0,[1]DEPURADO!B115)</f>
        <v>0</v>
      </c>
      <c r="Q121" s="24">
        <f t="shared" si="10"/>
        <v>0</v>
      </c>
      <c r="R121" s="25">
        <f t="shared" si="11"/>
        <v>211400</v>
      </c>
      <c r="S121" s="25">
        <f>+[1]DEPURADO!J115</f>
        <v>0</v>
      </c>
      <c r="T121" s="17" t="s">
        <v>45</v>
      </c>
      <c r="U121" s="25">
        <f>+[1]DEPURADO!I115</f>
        <v>0</v>
      </c>
      <c r="V121" s="24"/>
      <c r="W121" s="17" t="s">
        <v>45</v>
      </c>
      <c r="X121" s="25">
        <f>+[1]DEPURADO!K115+[1]DEPURADO!L115</f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3"/>
        <v>0</v>
      </c>
      <c r="AH121" s="24">
        <v>0</v>
      </c>
      <c r="AI121" s="24" t="str">
        <f>+[1]DEPURADO!G115</f>
        <v>NO RADICADA</v>
      </c>
      <c r="AJ121" s="26"/>
      <c r="AK121" s="27"/>
    </row>
    <row r="122" spans="1:37" s="28" customFormat="1">
      <c r="A122" s="17">
        <f t="shared" si="7"/>
        <v>114</v>
      </c>
      <c r="B122" s="18" t="s">
        <v>44</v>
      </c>
      <c r="C122" s="17">
        <f>+[1]DEPURADO!A116</f>
        <v>688</v>
      </c>
      <c r="D122" s="17">
        <f>+[1]DEPURADO!B116</f>
        <v>688</v>
      </c>
      <c r="E122" s="19">
        <f>+[1]DEPURADO!C116</f>
        <v>44659</v>
      </c>
      <c r="F122" s="20">
        <f>+IF([1]DEPURADO!D116&gt;1,[1]DEPURADO!D116," ")</f>
        <v>44659</v>
      </c>
      <c r="G122" s="21">
        <f>[1]DEPURADO!F116</f>
        <v>12300</v>
      </c>
      <c r="H122" s="22">
        <v>0</v>
      </c>
      <c r="I122" s="22">
        <f>+[1]DEPURADO!M116+[1]DEPURADO!N116</f>
        <v>0</v>
      </c>
      <c r="J122" s="22">
        <f>+[1]DEPURADO!R116</f>
        <v>0</v>
      </c>
      <c r="K122" s="23">
        <f>+[1]DEPURADO!P116+[1]DEPURADO!Q116</f>
        <v>0</v>
      </c>
      <c r="L122" s="22">
        <v>0</v>
      </c>
      <c r="M122" s="22">
        <v>0</v>
      </c>
      <c r="N122" s="22">
        <f t="shared" si="8"/>
        <v>0</v>
      </c>
      <c r="O122" s="22">
        <f t="shared" si="9"/>
        <v>12300</v>
      </c>
      <c r="P122" s="18">
        <f>IF([1]DEPURADO!H116&gt;1,0,[1]DEPURADO!B116)</f>
        <v>0</v>
      </c>
      <c r="Q122" s="24">
        <f t="shared" si="10"/>
        <v>0</v>
      </c>
      <c r="R122" s="25">
        <f t="shared" si="11"/>
        <v>12300</v>
      </c>
      <c r="S122" s="25">
        <f>+[1]DEPURADO!J116</f>
        <v>0</v>
      </c>
      <c r="T122" s="17" t="s">
        <v>45</v>
      </c>
      <c r="U122" s="25">
        <f>+[1]DEPURADO!I116</f>
        <v>0</v>
      </c>
      <c r="V122" s="24"/>
      <c r="W122" s="17" t="s">
        <v>45</v>
      </c>
      <c r="X122" s="25">
        <f>+[1]DEPURADO!K116+[1]DEPURADO!L116</f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3"/>
        <v>0</v>
      </c>
      <c r="AH122" s="24">
        <v>0</v>
      </c>
      <c r="AI122" s="24" t="str">
        <f>+[1]DEPURADO!G116</f>
        <v>NO RADICADA</v>
      </c>
      <c r="AJ122" s="26"/>
      <c r="AK122" s="27"/>
    </row>
    <row r="123" spans="1:37" s="28" customFormat="1">
      <c r="A123" s="17">
        <f t="shared" si="7"/>
        <v>115</v>
      </c>
      <c r="B123" s="18" t="s">
        <v>44</v>
      </c>
      <c r="C123" s="17">
        <f>+[1]DEPURADO!A117</f>
        <v>655</v>
      </c>
      <c r="D123" s="17">
        <f>+[1]DEPURADO!B117</f>
        <v>655</v>
      </c>
      <c r="E123" s="19">
        <f>+[1]DEPURADO!C117</f>
        <v>44659</v>
      </c>
      <c r="F123" s="20">
        <f>+IF([1]DEPURADO!D117&gt;1,[1]DEPURADO!D117," ")</f>
        <v>44659</v>
      </c>
      <c r="G123" s="21">
        <f>[1]DEPURADO!F117</f>
        <v>24600</v>
      </c>
      <c r="H123" s="22">
        <v>0</v>
      </c>
      <c r="I123" s="22">
        <f>+[1]DEPURADO!M117+[1]DEPURADO!N117</f>
        <v>0</v>
      </c>
      <c r="J123" s="22">
        <f>+[1]DEPURADO!R117</f>
        <v>0</v>
      </c>
      <c r="K123" s="23">
        <f>+[1]DEPURADO!P117+[1]DEPURADO!Q117</f>
        <v>0</v>
      </c>
      <c r="L123" s="22">
        <v>0</v>
      </c>
      <c r="M123" s="22">
        <v>0</v>
      </c>
      <c r="N123" s="22">
        <f t="shared" si="8"/>
        <v>0</v>
      </c>
      <c r="O123" s="22">
        <f t="shared" si="9"/>
        <v>24600</v>
      </c>
      <c r="P123" s="18">
        <f>IF([1]DEPURADO!H117&gt;1,0,[1]DEPURADO!B117)</f>
        <v>0</v>
      </c>
      <c r="Q123" s="24">
        <f t="shared" si="10"/>
        <v>0</v>
      </c>
      <c r="R123" s="25">
        <f t="shared" si="11"/>
        <v>24600</v>
      </c>
      <c r="S123" s="25">
        <f>+[1]DEPURADO!J117</f>
        <v>0</v>
      </c>
      <c r="T123" s="17" t="s">
        <v>45</v>
      </c>
      <c r="U123" s="25">
        <f>+[1]DEPURADO!I117</f>
        <v>0</v>
      </c>
      <c r="V123" s="24"/>
      <c r="W123" s="17" t="s">
        <v>45</v>
      </c>
      <c r="X123" s="25">
        <f>+[1]DEPURADO!K117+[1]DEPURADO!L117</f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3"/>
        <v>0</v>
      </c>
      <c r="AH123" s="24">
        <v>0</v>
      </c>
      <c r="AI123" s="24" t="str">
        <f>+[1]DEPURADO!G117</f>
        <v>NO RADICADA</v>
      </c>
      <c r="AJ123" s="26"/>
      <c r="AK123" s="27"/>
    </row>
    <row r="124" spans="1:37" s="28" customFormat="1">
      <c r="A124" s="17">
        <f t="shared" si="7"/>
        <v>116</v>
      </c>
      <c r="B124" s="18" t="s">
        <v>44</v>
      </c>
      <c r="C124" s="17">
        <f>+[1]DEPURADO!A118</f>
        <v>747</v>
      </c>
      <c r="D124" s="17">
        <f>+[1]DEPURADO!B118</f>
        <v>747</v>
      </c>
      <c r="E124" s="19">
        <f>+[1]DEPURADO!C118</f>
        <v>44659</v>
      </c>
      <c r="F124" s="20">
        <f>+IF([1]DEPURADO!D118&gt;1,[1]DEPURADO!D118," ")</f>
        <v>44659</v>
      </c>
      <c r="G124" s="21">
        <f>[1]DEPURADO!F118</f>
        <v>49200</v>
      </c>
      <c r="H124" s="22">
        <v>0</v>
      </c>
      <c r="I124" s="22">
        <f>+[1]DEPURADO!M118+[1]DEPURADO!N118</f>
        <v>0</v>
      </c>
      <c r="J124" s="22">
        <f>+[1]DEPURADO!R118</f>
        <v>0</v>
      </c>
      <c r="K124" s="23">
        <f>+[1]DEPURADO!P118+[1]DEPURADO!Q118</f>
        <v>0</v>
      </c>
      <c r="L124" s="22">
        <v>0</v>
      </c>
      <c r="M124" s="22">
        <v>0</v>
      </c>
      <c r="N124" s="22">
        <f t="shared" si="8"/>
        <v>0</v>
      </c>
      <c r="O124" s="22">
        <f t="shared" si="9"/>
        <v>49200</v>
      </c>
      <c r="P124" s="18">
        <f>IF([1]DEPURADO!H118&gt;1,0,[1]DEPURADO!B118)</f>
        <v>0</v>
      </c>
      <c r="Q124" s="24">
        <f t="shared" si="10"/>
        <v>0</v>
      </c>
      <c r="R124" s="25">
        <f t="shared" si="11"/>
        <v>49200</v>
      </c>
      <c r="S124" s="25">
        <f>+[1]DEPURADO!J118</f>
        <v>0</v>
      </c>
      <c r="T124" s="17" t="s">
        <v>45</v>
      </c>
      <c r="U124" s="25">
        <f>+[1]DEPURADO!I118</f>
        <v>0</v>
      </c>
      <c r="V124" s="24"/>
      <c r="W124" s="17" t="s">
        <v>45</v>
      </c>
      <c r="X124" s="25">
        <f>+[1]DEPURADO!K118+[1]DEPURADO!L118</f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3"/>
        <v>0</v>
      </c>
      <c r="AH124" s="24">
        <v>0</v>
      </c>
      <c r="AI124" s="24" t="str">
        <f>+[1]DEPURADO!G118</f>
        <v>NO RADICADA</v>
      </c>
      <c r="AJ124" s="26"/>
      <c r="AK124" s="27"/>
    </row>
    <row r="125" spans="1:37" s="28" customFormat="1">
      <c r="A125" s="17">
        <f t="shared" si="7"/>
        <v>117</v>
      </c>
      <c r="B125" s="18" t="s">
        <v>44</v>
      </c>
      <c r="C125" s="17">
        <f>+[1]DEPURADO!A119</f>
        <v>754</v>
      </c>
      <c r="D125" s="17">
        <f>+[1]DEPURADO!B119</f>
        <v>754</v>
      </c>
      <c r="E125" s="19">
        <f>+[1]DEPURADO!C119</f>
        <v>44660</v>
      </c>
      <c r="F125" s="20">
        <f>+IF([1]DEPURADO!D119&gt;1,[1]DEPURADO!D119," ")</f>
        <v>44660</v>
      </c>
      <c r="G125" s="21">
        <f>[1]DEPURADO!F119</f>
        <v>151897</v>
      </c>
      <c r="H125" s="22">
        <v>0</v>
      </c>
      <c r="I125" s="22">
        <f>+[1]DEPURADO!M119+[1]DEPURADO!N119</f>
        <v>0</v>
      </c>
      <c r="J125" s="22">
        <f>+[1]DEPURADO!R119</f>
        <v>0</v>
      </c>
      <c r="K125" s="23">
        <f>+[1]DEPURADO!P119+[1]DEPURADO!Q119</f>
        <v>0</v>
      </c>
      <c r="L125" s="22">
        <v>0</v>
      </c>
      <c r="M125" s="22">
        <v>0</v>
      </c>
      <c r="N125" s="22">
        <f t="shared" si="8"/>
        <v>0</v>
      </c>
      <c r="O125" s="22">
        <f t="shared" si="9"/>
        <v>151897</v>
      </c>
      <c r="P125" s="18">
        <f>IF([1]DEPURADO!H119&gt;1,0,[1]DEPURADO!B119)</f>
        <v>0</v>
      </c>
      <c r="Q125" s="24">
        <f t="shared" si="10"/>
        <v>0</v>
      </c>
      <c r="R125" s="25">
        <f t="shared" si="11"/>
        <v>151897</v>
      </c>
      <c r="S125" s="25">
        <f>+[1]DEPURADO!J119</f>
        <v>0</v>
      </c>
      <c r="T125" s="17" t="s">
        <v>45</v>
      </c>
      <c r="U125" s="25">
        <f>+[1]DEPURADO!I119</f>
        <v>0</v>
      </c>
      <c r="V125" s="24"/>
      <c r="W125" s="17" t="s">
        <v>45</v>
      </c>
      <c r="X125" s="25">
        <f>+[1]DEPURADO!K119+[1]DEPURADO!L119</f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3"/>
        <v>0</v>
      </c>
      <c r="AH125" s="24">
        <v>0</v>
      </c>
      <c r="AI125" s="24" t="str">
        <f>+[1]DEPURADO!G119</f>
        <v>NO RADICADA</v>
      </c>
      <c r="AJ125" s="26"/>
      <c r="AK125" s="27"/>
    </row>
    <row r="126" spans="1:37" s="28" customFormat="1">
      <c r="A126" s="17">
        <f t="shared" si="7"/>
        <v>118</v>
      </c>
      <c r="B126" s="18" t="s">
        <v>44</v>
      </c>
      <c r="C126" s="17">
        <f>+[1]DEPURADO!A120</f>
        <v>1052</v>
      </c>
      <c r="D126" s="17">
        <f>+[1]DEPURADO!B120</f>
        <v>1052</v>
      </c>
      <c r="E126" s="19">
        <f>+[1]DEPURADO!C120</f>
        <v>44664</v>
      </c>
      <c r="F126" s="20">
        <f>+IF([1]DEPURADO!D120&gt;1,[1]DEPURADO!D120," ")</f>
        <v>44664</v>
      </c>
      <c r="G126" s="21">
        <f>[1]DEPURADO!F120</f>
        <v>154031</v>
      </c>
      <c r="H126" s="22">
        <v>0</v>
      </c>
      <c r="I126" s="22">
        <f>+[1]DEPURADO!M120+[1]DEPURADO!N120</f>
        <v>0</v>
      </c>
      <c r="J126" s="22">
        <f>+[1]DEPURADO!R120</f>
        <v>0</v>
      </c>
      <c r="K126" s="23">
        <f>+[1]DEPURADO!P120+[1]DEPURADO!Q120</f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154031</v>
      </c>
      <c r="P126" s="18">
        <f>IF([1]DEPURADO!H120&gt;1,0,[1]DEPURADO!B120)</f>
        <v>0</v>
      </c>
      <c r="Q126" s="24">
        <f t="shared" si="10"/>
        <v>0</v>
      </c>
      <c r="R126" s="25">
        <f t="shared" si="11"/>
        <v>154031</v>
      </c>
      <c r="S126" s="25">
        <f>+[1]DEPURADO!J120</f>
        <v>0</v>
      </c>
      <c r="T126" s="17" t="s">
        <v>45</v>
      </c>
      <c r="U126" s="25">
        <f>+[1]DEPURADO!I120</f>
        <v>0</v>
      </c>
      <c r="V126" s="24"/>
      <c r="W126" s="17" t="s">
        <v>45</v>
      </c>
      <c r="X126" s="25">
        <f>+[1]DEPURADO!K120+[1]DEPURADO!L120</f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3"/>
        <v>0</v>
      </c>
      <c r="AH126" s="24">
        <v>0</v>
      </c>
      <c r="AI126" s="24" t="str">
        <f>+[1]DEPURADO!G120</f>
        <v>NO RADICADA</v>
      </c>
      <c r="AJ126" s="26"/>
      <c r="AK126" s="27"/>
    </row>
    <row r="127" spans="1:37" s="28" customFormat="1">
      <c r="A127" s="17">
        <f t="shared" si="7"/>
        <v>119</v>
      </c>
      <c r="B127" s="18" t="s">
        <v>44</v>
      </c>
      <c r="C127" s="17">
        <f>+[1]DEPURADO!A121</f>
        <v>1065</v>
      </c>
      <c r="D127" s="17">
        <f>+[1]DEPURADO!B121</f>
        <v>1065</v>
      </c>
      <c r="E127" s="19">
        <f>+[1]DEPURADO!C121</f>
        <v>44666</v>
      </c>
      <c r="F127" s="20">
        <f>+IF([1]DEPURADO!D121&gt;1,[1]DEPURADO!D121," ")</f>
        <v>44666</v>
      </c>
      <c r="G127" s="21">
        <f>[1]DEPURADO!F121</f>
        <v>2505391</v>
      </c>
      <c r="H127" s="22">
        <v>0</v>
      </c>
      <c r="I127" s="22">
        <f>+[1]DEPURADO!M121+[1]DEPURADO!N121</f>
        <v>0</v>
      </c>
      <c r="J127" s="22">
        <f>+[1]DEPURADO!R121</f>
        <v>0</v>
      </c>
      <c r="K127" s="23">
        <f>+[1]DEPURADO!P121+[1]DEPURADO!Q121</f>
        <v>0</v>
      </c>
      <c r="L127" s="22">
        <v>0</v>
      </c>
      <c r="M127" s="22">
        <v>0</v>
      </c>
      <c r="N127" s="22">
        <f t="shared" si="8"/>
        <v>0</v>
      </c>
      <c r="O127" s="22">
        <f t="shared" si="9"/>
        <v>2505391</v>
      </c>
      <c r="P127" s="18">
        <f>IF([1]DEPURADO!H121&gt;1,0,[1]DEPURADO!B121)</f>
        <v>0</v>
      </c>
      <c r="Q127" s="24">
        <f t="shared" si="10"/>
        <v>0</v>
      </c>
      <c r="R127" s="25">
        <f t="shared" si="11"/>
        <v>2505391</v>
      </c>
      <c r="S127" s="25">
        <f>+[1]DEPURADO!J121</f>
        <v>0</v>
      </c>
      <c r="T127" s="17" t="s">
        <v>45</v>
      </c>
      <c r="U127" s="25">
        <f>+[1]DEPURADO!I121</f>
        <v>0</v>
      </c>
      <c r="V127" s="24"/>
      <c r="W127" s="17" t="s">
        <v>45</v>
      </c>
      <c r="X127" s="25">
        <f>+[1]DEPURADO!K121+[1]DEPURADO!L121</f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3"/>
        <v>0</v>
      </c>
      <c r="AH127" s="24">
        <v>0</v>
      </c>
      <c r="AI127" s="24" t="str">
        <f>+[1]DEPURADO!G121</f>
        <v>NO RADICADA</v>
      </c>
      <c r="AJ127" s="26"/>
      <c r="AK127" s="27"/>
    </row>
    <row r="128" spans="1:37" s="28" customFormat="1">
      <c r="A128" s="17">
        <f t="shared" si="7"/>
        <v>120</v>
      </c>
      <c r="B128" s="18" t="s">
        <v>44</v>
      </c>
      <c r="C128" s="17">
        <f>+[1]DEPURADO!A122</f>
        <v>1067</v>
      </c>
      <c r="D128" s="17">
        <f>+[1]DEPURADO!B122</f>
        <v>1067</v>
      </c>
      <c r="E128" s="19">
        <f>+[1]DEPURADO!C122</f>
        <v>44667</v>
      </c>
      <c r="F128" s="20">
        <f>+IF([1]DEPURADO!D122&gt;1,[1]DEPURADO!D122," ")</f>
        <v>44667</v>
      </c>
      <c r="G128" s="21">
        <f>[1]DEPURADO!F122</f>
        <v>142027</v>
      </c>
      <c r="H128" s="22">
        <v>0</v>
      </c>
      <c r="I128" s="22">
        <f>+[1]DEPURADO!M122+[1]DEPURADO!N122</f>
        <v>0</v>
      </c>
      <c r="J128" s="22">
        <f>+[1]DEPURADO!R122</f>
        <v>0</v>
      </c>
      <c r="K128" s="23">
        <f>+[1]DEPURADO!P122+[1]DEPURADO!Q122</f>
        <v>0</v>
      </c>
      <c r="L128" s="22">
        <v>0</v>
      </c>
      <c r="M128" s="22">
        <v>0</v>
      </c>
      <c r="N128" s="22">
        <f t="shared" si="8"/>
        <v>0</v>
      </c>
      <c r="O128" s="22">
        <f t="shared" si="9"/>
        <v>142027</v>
      </c>
      <c r="P128" s="18">
        <f>IF([1]DEPURADO!H122&gt;1,0,[1]DEPURADO!B122)</f>
        <v>0</v>
      </c>
      <c r="Q128" s="24">
        <f t="shared" si="10"/>
        <v>0</v>
      </c>
      <c r="R128" s="25">
        <f t="shared" si="11"/>
        <v>142027</v>
      </c>
      <c r="S128" s="25">
        <f>+[1]DEPURADO!J122</f>
        <v>0</v>
      </c>
      <c r="T128" s="17" t="s">
        <v>45</v>
      </c>
      <c r="U128" s="25">
        <f>+[1]DEPURADO!I122</f>
        <v>0</v>
      </c>
      <c r="V128" s="24"/>
      <c r="W128" s="17" t="s">
        <v>45</v>
      </c>
      <c r="X128" s="25">
        <f>+[1]DEPURADO!K122+[1]DEPURADO!L122</f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3"/>
        <v>0</v>
      </c>
      <c r="AH128" s="24">
        <v>0</v>
      </c>
      <c r="AI128" s="24" t="str">
        <f>+[1]DEPURADO!G122</f>
        <v>NO RADICADA</v>
      </c>
      <c r="AJ128" s="26"/>
      <c r="AK128" s="27"/>
    </row>
    <row r="129" spans="1:37" s="28" customFormat="1">
      <c r="A129" s="17">
        <f t="shared" si="7"/>
        <v>121</v>
      </c>
      <c r="B129" s="18" t="s">
        <v>44</v>
      </c>
      <c r="C129" s="17">
        <f>+[1]DEPURADO!A123</f>
        <v>1206</v>
      </c>
      <c r="D129" s="17">
        <f>+[1]DEPURADO!B123</f>
        <v>1206</v>
      </c>
      <c r="E129" s="19">
        <f>+[1]DEPURADO!C123</f>
        <v>44671</v>
      </c>
      <c r="F129" s="20">
        <f>+IF([1]DEPURADO!D123&gt;1,[1]DEPURADO!D123," ")</f>
        <v>44671</v>
      </c>
      <c r="G129" s="21">
        <f>[1]DEPURADO!F123</f>
        <v>49200</v>
      </c>
      <c r="H129" s="22">
        <v>0</v>
      </c>
      <c r="I129" s="22">
        <f>+[1]DEPURADO!M123+[1]DEPURADO!N123</f>
        <v>0</v>
      </c>
      <c r="J129" s="22">
        <f>+[1]DEPURADO!R123</f>
        <v>0</v>
      </c>
      <c r="K129" s="23">
        <f>+[1]DEPURADO!P123+[1]DEPURADO!Q123</f>
        <v>0</v>
      </c>
      <c r="L129" s="22">
        <v>0</v>
      </c>
      <c r="M129" s="22">
        <v>0</v>
      </c>
      <c r="N129" s="22">
        <f t="shared" si="8"/>
        <v>0</v>
      </c>
      <c r="O129" s="22">
        <f t="shared" si="9"/>
        <v>49200</v>
      </c>
      <c r="P129" s="18">
        <f>IF([1]DEPURADO!H123&gt;1,0,[1]DEPURADO!B123)</f>
        <v>0</v>
      </c>
      <c r="Q129" s="24">
        <f t="shared" si="10"/>
        <v>0</v>
      </c>
      <c r="R129" s="25">
        <f t="shared" si="11"/>
        <v>49200</v>
      </c>
      <c r="S129" s="25">
        <f>+[1]DEPURADO!J123</f>
        <v>0</v>
      </c>
      <c r="T129" s="17" t="s">
        <v>45</v>
      </c>
      <c r="U129" s="25">
        <f>+[1]DEPURADO!I123</f>
        <v>0</v>
      </c>
      <c r="V129" s="24"/>
      <c r="W129" s="17" t="s">
        <v>45</v>
      </c>
      <c r="X129" s="25">
        <f>+[1]DEPURADO!K123+[1]DEPURADO!L123</f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3"/>
        <v>0</v>
      </c>
      <c r="AH129" s="24">
        <v>0</v>
      </c>
      <c r="AI129" s="24" t="str">
        <f>+[1]DEPURADO!G123</f>
        <v>NO RADICADA</v>
      </c>
      <c r="AJ129" s="26"/>
      <c r="AK129" s="27"/>
    </row>
    <row r="130" spans="1:37" s="28" customFormat="1">
      <c r="A130" s="17">
        <f t="shared" si="7"/>
        <v>122</v>
      </c>
      <c r="B130" s="18" t="s">
        <v>44</v>
      </c>
      <c r="C130" s="17">
        <f>+[1]DEPURADO!A124</f>
        <v>1270</v>
      </c>
      <c r="D130" s="17">
        <f>+[1]DEPURADO!B124</f>
        <v>1270</v>
      </c>
      <c r="E130" s="19">
        <f>+[1]DEPURADO!C124</f>
        <v>44675</v>
      </c>
      <c r="F130" s="20">
        <f>+IF([1]DEPURADO!D124&gt;1,[1]DEPURADO!D124," ")</f>
        <v>44675</v>
      </c>
      <c r="G130" s="21">
        <f>[1]DEPURADO!F124</f>
        <v>187344</v>
      </c>
      <c r="H130" s="22">
        <v>0</v>
      </c>
      <c r="I130" s="22">
        <f>+[1]DEPURADO!M124+[1]DEPURADO!N124</f>
        <v>0</v>
      </c>
      <c r="J130" s="22">
        <f>+[1]DEPURADO!R124</f>
        <v>0</v>
      </c>
      <c r="K130" s="23">
        <f>+[1]DEPURADO!P124+[1]DEPURADO!Q124</f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187344</v>
      </c>
      <c r="P130" s="18">
        <f>IF([1]DEPURADO!H124&gt;1,0,[1]DEPURADO!B124)</f>
        <v>0</v>
      </c>
      <c r="Q130" s="24">
        <f t="shared" si="10"/>
        <v>0</v>
      </c>
      <c r="R130" s="25">
        <f t="shared" si="11"/>
        <v>187344</v>
      </c>
      <c r="S130" s="25">
        <f>+[1]DEPURADO!J124</f>
        <v>0</v>
      </c>
      <c r="T130" s="17" t="s">
        <v>45</v>
      </c>
      <c r="U130" s="25">
        <f>+[1]DEPURADO!I124</f>
        <v>0</v>
      </c>
      <c r="V130" s="24"/>
      <c r="W130" s="17" t="s">
        <v>45</v>
      </c>
      <c r="X130" s="25">
        <f>+[1]DEPURADO!K124+[1]DEPURADO!L124</f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3"/>
        <v>0</v>
      </c>
      <c r="AH130" s="24">
        <v>0</v>
      </c>
      <c r="AI130" s="24" t="str">
        <f>+[1]DEPURADO!G124</f>
        <v>NO RADICADA</v>
      </c>
      <c r="AJ130" s="26"/>
      <c r="AK130" s="27"/>
    </row>
    <row r="131" spans="1:37" s="28" customFormat="1">
      <c r="A131" s="17">
        <f t="shared" si="7"/>
        <v>123</v>
      </c>
      <c r="B131" s="18" t="s">
        <v>44</v>
      </c>
      <c r="C131" s="17">
        <f>+[1]DEPURADO!A125</f>
        <v>1311</v>
      </c>
      <c r="D131" s="17">
        <f>+[1]DEPURADO!B125</f>
        <v>1311</v>
      </c>
      <c r="E131" s="19">
        <f>+[1]DEPURADO!C125</f>
        <v>44677</v>
      </c>
      <c r="F131" s="20">
        <f>+IF([1]DEPURADO!D125&gt;1,[1]DEPURADO!D125," ")</f>
        <v>44677</v>
      </c>
      <c r="G131" s="21">
        <f>[1]DEPURADO!F125</f>
        <v>160793</v>
      </c>
      <c r="H131" s="22">
        <v>0</v>
      </c>
      <c r="I131" s="22">
        <f>+[1]DEPURADO!M125+[1]DEPURADO!N125</f>
        <v>0</v>
      </c>
      <c r="J131" s="22">
        <f>+[1]DEPURADO!R125</f>
        <v>0</v>
      </c>
      <c r="K131" s="23">
        <f>+[1]DEPURADO!P125+[1]DEPURADO!Q125</f>
        <v>0</v>
      </c>
      <c r="L131" s="22">
        <v>0</v>
      </c>
      <c r="M131" s="22">
        <v>0</v>
      </c>
      <c r="N131" s="22">
        <f t="shared" si="8"/>
        <v>0</v>
      </c>
      <c r="O131" s="22">
        <f t="shared" si="9"/>
        <v>160793</v>
      </c>
      <c r="P131" s="18">
        <f>IF([1]DEPURADO!H125&gt;1,0,[1]DEPURADO!B125)</f>
        <v>0</v>
      </c>
      <c r="Q131" s="24">
        <f t="shared" si="10"/>
        <v>0</v>
      </c>
      <c r="R131" s="25">
        <f t="shared" si="11"/>
        <v>160793</v>
      </c>
      <c r="S131" s="25">
        <f>+[1]DEPURADO!J125</f>
        <v>0</v>
      </c>
      <c r="T131" s="17" t="s">
        <v>45</v>
      </c>
      <c r="U131" s="25">
        <f>+[1]DEPURADO!I125</f>
        <v>0</v>
      </c>
      <c r="V131" s="24"/>
      <c r="W131" s="17" t="s">
        <v>45</v>
      </c>
      <c r="X131" s="25">
        <f>+[1]DEPURADO!K125+[1]DEPURADO!L125</f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3"/>
        <v>0</v>
      </c>
      <c r="AH131" s="24">
        <v>0</v>
      </c>
      <c r="AI131" s="24" t="str">
        <f>+[1]DEPURADO!G125</f>
        <v>NO RADICADA</v>
      </c>
      <c r="AJ131" s="26"/>
      <c r="AK131" s="27"/>
    </row>
    <row r="132" spans="1:37" s="28" customFormat="1">
      <c r="A132" s="17">
        <f t="shared" si="7"/>
        <v>124</v>
      </c>
      <c r="B132" s="18" t="s">
        <v>44</v>
      </c>
      <c r="C132" s="17">
        <f>+[1]DEPURADO!A126</f>
        <v>1325</v>
      </c>
      <c r="D132" s="17">
        <f>+[1]DEPURADO!B126</f>
        <v>1325</v>
      </c>
      <c r="E132" s="19">
        <f>+[1]DEPURADO!C126</f>
        <v>44677</v>
      </c>
      <c r="F132" s="20">
        <f>+IF([1]DEPURADO!D126&gt;1,[1]DEPURADO!D126," ")</f>
        <v>44677</v>
      </c>
      <c r="G132" s="21">
        <f>[1]DEPURADO!F126</f>
        <v>49200</v>
      </c>
      <c r="H132" s="22">
        <v>0</v>
      </c>
      <c r="I132" s="22">
        <f>+[1]DEPURADO!M126+[1]DEPURADO!N126</f>
        <v>0</v>
      </c>
      <c r="J132" s="22">
        <f>+[1]DEPURADO!R126</f>
        <v>0</v>
      </c>
      <c r="K132" s="23">
        <f>+[1]DEPURADO!P126+[1]DEPURADO!Q126</f>
        <v>0</v>
      </c>
      <c r="L132" s="22">
        <v>0</v>
      </c>
      <c r="M132" s="22">
        <v>0</v>
      </c>
      <c r="N132" s="22">
        <f t="shared" si="8"/>
        <v>0</v>
      </c>
      <c r="O132" s="22">
        <f t="shared" si="9"/>
        <v>49200</v>
      </c>
      <c r="P132" s="18">
        <f>IF([1]DEPURADO!H126&gt;1,0,[1]DEPURADO!B126)</f>
        <v>0</v>
      </c>
      <c r="Q132" s="24">
        <f t="shared" si="10"/>
        <v>0</v>
      </c>
      <c r="R132" s="25">
        <f t="shared" si="11"/>
        <v>49200</v>
      </c>
      <c r="S132" s="25">
        <f>+[1]DEPURADO!J126</f>
        <v>0</v>
      </c>
      <c r="T132" s="17" t="s">
        <v>45</v>
      </c>
      <c r="U132" s="25">
        <f>+[1]DEPURADO!I126</f>
        <v>0</v>
      </c>
      <c r="V132" s="24"/>
      <c r="W132" s="17" t="s">
        <v>45</v>
      </c>
      <c r="X132" s="25">
        <f>+[1]DEPURADO!K126+[1]DEPURADO!L126</f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3"/>
        <v>0</v>
      </c>
      <c r="AH132" s="24">
        <v>0</v>
      </c>
      <c r="AI132" s="24" t="str">
        <f>+[1]DEPURADO!G126</f>
        <v>NO RADICADA</v>
      </c>
      <c r="AJ132" s="26"/>
      <c r="AK132" s="27"/>
    </row>
    <row r="133" spans="1:37" s="28" customFormat="1">
      <c r="A133" s="17">
        <f t="shared" si="7"/>
        <v>125</v>
      </c>
      <c r="B133" s="18" t="s">
        <v>44</v>
      </c>
      <c r="C133" s="17">
        <f>+[1]DEPURADO!A127</f>
        <v>1348</v>
      </c>
      <c r="D133" s="17">
        <f>+[1]DEPURADO!B127</f>
        <v>1348</v>
      </c>
      <c r="E133" s="19">
        <f>+[1]DEPURADO!C127</f>
        <v>44678</v>
      </c>
      <c r="F133" s="20">
        <f>+IF([1]DEPURADO!D127&gt;1,[1]DEPURADO!D127," ")</f>
        <v>44678</v>
      </c>
      <c r="G133" s="21">
        <f>[1]DEPURADO!F127</f>
        <v>167529</v>
      </c>
      <c r="H133" s="22">
        <v>0</v>
      </c>
      <c r="I133" s="22">
        <f>+[1]DEPURADO!M127+[1]DEPURADO!N127</f>
        <v>0</v>
      </c>
      <c r="J133" s="22">
        <f>+[1]DEPURADO!R127</f>
        <v>0</v>
      </c>
      <c r="K133" s="23">
        <f>+[1]DEPURADO!P127+[1]DEPURADO!Q127</f>
        <v>0</v>
      </c>
      <c r="L133" s="22">
        <v>0</v>
      </c>
      <c r="M133" s="22">
        <v>0</v>
      </c>
      <c r="N133" s="22">
        <f t="shared" si="8"/>
        <v>0</v>
      </c>
      <c r="O133" s="22">
        <f t="shared" si="9"/>
        <v>167529</v>
      </c>
      <c r="P133" s="18">
        <f>IF([1]DEPURADO!H127&gt;1,0,[1]DEPURADO!B127)</f>
        <v>0</v>
      </c>
      <c r="Q133" s="24">
        <f t="shared" si="10"/>
        <v>0</v>
      </c>
      <c r="R133" s="25">
        <f t="shared" si="11"/>
        <v>167529</v>
      </c>
      <c r="S133" s="25">
        <f>+[1]DEPURADO!J127</f>
        <v>0</v>
      </c>
      <c r="T133" s="17" t="s">
        <v>45</v>
      </c>
      <c r="U133" s="25">
        <f>+[1]DEPURADO!I127</f>
        <v>0</v>
      </c>
      <c r="V133" s="24"/>
      <c r="W133" s="17" t="s">
        <v>45</v>
      </c>
      <c r="X133" s="25">
        <f>+[1]DEPURADO!K127+[1]DEPURADO!L127</f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3"/>
        <v>0</v>
      </c>
      <c r="AH133" s="24">
        <v>0</v>
      </c>
      <c r="AI133" s="24" t="str">
        <f>+[1]DEPURADO!G127</f>
        <v>NO RADICADA</v>
      </c>
      <c r="AJ133" s="26"/>
      <c r="AK133" s="27"/>
    </row>
    <row r="134" spans="1:37" s="28" customFormat="1">
      <c r="A134" s="17">
        <f t="shared" si="7"/>
        <v>126</v>
      </c>
      <c r="B134" s="18" t="s">
        <v>44</v>
      </c>
      <c r="C134" s="17">
        <f>+[1]DEPURADO!A128</f>
        <v>1391</v>
      </c>
      <c r="D134" s="17">
        <f>+[1]DEPURADO!B128</f>
        <v>1391</v>
      </c>
      <c r="E134" s="19">
        <f>+[1]DEPURADO!C128</f>
        <v>44680</v>
      </c>
      <c r="F134" s="20">
        <f>+IF([1]DEPURADO!D128&gt;1,[1]DEPURADO!D128," ")</f>
        <v>44680</v>
      </c>
      <c r="G134" s="21">
        <f>[1]DEPURADO!F128</f>
        <v>36900</v>
      </c>
      <c r="H134" s="22">
        <v>0</v>
      </c>
      <c r="I134" s="22">
        <f>+[1]DEPURADO!M128+[1]DEPURADO!N128</f>
        <v>0</v>
      </c>
      <c r="J134" s="22">
        <f>+[1]DEPURADO!R128</f>
        <v>0</v>
      </c>
      <c r="K134" s="23">
        <f>+[1]DEPURADO!P128+[1]DEPURADO!Q128</f>
        <v>0</v>
      </c>
      <c r="L134" s="22">
        <v>0</v>
      </c>
      <c r="M134" s="22">
        <v>0</v>
      </c>
      <c r="N134" s="22">
        <f t="shared" si="8"/>
        <v>0</v>
      </c>
      <c r="O134" s="22">
        <f t="shared" si="9"/>
        <v>36900</v>
      </c>
      <c r="P134" s="18">
        <f>IF([1]DEPURADO!H128&gt;1,0,[1]DEPURADO!B128)</f>
        <v>0</v>
      </c>
      <c r="Q134" s="24">
        <f t="shared" si="10"/>
        <v>0</v>
      </c>
      <c r="R134" s="25">
        <f t="shared" si="11"/>
        <v>36900</v>
      </c>
      <c r="S134" s="25">
        <f>+[1]DEPURADO!J128</f>
        <v>0</v>
      </c>
      <c r="T134" s="17" t="s">
        <v>45</v>
      </c>
      <c r="U134" s="25">
        <f>+[1]DEPURADO!I128</f>
        <v>0</v>
      </c>
      <c r="V134" s="24"/>
      <c r="W134" s="17" t="s">
        <v>45</v>
      </c>
      <c r="X134" s="25">
        <f>+[1]DEPURADO!K128+[1]DEPURADO!L128</f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3"/>
        <v>0</v>
      </c>
      <c r="AH134" s="24">
        <v>0</v>
      </c>
      <c r="AI134" s="24" t="str">
        <f>+[1]DEPURADO!G128</f>
        <v>NO RADICADA</v>
      </c>
      <c r="AJ134" s="26"/>
      <c r="AK134" s="27"/>
    </row>
    <row r="135" spans="1:37" s="28" customFormat="1">
      <c r="A135" s="17">
        <f t="shared" si="7"/>
        <v>127</v>
      </c>
      <c r="B135" s="18" t="s">
        <v>44</v>
      </c>
      <c r="C135" s="17">
        <f>+[1]DEPURADO!A129</f>
        <v>1393</v>
      </c>
      <c r="D135" s="17">
        <f>+[1]DEPURADO!B129</f>
        <v>1393</v>
      </c>
      <c r="E135" s="19">
        <f>+[1]DEPURADO!C129</f>
        <v>44680</v>
      </c>
      <c r="F135" s="20">
        <f>+IF([1]DEPURADO!D129&gt;1,[1]DEPURADO!D129," ")</f>
        <v>44680</v>
      </c>
      <c r="G135" s="21">
        <f>[1]DEPURADO!F129</f>
        <v>49200</v>
      </c>
      <c r="H135" s="22">
        <v>0</v>
      </c>
      <c r="I135" s="22">
        <f>+[1]DEPURADO!M129+[1]DEPURADO!N129</f>
        <v>0</v>
      </c>
      <c r="J135" s="22">
        <f>+[1]DEPURADO!R129</f>
        <v>0</v>
      </c>
      <c r="K135" s="23">
        <f>+[1]DEPURADO!P129+[1]DEPURADO!Q129</f>
        <v>0</v>
      </c>
      <c r="L135" s="22">
        <v>0</v>
      </c>
      <c r="M135" s="22">
        <v>0</v>
      </c>
      <c r="N135" s="22">
        <f t="shared" si="8"/>
        <v>0</v>
      </c>
      <c r="O135" s="22">
        <f t="shared" si="9"/>
        <v>49200</v>
      </c>
      <c r="P135" s="18">
        <f>IF([1]DEPURADO!H129&gt;1,0,[1]DEPURADO!B129)</f>
        <v>0</v>
      </c>
      <c r="Q135" s="24">
        <f t="shared" si="10"/>
        <v>0</v>
      </c>
      <c r="R135" s="25">
        <f t="shared" si="11"/>
        <v>49200</v>
      </c>
      <c r="S135" s="25">
        <f>+[1]DEPURADO!J129</f>
        <v>0</v>
      </c>
      <c r="T135" s="17" t="s">
        <v>45</v>
      </c>
      <c r="U135" s="25">
        <f>+[1]DEPURADO!I129</f>
        <v>0</v>
      </c>
      <c r="V135" s="24"/>
      <c r="W135" s="17" t="s">
        <v>45</v>
      </c>
      <c r="X135" s="25">
        <f>+[1]DEPURADO!K129+[1]DEPURADO!L129</f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3"/>
        <v>0</v>
      </c>
      <c r="AH135" s="24">
        <v>0</v>
      </c>
      <c r="AI135" s="24" t="str">
        <f>+[1]DEPURADO!G129</f>
        <v>NO RADICADA</v>
      </c>
      <c r="AJ135" s="26"/>
      <c r="AK135" s="27"/>
    </row>
    <row r="136" spans="1:37" s="28" customFormat="1">
      <c r="A136" s="17">
        <f t="shared" si="7"/>
        <v>128</v>
      </c>
      <c r="B136" s="18" t="s">
        <v>44</v>
      </c>
      <c r="C136" s="17">
        <f>+[1]DEPURADO!A130</f>
        <v>1574</v>
      </c>
      <c r="D136" s="17">
        <f>+[1]DEPURADO!B130</f>
        <v>1574</v>
      </c>
      <c r="E136" s="19">
        <f>+[1]DEPURADO!C130</f>
        <v>44685</v>
      </c>
      <c r="F136" s="20">
        <f>+IF([1]DEPURADO!D130&gt;1,[1]DEPURADO!D130," ")</f>
        <v>44685</v>
      </c>
      <c r="G136" s="21">
        <f>[1]DEPURADO!F130</f>
        <v>36900</v>
      </c>
      <c r="H136" s="22">
        <v>0</v>
      </c>
      <c r="I136" s="22">
        <f>+[1]DEPURADO!M130+[1]DEPURADO!N130</f>
        <v>0</v>
      </c>
      <c r="J136" s="22">
        <f>+[1]DEPURADO!R130</f>
        <v>0</v>
      </c>
      <c r="K136" s="23">
        <f>+[1]DEPURADO!P130+[1]DEPURADO!Q130</f>
        <v>0</v>
      </c>
      <c r="L136" s="22">
        <v>0</v>
      </c>
      <c r="M136" s="22">
        <v>0</v>
      </c>
      <c r="N136" s="22">
        <f t="shared" si="8"/>
        <v>0</v>
      </c>
      <c r="O136" s="22">
        <f t="shared" si="9"/>
        <v>36900</v>
      </c>
      <c r="P136" s="18">
        <f>IF([1]DEPURADO!H130&gt;1,0,[1]DEPURADO!B130)</f>
        <v>0</v>
      </c>
      <c r="Q136" s="24">
        <f t="shared" si="10"/>
        <v>0</v>
      </c>
      <c r="R136" s="25">
        <f t="shared" si="11"/>
        <v>36900</v>
      </c>
      <c r="S136" s="25">
        <f>+[1]DEPURADO!J130</f>
        <v>0</v>
      </c>
      <c r="T136" s="17" t="s">
        <v>45</v>
      </c>
      <c r="U136" s="25">
        <f>+[1]DEPURADO!I130</f>
        <v>0</v>
      </c>
      <c r="V136" s="24"/>
      <c r="W136" s="17" t="s">
        <v>45</v>
      </c>
      <c r="X136" s="25">
        <f>+[1]DEPURADO!K130+[1]DEPURADO!L130</f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f>+[1]DEPURADO!K130</f>
        <v>0</v>
      </c>
      <c r="AF136" s="24">
        <v>0</v>
      </c>
      <c r="AG136" s="24">
        <f t="shared" si="13"/>
        <v>0</v>
      </c>
      <c r="AH136" s="24">
        <v>0</v>
      </c>
      <c r="AI136" s="24" t="str">
        <f>+[1]DEPURADO!G130</f>
        <v>NO RADICADA</v>
      </c>
      <c r="AJ136" s="26"/>
      <c r="AK136" s="27"/>
    </row>
    <row r="137" spans="1:37" s="28" customFormat="1">
      <c r="A137" s="17">
        <f t="shared" si="7"/>
        <v>129</v>
      </c>
      <c r="B137" s="18" t="s">
        <v>44</v>
      </c>
      <c r="C137" s="17">
        <f>+[1]DEPURADO!A131</f>
        <v>1762</v>
      </c>
      <c r="D137" s="17">
        <f>+[1]DEPURADO!B131</f>
        <v>1762</v>
      </c>
      <c r="E137" s="19">
        <f>+[1]DEPURADO!C131</f>
        <v>44688</v>
      </c>
      <c r="F137" s="20">
        <f>+IF([1]DEPURADO!D131&gt;1,[1]DEPURADO!D131," ")</f>
        <v>44688</v>
      </c>
      <c r="G137" s="21">
        <f>[1]DEPURADO!F131</f>
        <v>114503</v>
      </c>
      <c r="H137" s="22">
        <v>0</v>
      </c>
      <c r="I137" s="22">
        <f>+[1]DEPURADO!M131+[1]DEPURADO!N131</f>
        <v>0</v>
      </c>
      <c r="J137" s="22">
        <f>+[1]DEPURADO!R131</f>
        <v>0</v>
      </c>
      <c r="K137" s="23">
        <f>+[1]DEPURADO!P131+[1]DEPURADO!Q131</f>
        <v>0</v>
      </c>
      <c r="L137" s="22">
        <v>0</v>
      </c>
      <c r="M137" s="22">
        <v>0</v>
      </c>
      <c r="N137" s="22">
        <f t="shared" si="8"/>
        <v>0</v>
      </c>
      <c r="O137" s="22">
        <f t="shared" si="9"/>
        <v>114503</v>
      </c>
      <c r="P137" s="18">
        <f>IF([1]DEPURADO!H131&gt;1,0,[1]DEPURADO!B131)</f>
        <v>0</v>
      </c>
      <c r="Q137" s="24">
        <f t="shared" si="10"/>
        <v>0</v>
      </c>
      <c r="R137" s="25">
        <f t="shared" si="11"/>
        <v>114503</v>
      </c>
      <c r="S137" s="25">
        <f>+[1]DEPURADO!J131</f>
        <v>0</v>
      </c>
      <c r="T137" s="17" t="s">
        <v>45</v>
      </c>
      <c r="U137" s="25">
        <f>+[1]DEPURADO!I131</f>
        <v>0</v>
      </c>
      <c r="V137" s="24"/>
      <c r="W137" s="17" t="s">
        <v>45</v>
      </c>
      <c r="X137" s="25">
        <f>+[1]DEPURADO!K131+[1]DEPURADO!L131</f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f>+[1]DEPURADO!K131</f>
        <v>0</v>
      </c>
      <c r="AF137" s="24">
        <v>0</v>
      </c>
      <c r="AG137" s="24">
        <f t="shared" si="13"/>
        <v>0</v>
      </c>
      <c r="AH137" s="24">
        <v>0</v>
      </c>
      <c r="AI137" s="24" t="str">
        <f>+[1]DEPURADO!G131</f>
        <v>NO RADICADA</v>
      </c>
      <c r="AJ137" s="26"/>
      <c r="AK137" s="27"/>
    </row>
    <row r="138" spans="1:37" s="28" customFormat="1">
      <c r="A138" s="17">
        <f t="shared" si="7"/>
        <v>130</v>
      </c>
      <c r="B138" s="18" t="s">
        <v>44</v>
      </c>
      <c r="C138" s="17">
        <f>+[1]DEPURADO!A132</f>
        <v>1788</v>
      </c>
      <c r="D138" s="17">
        <f>+[1]DEPURADO!B132</f>
        <v>1788</v>
      </c>
      <c r="E138" s="19">
        <f>+[1]DEPURADO!C132</f>
        <v>44691</v>
      </c>
      <c r="F138" s="20">
        <f>+IF([1]DEPURADO!D132&gt;1,[1]DEPURADO!D132," ")</f>
        <v>44691</v>
      </c>
      <c r="G138" s="21">
        <f>[1]DEPURADO!F132</f>
        <v>12330</v>
      </c>
      <c r="H138" s="22">
        <v>0</v>
      </c>
      <c r="I138" s="22">
        <f>+[1]DEPURADO!M132+[1]DEPURADO!N132</f>
        <v>0</v>
      </c>
      <c r="J138" s="22">
        <f>+[1]DEPURADO!R132</f>
        <v>0</v>
      </c>
      <c r="K138" s="23">
        <f>+[1]DEPURADO!P132+[1]DEPURADO!Q132</f>
        <v>0</v>
      </c>
      <c r="L138" s="22">
        <v>0</v>
      </c>
      <c r="M138" s="22">
        <v>0</v>
      </c>
      <c r="N138" s="22">
        <f t="shared" si="8"/>
        <v>0</v>
      </c>
      <c r="O138" s="22">
        <f t="shared" si="9"/>
        <v>12330</v>
      </c>
      <c r="P138" s="18">
        <f>IF([1]DEPURADO!H132&gt;1,0,[1]DEPURADO!B132)</f>
        <v>0</v>
      </c>
      <c r="Q138" s="24">
        <f t="shared" si="10"/>
        <v>0</v>
      </c>
      <c r="R138" s="25">
        <f t="shared" si="11"/>
        <v>12330</v>
      </c>
      <c r="S138" s="25">
        <f>+[1]DEPURADO!J132</f>
        <v>0</v>
      </c>
      <c r="T138" s="17" t="s">
        <v>45</v>
      </c>
      <c r="U138" s="25">
        <f>+[1]DEPURADO!I132</f>
        <v>0</v>
      </c>
      <c r="V138" s="24"/>
      <c r="W138" s="17" t="s">
        <v>45</v>
      </c>
      <c r="X138" s="25">
        <f>+[1]DEPURADO!K132+[1]DEPURADO!L132</f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f>+[1]DEPURADO!K132</f>
        <v>0</v>
      </c>
      <c r="AF138" s="24">
        <v>0</v>
      </c>
      <c r="AG138" s="24">
        <f t="shared" si="13"/>
        <v>0</v>
      </c>
      <c r="AH138" s="24">
        <v>0</v>
      </c>
      <c r="AI138" s="24" t="str">
        <f>+[1]DEPURADO!G132</f>
        <v>NO RADICADA</v>
      </c>
      <c r="AJ138" s="26"/>
      <c r="AK138" s="27"/>
    </row>
    <row r="139" spans="1:37" s="28" customFormat="1">
      <c r="A139" s="17">
        <f t="shared" ref="A139:A167" si="14">+A138+1</f>
        <v>131</v>
      </c>
      <c r="B139" s="18" t="s">
        <v>44</v>
      </c>
      <c r="C139" s="17">
        <f>+[1]DEPURADO!A133</f>
        <v>1994</v>
      </c>
      <c r="D139" s="17">
        <f>+[1]DEPURADO!B133</f>
        <v>1994</v>
      </c>
      <c r="E139" s="19">
        <f>+[1]DEPURADO!C133</f>
        <v>44693</v>
      </c>
      <c r="F139" s="20">
        <f>+IF([1]DEPURADO!D133&gt;1,[1]DEPURADO!D133," ")</f>
        <v>44693</v>
      </c>
      <c r="G139" s="21">
        <f>[1]DEPURADO!F133</f>
        <v>12330</v>
      </c>
      <c r="H139" s="22">
        <v>0</v>
      </c>
      <c r="I139" s="22">
        <f>+[1]DEPURADO!M133+[1]DEPURADO!N133</f>
        <v>0</v>
      </c>
      <c r="J139" s="22">
        <f>+[1]DEPURADO!R133</f>
        <v>0</v>
      </c>
      <c r="K139" s="23">
        <f>+[1]DEPURADO!P133+[1]DEPURADO!Q133</f>
        <v>0</v>
      </c>
      <c r="L139" s="22">
        <v>0</v>
      </c>
      <c r="M139" s="22">
        <v>0</v>
      </c>
      <c r="N139" s="22">
        <f t="shared" si="8"/>
        <v>0</v>
      </c>
      <c r="O139" s="22">
        <f t="shared" si="9"/>
        <v>12330</v>
      </c>
      <c r="P139" s="18">
        <f>IF([1]DEPURADO!H133&gt;1,0,[1]DEPURADO!B133)</f>
        <v>0</v>
      </c>
      <c r="Q139" s="24">
        <f t="shared" si="10"/>
        <v>0</v>
      </c>
      <c r="R139" s="25">
        <f t="shared" si="11"/>
        <v>12330</v>
      </c>
      <c r="S139" s="25">
        <f>+[1]DEPURADO!J133</f>
        <v>0</v>
      </c>
      <c r="T139" s="17" t="s">
        <v>45</v>
      </c>
      <c r="U139" s="25">
        <f>+[1]DEPURADO!I133</f>
        <v>0</v>
      </c>
      <c r="V139" s="24"/>
      <c r="W139" s="17" t="s">
        <v>45</v>
      </c>
      <c r="X139" s="25">
        <f>+[1]DEPURADO!K133+[1]DEPURADO!L133</f>
        <v>0</v>
      </c>
      <c r="Y139" s="17" t="s">
        <v>45</v>
      </c>
      <c r="Z139" s="25">
        <f t="shared" si="12"/>
        <v>0</v>
      </c>
      <c r="AA139" s="25"/>
      <c r="AB139" s="25">
        <v>0</v>
      </c>
      <c r="AC139" s="25">
        <v>0</v>
      </c>
      <c r="AD139" s="24"/>
      <c r="AE139" s="24">
        <f>+[1]DEPURADO!K133</f>
        <v>0</v>
      </c>
      <c r="AF139" s="24">
        <v>0</v>
      </c>
      <c r="AG139" s="24">
        <f t="shared" si="13"/>
        <v>0</v>
      </c>
      <c r="AH139" s="24">
        <v>0</v>
      </c>
      <c r="AI139" s="24" t="str">
        <f>+[1]DEPURADO!G133</f>
        <v>NO RADICADA</v>
      </c>
      <c r="AJ139" s="26"/>
      <c r="AK139" s="27"/>
    </row>
    <row r="140" spans="1:37" s="28" customFormat="1">
      <c r="A140" s="17">
        <f t="shared" si="14"/>
        <v>132</v>
      </c>
      <c r="B140" s="18" t="s">
        <v>44</v>
      </c>
      <c r="C140" s="17">
        <f>+[1]DEPURADO!A134</f>
        <v>1963</v>
      </c>
      <c r="D140" s="17">
        <f>+[1]DEPURADO!B134</f>
        <v>1963</v>
      </c>
      <c r="E140" s="19">
        <f>+[1]DEPURADO!C134</f>
        <v>44693</v>
      </c>
      <c r="F140" s="20">
        <f>+IF([1]DEPURADO!D134&gt;1,[1]DEPURADO!D134," ")</f>
        <v>44693</v>
      </c>
      <c r="G140" s="21">
        <f>[1]DEPURADO!F134</f>
        <v>65700</v>
      </c>
      <c r="H140" s="22">
        <v>0</v>
      </c>
      <c r="I140" s="22">
        <f>+[1]DEPURADO!M134+[1]DEPURADO!N134</f>
        <v>0</v>
      </c>
      <c r="J140" s="22">
        <f>+[1]DEPURADO!R134</f>
        <v>0</v>
      </c>
      <c r="K140" s="23">
        <f>+[1]DEPURADO!P134+[1]DEPURADO!Q134</f>
        <v>0</v>
      </c>
      <c r="L140" s="22">
        <v>0</v>
      </c>
      <c r="M140" s="22">
        <v>0</v>
      </c>
      <c r="N140" s="22">
        <f t="shared" si="8"/>
        <v>0</v>
      </c>
      <c r="O140" s="22">
        <f t="shared" si="9"/>
        <v>65700</v>
      </c>
      <c r="P140" s="18">
        <f>IF([1]DEPURADO!H134&gt;1,0,[1]DEPURADO!B134)</f>
        <v>0</v>
      </c>
      <c r="Q140" s="24">
        <f t="shared" si="10"/>
        <v>0</v>
      </c>
      <c r="R140" s="25">
        <f t="shared" si="11"/>
        <v>65700</v>
      </c>
      <c r="S140" s="25">
        <f>+[1]DEPURADO!J134</f>
        <v>0</v>
      </c>
      <c r="T140" s="17" t="s">
        <v>45</v>
      </c>
      <c r="U140" s="25">
        <f>+[1]DEPURADO!I134</f>
        <v>0</v>
      </c>
      <c r="V140" s="24"/>
      <c r="W140" s="17" t="s">
        <v>45</v>
      </c>
      <c r="X140" s="25">
        <f>+[1]DEPURADO!K134+[1]DEPURADO!L134</f>
        <v>0</v>
      </c>
      <c r="Y140" s="17" t="s">
        <v>45</v>
      </c>
      <c r="Z140" s="25">
        <f t="shared" si="12"/>
        <v>0</v>
      </c>
      <c r="AA140" s="25"/>
      <c r="AB140" s="25">
        <v>0</v>
      </c>
      <c r="AC140" s="25">
        <v>0</v>
      </c>
      <c r="AD140" s="24"/>
      <c r="AE140" s="24">
        <f>+[1]DEPURADO!K134</f>
        <v>0</v>
      </c>
      <c r="AF140" s="24">
        <v>0</v>
      </c>
      <c r="AG140" s="24">
        <f t="shared" si="13"/>
        <v>0</v>
      </c>
      <c r="AH140" s="24">
        <v>0</v>
      </c>
      <c r="AI140" s="24" t="str">
        <f>+[1]DEPURADO!G134</f>
        <v>NO RADICADA</v>
      </c>
      <c r="AJ140" s="26"/>
      <c r="AK140" s="27"/>
    </row>
    <row r="141" spans="1:37" s="28" customFormat="1">
      <c r="A141" s="17">
        <f t="shared" si="14"/>
        <v>133</v>
      </c>
      <c r="B141" s="18" t="s">
        <v>44</v>
      </c>
      <c r="C141" s="17">
        <f>+[1]DEPURADO!A135</f>
        <v>2105</v>
      </c>
      <c r="D141" s="17">
        <f>+[1]DEPURADO!B135</f>
        <v>2105</v>
      </c>
      <c r="E141" s="19">
        <f>+[1]DEPURADO!C135</f>
        <v>44695</v>
      </c>
      <c r="F141" s="20">
        <f>+IF([1]DEPURADO!D135&gt;1,[1]DEPURADO!D135," ")</f>
        <v>44695</v>
      </c>
      <c r="G141" s="21">
        <f>[1]DEPURADO!F135</f>
        <v>81412</v>
      </c>
      <c r="H141" s="22">
        <v>0</v>
      </c>
      <c r="I141" s="22">
        <f>+[1]DEPURADO!M135+[1]DEPURADO!N135</f>
        <v>0</v>
      </c>
      <c r="J141" s="22">
        <f>+[1]DEPURADO!R135</f>
        <v>0</v>
      </c>
      <c r="K141" s="23">
        <f>+[1]DEPURADO!P135+[1]DEPURADO!Q135</f>
        <v>0</v>
      </c>
      <c r="L141" s="22">
        <v>0</v>
      </c>
      <c r="M141" s="22">
        <v>0</v>
      </c>
      <c r="N141" s="22">
        <f t="shared" ref="N141:N167" si="15">+SUM(J141:M141)</f>
        <v>0</v>
      </c>
      <c r="O141" s="22">
        <f t="shared" ref="O141:O167" si="16">+G141-I141-N141</f>
        <v>81412</v>
      </c>
      <c r="P141" s="18">
        <f>IF([1]DEPURADO!H135&gt;1,0,[1]DEPURADO!B135)</f>
        <v>0</v>
      </c>
      <c r="Q141" s="24">
        <f t="shared" ref="Q141:Q167" si="17">+IF(P141&gt;0,G141,0)</f>
        <v>0</v>
      </c>
      <c r="R141" s="25">
        <f t="shared" ref="R141:R167" si="18">IF(P141=0,G141,0)</f>
        <v>81412</v>
      </c>
      <c r="S141" s="25">
        <f>+[1]DEPURADO!J135</f>
        <v>0</v>
      </c>
      <c r="T141" s="17" t="s">
        <v>45</v>
      </c>
      <c r="U141" s="25">
        <f>+[1]DEPURADO!I135</f>
        <v>0</v>
      </c>
      <c r="V141" s="24"/>
      <c r="W141" s="17" t="s">
        <v>45</v>
      </c>
      <c r="X141" s="25">
        <f>+[1]DEPURADO!K135+[1]DEPURADO!L135</f>
        <v>0</v>
      </c>
      <c r="Y141" s="17" t="s">
        <v>45</v>
      </c>
      <c r="Z141" s="25">
        <f t="shared" ref="Z141:Z167" si="19">+X141-AE141+IF(X141-AE141&lt;-1,-X141+AE141,0)</f>
        <v>0</v>
      </c>
      <c r="AA141" s="25"/>
      <c r="AB141" s="25">
        <v>0</v>
      </c>
      <c r="AC141" s="25">
        <v>0</v>
      </c>
      <c r="AD141" s="24"/>
      <c r="AE141" s="24">
        <f>+[1]DEPURADO!K135</f>
        <v>0</v>
      </c>
      <c r="AF141" s="24">
        <v>0</v>
      </c>
      <c r="AG141" s="24">
        <f t="shared" ref="AG141:AG167" si="20">+G141-I141-N141-R141-Z141-AC141-AE141-S141-U141</f>
        <v>0</v>
      </c>
      <c r="AH141" s="24">
        <v>0</v>
      </c>
      <c r="AI141" s="24" t="str">
        <f>+[1]DEPURADO!G135</f>
        <v>NO RADICADA</v>
      </c>
      <c r="AJ141" s="26"/>
      <c r="AK141" s="27"/>
    </row>
    <row r="142" spans="1:37" s="28" customFormat="1">
      <c r="A142" s="17">
        <f t="shared" si="14"/>
        <v>134</v>
      </c>
      <c r="B142" s="18" t="s">
        <v>44</v>
      </c>
      <c r="C142" s="17">
        <f>+[1]DEPURADO!A136</f>
        <v>2403</v>
      </c>
      <c r="D142" s="17">
        <f>+[1]DEPURADO!B136</f>
        <v>2403</v>
      </c>
      <c r="E142" s="19">
        <f>+[1]DEPURADO!C136</f>
        <v>44701</v>
      </c>
      <c r="F142" s="20">
        <f>+IF([1]DEPURADO!D136&gt;1,[1]DEPURADO!D136," ")</f>
        <v>44701</v>
      </c>
      <c r="G142" s="21">
        <f>[1]DEPURADO!F136</f>
        <v>12330</v>
      </c>
      <c r="H142" s="22">
        <v>0</v>
      </c>
      <c r="I142" s="22">
        <f>+[1]DEPURADO!M136+[1]DEPURADO!N136</f>
        <v>0</v>
      </c>
      <c r="J142" s="22">
        <f>+[1]DEPURADO!R136</f>
        <v>0</v>
      </c>
      <c r="K142" s="23">
        <f>+[1]DEPURADO!P136+[1]DEPURADO!Q136</f>
        <v>0</v>
      </c>
      <c r="L142" s="22">
        <v>0</v>
      </c>
      <c r="M142" s="22">
        <v>0</v>
      </c>
      <c r="N142" s="22">
        <f t="shared" si="15"/>
        <v>0</v>
      </c>
      <c r="O142" s="22">
        <f t="shared" si="16"/>
        <v>12330</v>
      </c>
      <c r="P142" s="18">
        <f>IF([1]DEPURADO!H136&gt;1,0,[1]DEPURADO!B136)</f>
        <v>0</v>
      </c>
      <c r="Q142" s="24">
        <f t="shared" si="17"/>
        <v>0</v>
      </c>
      <c r="R142" s="25">
        <f t="shared" si="18"/>
        <v>12330</v>
      </c>
      <c r="S142" s="25">
        <f>+[1]DEPURADO!J136</f>
        <v>0</v>
      </c>
      <c r="T142" s="17" t="s">
        <v>45</v>
      </c>
      <c r="U142" s="25">
        <f>+[1]DEPURADO!I136</f>
        <v>0</v>
      </c>
      <c r="V142" s="24"/>
      <c r="W142" s="17" t="s">
        <v>45</v>
      </c>
      <c r="X142" s="25">
        <f>+[1]DEPURADO!K136+[1]DEPURADO!L136</f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f>+[1]DEPURADO!K136</f>
        <v>0</v>
      </c>
      <c r="AF142" s="24">
        <v>0</v>
      </c>
      <c r="AG142" s="24">
        <f t="shared" si="20"/>
        <v>0</v>
      </c>
      <c r="AH142" s="24">
        <v>0</v>
      </c>
      <c r="AI142" s="24" t="str">
        <f>+[1]DEPURADO!G136</f>
        <v>NO RADICADA</v>
      </c>
      <c r="AJ142" s="26"/>
      <c r="AK142" s="27"/>
    </row>
    <row r="143" spans="1:37" s="28" customFormat="1">
      <c r="A143" s="17">
        <f t="shared" si="14"/>
        <v>135</v>
      </c>
      <c r="B143" s="18" t="s">
        <v>44</v>
      </c>
      <c r="C143" s="17">
        <f>+[1]DEPURADO!A137</f>
        <v>2409</v>
      </c>
      <c r="D143" s="17">
        <f>+[1]DEPURADO!B137</f>
        <v>2409</v>
      </c>
      <c r="E143" s="19">
        <f>+[1]DEPURADO!C137</f>
        <v>44701</v>
      </c>
      <c r="F143" s="20">
        <f>+IF([1]DEPURADO!D137&gt;1,[1]DEPURADO!D137," ")</f>
        <v>44701</v>
      </c>
      <c r="G143" s="21">
        <f>[1]DEPURADO!F137</f>
        <v>70794</v>
      </c>
      <c r="H143" s="22">
        <v>0</v>
      </c>
      <c r="I143" s="22">
        <f>+[1]DEPURADO!M137+[1]DEPURADO!N137</f>
        <v>0</v>
      </c>
      <c r="J143" s="22">
        <f>+[1]DEPURADO!R137</f>
        <v>0</v>
      </c>
      <c r="K143" s="23">
        <f>+[1]DEPURADO!P137+[1]DEPURADO!Q137</f>
        <v>0</v>
      </c>
      <c r="L143" s="22">
        <v>0</v>
      </c>
      <c r="M143" s="22">
        <v>0</v>
      </c>
      <c r="N143" s="22">
        <f t="shared" si="15"/>
        <v>0</v>
      </c>
      <c r="O143" s="22">
        <f t="shared" si="16"/>
        <v>70794</v>
      </c>
      <c r="P143" s="18">
        <f>IF([1]DEPURADO!H137&gt;1,0,[1]DEPURADO!B137)</f>
        <v>0</v>
      </c>
      <c r="Q143" s="24">
        <f t="shared" si="17"/>
        <v>0</v>
      </c>
      <c r="R143" s="25">
        <f t="shared" si="18"/>
        <v>70794</v>
      </c>
      <c r="S143" s="25">
        <f>+[1]DEPURADO!J137</f>
        <v>0</v>
      </c>
      <c r="T143" s="17" t="s">
        <v>45</v>
      </c>
      <c r="U143" s="25">
        <f>+[1]DEPURADO!I137</f>
        <v>0</v>
      </c>
      <c r="V143" s="24"/>
      <c r="W143" s="17" t="s">
        <v>45</v>
      </c>
      <c r="X143" s="25">
        <f>+[1]DEPURADO!K137+[1]DEPURADO!L137</f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f>+[1]DEPURADO!K137</f>
        <v>0</v>
      </c>
      <c r="AF143" s="24">
        <v>0</v>
      </c>
      <c r="AG143" s="24">
        <f t="shared" si="20"/>
        <v>0</v>
      </c>
      <c r="AH143" s="24">
        <v>0</v>
      </c>
      <c r="AI143" s="24" t="str">
        <f>+[1]DEPURADO!G137</f>
        <v>NO RADICADA</v>
      </c>
      <c r="AJ143" s="26"/>
      <c r="AK143" s="27"/>
    </row>
    <row r="144" spans="1:37" s="28" customFormat="1">
      <c r="A144" s="17">
        <f t="shared" si="14"/>
        <v>136</v>
      </c>
      <c r="B144" s="18" t="s">
        <v>44</v>
      </c>
      <c r="C144" s="17">
        <f>+[1]DEPURADO!A138</f>
        <v>2452</v>
      </c>
      <c r="D144" s="17">
        <f>+[1]DEPURADO!B138</f>
        <v>2452</v>
      </c>
      <c r="E144" s="19">
        <f>+[1]DEPURADO!C138</f>
        <v>44704</v>
      </c>
      <c r="F144" s="20">
        <f>+IF([1]DEPURADO!D138&gt;1,[1]DEPURADO!D138," ")</f>
        <v>44704</v>
      </c>
      <c r="G144" s="21">
        <f>[1]DEPURADO!F138</f>
        <v>61650</v>
      </c>
      <c r="H144" s="22">
        <v>0</v>
      </c>
      <c r="I144" s="22">
        <f>+[1]DEPURADO!M138+[1]DEPURADO!N138</f>
        <v>0</v>
      </c>
      <c r="J144" s="22">
        <f>+[1]DEPURADO!R138</f>
        <v>0</v>
      </c>
      <c r="K144" s="23">
        <f>+[1]DEPURADO!P138+[1]DEPURADO!Q138</f>
        <v>0</v>
      </c>
      <c r="L144" s="22">
        <v>0</v>
      </c>
      <c r="M144" s="22">
        <v>0</v>
      </c>
      <c r="N144" s="22">
        <f t="shared" si="15"/>
        <v>0</v>
      </c>
      <c r="O144" s="22">
        <f t="shared" si="16"/>
        <v>61650</v>
      </c>
      <c r="P144" s="18">
        <f>IF([1]DEPURADO!H138&gt;1,0,[1]DEPURADO!B138)</f>
        <v>0</v>
      </c>
      <c r="Q144" s="24">
        <f t="shared" si="17"/>
        <v>0</v>
      </c>
      <c r="R144" s="25">
        <f t="shared" si="18"/>
        <v>61650</v>
      </c>
      <c r="S144" s="25">
        <f>+[1]DEPURADO!J138</f>
        <v>0</v>
      </c>
      <c r="T144" s="17" t="s">
        <v>45</v>
      </c>
      <c r="U144" s="25">
        <f>+[1]DEPURADO!I138</f>
        <v>0</v>
      </c>
      <c r="V144" s="24"/>
      <c r="W144" s="17" t="s">
        <v>45</v>
      </c>
      <c r="X144" s="25">
        <f>+[1]DEPURADO!K138+[1]DEPURADO!L138</f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f>+[1]DEPURADO!K138</f>
        <v>0</v>
      </c>
      <c r="AF144" s="24">
        <v>0</v>
      </c>
      <c r="AG144" s="24">
        <f t="shared" si="20"/>
        <v>0</v>
      </c>
      <c r="AH144" s="24">
        <v>0</v>
      </c>
      <c r="AI144" s="24" t="str">
        <f>+[1]DEPURADO!G138</f>
        <v>NO RADICADA</v>
      </c>
      <c r="AJ144" s="26"/>
      <c r="AK144" s="27"/>
    </row>
    <row r="145" spans="1:37" s="28" customFormat="1">
      <c r="A145" s="17">
        <f t="shared" si="14"/>
        <v>137</v>
      </c>
      <c r="B145" s="18" t="s">
        <v>44</v>
      </c>
      <c r="C145" s="17">
        <f>+[1]DEPURADO!A139</f>
        <v>2475</v>
      </c>
      <c r="D145" s="17">
        <f>+[1]DEPURADO!B139</f>
        <v>2475</v>
      </c>
      <c r="E145" s="19">
        <f>+[1]DEPURADO!C139</f>
        <v>44705</v>
      </c>
      <c r="F145" s="20">
        <f>+IF([1]DEPURADO!D139&gt;1,[1]DEPURADO!D139," ")</f>
        <v>44705</v>
      </c>
      <c r="G145" s="21">
        <f>[1]DEPURADO!F139</f>
        <v>12330</v>
      </c>
      <c r="H145" s="22">
        <v>0</v>
      </c>
      <c r="I145" s="22">
        <f>+[1]DEPURADO!M139+[1]DEPURADO!N139</f>
        <v>0</v>
      </c>
      <c r="J145" s="22">
        <f>+[1]DEPURADO!R139</f>
        <v>0</v>
      </c>
      <c r="K145" s="23">
        <f>+[1]DEPURADO!P139+[1]DEPURADO!Q139</f>
        <v>0</v>
      </c>
      <c r="L145" s="22">
        <v>0</v>
      </c>
      <c r="M145" s="22">
        <v>0</v>
      </c>
      <c r="N145" s="22">
        <f t="shared" si="15"/>
        <v>0</v>
      </c>
      <c r="O145" s="22">
        <f t="shared" si="16"/>
        <v>12330</v>
      </c>
      <c r="P145" s="18">
        <f>IF([1]DEPURADO!H139&gt;1,0,[1]DEPURADO!B139)</f>
        <v>0</v>
      </c>
      <c r="Q145" s="24">
        <f t="shared" si="17"/>
        <v>0</v>
      </c>
      <c r="R145" s="25">
        <f t="shared" si="18"/>
        <v>12330</v>
      </c>
      <c r="S145" s="25">
        <f>+[1]DEPURADO!J139</f>
        <v>0</v>
      </c>
      <c r="T145" s="17" t="s">
        <v>45</v>
      </c>
      <c r="U145" s="25">
        <f>+[1]DEPURADO!I139</f>
        <v>0</v>
      </c>
      <c r="V145" s="24"/>
      <c r="W145" s="17" t="s">
        <v>45</v>
      </c>
      <c r="X145" s="25">
        <f>+[1]DEPURADO!K139+[1]DEPURADO!L139</f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f>+[1]DEPURADO!K139</f>
        <v>0</v>
      </c>
      <c r="AF145" s="24">
        <v>0</v>
      </c>
      <c r="AG145" s="24">
        <f t="shared" si="20"/>
        <v>0</v>
      </c>
      <c r="AH145" s="24">
        <v>0</v>
      </c>
      <c r="AI145" s="24" t="str">
        <f>+[1]DEPURADO!G139</f>
        <v>NO RADICADA</v>
      </c>
      <c r="AJ145" s="26"/>
      <c r="AK145" s="27"/>
    </row>
    <row r="146" spans="1:37" s="28" customFormat="1">
      <c r="A146" s="17">
        <f t="shared" si="14"/>
        <v>138</v>
      </c>
      <c r="B146" s="18" t="s">
        <v>44</v>
      </c>
      <c r="C146" s="17">
        <f>+[1]DEPURADO!A140</f>
        <v>2518</v>
      </c>
      <c r="D146" s="17">
        <f>+[1]DEPURADO!B140</f>
        <v>2518</v>
      </c>
      <c r="E146" s="19">
        <f>+[1]DEPURADO!C140</f>
        <v>44705</v>
      </c>
      <c r="F146" s="20">
        <f>+IF([1]DEPURADO!D140&gt;1,[1]DEPURADO!D140," ")</f>
        <v>44705</v>
      </c>
      <c r="G146" s="21">
        <f>[1]DEPURADO!F140</f>
        <v>36990</v>
      </c>
      <c r="H146" s="22">
        <v>0</v>
      </c>
      <c r="I146" s="22">
        <f>+[1]DEPURADO!M140+[1]DEPURADO!N140</f>
        <v>0</v>
      </c>
      <c r="J146" s="22">
        <f>+[1]DEPURADO!R140</f>
        <v>0</v>
      </c>
      <c r="K146" s="23">
        <f>+[1]DEPURADO!P140+[1]DEPURADO!Q140</f>
        <v>0</v>
      </c>
      <c r="L146" s="22">
        <v>0</v>
      </c>
      <c r="M146" s="22">
        <v>0</v>
      </c>
      <c r="N146" s="22">
        <f t="shared" si="15"/>
        <v>0</v>
      </c>
      <c r="O146" s="22">
        <f t="shared" si="16"/>
        <v>36990</v>
      </c>
      <c r="P146" s="18">
        <f>IF([1]DEPURADO!H140&gt;1,0,[1]DEPURADO!B140)</f>
        <v>0</v>
      </c>
      <c r="Q146" s="24">
        <f t="shared" si="17"/>
        <v>0</v>
      </c>
      <c r="R146" s="25">
        <f t="shared" si="18"/>
        <v>36990</v>
      </c>
      <c r="S146" s="25">
        <f>+[1]DEPURADO!J140</f>
        <v>0</v>
      </c>
      <c r="T146" s="17" t="s">
        <v>45</v>
      </c>
      <c r="U146" s="25">
        <f>+[1]DEPURADO!I140</f>
        <v>0</v>
      </c>
      <c r="V146" s="24"/>
      <c r="W146" s="17" t="s">
        <v>45</v>
      </c>
      <c r="X146" s="25">
        <f>+[1]DEPURADO!K140+[1]DEPURADO!L140</f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f>+[1]DEPURADO!K140</f>
        <v>0</v>
      </c>
      <c r="AF146" s="24">
        <v>0</v>
      </c>
      <c r="AG146" s="24">
        <f t="shared" si="20"/>
        <v>0</v>
      </c>
      <c r="AH146" s="24">
        <v>0</v>
      </c>
      <c r="AI146" s="24" t="str">
        <f>+[1]DEPURADO!G140</f>
        <v>NO RADICADA</v>
      </c>
      <c r="AJ146" s="26"/>
      <c r="AK146" s="27"/>
    </row>
    <row r="147" spans="1:37" s="28" customFormat="1">
      <c r="A147" s="17">
        <f t="shared" si="14"/>
        <v>139</v>
      </c>
      <c r="B147" s="18" t="s">
        <v>44</v>
      </c>
      <c r="C147" s="17">
        <f>+[1]DEPURADO!A141</f>
        <v>2609</v>
      </c>
      <c r="D147" s="17">
        <f>+[1]DEPURADO!B141</f>
        <v>2609</v>
      </c>
      <c r="E147" s="19">
        <f>+[1]DEPURADO!C141</f>
        <v>44708</v>
      </c>
      <c r="F147" s="20">
        <f>+IF([1]DEPURADO!D141&gt;1,[1]DEPURADO!D141," ")</f>
        <v>44708</v>
      </c>
      <c r="G147" s="21">
        <f>[1]DEPURADO!F141</f>
        <v>124012</v>
      </c>
      <c r="H147" s="22">
        <v>0</v>
      </c>
      <c r="I147" s="22">
        <f>+[1]DEPURADO!M141+[1]DEPURADO!N141</f>
        <v>0</v>
      </c>
      <c r="J147" s="22">
        <f>+[1]DEPURADO!R141</f>
        <v>0</v>
      </c>
      <c r="K147" s="23">
        <f>+[1]DEPURADO!P141+[1]DEPURADO!Q141</f>
        <v>0</v>
      </c>
      <c r="L147" s="22">
        <v>0</v>
      </c>
      <c r="M147" s="22">
        <v>0</v>
      </c>
      <c r="N147" s="22">
        <f t="shared" si="15"/>
        <v>0</v>
      </c>
      <c r="O147" s="22">
        <f t="shared" si="16"/>
        <v>124012</v>
      </c>
      <c r="P147" s="18">
        <f>IF([1]DEPURADO!H141&gt;1,0,[1]DEPURADO!B141)</f>
        <v>0</v>
      </c>
      <c r="Q147" s="24">
        <f t="shared" si="17"/>
        <v>0</v>
      </c>
      <c r="R147" s="25">
        <f t="shared" si="18"/>
        <v>124012</v>
      </c>
      <c r="S147" s="25">
        <f>+[1]DEPURADO!J141</f>
        <v>0</v>
      </c>
      <c r="T147" s="17" t="s">
        <v>45</v>
      </c>
      <c r="U147" s="25">
        <f>+[1]DEPURADO!I141</f>
        <v>0</v>
      </c>
      <c r="V147" s="24"/>
      <c r="W147" s="17" t="s">
        <v>45</v>
      </c>
      <c r="X147" s="25">
        <f>+[1]DEPURADO!K141+[1]DEPURADO!L141</f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f>+[1]DEPURADO!K141</f>
        <v>0</v>
      </c>
      <c r="AF147" s="24">
        <v>0</v>
      </c>
      <c r="AG147" s="24">
        <f t="shared" si="20"/>
        <v>0</v>
      </c>
      <c r="AH147" s="24">
        <v>0</v>
      </c>
      <c r="AI147" s="24" t="str">
        <f>+[1]DEPURADO!G141</f>
        <v>NO RADICADA</v>
      </c>
      <c r="AJ147" s="26"/>
      <c r="AK147" s="27"/>
    </row>
    <row r="148" spans="1:37" s="28" customFormat="1">
      <c r="A148" s="17">
        <f t="shared" si="14"/>
        <v>140</v>
      </c>
      <c r="B148" s="18" t="s">
        <v>44</v>
      </c>
      <c r="C148" s="17">
        <f>+[1]DEPURADO!A142</f>
        <v>2616</v>
      </c>
      <c r="D148" s="17">
        <f>+[1]DEPURADO!B142</f>
        <v>2616</v>
      </c>
      <c r="E148" s="19">
        <f>+[1]DEPURADO!C142</f>
        <v>44709</v>
      </c>
      <c r="F148" s="20">
        <f>+IF([1]DEPURADO!D142&gt;1,[1]DEPURADO!D142," ")</f>
        <v>44709</v>
      </c>
      <c r="G148" s="21">
        <f>[1]DEPURADO!F142</f>
        <v>240494</v>
      </c>
      <c r="H148" s="22">
        <v>0</v>
      </c>
      <c r="I148" s="22">
        <f>+[1]DEPURADO!M142+[1]DEPURADO!N142</f>
        <v>0</v>
      </c>
      <c r="J148" s="22">
        <f>+[1]DEPURADO!R142</f>
        <v>0</v>
      </c>
      <c r="K148" s="23">
        <f>+[1]DEPURADO!P142+[1]DEPURADO!Q142</f>
        <v>0</v>
      </c>
      <c r="L148" s="22">
        <v>0</v>
      </c>
      <c r="M148" s="22">
        <v>0</v>
      </c>
      <c r="N148" s="22">
        <f t="shared" si="15"/>
        <v>0</v>
      </c>
      <c r="O148" s="22">
        <f t="shared" si="16"/>
        <v>240494</v>
      </c>
      <c r="P148" s="18">
        <f>IF([1]DEPURADO!H142&gt;1,0,[1]DEPURADO!B142)</f>
        <v>0</v>
      </c>
      <c r="Q148" s="24">
        <f t="shared" si="17"/>
        <v>0</v>
      </c>
      <c r="R148" s="25">
        <f t="shared" si="18"/>
        <v>240494</v>
      </c>
      <c r="S148" s="25">
        <f>+[1]DEPURADO!J142</f>
        <v>0</v>
      </c>
      <c r="T148" s="17" t="s">
        <v>45</v>
      </c>
      <c r="U148" s="25">
        <f>+[1]DEPURADO!I142</f>
        <v>0</v>
      </c>
      <c r="V148" s="24"/>
      <c r="W148" s="17" t="s">
        <v>45</v>
      </c>
      <c r="X148" s="25">
        <f>+[1]DEPURADO!K142+[1]DEPURADO!L142</f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f>+[1]DEPURADO!K142</f>
        <v>0</v>
      </c>
      <c r="AF148" s="24">
        <v>0</v>
      </c>
      <c r="AG148" s="24">
        <f t="shared" si="20"/>
        <v>0</v>
      </c>
      <c r="AH148" s="24">
        <v>0</v>
      </c>
      <c r="AI148" s="24" t="str">
        <f>+[1]DEPURADO!G142</f>
        <v>NO RADICADA</v>
      </c>
      <c r="AJ148" s="26"/>
      <c r="AK148" s="27"/>
    </row>
    <row r="149" spans="1:37" s="28" customFormat="1">
      <c r="A149" s="17">
        <f t="shared" si="14"/>
        <v>141</v>
      </c>
      <c r="B149" s="18" t="s">
        <v>44</v>
      </c>
      <c r="C149" s="17">
        <f>+[1]DEPURADO!A143</f>
        <v>2695</v>
      </c>
      <c r="D149" s="17">
        <f>+[1]DEPURADO!B143</f>
        <v>2695</v>
      </c>
      <c r="E149" s="19">
        <f>+[1]DEPURADO!C143</f>
        <v>44716</v>
      </c>
      <c r="F149" s="20">
        <f>+IF([1]DEPURADO!D143&gt;1,[1]DEPURADO!D143," ")</f>
        <v>44716</v>
      </c>
      <c r="G149" s="21">
        <f>[1]DEPURADO!F143</f>
        <v>161881</v>
      </c>
      <c r="H149" s="22">
        <v>0</v>
      </c>
      <c r="I149" s="22">
        <f>+[1]DEPURADO!M143+[1]DEPURADO!N143</f>
        <v>0</v>
      </c>
      <c r="J149" s="22">
        <f>+[1]DEPURADO!R143</f>
        <v>0</v>
      </c>
      <c r="K149" s="23">
        <f>+[1]DEPURADO!P143+[1]DEPURADO!Q143</f>
        <v>0</v>
      </c>
      <c r="L149" s="22">
        <v>0</v>
      </c>
      <c r="M149" s="22">
        <v>0</v>
      </c>
      <c r="N149" s="22">
        <f t="shared" si="15"/>
        <v>0</v>
      </c>
      <c r="O149" s="22">
        <f t="shared" si="16"/>
        <v>161881</v>
      </c>
      <c r="P149" s="18">
        <f>IF([1]DEPURADO!H143&gt;1,0,[1]DEPURADO!B143)</f>
        <v>0</v>
      </c>
      <c r="Q149" s="24">
        <f t="shared" si="17"/>
        <v>0</v>
      </c>
      <c r="R149" s="25">
        <f t="shared" si="18"/>
        <v>161881</v>
      </c>
      <c r="S149" s="25">
        <f>+[1]DEPURADO!J143</f>
        <v>0</v>
      </c>
      <c r="T149" s="17" t="s">
        <v>45</v>
      </c>
      <c r="U149" s="25">
        <f>+[1]DEPURADO!I143</f>
        <v>0</v>
      </c>
      <c r="V149" s="24"/>
      <c r="W149" s="17" t="s">
        <v>45</v>
      </c>
      <c r="X149" s="25">
        <f>+[1]DEPURADO!K143+[1]DEPURADO!L143</f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f>+[1]DEPURADO!K143</f>
        <v>0</v>
      </c>
      <c r="AF149" s="24">
        <v>0</v>
      </c>
      <c r="AG149" s="24">
        <f t="shared" si="20"/>
        <v>0</v>
      </c>
      <c r="AH149" s="24">
        <v>0</v>
      </c>
      <c r="AI149" s="24" t="str">
        <f>+[1]DEPURADO!G143</f>
        <v>NO RADICADA</v>
      </c>
      <c r="AJ149" s="26"/>
      <c r="AK149" s="27"/>
    </row>
    <row r="150" spans="1:37" s="28" customFormat="1">
      <c r="A150" s="17">
        <f t="shared" si="14"/>
        <v>142</v>
      </c>
      <c r="B150" s="18" t="s">
        <v>44</v>
      </c>
      <c r="C150" s="17">
        <f>+[1]DEPURADO!A144</f>
        <v>2705</v>
      </c>
      <c r="D150" s="17">
        <f>+[1]DEPURADO!B144</f>
        <v>2705</v>
      </c>
      <c r="E150" s="19">
        <f>+[1]DEPURADO!C144</f>
        <v>44717</v>
      </c>
      <c r="F150" s="20">
        <f>+IF([1]DEPURADO!D144&gt;1,[1]DEPURADO!D144," ")</f>
        <v>44717</v>
      </c>
      <c r="G150" s="21">
        <f>[1]DEPURADO!F144</f>
        <v>75640</v>
      </c>
      <c r="H150" s="22">
        <v>0</v>
      </c>
      <c r="I150" s="22">
        <f>+[1]DEPURADO!M144+[1]DEPURADO!N144</f>
        <v>0</v>
      </c>
      <c r="J150" s="22">
        <f>+[1]DEPURADO!R144</f>
        <v>0</v>
      </c>
      <c r="K150" s="23">
        <f>+[1]DEPURADO!P144+[1]DEPURADO!Q144</f>
        <v>0</v>
      </c>
      <c r="L150" s="22">
        <v>0</v>
      </c>
      <c r="M150" s="22">
        <v>0</v>
      </c>
      <c r="N150" s="22">
        <f t="shared" si="15"/>
        <v>0</v>
      </c>
      <c r="O150" s="22">
        <f t="shared" si="16"/>
        <v>75640</v>
      </c>
      <c r="P150" s="18">
        <f>IF([1]DEPURADO!H144&gt;1,0,[1]DEPURADO!B144)</f>
        <v>0</v>
      </c>
      <c r="Q150" s="24">
        <f t="shared" si="17"/>
        <v>0</v>
      </c>
      <c r="R150" s="25">
        <f t="shared" si="18"/>
        <v>75640</v>
      </c>
      <c r="S150" s="25">
        <f>+[1]DEPURADO!J144</f>
        <v>0</v>
      </c>
      <c r="T150" s="17" t="s">
        <v>45</v>
      </c>
      <c r="U150" s="25">
        <f>+[1]DEPURADO!I144</f>
        <v>0</v>
      </c>
      <c r="V150" s="24"/>
      <c r="W150" s="17" t="s">
        <v>45</v>
      </c>
      <c r="X150" s="25">
        <f>+[1]DEPURADO!K144+[1]DEPURADO!L144</f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f>+[1]DEPURADO!K144</f>
        <v>0</v>
      </c>
      <c r="AF150" s="24">
        <v>0</v>
      </c>
      <c r="AG150" s="24">
        <f t="shared" si="20"/>
        <v>0</v>
      </c>
      <c r="AH150" s="24">
        <v>0</v>
      </c>
      <c r="AI150" s="24" t="str">
        <f>+[1]DEPURADO!G144</f>
        <v>NO RADICADA</v>
      </c>
      <c r="AJ150" s="26"/>
      <c r="AK150" s="27"/>
    </row>
    <row r="151" spans="1:37" s="28" customFormat="1">
      <c r="A151" s="17">
        <f t="shared" si="14"/>
        <v>143</v>
      </c>
      <c r="B151" s="18" t="s">
        <v>44</v>
      </c>
      <c r="C151" s="17">
        <f>+[1]DEPURADO!A145</f>
        <v>2710</v>
      </c>
      <c r="D151" s="17">
        <f>+[1]DEPURADO!B145</f>
        <v>2710</v>
      </c>
      <c r="E151" s="19">
        <f>+[1]DEPURADO!C145</f>
        <v>44718</v>
      </c>
      <c r="F151" s="20">
        <f>+IF([1]DEPURADO!D145&gt;1,[1]DEPURADO!D145," ")</f>
        <v>44718</v>
      </c>
      <c r="G151" s="21">
        <f>[1]DEPURADO!F145</f>
        <v>39887</v>
      </c>
      <c r="H151" s="22">
        <v>0</v>
      </c>
      <c r="I151" s="22">
        <f>+[1]DEPURADO!M145+[1]DEPURADO!N145</f>
        <v>0</v>
      </c>
      <c r="J151" s="22">
        <f>+[1]DEPURADO!R145</f>
        <v>0</v>
      </c>
      <c r="K151" s="23">
        <f>+[1]DEPURADO!P145+[1]DEPURADO!Q145</f>
        <v>0</v>
      </c>
      <c r="L151" s="22">
        <v>0</v>
      </c>
      <c r="M151" s="22">
        <v>0</v>
      </c>
      <c r="N151" s="22">
        <f t="shared" si="15"/>
        <v>0</v>
      </c>
      <c r="O151" s="22">
        <f t="shared" si="16"/>
        <v>39887</v>
      </c>
      <c r="P151" s="18">
        <f>IF([1]DEPURADO!H145&gt;1,0,[1]DEPURADO!B145)</f>
        <v>0</v>
      </c>
      <c r="Q151" s="24">
        <f t="shared" si="17"/>
        <v>0</v>
      </c>
      <c r="R151" s="25">
        <f t="shared" si="18"/>
        <v>39887</v>
      </c>
      <c r="S151" s="25">
        <f>+[1]DEPURADO!J145</f>
        <v>0</v>
      </c>
      <c r="T151" s="17" t="s">
        <v>45</v>
      </c>
      <c r="U151" s="25">
        <f>+[1]DEPURADO!I145</f>
        <v>0</v>
      </c>
      <c r="V151" s="24"/>
      <c r="W151" s="17" t="s">
        <v>45</v>
      </c>
      <c r="X151" s="25">
        <f>+[1]DEPURADO!K145+[1]DEPURADO!L145</f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f>+[1]DEPURADO!K145</f>
        <v>0</v>
      </c>
      <c r="AF151" s="24">
        <v>0</v>
      </c>
      <c r="AG151" s="24">
        <f t="shared" si="20"/>
        <v>0</v>
      </c>
      <c r="AH151" s="24">
        <v>0</v>
      </c>
      <c r="AI151" s="24" t="str">
        <f>+[1]DEPURADO!G145</f>
        <v>NO RADICADA</v>
      </c>
      <c r="AJ151" s="26"/>
      <c r="AK151" s="27"/>
    </row>
    <row r="152" spans="1:37" s="28" customFormat="1">
      <c r="A152" s="17">
        <f t="shared" si="14"/>
        <v>144</v>
      </c>
      <c r="B152" s="18" t="s">
        <v>44</v>
      </c>
      <c r="C152" s="17">
        <f>+[1]DEPURADO!A146</f>
        <v>2751</v>
      </c>
      <c r="D152" s="17">
        <f>+[1]DEPURADO!B146</f>
        <v>2751</v>
      </c>
      <c r="E152" s="19">
        <f>+[1]DEPURADO!C146</f>
        <v>44723</v>
      </c>
      <c r="F152" s="20">
        <f>+IF([1]DEPURADO!D146&gt;1,[1]DEPURADO!D146," ")</f>
        <v>44723</v>
      </c>
      <c r="G152" s="21">
        <f>[1]DEPURADO!F146</f>
        <v>65700</v>
      </c>
      <c r="H152" s="22">
        <v>0</v>
      </c>
      <c r="I152" s="22">
        <f>+[1]DEPURADO!M146+[1]DEPURADO!N146</f>
        <v>0</v>
      </c>
      <c r="J152" s="22">
        <f>+[1]DEPURADO!R146</f>
        <v>0</v>
      </c>
      <c r="K152" s="23">
        <f>+[1]DEPURADO!P146+[1]DEPURADO!Q146</f>
        <v>0</v>
      </c>
      <c r="L152" s="22">
        <v>0</v>
      </c>
      <c r="M152" s="22">
        <v>0</v>
      </c>
      <c r="N152" s="22">
        <f t="shared" si="15"/>
        <v>0</v>
      </c>
      <c r="O152" s="22">
        <f t="shared" si="16"/>
        <v>65700</v>
      </c>
      <c r="P152" s="18">
        <f>IF([1]DEPURADO!H146&gt;1,0,[1]DEPURADO!B146)</f>
        <v>0</v>
      </c>
      <c r="Q152" s="24">
        <f t="shared" si="17"/>
        <v>0</v>
      </c>
      <c r="R152" s="25">
        <f t="shared" si="18"/>
        <v>65700</v>
      </c>
      <c r="S152" s="25">
        <f>+[1]DEPURADO!J146</f>
        <v>0</v>
      </c>
      <c r="T152" s="17" t="s">
        <v>45</v>
      </c>
      <c r="U152" s="25">
        <f>+[1]DEPURADO!I146</f>
        <v>0</v>
      </c>
      <c r="V152" s="24"/>
      <c r="W152" s="17" t="s">
        <v>45</v>
      </c>
      <c r="X152" s="25">
        <f>+[1]DEPURADO!K146+[1]DEPURADO!L146</f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f>+[1]DEPURADO!K146</f>
        <v>0</v>
      </c>
      <c r="AF152" s="24">
        <v>0</v>
      </c>
      <c r="AG152" s="24">
        <f t="shared" si="20"/>
        <v>0</v>
      </c>
      <c r="AH152" s="24">
        <v>0</v>
      </c>
      <c r="AI152" s="24" t="str">
        <f>+[1]DEPURADO!G146</f>
        <v>NO RADICADA</v>
      </c>
      <c r="AJ152" s="26"/>
      <c r="AK152" s="27"/>
    </row>
    <row r="153" spans="1:37" s="28" customFormat="1">
      <c r="A153" s="17">
        <f t="shared" si="14"/>
        <v>145</v>
      </c>
      <c r="B153" s="18" t="s">
        <v>44</v>
      </c>
      <c r="C153" s="17">
        <f>+[1]DEPURADO!A147</f>
        <v>2756</v>
      </c>
      <c r="D153" s="17">
        <f>+[1]DEPURADO!B147</f>
        <v>2756</v>
      </c>
      <c r="E153" s="19">
        <f>+[1]DEPURADO!C147</f>
        <v>44724</v>
      </c>
      <c r="F153" s="20">
        <f>+IF([1]DEPURADO!D147&gt;1,[1]DEPURADO!D147," ")</f>
        <v>44724</v>
      </c>
      <c r="G153" s="21">
        <f>[1]DEPURADO!F147</f>
        <v>2527809</v>
      </c>
      <c r="H153" s="22">
        <v>0</v>
      </c>
      <c r="I153" s="22">
        <f>+[1]DEPURADO!M147+[1]DEPURADO!N147</f>
        <v>0</v>
      </c>
      <c r="J153" s="22">
        <f>+[1]DEPURADO!R147</f>
        <v>0</v>
      </c>
      <c r="K153" s="23">
        <f>+[1]DEPURADO!P147+[1]DEPURADO!Q147</f>
        <v>0</v>
      </c>
      <c r="L153" s="22">
        <v>0</v>
      </c>
      <c r="M153" s="22">
        <v>0</v>
      </c>
      <c r="N153" s="22">
        <f t="shared" si="15"/>
        <v>0</v>
      </c>
      <c r="O153" s="22">
        <f t="shared" si="16"/>
        <v>2527809</v>
      </c>
      <c r="P153" s="18">
        <f>IF([1]DEPURADO!H147&gt;1,0,[1]DEPURADO!B147)</f>
        <v>0</v>
      </c>
      <c r="Q153" s="24">
        <f t="shared" si="17"/>
        <v>0</v>
      </c>
      <c r="R153" s="25">
        <f t="shared" si="18"/>
        <v>2527809</v>
      </c>
      <c r="S153" s="25">
        <f>+[1]DEPURADO!J147</f>
        <v>0</v>
      </c>
      <c r="T153" s="17" t="s">
        <v>45</v>
      </c>
      <c r="U153" s="25">
        <f>+[1]DEPURADO!I147</f>
        <v>0</v>
      </c>
      <c r="V153" s="24"/>
      <c r="W153" s="17" t="s">
        <v>45</v>
      </c>
      <c r="X153" s="25">
        <f>+[1]DEPURADO!K147+[1]DEPURADO!L147</f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f>+[1]DEPURADO!K147</f>
        <v>0</v>
      </c>
      <c r="AF153" s="24">
        <v>0</v>
      </c>
      <c r="AG153" s="24">
        <f t="shared" si="20"/>
        <v>0</v>
      </c>
      <c r="AH153" s="24">
        <v>0</v>
      </c>
      <c r="AI153" s="24" t="str">
        <f>+[1]DEPURADO!G147</f>
        <v>NO RADICADA</v>
      </c>
      <c r="AJ153" s="26"/>
      <c r="AK153" s="27"/>
    </row>
    <row r="154" spans="1:37" s="28" customFormat="1">
      <c r="A154" s="17">
        <f t="shared" si="14"/>
        <v>146</v>
      </c>
      <c r="B154" s="18" t="s">
        <v>44</v>
      </c>
      <c r="C154" s="17">
        <f>+[1]DEPURADO!A148</f>
        <v>2898</v>
      </c>
      <c r="D154" s="17">
        <f>+[1]DEPURADO!B148</f>
        <v>2898</v>
      </c>
      <c r="E154" s="19">
        <f>+[1]DEPURADO!C148</f>
        <v>44737</v>
      </c>
      <c r="F154" s="20">
        <f>+IF([1]DEPURADO!D148&gt;1,[1]DEPURADO!D148," ")</f>
        <v>44737</v>
      </c>
      <c r="G154" s="21">
        <f>[1]DEPURADO!F148</f>
        <v>2615493</v>
      </c>
      <c r="H154" s="22">
        <v>0</v>
      </c>
      <c r="I154" s="22">
        <f>+[1]DEPURADO!M148+[1]DEPURADO!N148</f>
        <v>0</v>
      </c>
      <c r="J154" s="22">
        <f>+[1]DEPURADO!R148</f>
        <v>0</v>
      </c>
      <c r="K154" s="23">
        <f>+[1]DEPURADO!P148+[1]DEPURADO!Q148</f>
        <v>0</v>
      </c>
      <c r="L154" s="22">
        <v>0</v>
      </c>
      <c r="M154" s="22">
        <v>0</v>
      </c>
      <c r="N154" s="22">
        <f t="shared" si="15"/>
        <v>0</v>
      </c>
      <c r="O154" s="22">
        <f t="shared" si="16"/>
        <v>2615493</v>
      </c>
      <c r="P154" s="18">
        <f>IF([1]DEPURADO!H148&gt;1,0,[1]DEPURADO!B148)</f>
        <v>0</v>
      </c>
      <c r="Q154" s="24">
        <f t="shared" si="17"/>
        <v>0</v>
      </c>
      <c r="R154" s="25">
        <f t="shared" si="18"/>
        <v>2615493</v>
      </c>
      <c r="S154" s="25">
        <f>+[1]DEPURADO!J148</f>
        <v>0</v>
      </c>
      <c r="T154" s="17" t="s">
        <v>45</v>
      </c>
      <c r="U154" s="25">
        <f>+[1]DEPURADO!I148</f>
        <v>0</v>
      </c>
      <c r="V154" s="24"/>
      <c r="W154" s="17" t="s">
        <v>45</v>
      </c>
      <c r="X154" s="25">
        <f>+[1]DEPURADO!K148+[1]DEPURADO!L148</f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f>+[1]DEPURADO!K148</f>
        <v>0</v>
      </c>
      <c r="AF154" s="24">
        <v>0</v>
      </c>
      <c r="AG154" s="24">
        <f t="shared" si="20"/>
        <v>0</v>
      </c>
      <c r="AH154" s="24">
        <v>0</v>
      </c>
      <c r="AI154" s="24" t="str">
        <f>+[1]DEPURADO!G148</f>
        <v>NO RADICADA</v>
      </c>
      <c r="AJ154" s="26"/>
      <c r="AK154" s="27"/>
    </row>
    <row r="155" spans="1:37" s="28" customFormat="1">
      <c r="A155" s="17">
        <f t="shared" si="14"/>
        <v>147</v>
      </c>
      <c r="B155" s="18" t="s">
        <v>44</v>
      </c>
      <c r="C155" s="17">
        <f>+[1]DEPURADO!A149</f>
        <v>2963</v>
      </c>
      <c r="D155" s="17">
        <f>+[1]DEPURADO!B149</f>
        <v>2963</v>
      </c>
      <c r="E155" s="19">
        <f>+[1]DEPURADO!C149</f>
        <v>44742</v>
      </c>
      <c r="F155" s="20">
        <f>+IF([1]DEPURADO!D149&gt;1,[1]DEPURADO!D149," ")</f>
        <v>44742</v>
      </c>
      <c r="G155" s="21">
        <f>[1]DEPURADO!F149</f>
        <v>12330</v>
      </c>
      <c r="H155" s="22">
        <v>0</v>
      </c>
      <c r="I155" s="22">
        <f>+[1]DEPURADO!M149+[1]DEPURADO!N149</f>
        <v>0</v>
      </c>
      <c r="J155" s="22">
        <f>+[1]DEPURADO!R149</f>
        <v>0</v>
      </c>
      <c r="K155" s="23">
        <f>+[1]DEPURADO!P149+[1]DEPURADO!Q149</f>
        <v>0</v>
      </c>
      <c r="L155" s="22">
        <v>0</v>
      </c>
      <c r="M155" s="22">
        <v>0</v>
      </c>
      <c r="N155" s="22">
        <f t="shared" si="15"/>
        <v>0</v>
      </c>
      <c r="O155" s="22">
        <f t="shared" si="16"/>
        <v>12330</v>
      </c>
      <c r="P155" s="18">
        <f>IF([1]DEPURADO!H149&gt;1,0,[1]DEPURADO!B149)</f>
        <v>0</v>
      </c>
      <c r="Q155" s="24">
        <f t="shared" si="17"/>
        <v>0</v>
      </c>
      <c r="R155" s="25">
        <f t="shared" si="18"/>
        <v>12330</v>
      </c>
      <c r="S155" s="25">
        <f>+[1]DEPURADO!J149</f>
        <v>0</v>
      </c>
      <c r="T155" s="17" t="s">
        <v>45</v>
      </c>
      <c r="U155" s="25">
        <f>+[1]DEPURADO!I149</f>
        <v>0</v>
      </c>
      <c r="V155" s="24"/>
      <c r="W155" s="17" t="s">
        <v>45</v>
      </c>
      <c r="X155" s="25">
        <f>+[1]DEPURADO!K149+[1]DEPURADO!L149</f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f>+[1]DEPURADO!K149</f>
        <v>0</v>
      </c>
      <c r="AF155" s="24">
        <v>0</v>
      </c>
      <c r="AG155" s="24">
        <f t="shared" si="20"/>
        <v>0</v>
      </c>
      <c r="AH155" s="24">
        <v>0</v>
      </c>
      <c r="AI155" s="24" t="str">
        <f>+[1]DEPURADO!G149</f>
        <v>NO RADICADA</v>
      </c>
      <c r="AJ155" s="26"/>
      <c r="AK155" s="27"/>
    </row>
    <row r="156" spans="1:37" s="28" customFormat="1">
      <c r="A156" s="17">
        <f t="shared" si="14"/>
        <v>148</v>
      </c>
      <c r="B156" s="18" t="s">
        <v>44</v>
      </c>
      <c r="C156" s="17">
        <f>+[1]DEPURADO!A150</f>
        <v>2981</v>
      </c>
      <c r="D156" s="17">
        <f>+[1]DEPURADO!B150</f>
        <v>2981</v>
      </c>
      <c r="E156" s="19">
        <f>+[1]DEPURADO!C150</f>
        <v>44742</v>
      </c>
      <c r="F156" s="20">
        <f>+IF([1]DEPURADO!D150&gt;1,[1]DEPURADO!D150," ")</f>
        <v>44742</v>
      </c>
      <c r="G156" s="21">
        <f>[1]DEPURADO!F150</f>
        <v>24660</v>
      </c>
      <c r="H156" s="22">
        <v>0</v>
      </c>
      <c r="I156" s="22">
        <f>+[1]DEPURADO!M150+[1]DEPURADO!N150</f>
        <v>0</v>
      </c>
      <c r="J156" s="22">
        <f>+[1]DEPURADO!R150</f>
        <v>0</v>
      </c>
      <c r="K156" s="23">
        <f>+[1]DEPURADO!P150+[1]DEPURADO!Q150</f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24660</v>
      </c>
      <c r="P156" s="18">
        <f>IF([1]DEPURADO!H150&gt;1,0,[1]DEPURADO!B150)</f>
        <v>0</v>
      </c>
      <c r="Q156" s="24">
        <f t="shared" si="17"/>
        <v>0</v>
      </c>
      <c r="R156" s="25">
        <f t="shared" si="18"/>
        <v>24660</v>
      </c>
      <c r="S156" s="25">
        <f>+[1]DEPURADO!J150</f>
        <v>0</v>
      </c>
      <c r="T156" s="17" t="s">
        <v>45</v>
      </c>
      <c r="U156" s="25">
        <f>+[1]DEPURADO!I150</f>
        <v>0</v>
      </c>
      <c r="V156" s="24"/>
      <c r="W156" s="17" t="s">
        <v>45</v>
      </c>
      <c r="X156" s="25">
        <f>+[1]DEPURADO!K150+[1]DEPURADO!L150</f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f>+[1]DEPURADO!K150</f>
        <v>0</v>
      </c>
      <c r="AF156" s="24">
        <v>0</v>
      </c>
      <c r="AG156" s="24">
        <f t="shared" si="20"/>
        <v>0</v>
      </c>
      <c r="AH156" s="24">
        <v>0</v>
      </c>
      <c r="AI156" s="24" t="str">
        <f>+[1]DEPURADO!G150</f>
        <v>NO RADICADA</v>
      </c>
      <c r="AJ156" s="26"/>
      <c r="AK156" s="27"/>
    </row>
    <row r="157" spans="1:37" s="28" customFormat="1">
      <c r="A157" s="17">
        <f t="shared" si="14"/>
        <v>149</v>
      </c>
      <c r="B157" s="18" t="s">
        <v>44</v>
      </c>
      <c r="C157" s="17">
        <f>+[1]DEPURADO!A151</f>
        <v>2990</v>
      </c>
      <c r="D157" s="17">
        <f>+[1]DEPURADO!B151</f>
        <v>2990</v>
      </c>
      <c r="E157" s="19">
        <f>+[1]DEPURADO!C151</f>
        <v>44742</v>
      </c>
      <c r="F157" s="20">
        <f>+IF([1]DEPURADO!D151&gt;1,[1]DEPURADO!D151," ")</f>
        <v>44742</v>
      </c>
      <c r="G157" s="21">
        <f>[1]DEPURADO!F151</f>
        <v>36990</v>
      </c>
      <c r="H157" s="22">
        <v>0</v>
      </c>
      <c r="I157" s="22">
        <f>+[1]DEPURADO!M151+[1]DEPURADO!N151</f>
        <v>0</v>
      </c>
      <c r="J157" s="22">
        <f>+[1]DEPURADO!R151</f>
        <v>0</v>
      </c>
      <c r="K157" s="23">
        <f>+[1]DEPURADO!P151+[1]DEPURADO!Q151</f>
        <v>0</v>
      </c>
      <c r="L157" s="22">
        <v>0</v>
      </c>
      <c r="M157" s="22">
        <v>0</v>
      </c>
      <c r="N157" s="22">
        <f t="shared" si="15"/>
        <v>0</v>
      </c>
      <c r="O157" s="22">
        <f t="shared" si="16"/>
        <v>36990</v>
      </c>
      <c r="P157" s="18">
        <f>IF([1]DEPURADO!H151&gt;1,0,[1]DEPURADO!B151)</f>
        <v>0</v>
      </c>
      <c r="Q157" s="24">
        <f t="shared" si="17"/>
        <v>0</v>
      </c>
      <c r="R157" s="25">
        <f t="shared" si="18"/>
        <v>36990</v>
      </c>
      <c r="S157" s="25">
        <f>+[1]DEPURADO!J151</f>
        <v>0</v>
      </c>
      <c r="T157" s="17" t="s">
        <v>45</v>
      </c>
      <c r="U157" s="25">
        <f>+[1]DEPURADO!I151</f>
        <v>0</v>
      </c>
      <c r="V157" s="24"/>
      <c r="W157" s="17" t="s">
        <v>45</v>
      </c>
      <c r="X157" s="25">
        <f>+[1]DEPURADO!K151+[1]DEPURADO!L151</f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f>+[1]DEPURADO!K151</f>
        <v>0</v>
      </c>
      <c r="AF157" s="24">
        <v>0</v>
      </c>
      <c r="AG157" s="24">
        <f t="shared" si="20"/>
        <v>0</v>
      </c>
      <c r="AH157" s="24">
        <v>0</v>
      </c>
      <c r="AI157" s="24" t="str">
        <f>+[1]DEPURADO!G151</f>
        <v>NO RADICADA</v>
      </c>
      <c r="AJ157" s="26"/>
      <c r="AK157" s="27"/>
    </row>
    <row r="158" spans="1:37" s="28" customFormat="1">
      <c r="A158" s="17">
        <f t="shared" si="14"/>
        <v>150</v>
      </c>
      <c r="B158" s="18" t="s">
        <v>44</v>
      </c>
      <c r="C158" s="17">
        <f>+[1]DEPURADO!A152</f>
        <v>4227</v>
      </c>
      <c r="D158" s="17">
        <f>+[1]DEPURADO!B152</f>
        <v>4227</v>
      </c>
      <c r="E158" s="19">
        <f>+[1]DEPURADO!C152</f>
        <v>44847</v>
      </c>
      <c r="F158" s="20">
        <f>+IF([1]DEPURADO!D152&gt;1,[1]DEPURADO!D152," ")</f>
        <v>44847</v>
      </c>
      <c r="G158" s="21">
        <f>[1]DEPURADO!F152</f>
        <v>126979</v>
      </c>
      <c r="H158" s="22">
        <v>0</v>
      </c>
      <c r="I158" s="22">
        <f>+[1]DEPURADO!M152+[1]DEPURADO!N152</f>
        <v>0</v>
      </c>
      <c r="J158" s="22">
        <f>+[1]DEPURADO!R152</f>
        <v>0</v>
      </c>
      <c r="K158" s="23">
        <f>+[1]DEPURADO!P152+[1]DEPURADO!Q152</f>
        <v>0</v>
      </c>
      <c r="L158" s="22">
        <v>0</v>
      </c>
      <c r="M158" s="22">
        <v>0</v>
      </c>
      <c r="N158" s="22">
        <f t="shared" si="15"/>
        <v>0</v>
      </c>
      <c r="O158" s="22">
        <f t="shared" si="16"/>
        <v>126979</v>
      </c>
      <c r="P158" s="18">
        <f>IF([1]DEPURADO!H152&gt;1,0,[1]DEPURADO!B152)</f>
        <v>0</v>
      </c>
      <c r="Q158" s="24">
        <f t="shared" si="17"/>
        <v>0</v>
      </c>
      <c r="R158" s="25">
        <f t="shared" si="18"/>
        <v>126979</v>
      </c>
      <c r="S158" s="25">
        <f>+[1]DEPURADO!J152</f>
        <v>0</v>
      </c>
      <c r="T158" s="17" t="s">
        <v>45</v>
      </c>
      <c r="U158" s="25">
        <f>+[1]DEPURADO!I152</f>
        <v>0</v>
      </c>
      <c r="V158" s="24"/>
      <c r="W158" s="17" t="s">
        <v>45</v>
      </c>
      <c r="X158" s="25">
        <f>+[1]DEPURADO!K152+[1]DEPURADO!L152</f>
        <v>0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f>+[1]DEPURADO!K152</f>
        <v>0</v>
      </c>
      <c r="AF158" s="24">
        <v>0</v>
      </c>
      <c r="AG158" s="24">
        <f t="shared" si="20"/>
        <v>0</v>
      </c>
      <c r="AH158" s="24">
        <v>0</v>
      </c>
      <c r="AI158" s="24" t="str">
        <f>+[1]DEPURADO!G152</f>
        <v>NO RADICADA</v>
      </c>
      <c r="AJ158" s="26"/>
      <c r="AK158" s="27"/>
    </row>
    <row r="159" spans="1:37" s="28" customFormat="1">
      <c r="A159" s="17">
        <f t="shared" si="14"/>
        <v>151</v>
      </c>
      <c r="B159" s="18" t="s">
        <v>44</v>
      </c>
      <c r="C159" s="17">
        <f>+[1]DEPURADO!A153</f>
        <v>4238</v>
      </c>
      <c r="D159" s="17">
        <f>+[1]DEPURADO!B153</f>
        <v>4238</v>
      </c>
      <c r="E159" s="19">
        <f>+[1]DEPURADO!C153</f>
        <v>44849</v>
      </c>
      <c r="F159" s="20">
        <f>+IF([1]DEPURADO!D153&gt;1,[1]DEPURADO!D153," ")</f>
        <v>44849</v>
      </c>
      <c r="G159" s="21">
        <f>[1]DEPURADO!F153</f>
        <v>313675</v>
      </c>
      <c r="H159" s="22">
        <v>0</v>
      </c>
      <c r="I159" s="22">
        <f>+[1]DEPURADO!M153+[1]DEPURADO!N153</f>
        <v>0</v>
      </c>
      <c r="J159" s="22">
        <f>+[1]DEPURADO!R153</f>
        <v>0</v>
      </c>
      <c r="K159" s="23">
        <f>+[1]DEPURADO!P153+[1]DEPURADO!Q153</f>
        <v>0</v>
      </c>
      <c r="L159" s="22">
        <v>0</v>
      </c>
      <c r="M159" s="22">
        <v>0</v>
      </c>
      <c r="N159" s="22">
        <f t="shared" si="15"/>
        <v>0</v>
      </c>
      <c r="O159" s="22">
        <f t="shared" si="16"/>
        <v>313675</v>
      </c>
      <c r="P159" s="18">
        <f>IF([1]DEPURADO!H153&gt;1,0,[1]DEPURADO!B153)</f>
        <v>0</v>
      </c>
      <c r="Q159" s="24">
        <f t="shared" si="17"/>
        <v>0</v>
      </c>
      <c r="R159" s="25">
        <f t="shared" si="18"/>
        <v>313675</v>
      </c>
      <c r="S159" s="25">
        <f>+[1]DEPURADO!J153</f>
        <v>0</v>
      </c>
      <c r="T159" s="17" t="s">
        <v>45</v>
      </c>
      <c r="U159" s="25">
        <f>+[1]DEPURADO!I153</f>
        <v>0</v>
      </c>
      <c r="V159" s="24"/>
      <c r="W159" s="17" t="s">
        <v>45</v>
      </c>
      <c r="X159" s="25">
        <f>+[1]DEPURADO!K153+[1]DEPURADO!L153</f>
        <v>0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f>+[1]DEPURADO!K153</f>
        <v>0</v>
      </c>
      <c r="AF159" s="24">
        <v>0</v>
      </c>
      <c r="AG159" s="24">
        <f t="shared" si="20"/>
        <v>0</v>
      </c>
      <c r="AH159" s="24">
        <v>0</v>
      </c>
      <c r="AI159" s="24" t="str">
        <f>+[1]DEPURADO!G153</f>
        <v>NO RADICADA</v>
      </c>
      <c r="AJ159" s="26"/>
      <c r="AK159" s="27"/>
    </row>
    <row r="160" spans="1:37" s="28" customFormat="1">
      <c r="A160" s="17">
        <f t="shared" si="14"/>
        <v>152</v>
      </c>
      <c r="B160" s="18" t="s">
        <v>44</v>
      </c>
      <c r="C160" s="17">
        <f>+[1]DEPURADO!A154</f>
        <v>4286</v>
      </c>
      <c r="D160" s="17">
        <f>+[1]DEPURADO!B154</f>
        <v>4286</v>
      </c>
      <c r="E160" s="19">
        <f>+[1]DEPURADO!C154</f>
        <v>44857</v>
      </c>
      <c r="F160" s="20">
        <f>+IF([1]DEPURADO!D154&gt;1,[1]DEPURADO!D154," ")</f>
        <v>44857</v>
      </c>
      <c r="G160" s="21">
        <f>[1]DEPURADO!F154</f>
        <v>157269</v>
      </c>
      <c r="H160" s="22">
        <v>0</v>
      </c>
      <c r="I160" s="22">
        <f>+[1]DEPURADO!M154+[1]DEPURADO!N154</f>
        <v>0</v>
      </c>
      <c r="J160" s="22">
        <f>+[1]DEPURADO!R154</f>
        <v>0</v>
      </c>
      <c r="K160" s="23">
        <f>+[1]DEPURADO!P154+[1]DEPURADO!Q154</f>
        <v>0</v>
      </c>
      <c r="L160" s="22">
        <v>0</v>
      </c>
      <c r="M160" s="22">
        <v>0</v>
      </c>
      <c r="N160" s="22">
        <f t="shared" si="15"/>
        <v>0</v>
      </c>
      <c r="O160" s="22">
        <f t="shared" si="16"/>
        <v>157269</v>
      </c>
      <c r="P160" s="18">
        <f>IF([1]DEPURADO!H154&gt;1,0,[1]DEPURADO!B154)</f>
        <v>0</v>
      </c>
      <c r="Q160" s="24">
        <f t="shared" si="17"/>
        <v>0</v>
      </c>
      <c r="R160" s="25">
        <f t="shared" si="18"/>
        <v>157269</v>
      </c>
      <c r="S160" s="25">
        <f>+[1]DEPURADO!J154</f>
        <v>0</v>
      </c>
      <c r="T160" s="17" t="s">
        <v>45</v>
      </c>
      <c r="U160" s="25">
        <f>+[1]DEPURADO!I154</f>
        <v>0</v>
      </c>
      <c r="V160" s="24"/>
      <c r="W160" s="17" t="s">
        <v>45</v>
      </c>
      <c r="X160" s="25">
        <f>+[1]DEPURADO!K154+[1]DEPURADO!L154</f>
        <v>0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f>+[1]DEPURADO!K154</f>
        <v>0</v>
      </c>
      <c r="AF160" s="24">
        <v>0</v>
      </c>
      <c r="AG160" s="24">
        <f t="shared" si="20"/>
        <v>0</v>
      </c>
      <c r="AH160" s="24">
        <v>0</v>
      </c>
      <c r="AI160" s="24" t="str">
        <f>+[1]DEPURADO!G154</f>
        <v>NO RADICADA</v>
      </c>
      <c r="AJ160" s="26"/>
      <c r="AK160" s="27"/>
    </row>
    <row r="161" spans="1:37" s="28" customFormat="1">
      <c r="A161" s="17">
        <f t="shared" si="14"/>
        <v>153</v>
      </c>
      <c r="B161" s="18" t="s">
        <v>44</v>
      </c>
      <c r="C161" s="17">
        <f>+[1]DEPURADO!A155</f>
        <v>4332</v>
      </c>
      <c r="D161" s="17">
        <f>+[1]DEPURADO!B155</f>
        <v>4332</v>
      </c>
      <c r="E161" s="19">
        <f>+[1]DEPURADO!C155</f>
        <v>44865</v>
      </c>
      <c r="F161" s="20">
        <f>+IF([1]DEPURADO!D155&gt;1,[1]DEPURADO!D155," ")</f>
        <v>44865</v>
      </c>
      <c r="G161" s="21">
        <f>[1]DEPURADO!F155</f>
        <v>12333</v>
      </c>
      <c r="H161" s="22">
        <v>0</v>
      </c>
      <c r="I161" s="22">
        <f>+[1]DEPURADO!M155+[1]DEPURADO!N155</f>
        <v>0</v>
      </c>
      <c r="J161" s="22">
        <f>+[1]DEPURADO!R155</f>
        <v>0</v>
      </c>
      <c r="K161" s="23">
        <f>+[1]DEPURADO!P155+[1]DEPURADO!Q155</f>
        <v>0</v>
      </c>
      <c r="L161" s="22">
        <v>0</v>
      </c>
      <c r="M161" s="22">
        <v>0</v>
      </c>
      <c r="N161" s="22">
        <f t="shared" si="15"/>
        <v>0</v>
      </c>
      <c r="O161" s="22">
        <f t="shared" si="16"/>
        <v>12333</v>
      </c>
      <c r="P161" s="18">
        <f>IF([1]DEPURADO!H155&gt;1,0,[1]DEPURADO!B155)</f>
        <v>0</v>
      </c>
      <c r="Q161" s="24">
        <f t="shared" si="17"/>
        <v>0</v>
      </c>
      <c r="R161" s="25">
        <f t="shared" si="18"/>
        <v>12333</v>
      </c>
      <c r="S161" s="25">
        <f>+[1]DEPURADO!J155</f>
        <v>0</v>
      </c>
      <c r="T161" s="17" t="s">
        <v>45</v>
      </c>
      <c r="U161" s="25">
        <f>+[1]DEPURADO!I155</f>
        <v>0</v>
      </c>
      <c r="V161" s="24"/>
      <c r="W161" s="17" t="s">
        <v>45</v>
      </c>
      <c r="X161" s="25">
        <f>+[1]DEPURADO!K155+[1]DEPURADO!L155</f>
        <v>0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f>+[1]DEPURADO!K155</f>
        <v>0</v>
      </c>
      <c r="AF161" s="24">
        <v>0</v>
      </c>
      <c r="AG161" s="24">
        <f t="shared" si="20"/>
        <v>0</v>
      </c>
      <c r="AH161" s="24">
        <v>0</v>
      </c>
      <c r="AI161" s="24" t="str">
        <f>+[1]DEPURADO!G155</f>
        <v>NO RADICADA</v>
      </c>
      <c r="AJ161" s="26"/>
      <c r="AK161" s="27"/>
    </row>
    <row r="162" spans="1:37" s="28" customFormat="1">
      <c r="A162" s="17">
        <f t="shared" si="14"/>
        <v>154</v>
      </c>
      <c r="B162" s="18" t="s">
        <v>44</v>
      </c>
      <c r="C162" s="17">
        <f>+[1]DEPURADO!A156</f>
        <v>4365</v>
      </c>
      <c r="D162" s="17">
        <f>+[1]DEPURADO!B156</f>
        <v>4365</v>
      </c>
      <c r="E162" s="19">
        <f>+[1]DEPURADO!C156</f>
        <v>44867</v>
      </c>
      <c r="F162" s="20">
        <f>+IF([1]DEPURADO!D156&gt;1,[1]DEPURADO!D156," ")</f>
        <v>44867</v>
      </c>
      <c r="G162" s="21">
        <f>[1]DEPURADO!F156</f>
        <v>456123</v>
      </c>
      <c r="H162" s="22">
        <v>0</v>
      </c>
      <c r="I162" s="22">
        <f>+[1]DEPURADO!M156+[1]DEPURADO!N156</f>
        <v>0</v>
      </c>
      <c r="J162" s="22">
        <f>+[1]DEPURADO!R156</f>
        <v>0</v>
      </c>
      <c r="K162" s="23">
        <f>+[1]DEPURADO!P156+[1]DEPURADO!Q156</f>
        <v>0</v>
      </c>
      <c r="L162" s="22">
        <v>0</v>
      </c>
      <c r="M162" s="22">
        <v>0</v>
      </c>
      <c r="N162" s="22">
        <f t="shared" si="15"/>
        <v>0</v>
      </c>
      <c r="O162" s="22">
        <f t="shared" si="16"/>
        <v>456123</v>
      </c>
      <c r="P162" s="18">
        <f>IF([1]DEPURADO!H156&gt;1,0,[1]DEPURADO!B156)</f>
        <v>0</v>
      </c>
      <c r="Q162" s="24">
        <f t="shared" si="17"/>
        <v>0</v>
      </c>
      <c r="R162" s="25">
        <f t="shared" si="18"/>
        <v>456123</v>
      </c>
      <c r="S162" s="25">
        <f>+[1]DEPURADO!J156</f>
        <v>0</v>
      </c>
      <c r="T162" s="17" t="s">
        <v>45</v>
      </c>
      <c r="U162" s="25">
        <f>+[1]DEPURADO!I156</f>
        <v>0</v>
      </c>
      <c r="V162" s="24"/>
      <c r="W162" s="17" t="s">
        <v>45</v>
      </c>
      <c r="X162" s="25">
        <f>+[1]DEPURADO!K156+[1]DEPURADO!L156</f>
        <v>0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f>+[1]DEPURADO!K156</f>
        <v>0</v>
      </c>
      <c r="AF162" s="24">
        <v>0</v>
      </c>
      <c r="AG162" s="24">
        <f t="shared" si="20"/>
        <v>0</v>
      </c>
      <c r="AH162" s="24">
        <v>0</v>
      </c>
      <c r="AI162" s="24" t="str">
        <f>+[1]DEPURADO!G156</f>
        <v>NO RADICADA</v>
      </c>
      <c r="AJ162" s="26"/>
      <c r="AK162" s="27"/>
    </row>
    <row r="163" spans="1:37" s="28" customFormat="1">
      <c r="A163" s="17">
        <f t="shared" si="14"/>
        <v>155</v>
      </c>
      <c r="B163" s="18" t="s">
        <v>44</v>
      </c>
      <c r="C163" s="17">
        <f>+[1]DEPURADO!A157</f>
        <v>4372</v>
      </c>
      <c r="D163" s="17">
        <f>+[1]DEPURADO!B157</f>
        <v>4372</v>
      </c>
      <c r="E163" s="19">
        <f>+[1]DEPURADO!C157</f>
        <v>44868</v>
      </c>
      <c r="F163" s="20">
        <f>+IF([1]DEPURADO!D157&gt;1,[1]DEPURADO!D157," ")</f>
        <v>44868</v>
      </c>
      <c r="G163" s="21">
        <f>[1]DEPURADO!F157</f>
        <v>77343</v>
      </c>
      <c r="H163" s="22">
        <v>0</v>
      </c>
      <c r="I163" s="22">
        <f>+[1]DEPURADO!M157+[1]DEPURADO!N157</f>
        <v>0</v>
      </c>
      <c r="J163" s="22">
        <f>+[1]DEPURADO!R157</f>
        <v>0</v>
      </c>
      <c r="K163" s="23">
        <f>+[1]DEPURADO!P157+[1]DEPURADO!Q157</f>
        <v>0</v>
      </c>
      <c r="L163" s="22">
        <v>0</v>
      </c>
      <c r="M163" s="22">
        <v>0</v>
      </c>
      <c r="N163" s="22">
        <f t="shared" si="15"/>
        <v>0</v>
      </c>
      <c r="O163" s="22">
        <f t="shared" si="16"/>
        <v>77343</v>
      </c>
      <c r="P163" s="18">
        <f>IF([1]DEPURADO!H157&gt;1,0,[1]DEPURADO!B157)</f>
        <v>0</v>
      </c>
      <c r="Q163" s="24">
        <f t="shared" si="17"/>
        <v>0</v>
      </c>
      <c r="R163" s="25">
        <f t="shared" si="18"/>
        <v>77343</v>
      </c>
      <c r="S163" s="25">
        <f>+[1]DEPURADO!J157</f>
        <v>0</v>
      </c>
      <c r="T163" s="17" t="s">
        <v>45</v>
      </c>
      <c r="U163" s="25">
        <f>+[1]DEPURADO!I157</f>
        <v>0</v>
      </c>
      <c r="V163" s="24"/>
      <c r="W163" s="17" t="s">
        <v>45</v>
      </c>
      <c r="X163" s="25">
        <f>+[1]DEPURADO!K157+[1]DEPURADO!L157</f>
        <v>0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f>+[1]DEPURADO!K157</f>
        <v>0</v>
      </c>
      <c r="AF163" s="24">
        <v>0</v>
      </c>
      <c r="AG163" s="24">
        <f t="shared" si="20"/>
        <v>0</v>
      </c>
      <c r="AH163" s="24">
        <v>0</v>
      </c>
      <c r="AI163" s="24" t="str">
        <f>+[1]DEPURADO!G157</f>
        <v>NO RADICADA</v>
      </c>
      <c r="AJ163" s="26"/>
      <c r="AK163" s="27"/>
    </row>
    <row r="164" spans="1:37" s="28" customFormat="1">
      <c r="A164" s="17">
        <f t="shared" si="14"/>
        <v>156</v>
      </c>
      <c r="B164" s="18" t="s">
        <v>44</v>
      </c>
      <c r="C164" s="17">
        <f>+[1]DEPURADO!A158</f>
        <v>4406</v>
      </c>
      <c r="D164" s="17">
        <f>+[1]DEPURADO!B158</f>
        <v>4406</v>
      </c>
      <c r="E164" s="19">
        <f>+[1]DEPURADO!C158</f>
        <v>44870</v>
      </c>
      <c r="F164" s="20">
        <f>+IF([1]DEPURADO!D158&gt;1,[1]DEPURADO!D158," ")</f>
        <v>44870</v>
      </c>
      <c r="G164" s="21">
        <f>[1]DEPURADO!F158</f>
        <v>162423</v>
      </c>
      <c r="H164" s="22">
        <v>0</v>
      </c>
      <c r="I164" s="22">
        <f>+[1]DEPURADO!M158+[1]DEPURADO!N158</f>
        <v>0</v>
      </c>
      <c r="J164" s="22">
        <f>+[1]DEPURADO!R158</f>
        <v>0</v>
      </c>
      <c r="K164" s="23">
        <f>+[1]DEPURADO!P158+[1]DEPURADO!Q158</f>
        <v>0</v>
      </c>
      <c r="L164" s="22">
        <v>0</v>
      </c>
      <c r="M164" s="22">
        <v>0</v>
      </c>
      <c r="N164" s="22">
        <f t="shared" si="15"/>
        <v>0</v>
      </c>
      <c r="O164" s="22">
        <f t="shared" si="16"/>
        <v>162423</v>
      </c>
      <c r="P164" s="18">
        <f>IF([1]DEPURADO!H158&gt;1,0,[1]DEPURADO!B158)</f>
        <v>0</v>
      </c>
      <c r="Q164" s="24">
        <f t="shared" si="17"/>
        <v>0</v>
      </c>
      <c r="R164" s="25">
        <f t="shared" si="18"/>
        <v>162423</v>
      </c>
      <c r="S164" s="25">
        <f>+[1]DEPURADO!J158</f>
        <v>0</v>
      </c>
      <c r="T164" s="17" t="s">
        <v>45</v>
      </c>
      <c r="U164" s="25">
        <f>+[1]DEPURADO!I158</f>
        <v>0</v>
      </c>
      <c r="V164" s="24"/>
      <c r="W164" s="17" t="s">
        <v>45</v>
      </c>
      <c r="X164" s="25">
        <f>+[1]DEPURADO!K158+[1]DEPURADO!L158</f>
        <v>0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f>+[1]DEPURADO!K158</f>
        <v>0</v>
      </c>
      <c r="AF164" s="24">
        <v>0</v>
      </c>
      <c r="AG164" s="24">
        <f t="shared" si="20"/>
        <v>0</v>
      </c>
      <c r="AH164" s="24">
        <v>0</v>
      </c>
      <c r="AI164" s="24" t="str">
        <f>+[1]DEPURADO!G158</f>
        <v>NO RADICADA</v>
      </c>
      <c r="AJ164" s="26"/>
      <c r="AK164" s="27"/>
    </row>
    <row r="165" spans="1:37" s="28" customFormat="1">
      <c r="A165" s="17">
        <f t="shared" si="14"/>
        <v>157</v>
      </c>
      <c r="B165" s="18" t="s">
        <v>44</v>
      </c>
      <c r="C165" s="17">
        <f>+[1]DEPURADO!A159</f>
        <v>4450</v>
      </c>
      <c r="D165" s="17">
        <f>+[1]DEPURADO!B159</f>
        <v>4450</v>
      </c>
      <c r="E165" s="19">
        <f>+[1]DEPURADO!C159</f>
        <v>44878</v>
      </c>
      <c r="F165" s="20">
        <f>+IF([1]DEPURADO!D159&gt;1,[1]DEPURADO!D159," ")</f>
        <v>44878</v>
      </c>
      <c r="G165" s="21">
        <f>[1]DEPURADO!F159</f>
        <v>74281</v>
      </c>
      <c r="H165" s="22">
        <v>0</v>
      </c>
      <c r="I165" s="22">
        <f>+[1]DEPURADO!M159+[1]DEPURADO!N159</f>
        <v>0</v>
      </c>
      <c r="J165" s="22">
        <f>+[1]DEPURADO!R159</f>
        <v>0</v>
      </c>
      <c r="K165" s="23">
        <f>+[1]DEPURADO!P159+[1]DEPURADO!Q159</f>
        <v>0</v>
      </c>
      <c r="L165" s="22">
        <v>0</v>
      </c>
      <c r="M165" s="22">
        <v>0</v>
      </c>
      <c r="N165" s="22">
        <f t="shared" si="15"/>
        <v>0</v>
      </c>
      <c r="O165" s="22">
        <f t="shared" si="16"/>
        <v>74281</v>
      </c>
      <c r="P165" s="18">
        <f>IF([1]DEPURADO!H159&gt;1,0,[1]DEPURADO!B159)</f>
        <v>0</v>
      </c>
      <c r="Q165" s="24">
        <f t="shared" si="17"/>
        <v>0</v>
      </c>
      <c r="R165" s="25">
        <f t="shared" si="18"/>
        <v>74281</v>
      </c>
      <c r="S165" s="25">
        <f>+[1]DEPURADO!J159</f>
        <v>0</v>
      </c>
      <c r="T165" s="17" t="s">
        <v>45</v>
      </c>
      <c r="U165" s="25">
        <f>+[1]DEPURADO!I159</f>
        <v>0</v>
      </c>
      <c r="V165" s="24"/>
      <c r="W165" s="17" t="s">
        <v>45</v>
      </c>
      <c r="X165" s="25">
        <f>+[1]DEPURADO!K159+[1]DEPURADO!L159</f>
        <v>0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f>+[1]DEPURADO!K159</f>
        <v>0</v>
      </c>
      <c r="AF165" s="24">
        <v>0</v>
      </c>
      <c r="AG165" s="24">
        <f t="shared" si="20"/>
        <v>0</v>
      </c>
      <c r="AH165" s="24">
        <v>0</v>
      </c>
      <c r="AI165" s="24" t="str">
        <f>+[1]DEPURADO!G159</f>
        <v>NO RADICADA</v>
      </c>
      <c r="AJ165" s="26"/>
      <c r="AK165" s="27"/>
    </row>
    <row r="166" spans="1:37" s="28" customFormat="1">
      <c r="A166" s="17">
        <f t="shared" si="14"/>
        <v>158</v>
      </c>
      <c r="B166" s="18" t="s">
        <v>44</v>
      </c>
      <c r="C166" s="17">
        <f>+[1]DEPURADO!A160</f>
        <v>4536</v>
      </c>
      <c r="D166" s="17">
        <f>+[1]DEPURADO!B160</f>
        <v>4536</v>
      </c>
      <c r="E166" s="19">
        <f>+[1]DEPURADO!C160</f>
        <v>44889</v>
      </c>
      <c r="F166" s="20">
        <f>+IF([1]DEPURADO!D160&gt;1,[1]DEPURADO!D160," ")</f>
        <v>44889</v>
      </c>
      <c r="G166" s="21">
        <f>[1]DEPURADO!F160</f>
        <v>78347</v>
      </c>
      <c r="H166" s="22">
        <v>0</v>
      </c>
      <c r="I166" s="22">
        <f>+[1]DEPURADO!M160+[1]DEPURADO!N160</f>
        <v>0</v>
      </c>
      <c r="J166" s="22">
        <f>+[1]DEPURADO!R160</f>
        <v>0</v>
      </c>
      <c r="K166" s="23">
        <f>+[1]DEPURADO!P160+[1]DEPURADO!Q160</f>
        <v>0</v>
      </c>
      <c r="L166" s="22">
        <v>0</v>
      </c>
      <c r="M166" s="22">
        <v>0</v>
      </c>
      <c r="N166" s="22">
        <f t="shared" si="15"/>
        <v>0</v>
      </c>
      <c r="O166" s="22">
        <f t="shared" si="16"/>
        <v>78347</v>
      </c>
      <c r="P166" s="18">
        <f>IF([1]DEPURADO!H160&gt;1,0,[1]DEPURADO!B160)</f>
        <v>0</v>
      </c>
      <c r="Q166" s="24">
        <f t="shared" si="17"/>
        <v>0</v>
      </c>
      <c r="R166" s="25">
        <f t="shared" si="18"/>
        <v>78347</v>
      </c>
      <c r="S166" s="25">
        <f>+[1]DEPURADO!J160</f>
        <v>0</v>
      </c>
      <c r="T166" s="17" t="s">
        <v>45</v>
      </c>
      <c r="U166" s="25">
        <f>+[1]DEPURADO!I160</f>
        <v>0</v>
      </c>
      <c r="V166" s="24"/>
      <c r="W166" s="17" t="s">
        <v>45</v>
      </c>
      <c r="X166" s="25">
        <f>+[1]DEPURADO!K160+[1]DEPURADO!L160</f>
        <v>0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f>+[1]DEPURADO!K160</f>
        <v>0</v>
      </c>
      <c r="AF166" s="24">
        <v>0</v>
      </c>
      <c r="AG166" s="24">
        <f t="shared" si="20"/>
        <v>0</v>
      </c>
      <c r="AH166" s="24">
        <v>0</v>
      </c>
      <c r="AI166" s="24" t="str">
        <f>+[1]DEPURADO!G160</f>
        <v>NO RADICADA</v>
      </c>
      <c r="AJ166" s="26"/>
      <c r="AK166" s="27"/>
    </row>
    <row r="167" spans="1:37" s="28" customFormat="1">
      <c r="A167" s="17">
        <f t="shared" si="14"/>
        <v>159</v>
      </c>
      <c r="B167" s="18" t="s">
        <v>44</v>
      </c>
      <c r="C167" s="17">
        <f>+[1]DEPURADO!A161</f>
        <v>4542</v>
      </c>
      <c r="D167" s="17">
        <f>+[1]DEPURADO!B161</f>
        <v>4542</v>
      </c>
      <c r="E167" s="19">
        <f>+[1]DEPURADO!C161</f>
        <v>44892</v>
      </c>
      <c r="F167" s="20">
        <f>+IF([1]DEPURADO!D161&gt;1,[1]DEPURADO!D161," ")</f>
        <v>44892</v>
      </c>
      <c r="G167" s="21">
        <f>[1]DEPURADO!F161</f>
        <v>197687</v>
      </c>
      <c r="H167" s="22">
        <v>0</v>
      </c>
      <c r="I167" s="22">
        <f>+[1]DEPURADO!M161+[1]DEPURADO!N161</f>
        <v>0</v>
      </c>
      <c r="J167" s="22">
        <f>+[1]DEPURADO!R161</f>
        <v>0</v>
      </c>
      <c r="K167" s="23">
        <f>+[1]DEPURADO!P161+[1]DEPURADO!Q161</f>
        <v>0</v>
      </c>
      <c r="L167" s="22">
        <v>0</v>
      </c>
      <c r="M167" s="22">
        <v>0</v>
      </c>
      <c r="N167" s="22">
        <f t="shared" si="15"/>
        <v>0</v>
      </c>
      <c r="O167" s="22">
        <f t="shared" si="16"/>
        <v>197687</v>
      </c>
      <c r="P167" s="18">
        <f>IF([1]DEPURADO!H161&gt;1,0,[1]DEPURADO!B161)</f>
        <v>0</v>
      </c>
      <c r="Q167" s="24">
        <f t="shared" si="17"/>
        <v>0</v>
      </c>
      <c r="R167" s="25">
        <f t="shared" si="18"/>
        <v>197687</v>
      </c>
      <c r="S167" s="25">
        <f>+[1]DEPURADO!J161</f>
        <v>0</v>
      </c>
      <c r="T167" s="17" t="s">
        <v>45</v>
      </c>
      <c r="U167" s="25">
        <f>+[1]DEPURADO!I161</f>
        <v>0</v>
      </c>
      <c r="V167" s="24"/>
      <c r="W167" s="17" t="s">
        <v>45</v>
      </c>
      <c r="X167" s="25">
        <f>+[1]DEPURADO!K161+[1]DEPURADO!L161</f>
        <v>0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f>+[1]DEPURADO!K161</f>
        <v>0</v>
      </c>
      <c r="AF167" s="24">
        <v>0</v>
      </c>
      <c r="AG167" s="24">
        <f t="shared" si="20"/>
        <v>0</v>
      </c>
      <c r="AH167" s="24">
        <v>0</v>
      </c>
      <c r="AI167" s="24" t="str">
        <f>+[1]DEPURADO!G161</f>
        <v>NO RADICADA</v>
      </c>
      <c r="AJ167" s="26"/>
      <c r="AK167" s="27"/>
    </row>
    <row r="168" spans="1:37" s="28" customFormat="1" ht="16.149999999999999" customHeight="1">
      <c r="A168" s="29"/>
      <c r="B168" s="30"/>
      <c r="C168" s="29"/>
      <c r="D168" s="29"/>
      <c r="E168" s="31"/>
      <c r="F168" s="32"/>
      <c r="G168" s="33"/>
      <c r="H168" s="34"/>
      <c r="I168" s="34"/>
      <c r="J168" s="34"/>
      <c r="K168" s="35"/>
      <c r="L168" s="34"/>
      <c r="M168" s="34"/>
      <c r="N168" s="34"/>
      <c r="O168" s="34"/>
      <c r="P168" s="30"/>
      <c r="Q168" s="36"/>
      <c r="R168" s="37"/>
      <c r="S168" s="37"/>
      <c r="T168" s="29"/>
      <c r="U168" s="37"/>
      <c r="V168" s="36"/>
      <c r="W168" s="29"/>
      <c r="X168" s="37"/>
      <c r="Y168" s="29"/>
      <c r="Z168" s="37"/>
      <c r="AA168" s="37"/>
      <c r="AB168" s="37"/>
      <c r="AC168" s="37"/>
      <c r="AD168" s="36"/>
      <c r="AE168" s="36"/>
      <c r="AF168" s="36"/>
      <c r="AG168" s="36"/>
      <c r="AH168" s="36"/>
      <c r="AI168" s="24"/>
      <c r="AJ168" s="26"/>
      <c r="AK168" s="27"/>
    </row>
    <row r="169" spans="1:37">
      <c r="A169" s="71" t="s">
        <v>46</v>
      </c>
      <c r="B169" s="71"/>
      <c r="C169" s="71"/>
      <c r="D169" s="71"/>
      <c r="E169" s="71"/>
      <c r="F169" s="71"/>
      <c r="G169" s="38">
        <f t="shared" ref="G169:O169" si="21">SUM(G9:G168)</f>
        <v>45349386</v>
      </c>
      <c r="H169" s="38">
        <f t="shared" si="21"/>
        <v>0</v>
      </c>
      <c r="I169" s="38">
        <f t="shared" si="21"/>
        <v>0</v>
      </c>
      <c r="J169" s="38">
        <f t="shared" si="21"/>
        <v>0</v>
      </c>
      <c r="K169" s="38">
        <f t="shared" si="21"/>
        <v>0</v>
      </c>
      <c r="L169" s="38">
        <f t="shared" si="21"/>
        <v>0</v>
      </c>
      <c r="M169" s="38">
        <f t="shared" si="21"/>
        <v>0</v>
      </c>
      <c r="N169" s="38">
        <f t="shared" si="21"/>
        <v>0</v>
      </c>
      <c r="O169" s="38">
        <f t="shared" si="21"/>
        <v>45349386</v>
      </c>
      <c r="P169" s="38"/>
      <c r="Q169" s="38">
        <f>SUM(Q9:Q168)</f>
        <v>0</v>
      </c>
      <c r="R169" s="38">
        <f>SUM(R9:R168)</f>
        <v>45349386</v>
      </c>
      <c r="S169" s="38">
        <f>SUM(S9:S168)</f>
        <v>0</v>
      </c>
      <c r="T169" s="39"/>
      <c r="U169" s="38">
        <f>SUM(U9:U168)</f>
        <v>0</v>
      </c>
      <c r="V169" s="39"/>
      <c r="W169" s="39"/>
      <c r="X169" s="38">
        <f>SUM(X9:X168)</f>
        <v>0</v>
      </c>
      <c r="Y169" s="39"/>
      <c r="Z169" s="38">
        <f t="shared" ref="Z169:AG169" si="22">SUM(Z9:Z168)</f>
        <v>0</v>
      </c>
      <c r="AA169" s="38">
        <f t="shared" si="22"/>
        <v>0</v>
      </c>
      <c r="AB169" s="38">
        <f t="shared" si="22"/>
        <v>0</v>
      </c>
      <c r="AC169" s="38">
        <f t="shared" si="22"/>
        <v>0</v>
      </c>
      <c r="AD169" s="38">
        <f t="shared" si="22"/>
        <v>0</v>
      </c>
      <c r="AE169" s="38">
        <f t="shared" si="22"/>
        <v>0</v>
      </c>
      <c r="AF169" s="38">
        <f t="shared" si="22"/>
        <v>0</v>
      </c>
      <c r="AG169" s="38">
        <f t="shared" si="22"/>
        <v>0</v>
      </c>
      <c r="AH169" s="40"/>
    </row>
    <row r="172" spans="1:37">
      <c r="B172" s="41" t="s">
        <v>47</v>
      </c>
      <c r="C172" s="42"/>
      <c r="D172" s="43"/>
      <c r="E172" s="42"/>
    </row>
    <row r="173" spans="1:37">
      <c r="B173" s="42"/>
      <c r="C173" s="43"/>
      <c r="D173" s="42"/>
      <c r="E173" s="42"/>
    </row>
    <row r="174" spans="1:37">
      <c r="B174" s="41" t="s">
        <v>48</v>
      </c>
      <c r="C174" s="42"/>
      <c r="D174" s="44" t="str">
        <f>+'[1]ACTA ANA'!C9</f>
        <v>LUISA MATUTE ROMERO</v>
      </c>
      <c r="E174" s="42"/>
    </row>
    <row r="175" spans="1:37">
      <c r="B175" s="41" t="s">
        <v>49</v>
      </c>
      <c r="C175" s="42"/>
      <c r="D175" s="45">
        <f>+E5</f>
        <v>45035</v>
      </c>
      <c r="E175" s="42"/>
    </row>
    <row r="177" spans="2:4">
      <c r="B177" s="41" t="s">
        <v>50</v>
      </c>
      <c r="D177" t="str">
        <f>+'[1]ACTA ANA'!H9</f>
        <v>CESAR ALBERTO SUAREZ MEDINA</v>
      </c>
    </row>
  </sheetData>
  <autoFilter ref="A8:AK167" xr:uid="{F00F8345-CECE-4655-A167-C5B8BC796591}"/>
  <mergeCells count="3">
    <mergeCell ref="A7:O7"/>
    <mergeCell ref="P7:AG7"/>
    <mergeCell ref="A169:F169"/>
  </mergeCells>
  <dataValidations count="2">
    <dataValidation type="custom" allowBlank="1" showInputMessage="1" showErrorMessage="1" sqref="Q9:Q168 Z9:Z168 AI9:AI168 AE9:AE168 X9:X168 L9:O168 F9:F168 AG9:AG168" xr:uid="{FCB0CC6B-3322-48DE-898C-A3DEF87A405D}">
      <formula1>0</formula1>
    </dataValidation>
    <dataValidation type="custom" allowBlank="1" showInputMessage="1" showErrorMessage="1" sqref="M6" xr:uid="{EFD0BC09-A873-4CA8-8F92-DBF26B5E29C9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EB53B-6891-4A7E-96A6-A25BC17319E3}">
  <dimension ref="A1:H167"/>
  <sheetViews>
    <sheetView tabSelected="1" workbookViewId="0">
      <pane ySplit="1" topLeftCell="A2" activePane="bottomLeft" state="frozen"/>
      <selection pane="bottomLeft"/>
    </sheetView>
  </sheetViews>
  <sheetFormatPr defaultColWidth="11.42578125" defaultRowHeight="15"/>
  <cols>
    <col min="1" max="1" width="10.5703125" customWidth="1"/>
    <col min="2" max="2" width="11.85546875" style="4" bestFit="1" customWidth="1"/>
    <col min="3" max="3" width="11.42578125" style="4"/>
    <col min="4" max="5" width="15.28515625" style="62" customWidth="1"/>
    <col min="6" max="6" width="29.85546875" customWidth="1"/>
    <col min="7" max="7" width="29.85546875" style="4" customWidth="1"/>
    <col min="8" max="8" width="19.140625" style="62" customWidth="1"/>
  </cols>
  <sheetData>
    <row r="1" spans="1:8" s="52" customFormat="1" ht="12">
      <c r="A1" s="46" t="s">
        <v>51</v>
      </c>
      <c r="B1" s="47" t="s">
        <v>52</v>
      </c>
      <c r="C1" s="47" t="s">
        <v>53</v>
      </c>
      <c r="D1" s="48" t="s">
        <v>54</v>
      </c>
      <c r="E1" s="48" t="s">
        <v>55</v>
      </c>
      <c r="F1" s="49" t="s">
        <v>56</v>
      </c>
      <c r="G1" s="50" t="s">
        <v>57</v>
      </c>
      <c r="H1" s="51" t="s">
        <v>58</v>
      </c>
    </row>
    <row r="2" spans="1:8">
      <c r="A2" s="53">
        <v>8940</v>
      </c>
      <c r="B2" s="54">
        <v>41760</v>
      </c>
      <c r="C2" s="54">
        <v>41760</v>
      </c>
      <c r="D2" s="55">
        <v>2989616</v>
      </c>
      <c r="E2" s="55">
        <v>2989616</v>
      </c>
      <c r="F2" s="56" t="s">
        <v>59</v>
      </c>
      <c r="G2" s="57">
        <v>0</v>
      </c>
      <c r="H2" s="56">
        <f>+E2</f>
        <v>2989616</v>
      </c>
    </row>
    <row r="3" spans="1:8">
      <c r="A3" s="53">
        <v>8993</v>
      </c>
      <c r="B3" s="54">
        <v>41821</v>
      </c>
      <c r="C3" s="54">
        <v>41821</v>
      </c>
      <c r="D3" s="55">
        <v>1501897</v>
      </c>
      <c r="E3" s="55">
        <v>1501897</v>
      </c>
      <c r="F3" s="56" t="s">
        <v>59</v>
      </c>
      <c r="G3" s="57">
        <v>0</v>
      </c>
      <c r="H3" s="56">
        <f t="shared" ref="H3:H66" si="0">+E3</f>
        <v>1501897</v>
      </c>
    </row>
    <row r="4" spans="1:8">
      <c r="A4" s="53">
        <v>9022</v>
      </c>
      <c r="B4" s="54">
        <v>41821</v>
      </c>
      <c r="C4" s="54">
        <v>41821</v>
      </c>
      <c r="D4" s="55">
        <v>257350</v>
      </c>
      <c r="E4" s="55">
        <v>257350</v>
      </c>
      <c r="F4" s="56" t="s">
        <v>59</v>
      </c>
      <c r="G4" s="57">
        <v>0</v>
      </c>
      <c r="H4" s="56">
        <f t="shared" si="0"/>
        <v>257350</v>
      </c>
    </row>
    <row r="5" spans="1:8">
      <c r="A5" s="53">
        <v>9064</v>
      </c>
      <c r="B5" s="54">
        <v>41851</v>
      </c>
      <c r="C5" s="54">
        <v>41851</v>
      </c>
      <c r="D5" s="55">
        <v>980551</v>
      </c>
      <c r="E5" s="55">
        <v>980551</v>
      </c>
      <c r="F5" s="56" t="s">
        <v>59</v>
      </c>
      <c r="G5" s="57">
        <v>0</v>
      </c>
      <c r="H5" s="56">
        <f t="shared" si="0"/>
        <v>980551</v>
      </c>
    </row>
    <row r="6" spans="1:8">
      <c r="A6" s="53">
        <v>9089</v>
      </c>
      <c r="B6" s="54">
        <v>41882</v>
      </c>
      <c r="C6" s="54">
        <v>41882</v>
      </c>
      <c r="D6" s="55">
        <v>108067</v>
      </c>
      <c r="E6" s="55">
        <v>108067</v>
      </c>
      <c r="F6" s="56" t="s">
        <v>59</v>
      </c>
      <c r="G6" s="57">
        <v>0</v>
      </c>
      <c r="H6" s="56">
        <f t="shared" si="0"/>
        <v>108067</v>
      </c>
    </row>
    <row r="7" spans="1:8">
      <c r="A7" s="53">
        <v>9161</v>
      </c>
      <c r="B7" s="54">
        <v>41913</v>
      </c>
      <c r="C7" s="54">
        <v>41913</v>
      </c>
      <c r="D7" s="55">
        <v>169960</v>
      </c>
      <c r="E7" s="55">
        <v>169960</v>
      </c>
      <c r="F7" s="56" t="s">
        <v>59</v>
      </c>
      <c r="G7" s="57">
        <v>0</v>
      </c>
      <c r="H7" s="56">
        <f t="shared" si="0"/>
        <v>169960</v>
      </c>
    </row>
    <row r="8" spans="1:8">
      <c r="A8" s="53">
        <v>9204</v>
      </c>
      <c r="B8" s="54">
        <v>41943</v>
      </c>
      <c r="C8" s="54">
        <v>41943</v>
      </c>
      <c r="D8" s="55">
        <v>85700</v>
      </c>
      <c r="E8" s="55">
        <v>85700</v>
      </c>
      <c r="F8" s="56" t="s">
        <v>59</v>
      </c>
      <c r="G8" s="57">
        <v>0</v>
      </c>
      <c r="H8" s="56">
        <f t="shared" si="0"/>
        <v>85700</v>
      </c>
    </row>
    <row r="9" spans="1:8">
      <c r="A9" s="53">
        <v>9297</v>
      </c>
      <c r="B9" s="54">
        <v>41974</v>
      </c>
      <c r="C9" s="54">
        <v>41974</v>
      </c>
      <c r="D9" s="55">
        <v>1486588</v>
      </c>
      <c r="E9" s="55">
        <v>1486588</v>
      </c>
      <c r="F9" s="56" t="s">
        <v>59</v>
      </c>
      <c r="G9" s="57">
        <v>0</v>
      </c>
      <c r="H9" s="56">
        <f t="shared" si="0"/>
        <v>1486588</v>
      </c>
    </row>
    <row r="10" spans="1:8">
      <c r="A10" s="53">
        <v>9350</v>
      </c>
      <c r="B10" s="54">
        <v>42004</v>
      </c>
      <c r="C10" s="54">
        <v>42004</v>
      </c>
      <c r="D10" s="55">
        <v>141843</v>
      </c>
      <c r="E10" s="55">
        <v>141843</v>
      </c>
      <c r="F10" s="56" t="s">
        <v>59</v>
      </c>
      <c r="G10" s="57">
        <v>0</v>
      </c>
      <c r="H10" s="56">
        <f t="shared" si="0"/>
        <v>141843</v>
      </c>
    </row>
    <row r="11" spans="1:8">
      <c r="A11" s="53">
        <v>9541</v>
      </c>
      <c r="B11" s="54">
        <v>42083</v>
      </c>
      <c r="C11" s="54">
        <v>42104</v>
      </c>
      <c r="D11" s="55">
        <v>101800</v>
      </c>
      <c r="E11" s="55">
        <v>101800</v>
      </c>
      <c r="F11" s="56" t="s">
        <v>59</v>
      </c>
      <c r="G11" s="57">
        <v>0</v>
      </c>
      <c r="H11" s="56">
        <f t="shared" si="0"/>
        <v>101800</v>
      </c>
    </row>
    <row r="12" spans="1:8">
      <c r="A12" s="53">
        <v>9535</v>
      </c>
      <c r="B12" s="54">
        <v>42083</v>
      </c>
      <c r="C12" s="54">
        <v>42104</v>
      </c>
      <c r="D12" s="55">
        <v>104036</v>
      </c>
      <c r="E12" s="55">
        <v>104036</v>
      </c>
      <c r="F12" s="56" t="s">
        <v>59</v>
      </c>
      <c r="G12" s="57">
        <v>0</v>
      </c>
      <c r="H12" s="56">
        <f t="shared" si="0"/>
        <v>104036</v>
      </c>
    </row>
    <row r="13" spans="1:8">
      <c r="A13" s="53">
        <v>9536</v>
      </c>
      <c r="B13" s="54">
        <v>42083</v>
      </c>
      <c r="C13" s="54">
        <v>42104</v>
      </c>
      <c r="D13" s="55">
        <v>120600</v>
      </c>
      <c r="E13" s="55">
        <v>120600</v>
      </c>
      <c r="F13" s="56" t="s">
        <v>59</v>
      </c>
      <c r="G13" s="57">
        <v>0</v>
      </c>
      <c r="H13" s="56">
        <f t="shared" si="0"/>
        <v>120600</v>
      </c>
    </row>
    <row r="14" spans="1:8">
      <c r="A14" s="53">
        <v>9539</v>
      </c>
      <c r="B14" s="54">
        <v>42083</v>
      </c>
      <c r="C14" s="54">
        <v>42104</v>
      </c>
      <c r="D14" s="55">
        <v>122348</v>
      </c>
      <c r="E14" s="55">
        <v>122348</v>
      </c>
      <c r="F14" s="56" t="s">
        <v>59</v>
      </c>
      <c r="G14" s="57">
        <v>0</v>
      </c>
      <c r="H14" s="56">
        <f t="shared" si="0"/>
        <v>122348</v>
      </c>
    </row>
    <row r="15" spans="1:8">
      <c r="A15" s="53">
        <v>9543</v>
      </c>
      <c r="B15" s="54">
        <v>42083</v>
      </c>
      <c r="C15" s="54">
        <v>42104</v>
      </c>
      <c r="D15" s="55">
        <v>185893</v>
      </c>
      <c r="E15" s="55">
        <v>164029</v>
      </c>
      <c r="F15" s="56" t="s">
        <v>59</v>
      </c>
      <c r="G15" s="57">
        <v>0</v>
      </c>
      <c r="H15" s="56">
        <f t="shared" si="0"/>
        <v>164029</v>
      </c>
    </row>
    <row r="16" spans="1:8">
      <c r="A16" s="53">
        <v>9542</v>
      </c>
      <c r="B16" s="54">
        <v>42083</v>
      </c>
      <c r="C16" s="54">
        <v>42104</v>
      </c>
      <c r="D16" s="55">
        <v>173033</v>
      </c>
      <c r="E16" s="55">
        <v>173033</v>
      </c>
      <c r="F16" s="56" t="s">
        <v>59</v>
      </c>
      <c r="G16" s="57">
        <v>0</v>
      </c>
      <c r="H16" s="56">
        <f t="shared" si="0"/>
        <v>173033</v>
      </c>
    </row>
    <row r="17" spans="1:8">
      <c r="A17" s="53">
        <v>9534</v>
      </c>
      <c r="B17" s="54">
        <v>42083</v>
      </c>
      <c r="C17" s="54">
        <v>42104</v>
      </c>
      <c r="D17" s="55">
        <v>175451</v>
      </c>
      <c r="E17" s="55">
        <v>175451</v>
      </c>
      <c r="F17" s="56" t="s">
        <v>59</v>
      </c>
      <c r="G17" s="57">
        <v>0</v>
      </c>
      <c r="H17" s="56">
        <f t="shared" si="0"/>
        <v>175451</v>
      </c>
    </row>
    <row r="18" spans="1:8">
      <c r="A18" s="53">
        <v>9532</v>
      </c>
      <c r="B18" s="54">
        <v>42083</v>
      </c>
      <c r="C18" s="54">
        <v>42104</v>
      </c>
      <c r="D18" s="55">
        <v>40500</v>
      </c>
      <c r="E18" s="55">
        <v>40500</v>
      </c>
      <c r="F18" s="56" t="s">
        <v>59</v>
      </c>
      <c r="G18" s="57">
        <v>0</v>
      </c>
      <c r="H18" s="56">
        <f t="shared" si="0"/>
        <v>40500</v>
      </c>
    </row>
    <row r="19" spans="1:8">
      <c r="A19" s="53">
        <v>9537</v>
      </c>
      <c r="B19" s="54">
        <v>42083</v>
      </c>
      <c r="C19" s="54">
        <v>42104</v>
      </c>
      <c r="D19" s="55">
        <v>40500</v>
      </c>
      <c r="E19" s="55">
        <v>40500</v>
      </c>
      <c r="F19" s="56" t="s">
        <v>59</v>
      </c>
      <c r="G19" s="57">
        <v>0</v>
      </c>
      <c r="H19" s="56">
        <f t="shared" si="0"/>
        <v>40500</v>
      </c>
    </row>
    <row r="20" spans="1:8">
      <c r="A20" s="53">
        <v>9538</v>
      </c>
      <c r="B20" s="54">
        <v>42083</v>
      </c>
      <c r="C20" s="54">
        <v>42104</v>
      </c>
      <c r="D20" s="55">
        <v>40500</v>
      </c>
      <c r="E20" s="55">
        <v>40500</v>
      </c>
      <c r="F20" s="56" t="s">
        <v>59</v>
      </c>
      <c r="G20" s="57">
        <v>0</v>
      </c>
      <c r="H20" s="56">
        <f t="shared" si="0"/>
        <v>40500</v>
      </c>
    </row>
    <row r="21" spans="1:8">
      <c r="A21" s="53">
        <v>9533</v>
      </c>
      <c r="B21" s="54">
        <v>42083</v>
      </c>
      <c r="C21" s="54">
        <v>42104</v>
      </c>
      <c r="D21" s="55">
        <v>411055</v>
      </c>
      <c r="E21" s="55">
        <v>411055</v>
      </c>
      <c r="F21" s="56" t="s">
        <v>59</v>
      </c>
      <c r="G21" s="57">
        <v>0</v>
      </c>
      <c r="H21" s="56">
        <f t="shared" si="0"/>
        <v>411055</v>
      </c>
    </row>
    <row r="22" spans="1:8">
      <c r="A22" s="53">
        <v>9540</v>
      </c>
      <c r="B22" s="54">
        <v>42083</v>
      </c>
      <c r="C22" s="54">
        <v>42104</v>
      </c>
      <c r="D22" s="55">
        <v>98784</v>
      </c>
      <c r="E22" s="55">
        <v>98784</v>
      </c>
      <c r="F22" s="56" t="s">
        <v>59</v>
      </c>
      <c r="G22" s="57">
        <v>0</v>
      </c>
      <c r="H22" s="56">
        <f t="shared" si="0"/>
        <v>98784</v>
      </c>
    </row>
    <row r="23" spans="1:8">
      <c r="A23" s="53">
        <v>10323</v>
      </c>
      <c r="B23" s="54">
        <v>42123</v>
      </c>
      <c r="C23" s="54">
        <v>42202</v>
      </c>
      <c r="D23" s="55">
        <v>40500</v>
      </c>
      <c r="E23" s="55">
        <v>40500</v>
      </c>
      <c r="F23" s="56" t="s">
        <v>59</v>
      </c>
      <c r="G23" s="57">
        <v>0</v>
      </c>
      <c r="H23" s="56">
        <f t="shared" si="0"/>
        <v>40500</v>
      </c>
    </row>
    <row r="24" spans="1:8">
      <c r="A24" s="53">
        <v>10405</v>
      </c>
      <c r="B24" s="54">
        <v>42124</v>
      </c>
      <c r="C24" s="54">
        <v>42202</v>
      </c>
      <c r="D24" s="55">
        <v>1030292</v>
      </c>
      <c r="E24" s="55">
        <v>1030292</v>
      </c>
      <c r="F24" s="56" t="s">
        <v>59</v>
      </c>
      <c r="G24" s="57">
        <v>0</v>
      </c>
      <c r="H24" s="56">
        <f t="shared" si="0"/>
        <v>1030292</v>
      </c>
    </row>
    <row r="25" spans="1:8">
      <c r="A25" s="53">
        <v>10404</v>
      </c>
      <c r="B25" s="54">
        <v>42124</v>
      </c>
      <c r="C25" s="54">
        <v>42202</v>
      </c>
      <c r="D25" s="55">
        <v>129399</v>
      </c>
      <c r="E25" s="55">
        <v>129399</v>
      </c>
      <c r="F25" s="56" t="s">
        <v>59</v>
      </c>
      <c r="G25" s="57">
        <v>0</v>
      </c>
      <c r="H25" s="56">
        <f t="shared" si="0"/>
        <v>129399</v>
      </c>
    </row>
    <row r="26" spans="1:8">
      <c r="A26" s="53">
        <v>10402</v>
      </c>
      <c r="B26" s="54">
        <v>42124</v>
      </c>
      <c r="C26" s="54">
        <v>42202</v>
      </c>
      <c r="D26" s="55">
        <v>44325</v>
      </c>
      <c r="E26" s="55">
        <v>44325</v>
      </c>
      <c r="F26" s="56" t="s">
        <v>59</v>
      </c>
      <c r="G26" s="57">
        <v>0</v>
      </c>
      <c r="H26" s="56">
        <f t="shared" si="0"/>
        <v>44325</v>
      </c>
    </row>
    <row r="27" spans="1:8">
      <c r="A27" s="53">
        <v>10403</v>
      </c>
      <c r="B27" s="54">
        <v>42124</v>
      </c>
      <c r="C27" s="54">
        <v>42202</v>
      </c>
      <c r="D27" s="55">
        <v>85700</v>
      </c>
      <c r="E27" s="55">
        <v>85700</v>
      </c>
      <c r="F27" s="56" t="s">
        <v>59</v>
      </c>
      <c r="G27" s="57">
        <v>0</v>
      </c>
      <c r="H27" s="56">
        <f t="shared" si="0"/>
        <v>85700</v>
      </c>
    </row>
    <row r="28" spans="1:8">
      <c r="A28" s="53">
        <v>10406</v>
      </c>
      <c r="B28" s="54">
        <v>42124</v>
      </c>
      <c r="C28" s="54">
        <v>42202</v>
      </c>
      <c r="D28" s="55">
        <v>85700</v>
      </c>
      <c r="E28" s="55">
        <v>85700</v>
      </c>
      <c r="F28" s="56" t="s">
        <v>59</v>
      </c>
      <c r="G28" s="57">
        <v>0</v>
      </c>
      <c r="H28" s="56">
        <f t="shared" si="0"/>
        <v>85700</v>
      </c>
    </row>
    <row r="29" spans="1:8">
      <c r="A29" s="53">
        <v>10401</v>
      </c>
      <c r="B29" s="54">
        <v>42124</v>
      </c>
      <c r="C29" s="54">
        <v>42202</v>
      </c>
      <c r="D29" s="55">
        <v>85700</v>
      </c>
      <c r="E29" s="55">
        <v>85700</v>
      </c>
      <c r="F29" s="56" t="s">
        <v>59</v>
      </c>
      <c r="G29" s="57">
        <v>0</v>
      </c>
      <c r="H29" s="56">
        <f t="shared" si="0"/>
        <v>85700</v>
      </c>
    </row>
    <row r="30" spans="1:8">
      <c r="A30" s="53">
        <v>10476</v>
      </c>
      <c r="B30" s="54">
        <v>42156</v>
      </c>
      <c r="C30" s="54">
        <v>42202</v>
      </c>
      <c r="D30" s="55">
        <v>118043</v>
      </c>
      <c r="E30" s="55">
        <v>118043</v>
      </c>
      <c r="F30" s="56" t="s">
        <v>59</v>
      </c>
      <c r="G30" s="57">
        <v>0</v>
      </c>
      <c r="H30" s="56">
        <f t="shared" si="0"/>
        <v>118043</v>
      </c>
    </row>
    <row r="31" spans="1:8">
      <c r="A31" s="53">
        <v>10475</v>
      </c>
      <c r="B31" s="54">
        <v>42156</v>
      </c>
      <c r="C31" s="54">
        <v>42202</v>
      </c>
      <c r="D31" s="55">
        <v>124499</v>
      </c>
      <c r="E31" s="55">
        <v>124499</v>
      </c>
      <c r="F31" s="56" t="s">
        <v>59</v>
      </c>
      <c r="G31" s="57">
        <v>0</v>
      </c>
      <c r="H31" s="56">
        <f t="shared" si="0"/>
        <v>124499</v>
      </c>
    </row>
    <row r="32" spans="1:8">
      <c r="A32" s="53">
        <v>10599</v>
      </c>
      <c r="B32" s="54">
        <v>42186</v>
      </c>
      <c r="C32" s="54">
        <v>42202</v>
      </c>
      <c r="D32" s="55">
        <v>104100</v>
      </c>
      <c r="E32" s="55">
        <v>104100</v>
      </c>
      <c r="F32" s="56" t="s">
        <v>59</v>
      </c>
      <c r="G32" s="57">
        <v>0</v>
      </c>
      <c r="H32" s="56">
        <f t="shared" si="0"/>
        <v>104100</v>
      </c>
    </row>
    <row r="33" spans="1:8">
      <c r="A33" s="53">
        <v>10637</v>
      </c>
      <c r="B33" s="54">
        <v>42186</v>
      </c>
      <c r="C33" s="54">
        <v>42202</v>
      </c>
      <c r="D33" s="55">
        <v>115543</v>
      </c>
      <c r="E33" s="55">
        <v>115543</v>
      </c>
      <c r="F33" s="56" t="s">
        <v>59</v>
      </c>
      <c r="G33" s="57">
        <v>0</v>
      </c>
      <c r="H33" s="56">
        <f t="shared" si="0"/>
        <v>115543</v>
      </c>
    </row>
    <row r="34" spans="1:8">
      <c r="A34" s="53">
        <v>10590</v>
      </c>
      <c r="B34" s="54">
        <v>42186</v>
      </c>
      <c r="C34" s="54">
        <v>42202</v>
      </c>
      <c r="D34" s="55">
        <v>97326</v>
      </c>
      <c r="E34" s="55">
        <v>97326</v>
      </c>
      <c r="F34" s="56" t="s">
        <v>59</v>
      </c>
      <c r="G34" s="57">
        <v>0</v>
      </c>
      <c r="H34" s="56">
        <f t="shared" si="0"/>
        <v>97326</v>
      </c>
    </row>
    <row r="35" spans="1:8">
      <c r="A35" s="53">
        <v>10594</v>
      </c>
      <c r="B35" s="54">
        <v>42186</v>
      </c>
      <c r="C35" s="54">
        <v>42202</v>
      </c>
      <c r="D35" s="55">
        <v>97568</v>
      </c>
      <c r="E35" s="55">
        <v>97568</v>
      </c>
      <c r="F35" s="56" t="s">
        <v>59</v>
      </c>
      <c r="G35" s="57">
        <v>0</v>
      </c>
      <c r="H35" s="56">
        <f t="shared" si="0"/>
        <v>97568</v>
      </c>
    </row>
    <row r="36" spans="1:8">
      <c r="A36" s="53">
        <v>10686</v>
      </c>
      <c r="B36" s="54">
        <v>42209</v>
      </c>
      <c r="C36" s="54">
        <v>42283</v>
      </c>
      <c r="D36" s="55">
        <v>119374</v>
      </c>
      <c r="E36" s="55">
        <v>119374</v>
      </c>
      <c r="F36" s="56" t="s">
        <v>59</v>
      </c>
      <c r="G36" s="57">
        <v>0</v>
      </c>
      <c r="H36" s="56">
        <f t="shared" si="0"/>
        <v>119374</v>
      </c>
    </row>
    <row r="37" spans="1:8">
      <c r="A37" s="53">
        <v>10684</v>
      </c>
      <c r="B37" s="54">
        <v>42209</v>
      </c>
      <c r="C37" s="54">
        <v>42283</v>
      </c>
      <c r="D37" s="55">
        <v>139064</v>
      </c>
      <c r="E37" s="55">
        <v>139064</v>
      </c>
      <c r="F37" s="56" t="s">
        <v>59</v>
      </c>
      <c r="G37" s="57">
        <v>0</v>
      </c>
      <c r="H37" s="56">
        <f t="shared" si="0"/>
        <v>139064</v>
      </c>
    </row>
    <row r="38" spans="1:8">
      <c r="A38" s="53">
        <v>10685</v>
      </c>
      <c r="B38" s="54">
        <v>42209</v>
      </c>
      <c r="C38" s="54">
        <v>42283</v>
      </c>
      <c r="D38" s="55">
        <v>98852</v>
      </c>
      <c r="E38" s="55">
        <v>98852</v>
      </c>
      <c r="F38" s="56" t="s">
        <v>59</v>
      </c>
      <c r="G38" s="57">
        <v>0</v>
      </c>
      <c r="H38" s="56">
        <f t="shared" si="0"/>
        <v>98852</v>
      </c>
    </row>
    <row r="39" spans="1:8">
      <c r="A39" s="53">
        <v>10739</v>
      </c>
      <c r="B39" s="54">
        <v>42216</v>
      </c>
      <c r="C39" s="54">
        <v>42283</v>
      </c>
      <c r="D39" s="55">
        <v>105236</v>
      </c>
      <c r="E39" s="55">
        <v>105236</v>
      </c>
      <c r="F39" s="56" t="s">
        <v>59</v>
      </c>
      <c r="G39" s="57">
        <v>0</v>
      </c>
      <c r="H39" s="56">
        <f t="shared" si="0"/>
        <v>105236</v>
      </c>
    </row>
    <row r="40" spans="1:8">
      <c r="A40" s="53">
        <v>10740</v>
      </c>
      <c r="B40" s="54">
        <v>42216</v>
      </c>
      <c r="C40" s="54">
        <v>42283</v>
      </c>
      <c r="D40" s="55">
        <v>85700</v>
      </c>
      <c r="E40" s="55">
        <v>85700</v>
      </c>
      <c r="F40" s="56" t="s">
        <v>59</v>
      </c>
      <c r="G40" s="57">
        <v>0</v>
      </c>
      <c r="H40" s="56">
        <f t="shared" si="0"/>
        <v>85700</v>
      </c>
    </row>
    <row r="41" spans="1:8">
      <c r="A41" s="53">
        <v>10784</v>
      </c>
      <c r="B41" s="54">
        <v>42217</v>
      </c>
      <c r="C41" s="54">
        <v>42283</v>
      </c>
      <c r="D41" s="55">
        <v>194453</v>
      </c>
      <c r="E41" s="55">
        <v>194453</v>
      </c>
      <c r="F41" s="56" t="s">
        <v>59</v>
      </c>
      <c r="G41" s="57">
        <v>0</v>
      </c>
      <c r="H41" s="56">
        <f t="shared" si="0"/>
        <v>194453</v>
      </c>
    </row>
    <row r="42" spans="1:8">
      <c r="A42" s="53">
        <v>10785</v>
      </c>
      <c r="B42" s="54">
        <v>42217</v>
      </c>
      <c r="C42" s="54">
        <v>42283</v>
      </c>
      <c r="D42" s="55">
        <v>979615</v>
      </c>
      <c r="E42" s="55">
        <v>979615</v>
      </c>
      <c r="F42" s="56" t="s">
        <v>59</v>
      </c>
      <c r="G42" s="57">
        <v>0</v>
      </c>
      <c r="H42" s="56">
        <f t="shared" si="0"/>
        <v>979615</v>
      </c>
    </row>
    <row r="43" spans="1:8">
      <c r="A43" s="53">
        <v>10815</v>
      </c>
      <c r="B43" s="54">
        <v>42220</v>
      </c>
      <c r="C43" s="54">
        <v>42283</v>
      </c>
      <c r="D43" s="55">
        <v>132897</v>
      </c>
      <c r="E43" s="55">
        <v>132897</v>
      </c>
      <c r="F43" s="56" t="s">
        <v>59</v>
      </c>
      <c r="G43" s="57">
        <v>0</v>
      </c>
      <c r="H43" s="56">
        <f t="shared" si="0"/>
        <v>132897</v>
      </c>
    </row>
    <row r="44" spans="1:8">
      <c r="A44" s="53">
        <v>10922</v>
      </c>
      <c r="B44" s="54">
        <v>42243</v>
      </c>
      <c r="C44" s="54">
        <v>42321</v>
      </c>
      <c r="D44" s="55">
        <v>110590</v>
      </c>
      <c r="E44" s="55">
        <v>110590</v>
      </c>
      <c r="F44" s="56" t="s">
        <v>59</v>
      </c>
      <c r="G44" s="57">
        <v>0</v>
      </c>
      <c r="H44" s="56">
        <f t="shared" si="0"/>
        <v>110590</v>
      </c>
    </row>
    <row r="45" spans="1:8">
      <c r="A45" s="53">
        <v>10923</v>
      </c>
      <c r="B45" s="54">
        <v>42243</v>
      </c>
      <c r="C45" s="54">
        <v>42321</v>
      </c>
      <c r="D45" s="55">
        <v>43627</v>
      </c>
      <c r="E45" s="55">
        <v>43627</v>
      </c>
      <c r="F45" s="56" t="s">
        <v>59</v>
      </c>
      <c r="G45" s="57">
        <v>0</v>
      </c>
      <c r="H45" s="56">
        <f t="shared" si="0"/>
        <v>43627</v>
      </c>
    </row>
    <row r="46" spans="1:8">
      <c r="A46" s="53">
        <v>10990</v>
      </c>
      <c r="B46" s="54">
        <v>42248</v>
      </c>
      <c r="C46" s="54">
        <v>42321</v>
      </c>
      <c r="D46" s="55">
        <v>128593</v>
      </c>
      <c r="E46" s="55">
        <v>128593</v>
      </c>
      <c r="F46" s="56" t="s">
        <v>59</v>
      </c>
      <c r="G46" s="57">
        <v>0</v>
      </c>
      <c r="H46" s="56">
        <f t="shared" si="0"/>
        <v>128593</v>
      </c>
    </row>
    <row r="47" spans="1:8">
      <c r="A47" s="53">
        <v>10981</v>
      </c>
      <c r="B47" s="54">
        <v>42248</v>
      </c>
      <c r="C47" s="54">
        <v>42321</v>
      </c>
      <c r="D47" s="55">
        <v>97152</v>
      </c>
      <c r="E47" s="55">
        <v>97152</v>
      </c>
      <c r="F47" s="56" t="s">
        <v>59</v>
      </c>
      <c r="G47" s="57">
        <v>0</v>
      </c>
      <c r="H47" s="56">
        <f t="shared" si="0"/>
        <v>97152</v>
      </c>
    </row>
    <row r="48" spans="1:8">
      <c r="A48" s="53">
        <v>10998</v>
      </c>
      <c r="B48" s="54">
        <v>42249</v>
      </c>
      <c r="C48" s="54">
        <v>42321</v>
      </c>
      <c r="D48" s="55">
        <v>98436</v>
      </c>
      <c r="E48" s="55">
        <v>98436</v>
      </c>
      <c r="F48" s="56" t="s">
        <v>59</v>
      </c>
      <c r="G48" s="57">
        <v>0</v>
      </c>
      <c r="H48" s="56">
        <f t="shared" si="0"/>
        <v>98436</v>
      </c>
    </row>
    <row r="49" spans="1:8">
      <c r="A49" s="53">
        <v>11027</v>
      </c>
      <c r="B49" s="54">
        <v>42275</v>
      </c>
      <c r="C49" s="54">
        <v>42321</v>
      </c>
      <c r="D49" s="55">
        <v>148169</v>
      </c>
      <c r="E49" s="55">
        <v>148169</v>
      </c>
      <c r="F49" s="56" t="s">
        <v>59</v>
      </c>
      <c r="G49" s="57">
        <v>0</v>
      </c>
      <c r="H49" s="56">
        <f t="shared" si="0"/>
        <v>148169</v>
      </c>
    </row>
    <row r="50" spans="1:8">
      <c r="A50" s="53">
        <v>11073</v>
      </c>
      <c r="B50" s="54">
        <v>42278</v>
      </c>
      <c r="C50" s="54">
        <v>42321</v>
      </c>
      <c r="D50" s="55">
        <v>243314</v>
      </c>
      <c r="E50" s="55">
        <v>139985</v>
      </c>
      <c r="F50" s="56" t="s">
        <v>59</v>
      </c>
      <c r="G50" s="57">
        <v>0</v>
      </c>
      <c r="H50" s="56">
        <f t="shared" si="0"/>
        <v>139985</v>
      </c>
    </row>
    <row r="51" spans="1:8">
      <c r="A51" s="53">
        <v>12089</v>
      </c>
      <c r="B51" s="54">
        <v>42398</v>
      </c>
      <c r="C51" s="54">
        <v>42437</v>
      </c>
      <c r="D51" s="55">
        <v>83236</v>
      </c>
      <c r="E51" s="55">
        <v>14432</v>
      </c>
      <c r="F51" s="56" t="s">
        <v>59</v>
      </c>
      <c r="G51" s="57">
        <v>0</v>
      </c>
      <c r="H51" s="56">
        <f t="shared" si="0"/>
        <v>14432</v>
      </c>
    </row>
    <row r="52" spans="1:8">
      <c r="A52" s="53">
        <v>12543</v>
      </c>
      <c r="B52" s="54">
        <v>42425</v>
      </c>
      <c r="C52" s="54">
        <v>42437</v>
      </c>
      <c r="D52" s="55">
        <v>108615</v>
      </c>
      <c r="E52" s="55">
        <v>108615</v>
      </c>
      <c r="F52" s="56" t="s">
        <v>59</v>
      </c>
      <c r="G52" s="57">
        <v>0</v>
      </c>
      <c r="H52" s="56">
        <f t="shared" si="0"/>
        <v>108615</v>
      </c>
    </row>
    <row r="53" spans="1:8">
      <c r="A53" s="53">
        <v>12938</v>
      </c>
      <c r="B53" s="54">
        <v>42439</v>
      </c>
      <c r="C53" s="54">
        <v>42535</v>
      </c>
      <c r="D53" s="55">
        <v>147972</v>
      </c>
      <c r="E53" s="55">
        <v>147972</v>
      </c>
      <c r="F53" s="56" t="s">
        <v>59</v>
      </c>
      <c r="G53" s="57">
        <v>0</v>
      </c>
      <c r="H53" s="56">
        <f t="shared" si="0"/>
        <v>147972</v>
      </c>
    </row>
    <row r="54" spans="1:8">
      <c r="A54" s="53">
        <v>13076</v>
      </c>
      <c r="B54" s="54">
        <v>42455</v>
      </c>
      <c r="C54" s="54">
        <v>42535</v>
      </c>
      <c r="D54" s="55">
        <v>133136</v>
      </c>
      <c r="E54" s="55">
        <v>133136</v>
      </c>
      <c r="F54" s="56" t="s">
        <v>59</v>
      </c>
      <c r="G54" s="57">
        <v>0</v>
      </c>
      <c r="H54" s="56">
        <f t="shared" si="0"/>
        <v>133136</v>
      </c>
    </row>
    <row r="55" spans="1:8">
      <c r="A55" s="53">
        <v>13284</v>
      </c>
      <c r="B55" s="54">
        <v>42462</v>
      </c>
      <c r="C55" s="54">
        <v>42535</v>
      </c>
      <c r="D55" s="55">
        <v>95900</v>
      </c>
      <c r="E55" s="55">
        <v>95900</v>
      </c>
      <c r="F55" s="56" t="s">
        <v>59</v>
      </c>
      <c r="G55" s="57">
        <v>0</v>
      </c>
      <c r="H55" s="56">
        <f t="shared" si="0"/>
        <v>95900</v>
      </c>
    </row>
    <row r="56" spans="1:8">
      <c r="A56" s="53">
        <v>13285</v>
      </c>
      <c r="B56" s="54">
        <v>42473</v>
      </c>
      <c r="C56" s="54">
        <v>42535</v>
      </c>
      <c r="D56" s="55">
        <v>128697</v>
      </c>
      <c r="E56" s="55">
        <v>128697</v>
      </c>
      <c r="F56" s="56" t="s">
        <v>59</v>
      </c>
      <c r="G56" s="57">
        <v>0</v>
      </c>
      <c r="H56" s="56">
        <f t="shared" si="0"/>
        <v>128697</v>
      </c>
    </row>
    <row r="57" spans="1:8">
      <c r="A57" s="53">
        <v>13427</v>
      </c>
      <c r="B57" s="54">
        <v>42480</v>
      </c>
      <c r="C57" s="54">
        <v>42535</v>
      </c>
      <c r="D57" s="55">
        <v>149971</v>
      </c>
      <c r="E57" s="55">
        <v>149971</v>
      </c>
      <c r="F57" s="56" t="s">
        <v>59</v>
      </c>
      <c r="G57" s="57">
        <v>0</v>
      </c>
      <c r="H57" s="56">
        <f t="shared" si="0"/>
        <v>149971</v>
      </c>
    </row>
    <row r="58" spans="1:8">
      <c r="A58" s="53">
        <v>13428</v>
      </c>
      <c r="B58" s="54">
        <v>42488</v>
      </c>
      <c r="C58" s="54">
        <v>42535</v>
      </c>
      <c r="D58" s="55">
        <v>151979</v>
      </c>
      <c r="E58" s="55">
        <v>151979</v>
      </c>
      <c r="F58" s="56" t="s">
        <v>59</v>
      </c>
      <c r="G58" s="57">
        <v>0</v>
      </c>
      <c r="H58" s="56">
        <f t="shared" si="0"/>
        <v>151979</v>
      </c>
    </row>
    <row r="59" spans="1:8">
      <c r="A59" s="53">
        <v>13429</v>
      </c>
      <c r="B59" s="54">
        <v>42489</v>
      </c>
      <c r="C59" s="54">
        <v>42535</v>
      </c>
      <c r="D59" s="55">
        <v>188341</v>
      </c>
      <c r="E59" s="55">
        <v>188341</v>
      </c>
      <c r="F59" s="56" t="s">
        <v>59</v>
      </c>
      <c r="G59" s="57">
        <v>0</v>
      </c>
      <c r="H59" s="56">
        <f t="shared" si="0"/>
        <v>188341</v>
      </c>
    </row>
    <row r="60" spans="1:8">
      <c r="A60" s="53">
        <v>13603</v>
      </c>
      <c r="B60" s="54">
        <v>42496</v>
      </c>
      <c r="C60" s="54">
        <v>42535</v>
      </c>
      <c r="D60" s="55">
        <v>138246</v>
      </c>
      <c r="E60" s="55">
        <v>138246</v>
      </c>
      <c r="F60" s="56" t="s">
        <v>59</v>
      </c>
      <c r="G60" s="57">
        <v>0</v>
      </c>
      <c r="H60" s="56">
        <f t="shared" si="0"/>
        <v>138246</v>
      </c>
    </row>
    <row r="61" spans="1:8">
      <c r="A61" s="53">
        <v>13604</v>
      </c>
      <c r="B61" s="54">
        <v>42505</v>
      </c>
      <c r="C61" s="54">
        <v>42535</v>
      </c>
      <c r="D61" s="55">
        <v>147252</v>
      </c>
      <c r="E61" s="55">
        <v>147252</v>
      </c>
      <c r="F61" s="56" t="s">
        <v>59</v>
      </c>
      <c r="G61" s="57">
        <v>0</v>
      </c>
      <c r="H61" s="56">
        <f t="shared" si="0"/>
        <v>147252</v>
      </c>
    </row>
    <row r="62" spans="1:8">
      <c r="A62" s="53">
        <v>16325</v>
      </c>
      <c r="B62" s="54">
        <v>42710</v>
      </c>
      <c r="C62" s="54">
        <v>42900</v>
      </c>
      <c r="D62" s="55">
        <v>146825</v>
      </c>
      <c r="E62" s="55">
        <v>146825</v>
      </c>
      <c r="F62" s="56" t="s">
        <v>59</v>
      </c>
      <c r="G62" s="57">
        <v>0</v>
      </c>
      <c r="H62" s="56">
        <f t="shared" si="0"/>
        <v>146825</v>
      </c>
    </row>
    <row r="63" spans="1:8">
      <c r="A63" s="53">
        <v>16326</v>
      </c>
      <c r="B63" s="54">
        <v>42710</v>
      </c>
      <c r="C63" s="54">
        <v>42900</v>
      </c>
      <c r="D63" s="55">
        <v>98049</v>
      </c>
      <c r="E63" s="55">
        <v>98049</v>
      </c>
      <c r="F63" s="56" t="s">
        <v>59</v>
      </c>
      <c r="G63" s="57">
        <v>0</v>
      </c>
      <c r="H63" s="56">
        <f t="shared" si="0"/>
        <v>98049</v>
      </c>
    </row>
    <row r="64" spans="1:8">
      <c r="A64" s="53">
        <v>16327</v>
      </c>
      <c r="B64" s="54">
        <v>42713</v>
      </c>
      <c r="C64" s="54">
        <v>42900</v>
      </c>
      <c r="D64" s="55">
        <v>104155</v>
      </c>
      <c r="E64" s="55">
        <v>104155</v>
      </c>
      <c r="F64" s="56" t="s">
        <v>59</v>
      </c>
      <c r="G64" s="57">
        <v>0</v>
      </c>
      <c r="H64" s="56">
        <f t="shared" si="0"/>
        <v>104155</v>
      </c>
    </row>
    <row r="65" spans="1:8">
      <c r="A65" s="53">
        <v>16485</v>
      </c>
      <c r="B65" s="54">
        <v>42729</v>
      </c>
      <c r="C65" s="54">
        <v>42900</v>
      </c>
      <c r="D65" s="55">
        <v>129731</v>
      </c>
      <c r="E65" s="55">
        <v>129731</v>
      </c>
      <c r="F65" s="56" t="s">
        <v>59</v>
      </c>
      <c r="G65" s="57">
        <v>0</v>
      </c>
      <c r="H65" s="56">
        <f t="shared" si="0"/>
        <v>129731</v>
      </c>
    </row>
    <row r="66" spans="1:8">
      <c r="A66" s="53">
        <v>16759</v>
      </c>
      <c r="B66" s="54">
        <v>42744</v>
      </c>
      <c r="C66" s="54">
        <v>42906</v>
      </c>
      <c r="D66" s="55">
        <v>138613</v>
      </c>
      <c r="E66" s="55">
        <v>138613</v>
      </c>
      <c r="F66" s="56" t="s">
        <v>59</v>
      </c>
      <c r="G66" s="57">
        <v>0</v>
      </c>
      <c r="H66" s="56">
        <f t="shared" si="0"/>
        <v>138613</v>
      </c>
    </row>
    <row r="67" spans="1:8">
      <c r="A67" s="53">
        <v>17299</v>
      </c>
      <c r="B67" s="54">
        <v>42803</v>
      </c>
      <c r="C67" s="54">
        <v>42900</v>
      </c>
      <c r="D67" s="55">
        <v>179540</v>
      </c>
      <c r="E67" s="55">
        <v>179540</v>
      </c>
      <c r="F67" s="56" t="s">
        <v>59</v>
      </c>
      <c r="G67" s="57">
        <v>0</v>
      </c>
      <c r="H67" s="56">
        <f t="shared" ref="H67:H130" si="1">+E67</f>
        <v>179540</v>
      </c>
    </row>
    <row r="68" spans="1:8">
      <c r="A68" s="53">
        <v>17300</v>
      </c>
      <c r="B68" s="54">
        <v>42804</v>
      </c>
      <c r="C68" s="54">
        <v>42900</v>
      </c>
      <c r="D68" s="55">
        <v>228882</v>
      </c>
      <c r="E68" s="55">
        <v>228882</v>
      </c>
      <c r="F68" s="56" t="s">
        <v>59</v>
      </c>
      <c r="G68" s="57">
        <v>0</v>
      </c>
      <c r="H68" s="56">
        <f t="shared" si="1"/>
        <v>228882</v>
      </c>
    </row>
    <row r="69" spans="1:8">
      <c r="A69" s="53">
        <v>17666</v>
      </c>
      <c r="B69" s="54">
        <v>42842</v>
      </c>
      <c r="C69" s="54">
        <v>42900</v>
      </c>
      <c r="D69" s="55">
        <v>45300</v>
      </c>
      <c r="E69" s="55">
        <v>45300</v>
      </c>
      <c r="F69" s="56" t="s">
        <v>59</v>
      </c>
      <c r="G69" s="57">
        <v>0</v>
      </c>
      <c r="H69" s="56">
        <f t="shared" si="1"/>
        <v>45300</v>
      </c>
    </row>
    <row r="70" spans="1:8">
      <c r="A70" s="53">
        <v>17962</v>
      </c>
      <c r="B70" s="54">
        <v>42850</v>
      </c>
      <c r="C70" s="54">
        <v>42900</v>
      </c>
      <c r="D70" s="55">
        <v>142204</v>
      </c>
      <c r="E70" s="55">
        <v>142204</v>
      </c>
      <c r="F70" s="56" t="s">
        <v>59</v>
      </c>
      <c r="G70" s="57">
        <v>0</v>
      </c>
      <c r="H70" s="56">
        <f t="shared" si="1"/>
        <v>142204</v>
      </c>
    </row>
    <row r="71" spans="1:8">
      <c r="A71" s="53">
        <v>24216</v>
      </c>
      <c r="B71" s="54">
        <v>43123</v>
      </c>
      <c r="C71" s="54">
        <v>43460</v>
      </c>
      <c r="D71" s="55">
        <v>164914</v>
      </c>
      <c r="E71" s="55">
        <v>164914</v>
      </c>
      <c r="F71" s="56" t="s">
        <v>59</v>
      </c>
      <c r="G71" s="57">
        <v>0</v>
      </c>
      <c r="H71" s="56">
        <f t="shared" si="1"/>
        <v>164914</v>
      </c>
    </row>
    <row r="72" spans="1:8">
      <c r="A72" s="53">
        <v>24636</v>
      </c>
      <c r="B72" s="54">
        <v>43133</v>
      </c>
      <c r="C72" s="54">
        <v>43460</v>
      </c>
      <c r="D72" s="55">
        <v>370186</v>
      </c>
      <c r="E72" s="55">
        <v>370186</v>
      </c>
      <c r="F72" s="56" t="s">
        <v>59</v>
      </c>
      <c r="G72" s="57">
        <v>0</v>
      </c>
      <c r="H72" s="56">
        <f t="shared" si="1"/>
        <v>370186</v>
      </c>
    </row>
    <row r="73" spans="1:8">
      <c r="A73" s="53">
        <v>24639</v>
      </c>
      <c r="B73" s="54">
        <v>43154</v>
      </c>
      <c r="C73" s="54">
        <v>43460</v>
      </c>
      <c r="D73" s="55">
        <v>338939</v>
      </c>
      <c r="E73" s="55">
        <v>338939</v>
      </c>
      <c r="F73" s="56" t="s">
        <v>59</v>
      </c>
      <c r="G73" s="57">
        <v>0</v>
      </c>
      <c r="H73" s="56">
        <f t="shared" si="1"/>
        <v>338939</v>
      </c>
    </row>
    <row r="74" spans="1:8">
      <c r="A74" s="53">
        <v>24641</v>
      </c>
      <c r="B74" s="54">
        <v>43159</v>
      </c>
      <c r="C74" s="54">
        <v>43460</v>
      </c>
      <c r="D74" s="55">
        <v>76300</v>
      </c>
      <c r="E74" s="55">
        <v>76300</v>
      </c>
      <c r="F74" s="56" t="s">
        <v>59</v>
      </c>
      <c r="G74" s="57">
        <v>0</v>
      </c>
      <c r="H74" s="56">
        <f t="shared" si="1"/>
        <v>76300</v>
      </c>
    </row>
    <row r="75" spans="1:8">
      <c r="A75" s="53">
        <v>24999</v>
      </c>
      <c r="B75" s="54">
        <v>43168</v>
      </c>
      <c r="C75" s="54">
        <v>43460</v>
      </c>
      <c r="D75" s="55">
        <v>130163</v>
      </c>
      <c r="E75" s="55">
        <v>130163</v>
      </c>
      <c r="F75" s="56" t="s">
        <v>59</v>
      </c>
      <c r="G75" s="57">
        <v>0</v>
      </c>
      <c r="H75" s="56">
        <f t="shared" si="1"/>
        <v>130163</v>
      </c>
    </row>
    <row r="76" spans="1:8">
      <c r="A76" s="53">
        <v>25000</v>
      </c>
      <c r="B76" s="54">
        <v>43184</v>
      </c>
      <c r="C76" s="54">
        <v>43460</v>
      </c>
      <c r="D76" s="55">
        <v>419357</v>
      </c>
      <c r="E76" s="55">
        <v>419357</v>
      </c>
      <c r="F76" s="56" t="s">
        <v>59</v>
      </c>
      <c r="G76" s="57">
        <v>0</v>
      </c>
      <c r="H76" s="56">
        <f t="shared" si="1"/>
        <v>419357</v>
      </c>
    </row>
    <row r="77" spans="1:8">
      <c r="A77" s="53">
        <v>25909</v>
      </c>
      <c r="B77" s="54">
        <v>43222</v>
      </c>
      <c r="C77" s="54">
        <v>43460</v>
      </c>
      <c r="D77" s="55">
        <v>45300</v>
      </c>
      <c r="E77" s="55">
        <v>45300</v>
      </c>
      <c r="F77" s="56" t="s">
        <v>59</v>
      </c>
      <c r="G77" s="57">
        <v>0</v>
      </c>
      <c r="H77" s="56">
        <f t="shared" si="1"/>
        <v>45300</v>
      </c>
    </row>
    <row r="78" spans="1:8">
      <c r="A78" s="53">
        <v>25917</v>
      </c>
      <c r="B78" s="54">
        <v>43233</v>
      </c>
      <c r="C78" s="54">
        <v>43460</v>
      </c>
      <c r="D78" s="55">
        <v>713927</v>
      </c>
      <c r="E78" s="55">
        <v>713927</v>
      </c>
      <c r="F78" s="56" t="s">
        <v>59</v>
      </c>
      <c r="G78" s="57">
        <v>0</v>
      </c>
      <c r="H78" s="56">
        <f t="shared" si="1"/>
        <v>713927</v>
      </c>
    </row>
    <row r="79" spans="1:8">
      <c r="A79" s="53">
        <v>25920</v>
      </c>
      <c r="B79" s="54">
        <v>43245</v>
      </c>
      <c r="C79" s="54">
        <v>43460</v>
      </c>
      <c r="D79" s="55">
        <v>135363</v>
      </c>
      <c r="E79" s="55">
        <v>135363</v>
      </c>
      <c r="F79" s="56" t="s">
        <v>59</v>
      </c>
      <c r="G79" s="57">
        <v>0</v>
      </c>
      <c r="H79" s="56">
        <f t="shared" si="1"/>
        <v>135363</v>
      </c>
    </row>
    <row r="80" spans="1:8">
      <c r="A80" s="53">
        <v>31475</v>
      </c>
      <c r="B80" s="54">
        <v>43419</v>
      </c>
      <c r="C80" s="54">
        <v>43460</v>
      </c>
      <c r="D80" s="55">
        <v>216173</v>
      </c>
      <c r="E80" s="55">
        <v>216173</v>
      </c>
      <c r="F80" s="56" t="s">
        <v>59</v>
      </c>
      <c r="G80" s="57">
        <v>0</v>
      </c>
      <c r="H80" s="56">
        <f t="shared" si="1"/>
        <v>216173</v>
      </c>
    </row>
    <row r="81" spans="1:8">
      <c r="A81" s="53">
        <v>31476</v>
      </c>
      <c r="B81" s="54">
        <v>43422</v>
      </c>
      <c r="C81" s="54">
        <v>43460</v>
      </c>
      <c r="D81" s="55">
        <v>205876</v>
      </c>
      <c r="E81" s="55">
        <v>205876</v>
      </c>
      <c r="F81" s="56" t="s">
        <v>59</v>
      </c>
      <c r="G81" s="57">
        <v>0</v>
      </c>
      <c r="H81" s="56">
        <f t="shared" si="1"/>
        <v>205876</v>
      </c>
    </row>
    <row r="82" spans="1:8">
      <c r="A82" s="53">
        <v>31477</v>
      </c>
      <c r="B82" s="54">
        <v>43423</v>
      </c>
      <c r="C82" s="54">
        <v>43460</v>
      </c>
      <c r="D82" s="55">
        <v>141117</v>
      </c>
      <c r="E82" s="55">
        <v>141117</v>
      </c>
      <c r="F82" s="56" t="s">
        <v>59</v>
      </c>
      <c r="G82" s="57">
        <v>0</v>
      </c>
      <c r="H82" s="56">
        <f t="shared" si="1"/>
        <v>141117</v>
      </c>
    </row>
    <row r="83" spans="1:8">
      <c r="A83" s="53">
        <v>31480</v>
      </c>
      <c r="B83" s="54">
        <v>43430</v>
      </c>
      <c r="C83" s="54">
        <v>43460</v>
      </c>
      <c r="D83" s="55">
        <v>256195</v>
      </c>
      <c r="E83" s="55">
        <v>256195</v>
      </c>
      <c r="F83" s="56" t="s">
        <v>59</v>
      </c>
      <c r="G83" s="57">
        <v>0</v>
      </c>
      <c r="H83" s="56">
        <f t="shared" si="1"/>
        <v>256195</v>
      </c>
    </row>
    <row r="84" spans="1:8">
      <c r="A84" s="53">
        <v>31477</v>
      </c>
      <c r="B84" s="54">
        <v>43470</v>
      </c>
      <c r="C84" s="54">
        <v>43460</v>
      </c>
      <c r="D84" s="55">
        <v>141117</v>
      </c>
      <c r="E84" s="55">
        <v>141117</v>
      </c>
      <c r="F84" s="56" t="s">
        <v>59</v>
      </c>
      <c r="G84" s="57">
        <v>0</v>
      </c>
      <c r="H84" s="56">
        <f t="shared" si="1"/>
        <v>141117</v>
      </c>
    </row>
    <row r="85" spans="1:8">
      <c r="A85" s="53">
        <v>31476</v>
      </c>
      <c r="B85" s="54">
        <v>43470</v>
      </c>
      <c r="C85" s="54">
        <v>43460</v>
      </c>
      <c r="D85" s="55">
        <v>205876</v>
      </c>
      <c r="E85" s="55">
        <v>205876</v>
      </c>
      <c r="F85" s="56" t="s">
        <v>59</v>
      </c>
      <c r="G85" s="57">
        <v>0</v>
      </c>
      <c r="H85" s="56">
        <f t="shared" si="1"/>
        <v>205876</v>
      </c>
    </row>
    <row r="86" spans="1:8">
      <c r="A86" s="53">
        <v>31475</v>
      </c>
      <c r="B86" s="54">
        <v>43470</v>
      </c>
      <c r="C86" s="54">
        <v>43460</v>
      </c>
      <c r="D86" s="55">
        <v>216173</v>
      </c>
      <c r="E86" s="55">
        <v>216173</v>
      </c>
      <c r="F86" s="56" t="s">
        <v>59</v>
      </c>
      <c r="G86" s="57">
        <v>0</v>
      </c>
      <c r="H86" s="56">
        <f t="shared" si="1"/>
        <v>216173</v>
      </c>
    </row>
    <row r="87" spans="1:8">
      <c r="A87" s="53">
        <v>31480</v>
      </c>
      <c r="B87" s="54">
        <v>43470</v>
      </c>
      <c r="C87" s="54">
        <v>43460</v>
      </c>
      <c r="D87" s="55">
        <v>256195</v>
      </c>
      <c r="E87" s="55">
        <v>256195</v>
      </c>
      <c r="F87" s="56" t="s">
        <v>59</v>
      </c>
      <c r="G87" s="57">
        <v>0</v>
      </c>
      <c r="H87" s="56">
        <f t="shared" si="1"/>
        <v>256195</v>
      </c>
    </row>
    <row r="88" spans="1:8">
      <c r="A88" s="53">
        <v>32582</v>
      </c>
      <c r="B88" s="54">
        <v>43495</v>
      </c>
      <c r="C88" s="54">
        <v>43601</v>
      </c>
      <c r="D88" s="55">
        <v>154537</v>
      </c>
      <c r="E88" s="55">
        <v>154537</v>
      </c>
      <c r="F88" s="56" t="s">
        <v>59</v>
      </c>
      <c r="G88" s="57">
        <v>0</v>
      </c>
      <c r="H88" s="56">
        <f t="shared" si="1"/>
        <v>154537</v>
      </c>
    </row>
    <row r="89" spans="1:8">
      <c r="A89" s="53">
        <v>33096</v>
      </c>
      <c r="B89" s="54">
        <v>43498</v>
      </c>
      <c r="C89" s="54">
        <v>43601</v>
      </c>
      <c r="D89" s="55">
        <v>136530</v>
      </c>
      <c r="E89" s="55">
        <v>136530</v>
      </c>
      <c r="F89" s="56" t="s">
        <v>59</v>
      </c>
      <c r="G89" s="57">
        <v>0</v>
      </c>
      <c r="H89" s="56">
        <f t="shared" si="1"/>
        <v>136530</v>
      </c>
    </row>
    <row r="90" spans="1:8">
      <c r="A90" s="53">
        <v>33581</v>
      </c>
      <c r="B90" s="54">
        <v>43531</v>
      </c>
      <c r="C90" s="54">
        <v>43601</v>
      </c>
      <c r="D90" s="55">
        <v>1351374</v>
      </c>
      <c r="E90" s="55">
        <v>1351374</v>
      </c>
      <c r="F90" s="56" t="s">
        <v>59</v>
      </c>
      <c r="G90" s="57">
        <v>0</v>
      </c>
      <c r="H90" s="56">
        <f t="shared" si="1"/>
        <v>1351374</v>
      </c>
    </row>
    <row r="91" spans="1:8">
      <c r="A91" s="53">
        <v>33582</v>
      </c>
      <c r="B91" s="54">
        <v>43550</v>
      </c>
      <c r="C91" s="54">
        <v>43601</v>
      </c>
      <c r="D91" s="55">
        <v>1338098</v>
      </c>
      <c r="E91" s="55">
        <v>1338098</v>
      </c>
      <c r="F91" s="56" t="s">
        <v>59</v>
      </c>
      <c r="G91" s="57">
        <v>0</v>
      </c>
      <c r="H91" s="56">
        <f t="shared" si="1"/>
        <v>1338098</v>
      </c>
    </row>
    <row r="92" spans="1:8">
      <c r="A92" s="53">
        <v>33583</v>
      </c>
      <c r="B92" s="54">
        <v>43551</v>
      </c>
      <c r="C92" s="54">
        <v>43601</v>
      </c>
      <c r="D92" s="55">
        <v>1370085</v>
      </c>
      <c r="E92" s="55">
        <v>1370085</v>
      </c>
      <c r="F92" s="56" t="s">
        <v>59</v>
      </c>
      <c r="G92" s="57">
        <v>0</v>
      </c>
      <c r="H92" s="56">
        <f t="shared" si="1"/>
        <v>1370085</v>
      </c>
    </row>
    <row r="93" spans="1:8">
      <c r="A93" s="53">
        <v>34414</v>
      </c>
      <c r="B93" s="54">
        <v>43569</v>
      </c>
      <c r="C93" s="54">
        <v>43601</v>
      </c>
      <c r="D93" s="55">
        <v>110100</v>
      </c>
      <c r="E93" s="55">
        <v>110100</v>
      </c>
      <c r="F93" s="56" t="s">
        <v>59</v>
      </c>
      <c r="G93" s="57">
        <v>0</v>
      </c>
      <c r="H93" s="56">
        <f t="shared" si="1"/>
        <v>110100</v>
      </c>
    </row>
    <row r="94" spans="1:8">
      <c r="A94" s="53">
        <v>34415</v>
      </c>
      <c r="B94" s="54">
        <v>43571</v>
      </c>
      <c r="C94" s="54">
        <v>43601</v>
      </c>
      <c r="D94" s="55">
        <v>231937</v>
      </c>
      <c r="E94" s="55">
        <v>231937</v>
      </c>
      <c r="F94" s="56" t="s">
        <v>59</v>
      </c>
      <c r="G94" s="57">
        <v>0</v>
      </c>
      <c r="H94" s="56">
        <f t="shared" si="1"/>
        <v>231937</v>
      </c>
    </row>
    <row r="95" spans="1:8">
      <c r="A95" s="53">
        <v>34414</v>
      </c>
      <c r="B95" s="54">
        <v>43832</v>
      </c>
      <c r="C95" s="54">
        <v>43601</v>
      </c>
      <c r="D95" s="55">
        <v>110100</v>
      </c>
      <c r="E95" s="55">
        <v>110100</v>
      </c>
      <c r="F95" s="56" t="s">
        <v>59</v>
      </c>
      <c r="G95" s="57">
        <v>0</v>
      </c>
      <c r="H95" s="56">
        <f t="shared" si="1"/>
        <v>110100</v>
      </c>
    </row>
    <row r="96" spans="1:8">
      <c r="A96" s="53">
        <v>33582</v>
      </c>
      <c r="B96" s="54">
        <v>43832</v>
      </c>
      <c r="C96" s="54">
        <v>43601</v>
      </c>
      <c r="D96" s="55">
        <v>1338098</v>
      </c>
      <c r="E96" s="55">
        <v>1338098</v>
      </c>
      <c r="F96" s="56" t="s">
        <v>59</v>
      </c>
      <c r="G96" s="57">
        <v>0</v>
      </c>
      <c r="H96" s="56">
        <f t="shared" si="1"/>
        <v>1338098</v>
      </c>
    </row>
    <row r="97" spans="1:8">
      <c r="A97" s="53">
        <v>33581</v>
      </c>
      <c r="B97" s="54">
        <v>43832</v>
      </c>
      <c r="C97" s="54">
        <v>43601</v>
      </c>
      <c r="D97" s="55">
        <v>1351374</v>
      </c>
      <c r="E97" s="55">
        <v>1351374</v>
      </c>
      <c r="F97" s="56" t="s">
        <v>59</v>
      </c>
      <c r="G97" s="57">
        <v>0</v>
      </c>
      <c r="H97" s="56">
        <f t="shared" si="1"/>
        <v>1351374</v>
      </c>
    </row>
    <row r="98" spans="1:8">
      <c r="A98" s="53">
        <v>33096</v>
      </c>
      <c r="B98" s="54">
        <v>43832</v>
      </c>
      <c r="C98" s="54">
        <v>43601</v>
      </c>
      <c r="D98" s="55">
        <v>136530</v>
      </c>
      <c r="E98" s="55">
        <v>136530</v>
      </c>
      <c r="F98" s="56" t="s">
        <v>59</v>
      </c>
      <c r="G98" s="57">
        <v>0</v>
      </c>
      <c r="H98" s="56">
        <f t="shared" si="1"/>
        <v>136530</v>
      </c>
    </row>
    <row r="99" spans="1:8">
      <c r="A99" s="53">
        <v>33583</v>
      </c>
      <c r="B99" s="54">
        <v>43832</v>
      </c>
      <c r="C99" s="54">
        <v>43601</v>
      </c>
      <c r="D99" s="55">
        <v>1370085</v>
      </c>
      <c r="E99" s="55">
        <v>1370085</v>
      </c>
      <c r="F99" s="56" t="s">
        <v>59</v>
      </c>
      <c r="G99" s="57">
        <v>0</v>
      </c>
      <c r="H99" s="56">
        <f t="shared" si="1"/>
        <v>1370085</v>
      </c>
    </row>
    <row r="100" spans="1:8">
      <c r="A100" s="53">
        <v>31477</v>
      </c>
      <c r="B100" s="54">
        <v>43832</v>
      </c>
      <c r="C100" s="54">
        <v>43460</v>
      </c>
      <c r="D100" s="55">
        <v>141117</v>
      </c>
      <c r="E100" s="55">
        <v>141117</v>
      </c>
      <c r="F100" s="56" t="s">
        <v>59</v>
      </c>
      <c r="G100" s="57">
        <v>0</v>
      </c>
      <c r="H100" s="56">
        <f t="shared" si="1"/>
        <v>141117</v>
      </c>
    </row>
    <row r="101" spans="1:8">
      <c r="A101" s="53">
        <v>32582</v>
      </c>
      <c r="B101" s="54">
        <v>43832</v>
      </c>
      <c r="C101" s="54">
        <v>43601</v>
      </c>
      <c r="D101" s="55">
        <v>154537</v>
      </c>
      <c r="E101" s="55">
        <v>154537</v>
      </c>
      <c r="F101" s="56" t="s">
        <v>59</v>
      </c>
      <c r="G101" s="57">
        <v>0</v>
      </c>
      <c r="H101" s="56">
        <f t="shared" si="1"/>
        <v>154537</v>
      </c>
    </row>
    <row r="102" spans="1:8">
      <c r="A102" s="53">
        <v>31476</v>
      </c>
      <c r="B102" s="54">
        <v>43832</v>
      </c>
      <c r="C102" s="54">
        <v>43460</v>
      </c>
      <c r="D102" s="55">
        <v>205876</v>
      </c>
      <c r="E102" s="55">
        <v>205876</v>
      </c>
      <c r="F102" s="56" t="s">
        <v>59</v>
      </c>
      <c r="G102" s="57">
        <v>0</v>
      </c>
      <c r="H102" s="56">
        <f t="shared" si="1"/>
        <v>205876</v>
      </c>
    </row>
    <row r="103" spans="1:8">
      <c r="A103" s="53">
        <v>31475</v>
      </c>
      <c r="B103" s="54">
        <v>43832</v>
      </c>
      <c r="C103" s="54">
        <v>43460</v>
      </c>
      <c r="D103" s="55">
        <v>216173</v>
      </c>
      <c r="E103" s="55">
        <v>216173</v>
      </c>
      <c r="F103" s="56" t="s">
        <v>59</v>
      </c>
      <c r="G103" s="57">
        <v>0</v>
      </c>
      <c r="H103" s="56">
        <f t="shared" si="1"/>
        <v>216173</v>
      </c>
    </row>
    <row r="104" spans="1:8">
      <c r="A104" s="53">
        <v>35252</v>
      </c>
      <c r="B104" s="54">
        <v>43832</v>
      </c>
      <c r="C104" s="54">
        <v>43662</v>
      </c>
      <c r="D104" s="55">
        <v>223238</v>
      </c>
      <c r="E104" s="55">
        <v>223238</v>
      </c>
      <c r="F104" s="56" t="s">
        <v>59</v>
      </c>
      <c r="G104" s="57">
        <v>0</v>
      </c>
      <c r="H104" s="56">
        <f t="shared" si="1"/>
        <v>223238</v>
      </c>
    </row>
    <row r="105" spans="1:8">
      <c r="A105" s="53">
        <v>34415</v>
      </c>
      <c r="B105" s="54">
        <v>43832</v>
      </c>
      <c r="C105" s="54">
        <v>43601</v>
      </c>
      <c r="D105" s="55">
        <v>231937</v>
      </c>
      <c r="E105" s="55">
        <v>231937</v>
      </c>
      <c r="F105" s="56" t="s">
        <v>59</v>
      </c>
      <c r="G105" s="57">
        <v>0</v>
      </c>
      <c r="H105" s="56">
        <f t="shared" si="1"/>
        <v>231937</v>
      </c>
    </row>
    <row r="106" spans="1:8">
      <c r="A106" s="53">
        <v>31480</v>
      </c>
      <c r="B106" s="54">
        <v>43832</v>
      </c>
      <c r="C106" s="54">
        <v>43460</v>
      </c>
      <c r="D106" s="55">
        <v>256195</v>
      </c>
      <c r="E106" s="55">
        <v>256195</v>
      </c>
      <c r="F106" s="56" t="s">
        <v>59</v>
      </c>
      <c r="G106" s="57">
        <v>0</v>
      </c>
      <c r="H106" s="56">
        <f t="shared" si="1"/>
        <v>256195</v>
      </c>
    </row>
    <row r="107" spans="1:8">
      <c r="A107" s="53">
        <v>35251</v>
      </c>
      <c r="B107" s="54">
        <v>43832</v>
      </c>
      <c r="C107" s="54">
        <v>43662</v>
      </c>
      <c r="D107" s="55">
        <v>51300</v>
      </c>
      <c r="E107" s="55">
        <v>51300</v>
      </c>
      <c r="F107" s="56" t="s">
        <v>59</v>
      </c>
      <c r="G107" s="57">
        <v>0</v>
      </c>
      <c r="H107" s="56">
        <f t="shared" si="1"/>
        <v>51300</v>
      </c>
    </row>
    <row r="108" spans="1:8">
      <c r="A108" s="53">
        <v>35249</v>
      </c>
      <c r="B108" s="54">
        <v>43832</v>
      </c>
      <c r="C108" s="54">
        <v>43662</v>
      </c>
      <c r="D108" s="55">
        <v>51300</v>
      </c>
      <c r="E108" s="55">
        <v>51300</v>
      </c>
      <c r="F108" s="56" t="s">
        <v>59</v>
      </c>
      <c r="G108" s="57">
        <v>0</v>
      </c>
      <c r="H108" s="56">
        <f t="shared" si="1"/>
        <v>51300</v>
      </c>
    </row>
    <row r="109" spans="1:8">
      <c r="A109" s="53">
        <v>26</v>
      </c>
      <c r="B109" s="54">
        <v>44630</v>
      </c>
      <c r="C109" s="54">
        <v>44630</v>
      </c>
      <c r="D109" s="55">
        <v>143675</v>
      </c>
      <c r="E109" s="55">
        <v>143675</v>
      </c>
      <c r="F109" s="56" t="s">
        <v>59</v>
      </c>
      <c r="G109" s="57">
        <v>0</v>
      </c>
      <c r="H109" s="56">
        <f t="shared" si="1"/>
        <v>143675</v>
      </c>
    </row>
    <row r="110" spans="1:8">
      <c r="A110" s="53">
        <v>87</v>
      </c>
      <c r="B110" s="54">
        <v>44634</v>
      </c>
      <c r="C110" s="54">
        <v>44634</v>
      </c>
      <c r="D110" s="55">
        <v>79635</v>
      </c>
      <c r="E110" s="55">
        <v>79635</v>
      </c>
      <c r="F110" s="56" t="s">
        <v>59</v>
      </c>
      <c r="G110" s="57">
        <v>0</v>
      </c>
      <c r="H110" s="56">
        <f t="shared" si="1"/>
        <v>79635</v>
      </c>
    </row>
    <row r="111" spans="1:8">
      <c r="A111" s="53">
        <v>480</v>
      </c>
      <c r="B111" s="54">
        <v>44645</v>
      </c>
      <c r="C111" s="54">
        <v>44645</v>
      </c>
      <c r="D111" s="55">
        <v>1439198</v>
      </c>
      <c r="E111" s="55">
        <v>1439198</v>
      </c>
      <c r="F111" s="56" t="s">
        <v>59</v>
      </c>
      <c r="G111" s="57">
        <v>0</v>
      </c>
      <c r="H111" s="56">
        <f t="shared" si="1"/>
        <v>1439198</v>
      </c>
    </row>
    <row r="112" spans="1:8">
      <c r="A112" s="53">
        <v>616</v>
      </c>
      <c r="B112" s="54">
        <v>44651</v>
      </c>
      <c r="C112" s="54">
        <v>44651</v>
      </c>
      <c r="D112" s="55">
        <v>201358</v>
      </c>
      <c r="E112" s="55">
        <v>201358</v>
      </c>
      <c r="F112" s="56" t="s">
        <v>59</v>
      </c>
      <c r="G112" s="57">
        <v>0</v>
      </c>
      <c r="H112" s="56">
        <f t="shared" si="1"/>
        <v>201358</v>
      </c>
    </row>
    <row r="113" spans="1:8">
      <c r="A113" s="53">
        <v>634</v>
      </c>
      <c r="B113" s="54">
        <v>44655</v>
      </c>
      <c r="C113" s="54">
        <v>44655</v>
      </c>
      <c r="D113" s="55">
        <v>159705</v>
      </c>
      <c r="E113" s="55">
        <v>159705</v>
      </c>
      <c r="F113" s="56" t="s">
        <v>59</v>
      </c>
      <c r="G113" s="57">
        <v>0</v>
      </c>
      <c r="H113" s="56">
        <f t="shared" si="1"/>
        <v>159705</v>
      </c>
    </row>
    <row r="114" spans="1:8">
      <c r="A114" s="53">
        <v>635</v>
      </c>
      <c r="B114" s="54">
        <v>44656</v>
      </c>
      <c r="C114" s="54">
        <v>44656</v>
      </c>
      <c r="D114" s="55">
        <v>211400</v>
      </c>
      <c r="E114" s="55">
        <v>211400</v>
      </c>
      <c r="F114" s="56" t="s">
        <v>59</v>
      </c>
      <c r="G114" s="57">
        <v>0</v>
      </c>
      <c r="H114" s="56">
        <f t="shared" si="1"/>
        <v>211400</v>
      </c>
    </row>
    <row r="115" spans="1:8">
      <c r="A115" s="53">
        <v>688</v>
      </c>
      <c r="B115" s="54">
        <v>44659</v>
      </c>
      <c r="C115" s="54">
        <v>44659</v>
      </c>
      <c r="D115" s="55">
        <v>12300</v>
      </c>
      <c r="E115" s="55">
        <v>12300</v>
      </c>
      <c r="F115" s="56" t="s">
        <v>59</v>
      </c>
      <c r="G115" s="57">
        <v>0</v>
      </c>
      <c r="H115" s="56">
        <f t="shared" si="1"/>
        <v>12300</v>
      </c>
    </row>
    <row r="116" spans="1:8">
      <c r="A116" s="53">
        <v>655</v>
      </c>
      <c r="B116" s="54">
        <v>44659</v>
      </c>
      <c r="C116" s="54">
        <v>44659</v>
      </c>
      <c r="D116" s="55">
        <v>24600</v>
      </c>
      <c r="E116" s="55">
        <v>24600</v>
      </c>
      <c r="F116" s="56" t="s">
        <v>59</v>
      </c>
      <c r="G116" s="57">
        <v>0</v>
      </c>
      <c r="H116" s="56">
        <f t="shared" si="1"/>
        <v>24600</v>
      </c>
    </row>
    <row r="117" spans="1:8">
      <c r="A117" s="53">
        <v>747</v>
      </c>
      <c r="B117" s="54">
        <v>44659</v>
      </c>
      <c r="C117" s="54">
        <v>44659</v>
      </c>
      <c r="D117" s="55">
        <v>49200</v>
      </c>
      <c r="E117" s="55">
        <v>49200</v>
      </c>
      <c r="F117" s="56" t="s">
        <v>59</v>
      </c>
      <c r="G117" s="57">
        <v>0</v>
      </c>
      <c r="H117" s="56">
        <f t="shared" si="1"/>
        <v>49200</v>
      </c>
    </row>
    <row r="118" spans="1:8">
      <c r="A118" s="53">
        <v>754</v>
      </c>
      <c r="B118" s="54">
        <v>44660</v>
      </c>
      <c r="C118" s="54">
        <v>44660</v>
      </c>
      <c r="D118" s="55">
        <v>151897</v>
      </c>
      <c r="E118" s="55">
        <v>151897</v>
      </c>
      <c r="F118" s="56" t="s">
        <v>59</v>
      </c>
      <c r="G118" s="57">
        <v>0</v>
      </c>
      <c r="H118" s="56">
        <f t="shared" si="1"/>
        <v>151897</v>
      </c>
    </row>
    <row r="119" spans="1:8">
      <c r="A119" s="53">
        <v>1052</v>
      </c>
      <c r="B119" s="54">
        <v>44664</v>
      </c>
      <c r="C119" s="54">
        <v>44664</v>
      </c>
      <c r="D119" s="55">
        <v>154031</v>
      </c>
      <c r="E119" s="55">
        <v>154031</v>
      </c>
      <c r="F119" s="56" t="s">
        <v>59</v>
      </c>
      <c r="G119" s="57">
        <v>0</v>
      </c>
      <c r="H119" s="56">
        <f t="shared" si="1"/>
        <v>154031</v>
      </c>
    </row>
    <row r="120" spans="1:8">
      <c r="A120" s="53">
        <v>1065</v>
      </c>
      <c r="B120" s="54">
        <v>44666</v>
      </c>
      <c r="C120" s="54">
        <v>44666</v>
      </c>
      <c r="D120" s="55">
        <v>2505391</v>
      </c>
      <c r="E120" s="55">
        <v>2505391</v>
      </c>
      <c r="F120" s="56" t="s">
        <v>59</v>
      </c>
      <c r="G120" s="57">
        <v>0</v>
      </c>
      <c r="H120" s="56">
        <f t="shared" si="1"/>
        <v>2505391</v>
      </c>
    </row>
    <row r="121" spans="1:8">
      <c r="A121" s="53">
        <v>1067</v>
      </c>
      <c r="B121" s="54">
        <v>44667</v>
      </c>
      <c r="C121" s="54">
        <v>44667</v>
      </c>
      <c r="D121" s="55">
        <v>142027</v>
      </c>
      <c r="E121" s="55">
        <v>142027</v>
      </c>
      <c r="F121" s="56" t="s">
        <v>59</v>
      </c>
      <c r="G121" s="57">
        <v>0</v>
      </c>
      <c r="H121" s="56">
        <f t="shared" si="1"/>
        <v>142027</v>
      </c>
    </row>
    <row r="122" spans="1:8">
      <c r="A122" s="53">
        <v>1206</v>
      </c>
      <c r="B122" s="54">
        <v>44671</v>
      </c>
      <c r="C122" s="54">
        <v>44671</v>
      </c>
      <c r="D122" s="55">
        <v>49200</v>
      </c>
      <c r="E122" s="55">
        <v>49200</v>
      </c>
      <c r="F122" s="56" t="s">
        <v>59</v>
      </c>
      <c r="G122" s="57">
        <v>0</v>
      </c>
      <c r="H122" s="56">
        <f t="shared" si="1"/>
        <v>49200</v>
      </c>
    </row>
    <row r="123" spans="1:8">
      <c r="A123" s="53">
        <v>1270</v>
      </c>
      <c r="B123" s="54">
        <v>44675</v>
      </c>
      <c r="C123" s="54">
        <v>44675</v>
      </c>
      <c r="D123" s="55">
        <v>187344</v>
      </c>
      <c r="E123" s="55">
        <v>187344</v>
      </c>
      <c r="F123" s="56" t="s">
        <v>59</v>
      </c>
      <c r="G123" s="57">
        <v>0</v>
      </c>
      <c r="H123" s="56">
        <f t="shared" si="1"/>
        <v>187344</v>
      </c>
    </row>
    <row r="124" spans="1:8">
      <c r="A124" s="53">
        <v>1311</v>
      </c>
      <c r="B124" s="54">
        <v>44677</v>
      </c>
      <c r="C124" s="54">
        <v>44677</v>
      </c>
      <c r="D124" s="55">
        <v>160793</v>
      </c>
      <c r="E124" s="55">
        <v>160793</v>
      </c>
      <c r="F124" s="56" t="s">
        <v>59</v>
      </c>
      <c r="G124" s="57">
        <v>0</v>
      </c>
      <c r="H124" s="56">
        <f t="shared" si="1"/>
        <v>160793</v>
      </c>
    </row>
    <row r="125" spans="1:8">
      <c r="A125" s="53">
        <v>1325</v>
      </c>
      <c r="B125" s="54">
        <v>44677</v>
      </c>
      <c r="C125" s="54">
        <v>44677</v>
      </c>
      <c r="D125" s="55">
        <v>49200</v>
      </c>
      <c r="E125" s="55">
        <v>49200</v>
      </c>
      <c r="F125" s="56" t="s">
        <v>59</v>
      </c>
      <c r="G125" s="57">
        <v>0</v>
      </c>
      <c r="H125" s="56">
        <f t="shared" si="1"/>
        <v>49200</v>
      </c>
    </row>
    <row r="126" spans="1:8">
      <c r="A126" s="53">
        <v>1348</v>
      </c>
      <c r="B126" s="54">
        <v>44678</v>
      </c>
      <c r="C126" s="54">
        <v>44678</v>
      </c>
      <c r="D126" s="55">
        <v>167529</v>
      </c>
      <c r="E126" s="55">
        <v>167529</v>
      </c>
      <c r="F126" s="56" t="s">
        <v>59</v>
      </c>
      <c r="G126" s="57">
        <v>0</v>
      </c>
      <c r="H126" s="56">
        <f t="shared" si="1"/>
        <v>167529</v>
      </c>
    </row>
    <row r="127" spans="1:8">
      <c r="A127" s="53">
        <v>1391</v>
      </c>
      <c r="B127" s="54">
        <v>44680</v>
      </c>
      <c r="C127" s="54">
        <v>44680</v>
      </c>
      <c r="D127" s="55">
        <v>36900</v>
      </c>
      <c r="E127" s="55">
        <v>36900</v>
      </c>
      <c r="F127" s="56" t="s">
        <v>59</v>
      </c>
      <c r="G127" s="57">
        <v>0</v>
      </c>
      <c r="H127" s="56">
        <f t="shared" si="1"/>
        <v>36900</v>
      </c>
    </row>
    <row r="128" spans="1:8">
      <c r="A128" s="53">
        <v>1393</v>
      </c>
      <c r="B128" s="54">
        <v>44680</v>
      </c>
      <c r="C128" s="54">
        <v>44680</v>
      </c>
      <c r="D128" s="55">
        <v>49200</v>
      </c>
      <c r="E128" s="55">
        <v>49200</v>
      </c>
      <c r="F128" s="56" t="s">
        <v>59</v>
      </c>
      <c r="G128" s="57">
        <v>0</v>
      </c>
      <c r="H128" s="56">
        <f t="shared" si="1"/>
        <v>49200</v>
      </c>
    </row>
    <row r="129" spans="1:8">
      <c r="A129" s="53">
        <v>1574</v>
      </c>
      <c r="B129" s="54">
        <v>44685</v>
      </c>
      <c r="C129" s="54">
        <v>44685</v>
      </c>
      <c r="D129" s="55">
        <v>36900</v>
      </c>
      <c r="E129" s="55">
        <v>36900</v>
      </c>
      <c r="F129" s="56" t="s">
        <v>59</v>
      </c>
      <c r="G129" s="57">
        <v>0</v>
      </c>
      <c r="H129" s="56">
        <f t="shared" si="1"/>
        <v>36900</v>
      </c>
    </row>
    <row r="130" spans="1:8">
      <c r="A130" s="53">
        <v>1762</v>
      </c>
      <c r="B130" s="54">
        <v>44688</v>
      </c>
      <c r="C130" s="54">
        <v>44688</v>
      </c>
      <c r="D130" s="55">
        <v>114503</v>
      </c>
      <c r="E130" s="55">
        <v>114503</v>
      </c>
      <c r="F130" s="56" t="s">
        <v>59</v>
      </c>
      <c r="G130" s="57">
        <v>0</v>
      </c>
      <c r="H130" s="56">
        <f t="shared" si="1"/>
        <v>114503</v>
      </c>
    </row>
    <row r="131" spans="1:8">
      <c r="A131" s="53">
        <v>1788</v>
      </c>
      <c r="B131" s="54">
        <v>44691</v>
      </c>
      <c r="C131" s="54">
        <v>44691</v>
      </c>
      <c r="D131" s="55">
        <v>12330</v>
      </c>
      <c r="E131" s="55">
        <v>12330</v>
      </c>
      <c r="F131" s="56" t="s">
        <v>59</v>
      </c>
      <c r="G131" s="57">
        <v>0</v>
      </c>
      <c r="H131" s="56">
        <f t="shared" ref="H131:H160" si="2">+E131</f>
        <v>12330</v>
      </c>
    </row>
    <row r="132" spans="1:8">
      <c r="A132" s="53">
        <v>1994</v>
      </c>
      <c r="B132" s="54">
        <v>44693</v>
      </c>
      <c r="C132" s="54">
        <v>44693</v>
      </c>
      <c r="D132" s="55">
        <v>12330</v>
      </c>
      <c r="E132" s="55">
        <v>12330</v>
      </c>
      <c r="F132" s="56" t="s">
        <v>59</v>
      </c>
      <c r="G132" s="57">
        <v>0</v>
      </c>
      <c r="H132" s="56">
        <f t="shared" si="2"/>
        <v>12330</v>
      </c>
    </row>
    <row r="133" spans="1:8">
      <c r="A133" s="53">
        <v>1963</v>
      </c>
      <c r="B133" s="54">
        <v>44693</v>
      </c>
      <c r="C133" s="54">
        <v>44693</v>
      </c>
      <c r="D133" s="55">
        <v>65700</v>
      </c>
      <c r="E133" s="55">
        <v>65700</v>
      </c>
      <c r="F133" s="56" t="s">
        <v>59</v>
      </c>
      <c r="G133" s="57">
        <v>0</v>
      </c>
      <c r="H133" s="56">
        <f t="shared" si="2"/>
        <v>65700</v>
      </c>
    </row>
    <row r="134" spans="1:8">
      <c r="A134" s="53">
        <v>2105</v>
      </c>
      <c r="B134" s="54">
        <v>44695</v>
      </c>
      <c r="C134" s="54">
        <v>44695</v>
      </c>
      <c r="D134" s="55">
        <v>81412</v>
      </c>
      <c r="E134" s="55">
        <v>81412</v>
      </c>
      <c r="F134" s="56" t="s">
        <v>59</v>
      </c>
      <c r="G134" s="57">
        <v>0</v>
      </c>
      <c r="H134" s="56">
        <f t="shared" si="2"/>
        <v>81412</v>
      </c>
    </row>
    <row r="135" spans="1:8">
      <c r="A135" s="53">
        <v>2403</v>
      </c>
      <c r="B135" s="54">
        <v>44701</v>
      </c>
      <c r="C135" s="54">
        <v>44701</v>
      </c>
      <c r="D135" s="55">
        <v>12330</v>
      </c>
      <c r="E135" s="55">
        <v>12330</v>
      </c>
      <c r="F135" s="56" t="s">
        <v>59</v>
      </c>
      <c r="G135" s="57">
        <v>0</v>
      </c>
      <c r="H135" s="56">
        <f t="shared" si="2"/>
        <v>12330</v>
      </c>
    </row>
    <row r="136" spans="1:8">
      <c r="A136" s="53">
        <v>2409</v>
      </c>
      <c r="B136" s="54">
        <v>44701</v>
      </c>
      <c r="C136" s="54">
        <v>44701</v>
      </c>
      <c r="D136" s="55">
        <v>70794</v>
      </c>
      <c r="E136" s="55">
        <v>70794</v>
      </c>
      <c r="F136" s="56" t="s">
        <v>59</v>
      </c>
      <c r="G136" s="57">
        <v>0</v>
      </c>
      <c r="H136" s="56">
        <f t="shared" si="2"/>
        <v>70794</v>
      </c>
    </row>
    <row r="137" spans="1:8">
      <c r="A137" s="53">
        <v>2452</v>
      </c>
      <c r="B137" s="54">
        <v>44704</v>
      </c>
      <c r="C137" s="54">
        <v>44704</v>
      </c>
      <c r="D137" s="55">
        <v>61650</v>
      </c>
      <c r="E137" s="55">
        <v>61650</v>
      </c>
      <c r="F137" s="56" t="s">
        <v>59</v>
      </c>
      <c r="G137" s="57">
        <v>0</v>
      </c>
      <c r="H137" s="56">
        <f t="shared" si="2"/>
        <v>61650</v>
      </c>
    </row>
    <row r="138" spans="1:8">
      <c r="A138" s="53">
        <v>2475</v>
      </c>
      <c r="B138" s="54">
        <v>44705</v>
      </c>
      <c r="C138" s="54">
        <v>44705</v>
      </c>
      <c r="D138" s="55">
        <v>12330</v>
      </c>
      <c r="E138" s="55">
        <v>12330</v>
      </c>
      <c r="F138" s="56" t="s">
        <v>59</v>
      </c>
      <c r="G138" s="57">
        <v>0</v>
      </c>
      <c r="H138" s="56">
        <f t="shared" si="2"/>
        <v>12330</v>
      </c>
    </row>
    <row r="139" spans="1:8">
      <c r="A139" s="53">
        <v>2518</v>
      </c>
      <c r="B139" s="54">
        <v>44705</v>
      </c>
      <c r="C139" s="54">
        <v>44705</v>
      </c>
      <c r="D139" s="55">
        <v>36990</v>
      </c>
      <c r="E139" s="55">
        <v>36990</v>
      </c>
      <c r="F139" s="56" t="s">
        <v>59</v>
      </c>
      <c r="G139" s="57">
        <v>0</v>
      </c>
      <c r="H139" s="56">
        <f t="shared" si="2"/>
        <v>36990</v>
      </c>
    </row>
    <row r="140" spans="1:8">
      <c r="A140" s="53">
        <v>2609</v>
      </c>
      <c r="B140" s="54">
        <v>44708</v>
      </c>
      <c r="C140" s="54">
        <v>44708</v>
      </c>
      <c r="D140" s="55">
        <v>124012</v>
      </c>
      <c r="E140" s="55">
        <v>124012</v>
      </c>
      <c r="F140" s="56" t="s">
        <v>59</v>
      </c>
      <c r="G140" s="57">
        <v>0</v>
      </c>
      <c r="H140" s="56">
        <f t="shared" si="2"/>
        <v>124012</v>
      </c>
    </row>
    <row r="141" spans="1:8">
      <c r="A141" s="53">
        <v>2616</v>
      </c>
      <c r="B141" s="54">
        <v>44709</v>
      </c>
      <c r="C141" s="54">
        <v>44709</v>
      </c>
      <c r="D141" s="55">
        <v>240494</v>
      </c>
      <c r="E141" s="55">
        <v>240494</v>
      </c>
      <c r="F141" s="56" t="s">
        <v>59</v>
      </c>
      <c r="G141" s="57">
        <v>0</v>
      </c>
      <c r="H141" s="56">
        <f t="shared" si="2"/>
        <v>240494</v>
      </c>
    </row>
    <row r="142" spans="1:8">
      <c r="A142" s="53">
        <v>2695</v>
      </c>
      <c r="B142" s="54">
        <v>44716</v>
      </c>
      <c r="C142" s="54">
        <v>44716</v>
      </c>
      <c r="D142" s="55">
        <v>161881</v>
      </c>
      <c r="E142" s="55">
        <v>161881</v>
      </c>
      <c r="F142" s="56" t="s">
        <v>59</v>
      </c>
      <c r="G142" s="57">
        <v>0</v>
      </c>
      <c r="H142" s="56">
        <f t="shared" si="2"/>
        <v>161881</v>
      </c>
    </row>
    <row r="143" spans="1:8">
      <c r="A143" s="53">
        <v>2705</v>
      </c>
      <c r="B143" s="54">
        <v>44717</v>
      </c>
      <c r="C143" s="54">
        <v>44717</v>
      </c>
      <c r="D143" s="55">
        <v>75640</v>
      </c>
      <c r="E143" s="55">
        <v>75640</v>
      </c>
      <c r="F143" s="56" t="s">
        <v>59</v>
      </c>
      <c r="G143" s="57">
        <v>0</v>
      </c>
      <c r="H143" s="56">
        <f t="shared" si="2"/>
        <v>75640</v>
      </c>
    </row>
    <row r="144" spans="1:8">
      <c r="A144" s="53">
        <v>2710</v>
      </c>
      <c r="B144" s="54">
        <v>44718</v>
      </c>
      <c r="C144" s="54">
        <v>44718</v>
      </c>
      <c r="D144" s="55">
        <v>39887</v>
      </c>
      <c r="E144" s="55">
        <v>39887</v>
      </c>
      <c r="F144" s="56" t="s">
        <v>59</v>
      </c>
      <c r="G144" s="57">
        <v>0</v>
      </c>
      <c r="H144" s="56">
        <f t="shared" si="2"/>
        <v>39887</v>
      </c>
    </row>
    <row r="145" spans="1:8">
      <c r="A145" s="53">
        <v>2751</v>
      </c>
      <c r="B145" s="54">
        <v>44723</v>
      </c>
      <c r="C145" s="54">
        <v>44723</v>
      </c>
      <c r="D145" s="55">
        <v>65700</v>
      </c>
      <c r="E145" s="55">
        <v>65700</v>
      </c>
      <c r="F145" s="56" t="s">
        <v>59</v>
      </c>
      <c r="G145" s="57">
        <v>0</v>
      </c>
      <c r="H145" s="56">
        <f t="shared" si="2"/>
        <v>65700</v>
      </c>
    </row>
    <row r="146" spans="1:8">
      <c r="A146" s="53">
        <v>2756</v>
      </c>
      <c r="B146" s="54">
        <v>44724</v>
      </c>
      <c r="C146" s="54">
        <v>44724</v>
      </c>
      <c r="D146" s="55">
        <v>2527809</v>
      </c>
      <c r="E146" s="55">
        <v>2527809</v>
      </c>
      <c r="F146" s="56" t="s">
        <v>59</v>
      </c>
      <c r="G146" s="57">
        <v>0</v>
      </c>
      <c r="H146" s="56">
        <f t="shared" si="2"/>
        <v>2527809</v>
      </c>
    </row>
    <row r="147" spans="1:8">
      <c r="A147" s="53">
        <v>2898</v>
      </c>
      <c r="B147" s="54">
        <v>44737</v>
      </c>
      <c r="C147" s="54">
        <v>44737</v>
      </c>
      <c r="D147" s="55">
        <v>2615493</v>
      </c>
      <c r="E147" s="55">
        <v>2615493</v>
      </c>
      <c r="F147" s="56" t="s">
        <v>59</v>
      </c>
      <c r="G147" s="57">
        <v>0</v>
      </c>
      <c r="H147" s="56">
        <f t="shared" si="2"/>
        <v>2615493</v>
      </c>
    </row>
    <row r="148" spans="1:8">
      <c r="A148" s="53">
        <v>2963</v>
      </c>
      <c r="B148" s="54">
        <v>44742</v>
      </c>
      <c r="C148" s="54">
        <v>44742</v>
      </c>
      <c r="D148" s="55">
        <v>12330</v>
      </c>
      <c r="E148" s="55">
        <v>12330</v>
      </c>
      <c r="F148" s="56" t="s">
        <v>59</v>
      </c>
      <c r="G148" s="57">
        <v>0</v>
      </c>
      <c r="H148" s="56">
        <f t="shared" si="2"/>
        <v>12330</v>
      </c>
    </row>
    <row r="149" spans="1:8">
      <c r="A149" s="53">
        <v>2981</v>
      </c>
      <c r="B149" s="54">
        <v>44742</v>
      </c>
      <c r="C149" s="54">
        <v>44742</v>
      </c>
      <c r="D149" s="55">
        <v>24660</v>
      </c>
      <c r="E149" s="55">
        <v>24660</v>
      </c>
      <c r="F149" s="56" t="s">
        <v>59</v>
      </c>
      <c r="G149" s="57">
        <v>0</v>
      </c>
      <c r="H149" s="56">
        <f t="shared" si="2"/>
        <v>24660</v>
      </c>
    </row>
    <row r="150" spans="1:8">
      <c r="A150" s="53">
        <v>2990</v>
      </c>
      <c r="B150" s="54">
        <v>44742</v>
      </c>
      <c r="C150" s="54">
        <v>44742</v>
      </c>
      <c r="D150" s="55">
        <v>36990</v>
      </c>
      <c r="E150" s="55">
        <v>36990</v>
      </c>
      <c r="F150" s="56" t="s">
        <v>59</v>
      </c>
      <c r="G150" s="57">
        <v>0</v>
      </c>
      <c r="H150" s="56">
        <f t="shared" si="2"/>
        <v>36990</v>
      </c>
    </row>
    <row r="151" spans="1:8">
      <c r="A151" s="53">
        <v>4227</v>
      </c>
      <c r="B151" s="54">
        <v>44847</v>
      </c>
      <c r="C151" s="54">
        <v>44847</v>
      </c>
      <c r="D151" s="55">
        <v>126979</v>
      </c>
      <c r="E151" s="55">
        <v>126979</v>
      </c>
      <c r="F151" s="56" t="s">
        <v>59</v>
      </c>
      <c r="G151" s="57">
        <v>0</v>
      </c>
      <c r="H151" s="56">
        <f t="shared" si="2"/>
        <v>126979</v>
      </c>
    </row>
    <row r="152" spans="1:8">
      <c r="A152" s="53">
        <v>4238</v>
      </c>
      <c r="B152" s="54">
        <v>44849</v>
      </c>
      <c r="C152" s="54">
        <v>44849</v>
      </c>
      <c r="D152" s="55">
        <v>313675</v>
      </c>
      <c r="E152" s="55">
        <v>313675</v>
      </c>
      <c r="F152" s="56" t="s">
        <v>59</v>
      </c>
      <c r="G152" s="57">
        <v>0</v>
      </c>
      <c r="H152" s="56">
        <f t="shared" si="2"/>
        <v>313675</v>
      </c>
    </row>
    <row r="153" spans="1:8">
      <c r="A153" s="53">
        <v>4286</v>
      </c>
      <c r="B153" s="54">
        <v>44857</v>
      </c>
      <c r="C153" s="54">
        <v>44857</v>
      </c>
      <c r="D153" s="55">
        <v>157269</v>
      </c>
      <c r="E153" s="55">
        <v>157269</v>
      </c>
      <c r="F153" s="56" t="s">
        <v>59</v>
      </c>
      <c r="G153" s="57">
        <v>0</v>
      </c>
      <c r="H153" s="56">
        <f t="shared" si="2"/>
        <v>157269</v>
      </c>
    </row>
    <row r="154" spans="1:8">
      <c r="A154" s="53">
        <v>4332</v>
      </c>
      <c r="B154" s="54">
        <v>44865</v>
      </c>
      <c r="C154" s="54">
        <v>44865</v>
      </c>
      <c r="D154" s="55">
        <v>12333</v>
      </c>
      <c r="E154" s="55">
        <v>12333</v>
      </c>
      <c r="F154" s="56" t="s">
        <v>59</v>
      </c>
      <c r="G154" s="57">
        <v>0</v>
      </c>
      <c r="H154" s="56">
        <f t="shared" si="2"/>
        <v>12333</v>
      </c>
    </row>
    <row r="155" spans="1:8">
      <c r="A155" s="53">
        <v>4365</v>
      </c>
      <c r="B155" s="54">
        <v>44867</v>
      </c>
      <c r="C155" s="54">
        <v>44867</v>
      </c>
      <c r="D155" s="55">
        <v>456123</v>
      </c>
      <c r="E155" s="55">
        <v>456123</v>
      </c>
      <c r="F155" s="56" t="s">
        <v>59</v>
      </c>
      <c r="G155" s="57">
        <v>0</v>
      </c>
      <c r="H155" s="56">
        <f t="shared" si="2"/>
        <v>456123</v>
      </c>
    </row>
    <row r="156" spans="1:8">
      <c r="A156" s="53">
        <v>4372</v>
      </c>
      <c r="B156" s="54">
        <v>44868</v>
      </c>
      <c r="C156" s="54">
        <v>44868</v>
      </c>
      <c r="D156" s="55">
        <v>77343</v>
      </c>
      <c r="E156" s="55">
        <v>77343</v>
      </c>
      <c r="F156" s="56" t="s">
        <v>59</v>
      </c>
      <c r="G156" s="57">
        <v>0</v>
      </c>
      <c r="H156" s="56">
        <f t="shared" si="2"/>
        <v>77343</v>
      </c>
    </row>
    <row r="157" spans="1:8">
      <c r="A157" s="53">
        <v>4406</v>
      </c>
      <c r="B157" s="54">
        <v>44870</v>
      </c>
      <c r="C157" s="54">
        <v>44870</v>
      </c>
      <c r="D157" s="55">
        <v>162423</v>
      </c>
      <c r="E157" s="55">
        <v>162423</v>
      </c>
      <c r="F157" s="56" t="s">
        <v>59</v>
      </c>
      <c r="G157" s="57">
        <v>0</v>
      </c>
      <c r="H157" s="56">
        <f t="shared" si="2"/>
        <v>162423</v>
      </c>
    </row>
    <row r="158" spans="1:8">
      <c r="A158" s="53">
        <v>4450</v>
      </c>
      <c r="B158" s="54">
        <v>44878</v>
      </c>
      <c r="C158" s="54">
        <v>44878</v>
      </c>
      <c r="D158" s="55">
        <v>74281</v>
      </c>
      <c r="E158" s="55">
        <v>74281</v>
      </c>
      <c r="F158" s="56" t="s">
        <v>59</v>
      </c>
      <c r="G158" s="57">
        <v>0</v>
      </c>
      <c r="H158" s="56">
        <f t="shared" si="2"/>
        <v>74281</v>
      </c>
    </row>
    <row r="159" spans="1:8">
      <c r="A159" s="53">
        <v>4536</v>
      </c>
      <c r="B159" s="54">
        <v>44889</v>
      </c>
      <c r="C159" s="54">
        <v>44889</v>
      </c>
      <c r="D159" s="55">
        <v>78347</v>
      </c>
      <c r="E159" s="55">
        <v>78347</v>
      </c>
      <c r="F159" s="56" t="s">
        <v>59</v>
      </c>
      <c r="G159" s="57">
        <v>0</v>
      </c>
      <c r="H159" s="56">
        <f t="shared" si="2"/>
        <v>78347</v>
      </c>
    </row>
    <row r="160" spans="1:8">
      <c r="A160" s="53">
        <v>4542</v>
      </c>
      <c r="B160" s="54">
        <v>44892</v>
      </c>
      <c r="C160" s="54">
        <v>44892</v>
      </c>
      <c r="D160" s="55">
        <v>197687</v>
      </c>
      <c r="E160" s="55">
        <v>197687</v>
      </c>
      <c r="F160" s="56" t="s">
        <v>59</v>
      </c>
      <c r="G160" s="57">
        <v>0</v>
      </c>
      <c r="H160" s="56">
        <f t="shared" si="2"/>
        <v>197687</v>
      </c>
    </row>
    <row r="161" spans="1:8" s="61" customFormat="1" ht="12">
      <c r="A161" s="58"/>
      <c r="B161" s="59"/>
      <c r="C161" s="59"/>
      <c r="D161" s="60">
        <f>SUBTOTAL(9,D2:D160)</f>
        <v>45543383</v>
      </c>
      <c r="E161" s="60">
        <f>SUBTOTAL(9,E2:E160)</f>
        <v>45349386</v>
      </c>
      <c r="F161" s="58"/>
      <c r="G161" s="59"/>
      <c r="H161" s="60">
        <f>SUBTOTAL(9,H2:H160)</f>
        <v>45349386</v>
      </c>
    </row>
    <row r="163" spans="1:8">
      <c r="F163" s="63" t="s">
        <v>60</v>
      </c>
      <c r="G163" s="56">
        <f>+E161</f>
        <v>45349386</v>
      </c>
    </row>
    <row r="164" spans="1:8">
      <c r="F164" s="57" t="s">
        <v>58</v>
      </c>
      <c r="G164" s="56">
        <f>+H161</f>
        <v>45349386</v>
      </c>
    </row>
    <row r="165" spans="1:8">
      <c r="F165" s="57" t="s">
        <v>61</v>
      </c>
      <c r="G165" s="56">
        <v>0</v>
      </c>
    </row>
    <row r="166" spans="1:8">
      <c r="F166" s="63" t="s">
        <v>62</v>
      </c>
      <c r="G166" s="57"/>
    </row>
    <row r="167" spans="1:8">
      <c r="F167" s="57" t="s">
        <v>63</v>
      </c>
      <c r="G167" s="64">
        <f>+G165-G166</f>
        <v>0</v>
      </c>
    </row>
  </sheetData>
  <autoFilter ref="A1:H1" xr:uid="{AE7B562C-3A3D-42CC-967B-F5E5591D5CB6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2023-04-19T14:26:45Z</dcterms:created>
  <dcterms:modified xsi:type="dcterms:W3CDTF">2023-05-23T01:53:49Z</dcterms:modified>
  <cp:category/>
  <cp:contentStatus/>
</cp:coreProperties>
</file>