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BOLIVAR\ORGANIZACION VIHONCO IPS SAS\ABRIL 2023\"/>
    </mc:Choice>
  </mc:AlternateContent>
  <xr:revisionPtr revIDLastSave="0" documentId="8_{2DDF604D-6693-4A13-A07A-DDDA9A11A1EA}" xr6:coauthVersionLast="47" xr6:coauthVersionMax="47" xr10:uidLastSave="{00000000-0000-0000-0000-000000000000}"/>
  <bookViews>
    <workbookView xWindow="-120" yWindow="-120" windowWidth="29040" windowHeight="15840" xr2:uid="{FC7E5A2E-BE69-45B0-9182-09BB77EA0CE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0" i="1" l="1"/>
  <c r="D117" i="1"/>
  <c r="AF112" i="1"/>
  <c r="AD112" i="1"/>
  <c r="AC112" i="1"/>
  <c r="AB112" i="1"/>
  <c r="AA112" i="1"/>
  <c r="M112" i="1"/>
  <c r="L112" i="1"/>
  <c r="H112" i="1"/>
  <c r="AI111" i="1"/>
  <c r="AE111" i="1"/>
  <c r="Z111" i="1" s="1"/>
  <c r="X111" i="1"/>
  <c r="U111" i="1"/>
  <c r="S111" i="1"/>
  <c r="R111" i="1"/>
  <c r="Q111" i="1"/>
  <c r="P111" i="1"/>
  <c r="O111" i="1"/>
  <c r="K111" i="1"/>
  <c r="J111" i="1"/>
  <c r="N111" i="1" s="1"/>
  <c r="I111" i="1"/>
  <c r="G111" i="1"/>
  <c r="F111" i="1"/>
  <c r="E111" i="1"/>
  <c r="D111" i="1"/>
  <c r="C111" i="1"/>
  <c r="AI110" i="1"/>
  <c r="AE110" i="1"/>
  <c r="Z110" i="1"/>
  <c r="X110" i="1"/>
  <c r="U110" i="1"/>
  <c r="S110" i="1"/>
  <c r="Q110" i="1"/>
  <c r="P110" i="1"/>
  <c r="R110" i="1" s="1"/>
  <c r="K110" i="1"/>
  <c r="J110" i="1"/>
  <c r="N110" i="1" s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P109" i="1"/>
  <c r="R109" i="1" s="1"/>
  <c r="K109" i="1"/>
  <c r="J109" i="1"/>
  <c r="N109" i="1" s="1"/>
  <c r="I109" i="1"/>
  <c r="G109" i="1"/>
  <c r="O109" i="1" s="1"/>
  <c r="F109" i="1"/>
  <c r="E109" i="1"/>
  <c r="D109" i="1"/>
  <c r="C109" i="1"/>
  <c r="AI108" i="1"/>
  <c r="AE108" i="1"/>
  <c r="Z108" i="1"/>
  <c r="X108" i="1"/>
  <c r="U108" i="1"/>
  <c r="S108" i="1"/>
  <c r="P108" i="1"/>
  <c r="R108" i="1" s="1"/>
  <c r="K108" i="1"/>
  <c r="N108" i="1" s="1"/>
  <c r="J108" i="1"/>
  <c r="I108" i="1"/>
  <c r="G108" i="1"/>
  <c r="F108" i="1"/>
  <c r="E108" i="1"/>
  <c r="D108" i="1"/>
  <c r="C108" i="1"/>
  <c r="AI107" i="1"/>
  <c r="AE107" i="1"/>
  <c r="Z107" i="1"/>
  <c r="X107" i="1"/>
  <c r="U107" i="1"/>
  <c r="S107" i="1"/>
  <c r="R107" i="1"/>
  <c r="P107" i="1"/>
  <c r="Q107" i="1" s="1"/>
  <c r="N107" i="1"/>
  <c r="K107" i="1"/>
  <c r="J107" i="1"/>
  <c r="I107" i="1"/>
  <c r="G107" i="1"/>
  <c r="O107" i="1" s="1"/>
  <c r="F107" i="1"/>
  <c r="E107" i="1"/>
  <c r="D107" i="1"/>
  <c r="C107" i="1"/>
  <c r="AI106" i="1"/>
  <c r="AE106" i="1"/>
  <c r="X106" i="1"/>
  <c r="U106" i="1"/>
  <c r="S106" i="1"/>
  <c r="R106" i="1"/>
  <c r="P106" i="1"/>
  <c r="K106" i="1"/>
  <c r="N106" i="1" s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R105" i="1"/>
  <c r="P105" i="1"/>
  <c r="K105" i="1"/>
  <c r="J105" i="1"/>
  <c r="N105" i="1" s="1"/>
  <c r="I105" i="1"/>
  <c r="G105" i="1"/>
  <c r="F105" i="1"/>
  <c r="E105" i="1"/>
  <c r="D105" i="1"/>
  <c r="C105" i="1"/>
  <c r="AI104" i="1"/>
  <c r="AE104" i="1"/>
  <c r="X104" i="1"/>
  <c r="U104" i="1"/>
  <c r="S104" i="1"/>
  <c r="R104" i="1"/>
  <c r="Q104" i="1"/>
  <c r="P104" i="1"/>
  <c r="K104" i="1"/>
  <c r="J104" i="1"/>
  <c r="I104" i="1"/>
  <c r="G104" i="1"/>
  <c r="F104" i="1"/>
  <c r="E104" i="1"/>
  <c r="D104" i="1"/>
  <c r="C104" i="1"/>
  <c r="AI103" i="1"/>
  <c r="AE103" i="1"/>
  <c r="Z103" i="1"/>
  <c r="X103" i="1"/>
  <c r="U103" i="1"/>
  <c r="S103" i="1"/>
  <c r="R103" i="1"/>
  <c r="P103" i="1"/>
  <c r="K103" i="1"/>
  <c r="J103" i="1"/>
  <c r="N103" i="1" s="1"/>
  <c r="I103" i="1"/>
  <c r="G103" i="1"/>
  <c r="F103" i="1"/>
  <c r="E103" i="1"/>
  <c r="D103" i="1"/>
  <c r="C103" i="1"/>
  <c r="AI102" i="1"/>
  <c r="AE102" i="1"/>
  <c r="Z102" i="1" s="1"/>
  <c r="X102" i="1"/>
  <c r="U102" i="1"/>
  <c r="S102" i="1"/>
  <c r="R102" i="1"/>
  <c r="Q102" i="1"/>
  <c r="P102" i="1"/>
  <c r="K102" i="1"/>
  <c r="J102" i="1"/>
  <c r="N102" i="1" s="1"/>
  <c r="O102" i="1" s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P101" i="1"/>
  <c r="N101" i="1"/>
  <c r="K101" i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Q100" i="1"/>
  <c r="P100" i="1"/>
  <c r="R100" i="1" s="1"/>
  <c r="K100" i="1"/>
  <c r="N100" i="1" s="1"/>
  <c r="J100" i="1"/>
  <c r="I100" i="1"/>
  <c r="AG100" i="1" s="1"/>
  <c r="G100" i="1"/>
  <c r="F100" i="1"/>
  <c r="E100" i="1"/>
  <c r="D100" i="1"/>
  <c r="C100" i="1"/>
  <c r="AI99" i="1"/>
  <c r="AE99" i="1"/>
  <c r="X99" i="1"/>
  <c r="Z99" i="1" s="1"/>
  <c r="U99" i="1"/>
  <c r="S99" i="1"/>
  <c r="R99" i="1"/>
  <c r="P99" i="1"/>
  <c r="N99" i="1"/>
  <c r="AG99" i="1" s="1"/>
  <c r="K99" i="1"/>
  <c r="J99" i="1"/>
  <c r="I99" i="1"/>
  <c r="G99" i="1"/>
  <c r="F99" i="1"/>
  <c r="E99" i="1"/>
  <c r="D99" i="1"/>
  <c r="C99" i="1"/>
  <c r="AI98" i="1"/>
  <c r="AE98" i="1"/>
  <c r="X98" i="1"/>
  <c r="U98" i="1"/>
  <c r="S98" i="1"/>
  <c r="R98" i="1"/>
  <c r="P98" i="1"/>
  <c r="O98" i="1"/>
  <c r="K98" i="1"/>
  <c r="N98" i="1" s="1"/>
  <c r="J98" i="1"/>
  <c r="I98" i="1"/>
  <c r="G98" i="1"/>
  <c r="F98" i="1"/>
  <c r="E98" i="1"/>
  <c r="D98" i="1"/>
  <c r="C98" i="1"/>
  <c r="AI97" i="1"/>
  <c r="AE97" i="1"/>
  <c r="X97" i="1"/>
  <c r="U97" i="1"/>
  <c r="S97" i="1"/>
  <c r="P97" i="1"/>
  <c r="Q97" i="1" s="1"/>
  <c r="K97" i="1"/>
  <c r="J97" i="1"/>
  <c r="N97" i="1" s="1"/>
  <c r="I97" i="1"/>
  <c r="G97" i="1"/>
  <c r="F97" i="1"/>
  <c r="E97" i="1"/>
  <c r="D97" i="1"/>
  <c r="C97" i="1"/>
  <c r="AI96" i="1"/>
  <c r="AE96" i="1"/>
  <c r="X96" i="1"/>
  <c r="Z96" i="1" s="1"/>
  <c r="U96" i="1"/>
  <c r="S96" i="1"/>
  <c r="R96" i="1"/>
  <c r="P96" i="1"/>
  <c r="K96" i="1"/>
  <c r="J96" i="1"/>
  <c r="N96" i="1" s="1"/>
  <c r="I96" i="1"/>
  <c r="G96" i="1"/>
  <c r="F96" i="1"/>
  <c r="E96" i="1"/>
  <c r="D96" i="1"/>
  <c r="C96" i="1"/>
  <c r="AI95" i="1"/>
  <c r="AE95" i="1"/>
  <c r="Z95" i="1"/>
  <c r="X95" i="1"/>
  <c r="U95" i="1"/>
  <c r="S95" i="1"/>
  <c r="R95" i="1"/>
  <c r="P95" i="1"/>
  <c r="N95" i="1"/>
  <c r="K95" i="1"/>
  <c r="J95" i="1"/>
  <c r="I95" i="1"/>
  <c r="G95" i="1"/>
  <c r="Q95" i="1" s="1"/>
  <c r="F95" i="1"/>
  <c r="E95" i="1"/>
  <c r="D95" i="1"/>
  <c r="C95" i="1"/>
  <c r="AI94" i="1"/>
  <c r="AE94" i="1"/>
  <c r="Z94" i="1" s="1"/>
  <c r="X94" i="1"/>
  <c r="U94" i="1"/>
  <c r="S94" i="1"/>
  <c r="R94" i="1"/>
  <c r="Q94" i="1"/>
  <c r="P94" i="1"/>
  <c r="K94" i="1"/>
  <c r="J94" i="1"/>
  <c r="N94" i="1" s="1"/>
  <c r="I94" i="1"/>
  <c r="G94" i="1"/>
  <c r="F94" i="1"/>
  <c r="E94" i="1"/>
  <c r="D94" i="1"/>
  <c r="C94" i="1"/>
  <c r="AI93" i="1"/>
  <c r="AE93" i="1"/>
  <c r="Z93" i="1"/>
  <c r="X93" i="1"/>
  <c r="U93" i="1"/>
  <c r="S93" i="1"/>
  <c r="P93" i="1"/>
  <c r="R93" i="1" s="1"/>
  <c r="K93" i="1"/>
  <c r="J93" i="1"/>
  <c r="N93" i="1" s="1"/>
  <c r="I93" i="1"/>
  <c r="G93" i="1"/>
  <c r="F93" i="1"/>
  <c r="E93" i="1"/>
  <c r="D93" i="1"/>
  <c r="C93" i="1"/>
  <c r="AI92" i="1"/>
  <c r="AE92" i="1"/>
  <c r="Z92" i="1"/>
  <c r="X92" i="1"/>
  <c r="U92" i="1"/>
  <c r="S92" i="1"/>
  <c r="P92" i="1"/>
  <c r="K92" i="1"/>
  <c r="N92" i="1" s="1"/>
  <c r="J92" i="1"/>
  <c r="I92" i="1"/>
  <c r="G92" i="1"/>
  <c r="F92" i="1"/>
  <c r="E92" i="1"/>
  <c r="D92" i="1"/>
  <c r="C92" i="1"/>
  <c r="AI91" i="1"/>
  <c r="AE91" i="1"/>
  <c r="Z91" i="1"/>
  <c r="X91" i="1"/>
  <c r="U91" i="1"/>
  <c r="S91" i="1"/>
  <c r="P91" i="1"/>
  <c r="Q91" i="1" s="1"/>
  <c r="N91" i="1"/>
  <c r="K91" i="1"/>
  <c r="J91" i="1"/>
  <c r="I91" i="1"/>
  <c r="G91" i="1"/>
  <c r="F91" i="1"/>
  <c r="E91" i="1"/>
  <c r="D91" i="1"/>
  <c r="C91" i="1"/>
  <c r="AI90" i="1"/>
  <c r="AE90" i="1"/>
  <c r="X90" i="1"/>
  <c r="U90" i="1"/>
  <c r="S90" i="1"/>
  <c r="R90" i="1"/>
  <c r="P90" i="1"/>
  <c r="K90" i="1"/>
  <c r="N90" i="1" s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R89" i="1"/>
  <c r="P89" i="1"/>
  <c r="O89" i="1"/>
  <c r="K89" i="1"/>
  <c r="J89" i="1"/>
  <c r="N89" i="1" s="1"/>
  <c r="I89" i="1"/>
  <c r="G89" i="1"/>
  <c r="F89" i="1"/>
  <c r="E89" i="1"/>
  <c r="D89" i="1"/>
  <c r="C89" i="1"/>
  <c r="AI88" i="1"/>
  <c r="AE88" i="1"/>
  <c r="X88" i="1"/>
  <c r="U88" i="1"/>
  <c r="S88" i="1"/>
  <c r="R88" i="1"/>
  <c r="Q88" i="1"/>
  <c r="P88" i="1"/>
  <c r="K88" i="1"/>
  <c r="J88" i="1"/>
  <c r="I88" i="1"/>
  <c r="G88" i="1"/>
  <c r="F88" i="1"/>
  <c r="E88" i="1"/>
  <c r="D88" i="1"/>
  <c r="C88" i="1"/>
  <c r="AI87" i="1"/>
  <c r="AE87" i="1"/>
  <c r="Z87" i="1"/>
  <c r="X87" i="1"/>
  <c r="U87" i="1"/>
  <c r="S87" i="1"/>
  <c r="R87" i="1"/>
  <c r="P87" i="1"/>
  <c r="K87" i="1"/>
  <c r="J87" i="1"/>
  <c r="N87" i="1" s="1"/>
  <c r="I87" i="1"/>
  <c r="G87" i="1"/>
  <c r="F87" i="1"/>
  <c r="E87" i="1"/>
  <c r="D87" i="1"/>
  <c r="C87" i="1"/>
  <c r="AI86" i="1"/>
  <c r="AE86" i="1"/>
  <c r="Z86" i="1" s="1"/>
  <c r="X86" i="1"/>
  <c r="U86" i="1"/>
  <c r="S86" i="1"/>
  <c r="R86" i="1"/>
  <c r="Q86" i="1"/>
  <c r="P86" i="1"/>
  <c r="K86" i="1"/>
  <c r="J86" i="1"/>
  <c r="N86" i="1" s="1"/>
  <c r="O86" i="1" s="1"/>
  <c r="I86" i="1"/>
  <c r="G86" i="1"/>
  <c r="F86" i="1"/>
  <c r="E86" i="1"/>
  <c r="D86" i="1"/>
  <c r="C86" i="1"/>
  <c r="AI85" i="1"/>
  <c r="AE85" i="1"/>
  <c r="Z85" i="1"/>
  <c r="X85" i="1"/>
  <c r="U85" i="1"/>
  <c r="S85" i="1"/>
  <c r="P85" i="1"/>
  <c r="N85" i="1"/>
  <c r="K85" i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Q84" i="1"/>
  <c r="P84" i="1"/>
  <c r="R84" i="1" s="1"/>
  <c r="K84" i="1"/>
  <c r="N84" i="1" s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R83" i="1"/>
  <c r="P83" i="1"/>
  <c r="N83" i="1"/>
  <c r="K83" i="1"/>
  <c r="J83" i="1"/>
  <c r="I83" i="1"/>
  <c r="AG83" i="1" s="1"/>
  <c r="G83" i="1"/>
  <c r="F83" i="1"/>
  <c r="E83" i="1"/>
  <c r="D83" i="1"/>
  <c r="C83" i="1"/>
  <c r="AI82" i="1"/>
  <c r="AE82" i="1"/>
  <c r="X82" i="1"/>
  <c r="U82" i="1"/>
  <c r="S82" i="1"/>
  <c r="R82" i="1"/>
  <c r="P82" i="1"/>
  <c r="K82" i="1"/>
  <c r="N82" i="1" s="1"/>
  <c r="O82" i="1" s="1"/>
  <c r="J82" i="1"/>
  <c r="I82" i="1"/>
  <c r="G82" i="1"/>
  <c r="F82" i="1"/>
  <c r="E82" i="1"/>
  <c r="D82" i="1"/>
  <c r="C82" i="1"/>
  <c r="AI81" i="1"/>
  <c r="AE81" i="1"/>
  <c r="X81" i="1"/>
  <c r="U81" i="1"/>
  <c r="S81" i="1"/>
  <c r="R81" i="1"/>
  <c r="P81" i="1"/>
  <c r="Q81" i="1" s="1"/>
  <c r="K81" i="1"/>
  <c r="J81" i="1"/>
  <c r="N81" i="1" s="1"/>
  <c r="I81" i="1"/>
  <c r="G81" i="1"/>
  <c r="F81" i="1"/>
  <c r="E81" i="1"/>
  <c r="D81" i="1"/>
  <c r="C81" i="1"/>
  <c r="AI80" i="1"/>
  <c r="AE80" i="1"/>
  <c r="X80" i="1"/>
  <c r="Z80" i="1" s="1"/>
  <c r="U80" i="1"/>
  <c r="S80" i="1"/>
  <c r="R80" i="1"/>
  <c r="P80" i="1"/>
  <c r="K80" i="1"/>
  <c r="J80" i="1"/>
  <c r="N80" i="1" s="1"/>
  <c r="I80" i="1"/>
  <c r="G80" i="1"/>
  <c r="F80" i="1"/>
  <c r="E80" i="1"/>
  <c r="D80" i="1"/>
  <c r="C80" i="1"/>
  <c r="AI79" i="1"/>
  <c r="AE79" i="1"/>
  <c r="Z79" i="1"/>
  <c r="X79" i="1"/>
  <c r="U79" i="1"/>
  <c r="S79" i="1"/>
  <c r="R79" i="1"/>
  <c r="P79" i="1"/>
  <c r="N79" i="1"/>
  <c r="K79" i="1"/>
  <c r="J79" i="1"/>
  <c r="I79" i="1"/>
  <c r="G79" i="1"/>
  <c r="Q79" i="1" s="1"/>
  <c r="F79" i="1"/>
  <c r="E79" i="1"/>
  <c r="D79" i="1"/>
  <c r="C79" i="1"/>
  <c r="AI78" i="1"/>
  <c r="AE78" i="1"/>
  <c r="Z78" i="1" s="1"/>
  <c r="X78" i="1"/>
  <c r="U78" i="1"/>
  <c r="S78" i="1"/>
  <c r="R78" i="1"/>
  <c r="Q78" i="1"/>
  <c r="P78" i="1"/>
  <c r="K78" i="1"/>
  <c r="J78" i="1"/>
  <c r="N78" i="1" s="1"/>
  <c r="I78" i="1"/>
  <c r="G78" i="1"/>
  <c r="F78" i="1"/>
  <c r="E78" i="1"/>
  <c r="D78" i="1"/>
  <c r="C78" i="1"/>
  <c r="AI77" i="1"/>
  <c r="AE77" i="1"/>
  <c r="Z77" i="1"/>
  <c r="X77" i="1"/>
  <c r="U77" i="1"/>
  <c r="S77" i="1"/>
  <c r="P77" i="1"/>
  <c r="R77" i="1" s="1"/>
  <c r="N77" i="1"/>
  <c r="K77" i="1"/>
  <c r="J77" i="1"/>
  <c r="I77" i="1"/>
  <c r="G77" i="1"/>
  <c r="F77" i="1"/>
  <c r="E77" i="1"/>
  <c r="D77" i="1"/>
  <c r="C77" i="1"/>
  <c r="AI76" i="1"/>
  <c r="AE76" i="1"/>
  <c r="Z76" i="1"/>
  <c r="X76" i="1"/>
  <c r="U76" i="1"/>
  <c r="S76" i="1"/>
  <c r="P76" i="1"/>
  <c r="K76" i="1"/>
  <c r="N76" i="1" s="1"/>
  <c r="J76" i="1"/>
  <c r="I76" i="1"/>
  <c r="G76" i="1"/>
  <c r="F76" i="1"/>
  <c r="E76" i="1"/>
  <c r="D76" i="1"/>
  <c r="C76" i="1"/>
  <c r="AI75" i="1"/>
  <c r="AE75" i="1"/>
  <c r="Z75" i="1"/>
  <c r="X75" i="1"/>
  <c r="U75" i="1"/>
  <c r="S75" i="1"/>
  <c r="R75" i="1"/>
  <c r="P75" i="1"/>
  <c r="Q75" i="1" s="1"/>
  <c r="N75" i="1"/>
  <c r="K75" i="1"/>
  <c r="J75" i="1"/>
  <c r="I75" i="1"/>
  <c r="G75" i="1"/>
  <c r="F75" i="1"/>
  <c r="E75" i="1"/>
  <c r="D75" i="1"/>
  <c r="C75" i="1"/>
  <c r="AI74" i="1"/>
  <c r="AE74" i="1"/>
  <c r="X74" i="1"/>
  <c r="U74" i="1"/>
  <c r="S74" i="1"/>
  <c r="R74" i="1"/>
  <c r="P74" i="1"/>
  <c r="K74" i="1"/>
  <c r="N74" i="1" s="1"/>
  <c r="J74" i="1"/>
  <c r="I74" i="1"/>
  <c r="G74" i="1"/>
  <c r="F74" i="1"/>
  <c r="E74" i="1"/>
  <c r="D74" i="1"/>
  <c r="C74" i="1"/>
  <c r="AI73" i="1"/>
  <c r="AE73" i="1"/>
  <c r="X73" i="1"/>
  <c r="U73" i="1"/>
  <c r="S73" i="1"/>
  <c r="R73" i="1"/>
  <c r="P73" i="1"/>
  <c r="K73" i="1"/>
  <c r="J73" i="1"/>
  <c r="N73" i="1" s="1"/>
  <c r="O73" i="1" s="1"/>
  <c r="I73" i="1"/>
  <c r="G73" i="1"/>
  <c r="F73" i="1"/>
  <c r="E73" i="1"/>
  <c r="D73" i="1"/>
  <c r="C73" i="1"/>
  <c r="AI72" i="1"/>
  <c r="AE72" i="1"/>
  <c r="X72" i="1"/>
  <c r="U72" i="1"/>
  <c r="S72" i="1"/>
  <c r="R72" i="1"/>
  <c r="Q72" i="1"/>
  <c r="P72" i="1"/>
  <c r="K72" i="1"/>
  <c r="J72" i="1"/>
  <c r="I72" i="1"/>
  <c r="G72" i="1"/>
  <c r="F72" i="1"/>
  <c r="E72" i="1"/>
  <c r="D72" i="1"/>
  <c r="C72" i="1"/>
  <c r="AI71" i="1"/>
  <c r="AE71" i="1"/>
  <c r="Z71" i="1"/>
  <c r="X71" i="1"/>
  <c r="U71" i="1"/>
  <c r="S71" i="1"/>
  <c r="R71" i="1"/>
  <c r="Q71" i="1"/>
  <c r="P71" i="1"/>
  <c r="K71" i="1"/>
  <c r="J71" i="1"/>
  <c r="N71" i="1" s="1"/>
  <c r="I71" i="1"/>
  <c r="G71" i="1"/>
  <c r="F71" i="1"/>
  <c r="E71" i="1"/>
  <c r="D71" i="1"/>
  <c r="C71" i="1"/>
  <c r="AI70" i="1"/>
  <c r="AE70" i="1"/>
  <c r="Z70" i="1" s="1"/>
  <c r="X70" i="1"/>
  <c r="U70" i="1"/>
  <c r="S70" i="1"/>
  <c r="R70" i="1"/>
  <c r="Q70" i="1"/>
  <c r="P70" i="1"/>
  <c r="O70" i="1"/>
  <c r="K70" i="1"/>
  <c r="J70" i="1"/>
  <c r="N70" i="1" s="1"/>
  <c r="I70" i="1"/>
  <c r="G70" i="1"/>
  <c r="F70" i="1"/>
  <c r="E70" i="1"/>
  <c r="D70" i="1"/>
  <c r="C70" i="1"/>
  <c r="AI69" i="1"/>
  <c r="AE69" i="1"/>
  <c r="Z69" i="1"/>
  <c r="X69" i="1"/>
  <c r="U69" i="1"/>
  <c r="S69" i="1"/>
  <c r="P69" i="1"/>
  <c r="N69" i="1"/>
  <c r="K69" i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Q68" i="1"/>
  <c r="P68" i="1"/>
  <c r="R68" i="1" s="1"/>
  <c r="K68" i="1"/>
  <c r="N68" i="1" s="1"/>
  <c r="J68" i="1"/>
  <c r="I68" i="1"/>
  <c r="G68" i="1"/>
  <c r="F68" i="1"/>
  <c r="E68" i="1"/>
  <c r="D68" i="1"/>
  <c r="C68" i="1"/>
  <c r="AI67" i="1"/>
  <c r="AE67" i="1"/>
  <c r="X67" i="1"/>
  <c r="Z67" i="1" s="1"/>
  <c r="U67" i="1"/>
  <c r="S67" i="1"/>
  <c r="R67" i="1"/>
  <c r="P67" i="1"/>
  <c r="N67" i="1"/>
  <c r="K67" i="1"/>
  <c r="J67" i="1"/>
  <c r="I67" i="1"/>
  <c r="AG67" i="1" s="1"/>
  <c r="G67" i="1"/>
  <c r="F67" i="1"/>
  <c r="E67" i="1"/>
  <c r="D67" i="1"/>
  <c r="C67" i="1"/>
  <c r="AI66" i="1"/>
  <c r="AE66" i="1"/>
  <c r="X66" i="1"/>
  <c r="U66" i="1"/>
  <c r="S66" i="1"/>
  <c r="R66" i="1"/>
  <c r="P66" i="1"/>
  <c r="O66" i="1"/>
  <c r="K66" i="1"/>
  <c r="N66" i="1" s="1"/>
  <c r="J66" i="1"/>
  <c r="I66" i="1"/>
  <c r="G66" i="1"/>
  <c r="F66" i="1"/>
  <c r="E66" i="1"/>
  <c r="D66" i="1"/>
  <c r="C66" i="1"/>
  <c r="AI65" i="1"/>
  <c r="AE65" i="1"/>
  <c r="X65" i="1"/>
  <c r="U65" i="1"/>
  <c r="S65" i="1"/>
  <c r="P65" i="1"/>
  <c r="Q65" i="1" s="1"/>
  <c r="K65" i="1"/>
  <c r="J65" i="1"/>
  <c r="N65" i="1" s="1"/>
  <c r="I65" i="1"/>
  <c r="G65" i="1"/>
  <c r="F65" i="1"/>
  <c r="E65" i="1"/>
  <c r="D65" i="1"/>
  <c r="C65" i="1"/>
  <c r="AI64" i="1"/>
  <c r="AE64" i="1"/>
  <c r="X64" i="1"/>
  <c r="Z64" i="1" s="1"/>
  <c r="U64" i="1"/>
  <c r="S64" i="1"/>
  <c r="R64" i="1"/>
  <c r="P64" i="1"/>
  <c r="K64" i="1"/>
  <c r="J64" i="1"/>
  <c r="N64" i="1" s="1"/>
  <c r="I64" i="1"/>
  <c r="G64" i="1"/>
  <c r="F64" i="1"/>
  <c r="E64" i="1"/>
  <c r="D64" i="1"/>
  <c r="C64" i="1"/>
  <c r="AI63" i="1"/>
  <c r="AE63" i="1"/>
  <c r="Z63" i="1"/>
  <c r="X63" i="1"/>
  <c r="U63" i="1"/>
  <c r="S63" i="1"/>
  <c r="R63" i="1"/>
  <c r="P63" i="1"/>
  <c r="N63" i="1"/>
  <c r="K63" i="1"/>
  <c r="J63" i="1"/>
  <c r="I63" i="1"/>
  <c r="G63" i="1"/>
  <c r="Q63" i="1" s="1"/>
  <c r="F63" i="1"/>
  <c r="E63" i="1"/>
  <c r="D63" i="1"/>
  <c r="C63" i="1"/>
  <c r="AI62" i="1"/>
  <c r="AE62" i="1"/>
  <c r="Z62" i="1" s="1"/>
  <c r="X62" i="1"/>
  <c r="U62" i="1"/>
  <c r="S62" i="1"/>
  <c r="R62" i="1"/>
  <c r="Q62" i="1"/>
  <c r="P62" i="1"/>
  <c r="K62" i="1"/>
  <c r="J62" i="1"/>
  <c r="N62" i="1" s="1"/>
  <c r="I62" i="1"/>
  <c r="O62" i="1" s="1"/>
  <c r="G62" i="1"/>
  <c r="F62" i="1"/>
  <c r="E62" i="1"/>
  <c r="D62" i="1"/>
  <c r="C62" i="1"/>
  <c r="AI61" i="1"/>
  <c r="AE61" i="1"/>
  <c r="Z61" i="1"/>
  <c r="X61" i="1"/>
  <c r="U61" i="1"/>
  <c r="S61" i="1"/>
  <c r="P61" i="1"/>
  <c r="R61" i="1" s="1"/>
  <c r="N61" i="1"/>
  <c r="K61" i="1"/>
  <c r="J61" i="1"/>
  <c r="I61" i="1"/>
  <c r="G61" i="1"/>
  <c r="F61" i="1"/>
  <c r="E61" i="1"/>
  <c r="D61" i="1"/>
  <c r="C61" i="1"/>
  <c r="AI60" i="1"/>
  <c r="AE60" i="1"/>
  <c r="Z60" i="1"/>
  <c r="X60" i="1"/>
  <c r="U60" i="1"/>
  <c r="S60" i="1"/>
  <c r="P60" i="1"/>
  <c r="K60" i="1"/>
  <c r="N60" i="1" s="1"/>
  <c r="J60" i="1"/>
  <c r="I60" i="1"/>
  <c r="G60" i="1"/>
  <c r="F60" i="1"/>
  <c r="E60" i="1"/>
  <c r="D60" i="1"/>
  <c r="C60" i="1"/>
  <c r="AI59" i="1"/>
  <c r="AE59" i="1"/>
  <c r="Z59" i="1"/>
  <c r="X59" i="1"/>
  <c r="U59" i="1"/>
  <c r="S59" i="1"/>
  <c r="P59" i="1"/>
  <c r="Q59" i="1" s="1"/>
  <c r="N59" i="1"/>
  <c r="K59" i="1"/>
  <c r="J59" i="1"/>
  <c r="I59" i="1"/>
  <c r="G59" i="1"/>
  <c r="F59" i="1"/>
  <c r="E59" i="1"/>
  <c r="D59" i="1"/>
  <c r="C59" i="1"/>
  <c r="AI58" i="1"/>
  <c r="AE58" i="1"/>
  <c r="X58" i="1"/>
  <c r="U58" i="1"/>
  <c r="S58" i="1"/>
  <c r="R58" i="1"/>
  <c r="P58" i="1"/>
  <c r="K58" i="1"/>
  <c r="N58" i="1" s="1"/>
  <c r="J58" i="1"/>
  <c r="I58" i="1"/>
  <c r="G58" i="1"/>
  <c r="F58" i="1"/>
  <c r="E58" i="1"/>
  <c r="D58" i="1"/>
  <c r="C58" i="1"/>
  <c r="AI57" i="1"/>
  <c r="AE57" i="1"/>
  <c r="X57" i="1"/>
  <c r="Z57" i="1" s="1"/>
  <c r="U57" i="1"/>
  <c r="S57" i="1"/>
  <c r="R57" i="1"/>
  <c r="P57" i="1"/>
  <c r="K57" i="1"/>
  <c r="J57" i="1"/>
  <c r="N57" i="1" s="1"/>
  <c r="O57" i="1" s="1"/>
  <c r="I57" i="1"/>
  <c r="G57" i="1"/>
  <c r="F57" i="1"/>
  <c r="E57" i="1"/>
  <c r="D57" i="1"/>
  <c r="C57" i="1"/>
  <c r="AI56" i="1"/>
  <c r="AE56" i="1"/>
  <c r="X56" i="1"/>
  <c r="U56" i="1"/>
  <c r="S56" i="1"/>
  <c r="R56" i="1"/>
  <c r="Q56" i="1"/>
  <c r="P56" i="1"/>
  <c r="K56" i="1"/>
  <c r="J56" i="1"/>
  <c r="I56" i="1"/>
  <c r="G56" i="1"/>
  <c r="F56" i="1"/>
  <c r="E56" i="1"/>
  <c r="D56" i="1"/>
  <c r="C56" i="1"/>
  <c r="AI55" i="1"/>
  <c r="AE55" i="1"/>
  <c r="Z55" i="1"/>
  <c r="X55" i="1"/>
  <c r="U55" i="1"/>
  <c r="S55" i="1"/>
  <c r="R55" i="1"/>
  <c r="Q55" i="1"/>
  <c r="P55" i="1"/>
  <c r="K55" i="1"/>
  <c r="J55" i="1"/>
  <c r="N55" i="1" s="1"/>
  <c r="I55" i="1"/>
  <c r="G55" i="1"/>
  <c r="F55" i="1"/>
  <c r="E55" i="1"/>
  <c r="D55" i="1"/>
  <c r="C55" i="1"/>
  <c r="AI54" i="1"/>
  <c r="AE54" i="1"/>
  <c r="Z54" i="1" s="1"/>
  <c r="X54" i="1"/>
  <c r="U54" i="1"/>
  <c r="S54" i="1"/>
  <c r="R54" i="1"/>
  <c r="Q54" i="1"/>
  <c r="P54" i="1"/>
  <c r="O54" i="1"/>
  <c r="K54" i="1"/>
  <c r="J54" i="1"/>
  <c r="N54" i="1" s="1"/>
  <c r="I54" i="1"/>
  <c r="G54" i="1"/>
  <c r="F54" i="1"/>
  <c r="E54" i="1"/>
  <c r="D54" i="1"/>
  <c r="C54" i="1"/>
  <c r="AI53" i="1"/>
  <c r="AE53" i="1"/>
  <c r="Z53" i="1"/>
  <c r="X53" i="1"/>
  <c r="U53" i="1"/>
  <c r="S53" i="1"/>
  <c r="P53" i="1"/>
  <c r="N53" i="1"/>
  <c r="K53" i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Q52" i="1"/>
  <c r="P52" i="1"/>
  <c r="R52" i="1" s="1"/>
  <c r="K52" i="1"/>
  <c r="N52" i="1" s="1"/>
  <c r="J52" i="1"/>
  <c r="I52" i="1"/>
  <c r="G52" i="1"/>
  <c r="F52" i="1"/>
  <c r="E52" i="1"/>
  <c r="D52" i="1"/>
  <c r="C52" i="1"/>
  <c r="AI51" i="1"/>
  <c r="AE51" i="1"/>
  <c r="Z51" i="1"/>
  <c r="X51" i="1"/>
  <c r="U51" i="1"/>
  <c r="S51" i="1"/>
  <c r="R51" i="1"/>
  <c r="P51" i="1"/>
  <c r="N51" i="1"/>
  <c r="K51" i="1"/>
  <c r="J51" i="1"/>
  <c r="I51" i="1"/>
  <c r="AG51" i="1" s="1"/>
  <c r="G51" i="1"/>
  <c r="F51" i="1"/>
  <c r="E51" i="1"/>
  <c r="D51" i="1"/>
  <c r="C51" i="1"/>
  <c r="AI50" i="1"/>
  <c r="AE50" i="1"/>
  <c r="X50" i="1"/>
  <c r="U50" i="1"/>
  <c r="S50" i="1"/>
  <c r="R50" i="1"/>
  <c r="P50" i="1"/>
  <c r="K50" i="1"/>
  <c r="N50" i="1" s="1"/>
  <c r="J50" i="1"/>
  <c r="I50" i="1"/>
  <c r="G50" i="1"/>
  <c r="F50" i="1"/>
  <c r="E50" i="1"/>
  <c r="D50" i="1"/>
  <c r="C50" i="1"/>
  <c r="AI49" i="1"/>
  <c r="AE49" i="1"/>
  <c r="X49" i="1"/>
  <c r="U49" i="1"/>
  <c r="S49" i="1"/>
  <c r="P49" i="1"/>
  <c r="K49" i="1"/>
  <c r="J49" i="1"/>
  <c r="N49" i="1" s="1"/>
  <c r="I49" i="1"/>
  <c r="G49" i="1"/>
  <c r="F49" i="1"/>
  <c r="E49" i="1"/>
  <c r="D49" i="1"/>
  <c r="C49" i="1"/>
  <c r="AI48" i="1"/>
  <c r="AE48" i="1"/>
  <c r="X48" i="1"/>
  <c r="Z48" i="1" s="1"/>
  <c r="U48" i="1"/>
  <c r="S48" i="1"/>
  <c r="R48" i="1"/>
  <c r="P48" i="1"/>
  <c r="K48" i="1"/>
  <c r="J48" i="1"/>
  <c r="N48" i="1" s="1"/>
  <c r="I48" i="1"/>
  <c r="G48" i="1"/>
  <c r="F48" i="1"/>
  <c r="E48" i="1"/>
  <c r="D48" i="1"/>
  <c r="C48" i="1"/>
  <c r="AI47" i="1"/>
  <c r="AE47" i="1"/>
  <c r="Z47" i="1"/>
  <c r="X47" i="1"/>
  <c r="U47" i="1"/>
  <c r="S47" i="1"/>
  <c r="R47" i="1"/>
  <c r="P47" i="1"/>
  <c r="N47" i="1"/>
  <c r="K47" i="1"/>
  <c r="J47" i="1"/>
  <c r="I47" i="1"/>
  <c r="G47" i="1"/>
  <c r="Q47" i="1" s="1"/>
  <c r="F47" i="1"/>
  <c r="E47" i="1"/>
  <c r="D47" i="1"/>
  <c r="C47" i="1"/>
  <c r="AI46" i="1"/>
  <c r="AE46" i="1"/>
  <c r="Z46" i="1" s="1"/>
  <c r="X46" i="1"/>
  <c r="U46" i="1"/>
  <c r="S46" i="1"/>
  <c r="Q46" i="1"/>
  <c r="P46" i="1"/>
  <c r="K46" i="1"/>
  <c r="J46" i="1"/>
  <c r="N46" i="1" s="1"/>
  <c r="O46" i="1" s="1"/>
  <c r="I46" i="1"/>
  <c r="G46" i="1"/>
  <c r="R46" i="1" s="1"/>
  <c r="F46" i="1"/>
  <c r="E46" i="1"/>
  <c r="D46" i="1"/>
  <c r="C46" i="1"/>
  <c r="AI45" i="1"/>
  <c r="AE45" i="1"/>
  <c r="Z45" i="1"/>
  <c r="X45" i="1"/>
  <c r="U45" i="1"/>
  <c r="S45" i="1"/>
  <c r="Q45" i="1"/>
  <c r="P45" i="1"/>
  <c r="R45" i="1" s="1"/>
  <c r="K45" i="1"/>
  <c r="J45" i="1"/>
  <c r="N45" i="1" s="1"/>
  <c r="I45" i="1"/>
  <c r="G45" i="1"/>
  <c r="F45" i="1"/>
  <c r="E45" i="1"/>
  <c r="D45" i="1"/>
  <c r="C45" i="1"/>
  <c r="AI44" i="1"/>
  <c r="AE44" i="1"/>
  <c r="Z44" i="1"/>
  <c r="X44" i="1"/>
  <c r="U44" i="1"/>
  <c r="S44" i="1"/>
  <c r="Q44" i="1"/>
  <c r="P44" i="1"/>
  <c r="R44" i="1" s="1"/>
  <c r="N44" i="1"/>
  <c r="AG44" i="1" s="1"/>
  <c r="K44" i="1"/>
  <c r="J44" i="1"/>
  <c r="I44" i="1"/>
  <c r="G44" i="1"/>
  <c r="F44" i="1"/>
  <c r="E44" i="1"/>
  <c r="D44" i="1"/>
  <c r="C44" i="1"/>
  <c r="AI43" i="1"/>
  <c r="AE43" i="1"/>
  <c r="X43" i="1"/>
  <c r="Z43" i="1" s="1"/>
  <c r="U43" i="1"/>
  <c r="S43" i="1"/>
  <c r="P43" i="1"/>
  <c r="N43" i="1"/>
  <c r="K43" i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R42" i="1"/>
  <c r="P42" i="1"/>
  <c r="Q42" i="1" s="1"/>
  <c r="K42" i="1"/>
  <c r="N42" i="1" s="1"/>
  <c r="J42" i="1"/>
  <c r="I42" i="1"/>
  <c r="G42" i="1"/>
  <c r="F42" i="1"/>
  <c r="E42" i="1"/>
  <c r="D42" i="1"/>
  <c r="C42" i="1"/>
  <c r="AI41" i="1"/>
  <c r="AE41" i="1"/>
  <c r="X41" i="1"/>
  <c r="Z41" i="1" s="1"/>
  <c r="U41" i="1"/>
  <c r="S41" i="1"/>
  <c r="P41" i="1"/>
  <c r="Q41" i="1" s="1"/>
  <c r="K41" i="1"/>
  <c r="J41" i="1"/>
  <c r="I41" i="1"/>
  <c r="G41" i="1"/>
  <c r="F41" i="1"/>
  <c r="E41" i="1"/>
  <c r="D41" i="1"/>
  <c r="C41" i="1"/>
  <c r="AI40" i="1"/>
  <c r="AE40" i="1"/>
  <c r="X40" i="1"/>
  <c r="Z40" i="1" s="1"/>
  <c r="U40" i="1"/>
  <c r="S40" i="1"/>
  <c r="R40" i="1"/>
  <c r="Q40" i="1"/>
  <c r="P40" i="1"/>
  <c r="K40" i="1"/>
  <c r="J40" i="1"/>
  <c r="N40" i="1" s="1"/>
  <c r="O40" i="1" s="1"/>
  <c r="I40" i="1"/>
  <c r="G40" i="1"/>
  <c r="F40" i="1"/>
  <c r="E40" i="1"/>
  <c r="D40" i="1"/>
  <c r="C40" i="1"/>
  <c r="AI39" i="1"/>
  <c r="AE39" i="1"/>
  <c r="Z39" i="1" s="1"/>
  <c r="X39" i="1"/>
  <c r="U39" i="1"/>
  <c r="S39" i="1"/>
  <c r="Q39" i="1"/>
  <c r="P39" i="1"/>
  <c r="O39" i="1"/>
  <c r="N39" i="1"/>
  <c r="K39" i="1"/>
  <c r="J39" i="1"/>
  <c r="I39" i="1"/>
  <c r="G39" i="1"/>
  <c r="F39" i="1"/>
  <c r="E39" i="1"/>
  <c r="D39" i="1"/>
  <c r="C39" i="1"/>
  <c r="AI38" i="1"/>
  <c r="AE38" i="1"/>
  <c r="Z38" i="1"/>
  <c r="X38" i="1"/>
  <c r="U38" i="1"/>
  <c r="S38" i="1"/>
  <c r="Q38" i="1"/>
  <c r="P38" i="1"/>
  <c r="K38" i="1"/>
  <c r="J38" i="1"/>
  <c r="N38" i="1" s="1"/>
  <c r="I38" i="1"/>
  <c r="O38" i="1" s="1"/>
  <c r="G38" i="1"/>
  <c r="R38" i="1" s="1"/>
  <c r="F38" i="1"/>
  <c r="E38" i="1"/>
  <c r="D38" i="1"/>
  <c r="C38" i="1"/>
  <c r="AI37" i="1"/>
  <c r="AE37" i="1"/>
  <c r="Z37" i="1"/>
  <c r="X37" i="1"/>
  <c r="U37" i="1"/>
  <c r="S37" i="1"/>
  <c r="P37" i="1"/>
  <c r="K37" i="1"/>
  <c r="J37" i="1"/>
  <c r="N37" i="1" s="1"/>
  <c r="I37" i="1"/>
  <c r="G37" i="1"/>
  <c r="F37" i="1"/>
  <c r="E37" i="1"/>
  <c r="D37" i="1"/>
  <c r="C37" i="1"/>
  <c r="AI36" i="1"/>
  <c r="AE36" i="1"/>
  <c r="X36" i="1"/>
  <c r="Z36" i="1" s="1"/>
  <c r="U36" i="1"/>
  <c r="S36" i="1"/>
  <c r="P36" i="1"/>
  <c r="N36" i="1"/>
  <c r="K36" i="1"/>
  <c r="J36" i="1"/>
  <c r="I36" i="1"/>
  <c r="G36" i="1"/>
  <c r="F36" i="1"/>
  <c r="E36" i="1"/>
  <c r="D36" i="1"/>
  <c r="C36" i="1"/>
  <c r="AI35" i="1"/>
  <c r="AE35" i="1"/>
  <c r="Z35" i="1"/>
  <c r="X35" i="1"/>
  <c r="U35" i="1"/>
  <c r="S35" i="1"/>
  <c r="R35" i="1"/>
  <c r="P35" i="1"/>
  <c r="N35" i="1"/>
  <c r="K35" i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R34" i="1"/>
  <c r="P34" i="1"/>
  <c r="O34" i="1"/>
  <c r="K34" i="1"/>
  <c r="N34" i="1" s="1"/>
  <c r="J34" i="1"/>
  <c r="I34" i="1"/>
  <c r="G34" i="1"/>
  <c r="F34" i="1"/>
  <c r="E34" i="1"/>
  <c r="D34" i="1"/>
  <c r="C34" i="1"/>
  <c r="AI33" i="1"/>
  <c r="AE33" i="1"/>
  <c r="X33" i="1"/>
  <c r="U33" i="1"/>
  <c r="S33" i="1"/>
  <c r="R33" i="1"/>
  <c r="P33" i="1"/>
  <c r="Q33" i="1" s="1"/>
  <c r="K33" i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Q32" i="1"/>
  <c r="P32" i="1"/>
  <c r="K32" i="1"/>
  <c r="J32" i="1"/>
  <c r="N32" i="1" s="1"/>
  <c r="I32" i="1"/>
  <c r="G32" i="1"/>
  <c r="F32" i="1"/>
  <c r="E32" i="1"/>
  <c r="D32" i="1"/>
  <c r="C32" i="1"/>
  <c r="AI31" i="1"/>
  <c r="AE31" i="1"/>
  <c r="Z31" i="1"/>
  <c r="X31" i="1"/>
  <c r="U31" i="1"/>
  <c r="S31" i="1"/>
  <c r="Q31" i="1"/>
  <c r="P31" i="1"/>
  <c r="N31" i="1"/>
  <c r="K31" i="1"/>
  <c r="J31" i="1"/>
  <c r="I31" i="1"/>
  <c r="G31" i="1"/>
  <c r="O31" i="1" s="1"/>
  <c r="F31" i="1"/>
  <c r="E31" i="1"/>
  <c r="D31" i="1"/>
  <c r="C31" i="1"/>
  <c r="AI30" i="1"/>
  <c r="AE30" i="1"/>
  <c r="Z30" i="1"/>
  <c r="X30" i="1"/>
  <c r="U30" i="1"/>
  <c r="S30" i="1"/>
  <c r="Q30" i="1"/>
  <c r="P30" i="1"/>
  <c r="N30" i="1"/>
  <c r="O30" i="1" s="1"/>
  <c r="K30" i="1"/>
  <c r="J30" i="1"/>
  <c r="I30" i="1"/>
  <c r="G30" i="1"/>
  <c r="R30" i="1" s="1"/>
  <c r="F30" i="1"/>
  <c r="E30" i="1"/>
  <c r="D30" i="1"/>
  <c r="C30" i="1"/>
  <c r="AI29" i="1"/>
  <c r="AE29" i="1"/>
  <c r="Z29" i="1"/>
  <c r="X29" i="1"/>
  <c r="U29" i="1"/>
  <c r="S29" i="1"/>
  <c r="P29" i="1"/>
  <c r="R29" i="1" s="1"/>
  <c r="K29" i="1"/>
  <c r="J29" i="1"/>
  <c r="N29" i="1" s="1"/>
  <c r="I29" i="1"/>
  <c r="G29" i="1"/>
  <c r="F29" i="1"/>
  <c r="E29" i="1"/>
  <c r="D29" i="1"/>
  <c r="C29" i="1"/>
  <c r="AI28" i="1"/>
  <c r="AE28" i="1"/>
  <c r="Z28" i="1"/>
  <c r="X28" i="1"/>
  <c r="U28" i="1"/>
  <c r="S28" i="1"/>
  <c r="Q28" i="1"/>
  <c r="P28" i="1"/>
  <c r="R28" i="1" s="1"/>
  <c r="N28" i="1"/>
  <c r="K28" i="1"/>
  <c r="J28" i="1"/>
  <c r="I28" i="1"/>
  <c r="G28" i="1"/>
  <c r="O28" i="1" s="1"/>
  <c r="F28" i="1"/>
  <c r="E28" i="1"/>
  <c r="D28" i="1"/>
  <c r="C28" i="1"/>
  <c r="AI27" i="1"/>
  <c r="AE27" i="1"/>
  <c r="Z27" i="1"/>
  <c r="X27" i="1"/>
  <c r="U27" i="1"/>
  <c r="S27" i="1"/>
  <c r="P27" i="1"/>
  <c r="K27" i="1"/>
  <c r="N27" i="1" s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O26" i="1"/>
  <c r="K26" i="1"/>
  <c r="N26" i="1" s="1"/>
  <c r="J26" i="1"/>
  <c r="I26" i="1"/>
  <c r="G26" i="1"/>
  <c r="F26" i="1"/>
  <c r="E26" i="1"/>
  <c r="D26" i="1"/>
  <c r="C26" i="1"/>
  <c r="AI25" i="1"/>
  <c r="AE25" i="1"/>
  <c r="X25" i="1"/>
  <c r="Z25" i="1" s="1"/>
  <c r="U25" i="1"/>
  <c r="S25" i="1"/>
  <c r="R25" i="1"/>
  <c r="P25" i="1"/>
  <c r="Q25" i="1" s="1"/>
  <c r="K25" i="1"/>
  <c r="J25" i="1"/>
  <c r="I25" i="1"/>
  <c r="G25" i="1"/>
  <c r="F25" i="1"/>
  <c r="E25" i="1"/>
  <c r="D25" i="1"/>
  <c r="C25" i="1"/>
  <c r="AI24" i="1"/>
  <c r="AE24" i="1"/>
  <c r="X24" i="1"/>
  <c r="U24" i="1"/>
  <c r="S24" i="1"/>
  <c r="Q24" i="1"/>
  <c r="P24" i="1"/>
  <c r="K24" i="1"/>
  <c r="J24" i="1"/>
  <c r="I24" i="1"/>
  <c r="G24" i="1"/>
  <c r="F24" i="1"/>
  <c r="E24" i="1"/>
  <c r="D24" i="1"/>
  <c r="C24" i="1"/>
  <c r="AI23" i="1"/>
  <c r="AE23" i="1"/>
  <c r="Z23" i="1"/>
  <c r="X23" i="1"/>
  <c r="U23" i="1"/>
  <c r="S23" i="1"/>
  <c r="Q23" i="1"/>
  <c r="P23" i="1"/>
  <c r="N23" i="1"/>
  <c r="O23" i="1" s="1"/>
  <c r="K23" i="1"/>
  <c r="J23" i="1"/>
  <c r="I23" i="1"/>
  <c r="G23" i="1"/>
  <c r="F23" i="1"/>
  <c r="E23" i="1"/>
  <c r="D23" i="1"/>
  <c r="C23" i="1"/>
  <c r="AI22" i="1"/>
  <c r="AE22" i="1"/>
  <c r="Z22" i="1"/>
  <c r="X22" i="1"/>
  <c r="U22" i="1"/>
  <c r="S22" i="1"/>
  <c r="Q22" i="1"/>
  <c r="P22" i="1"/>
  <c r="K22" i="1"/>
  <c r="J22" i="1"/>
  <c r="N22" i="1" s="1"/>
  <c r="I22" i="1"/>
  <c r="O22" i="1" s="1"/>
  <c r="G22" i="1"/>
  <c r="R22" i="1" s="1"/>
  <c r="F22" i="1"/>
  <c r="E22" i="1"/>
  <c r="D22" i="1"/>
  <c r="C22" i="1"/>
  <c r="AI21" i="1"/>
  <c r="AE21" i="1"/>
  <c r="Z21" i="1"/>
  <c r="X21" i="1"/>
  <c r="U21" i="1"/>
  <c r="S21" i="1"/>
  <c r="P21" i="1"/>
  <c r="K21" i="1"/>
  <c r="J21" i="1"/>
  <c r="N21" i="1" s="1"/>
  <c r="I21" i="1"/>
  <c r="G21" i="1"/>
  <c r="F21" i="1"/>
  <c r="E21" i="1"/>
  <c r="D21" i="1"/>
  <c r="C21" i="1"/>
  <c r="AI20" i="1"/>
  <c r="AE20" i="1"/>
  <c r="Z20" i="1"/>
  <c r="X20" i="1"/>
  <c r="U20" i="1"/>
  <c r="S20" i="1"/>
  <c r="P20" i="1"/>
  <c r="K20" i="1"/>
  <c r="N20" i="1" s="1"/>
  <c r="J20" i="1"/>
  <c r="I20" i="1"/>
  <c r="G20" i="1"/>
  <c r="F20" i="1"/>
  <c r="E20" i="1"/>
  <c r="D20" i="1"/>
  <c r="C20" i="1"/>
  <c r="AI19" i="1"/>
  <c r="AE19" i="1"/>
  <c r="Z19" i="1"/>
  <c r="X19" i="1"/>
  <c r="U19" i="1"/>
  <c r="S19" i="1"/>
  <c r="R19" i="1"/>
  <c r="Q19" i="1"/>
  <c r="P19" i="1"/>
  <c r="K19" i="1"/>
  <c r="N19" i="1" s="1"/>
  <c r="J19" i="1"/>
  <c r="I19" i="1"/>
  <c r="AG19" i="1" s="1"/>
  <c r="G19" i="1"/>
  <c r="F19" i="1"/>
  <c r="E19" i="1"/>
  <c r="D19" i="1"/>
  <c r="C19" i="1"/>
  <c r="AI18" i="1"/>
  <c r="AE18" i="1"/>
  <c r="X18" i="1"/>
  <c r="Z18" i="1" s="1"/>
  <c r="U18" i="1"/>
  <c r="S18" i="1"/>
  <c r="R18" i="1"/>
  <c r="P18" i="1"/>
  <c r="Q18" i="1" s="1"/>
  <c r="K18" i="1"/>
  <c r="N18" i="1" s="1"/>
  <c r="AG18" i="1" s="1"/>
  <c r="J18" i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K17" i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Q16" i="1"/>
  <c r="P16" i="1"/>
  <c r="K16" i="1"/>
  <c r="J16" i="1"/>
  <c r="N16" i="1" s="1"/>
  <c r="I16" i="1"/>
  <c r="G16" i="1"/>
  <c r="F16" i="1"/>
  <c r="E16" i="1"/>
  <c r="D16" i="1"/>
  <c r="C16" i="1"/>
  <c r="AI15" i="1"/>
  <c r="AE15" i="1"/>
  <c r="Z15" i="1" s="1"/>
  <c r="X15" i="1"/>
  <c r="U15" i="1"/>
  <c r="S15" i="1"/>
  <c r="Q15" i="1"/>
  <c r="P15" i="1"/>
  <c r="R15" i="1" s="1"/>
  <c r="O15" i="1"/>
  <c r="N15" i="1"/>
  <c r="K15" i="1"/>
  <c r="J15" i="1"/>
  <c r="I15" i="1"/>
  <c r="G15" i="1"/>
  <c r="F15" i="1"/>
  <c r="E15" i="1"/>
  <c r="D15" i="1"/>
  <c r="C15" i="1"/>
  <c r="AI14" i="1"/>
  <c r="AE14" i="1"/>
  <c r="Z14" i="1"/>
  <c r="X14" i="1"/>
  <c r="U14" i="1"/>
  <c r="S14" i="1"/>
  <c r="P14" i="1"/>
  <c r="K14" i="1"/>
  <c r="J14" i="1"/>
  <c r="N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K13" i="1"/>
  <c r="N13" i="1" s="1"/>
  <c r="J13" i="1"/>
  <c r="I13" i="1"/>
  <c r="O13" i="1" s="1"/>
  <c r="G13" i="1"/>
  <c r="F13" i="1"/>
  <c r="E13" i="1"/>
  <c r="D13" i="1"/>
  <c r="C13" i="1"/>
  <c r="AI12" i="1"/>
  <c r="AE12" i="1"/>
  <c r="X12" i="1"/>
  <c r="Z12" i="1" s="1"/>
  <c r="U12" i="1"/>
  <c r="S12" i="1"/>
  <c r="R12" i="1"/>
  <c r="P12" i="1"/>
  <c r="Q12" i="1" s="1"/>
  <c r="K12" i="1"/>
  <c r="N12" i="1" s="1"/>
  <c r="AG12" i="1" s="1"/>
  <c r="J12" i="1"/>
  <c r="I12" i="1"/>
  <c r="G12" i="1"/>
  <c r="F12" i="1"/>
  <c r="E12" i="1"/>
  <c r="D12" i="1"/>
  <c r="C12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I11" i="1"/>
  <c r="AE11" i="1"/>
  <c r="X11" i="1"/>
  <c r="U11" i="1"/>
  <c r="S11" i="1"/>
  <c r="Q11" i="1"/>
  <c r="P11" i="1"/>
  <c r="K11" i="1"/>
  <c r="J11" i="1"/>
  <c r="I11" i="1"/>
  <c r="G11" i="1"/>
  <c r="R11" i="1" s="1"/>
  <c r="F11" i="1"/>
  <c r="E11" i="1"/>
  <c r="D11" i="1"/>
  <c r="C11" i="1"/>
  <c r="A11" i="1"/>
  <c r="AI10" i="1"/>
  <c r="AE10" i="1"/>
  <c r="Z10" i="1" s="1"/>
  <c r="X10" i="1"/>
  <c r="U10" i="1"/>
  <c r="S10" i="1"/>
  <c r="P10" i="1"/>
  <c r="Q10" i="1" s="1"/>
  <c r="K10" i="1"/>
  <c r="J10" i="1"/>
  <c r="N10" i="1" s="1"/>
  <c r="I10" i="1"/>
  <c r="G10" i="1"/>
  <c r="F10" i="1"/>
  <c r="E10" i="1"/>
  <c r="D10" i="1"/>
  <c r="C10" i="1"/>
  <c r="A10" i="1"/>
  <c r="AI9" i="1"/>
  <c r="AE9" i="1"/>
  <c r="X9" i="1"/>
  <c r="U9" i="1"/>
  <c r="U112" i="1" s="1"/>
  <c r="S9" i="1"/>
  <c r="Q9" i="1"/>
  <c r="P9" i="1"/>
  <c r="K9" i="1"/>
  <c r="J9" i="1"/>
  <c r="I9" i="1"/>
  <c r="G9" i="1"/>
  <c r="R9" i="1" s="1"/>
  <c r="F9" i="1"/>
  <c r="E9" i="1"/>
  <c r="D9" i="1"/>
  <c r="C9" i="1"/>
  <c r="E5" i="1"/>
  <c r="D118" i="1" s="1"/>
  <c r="E4" i="1"/>
  <c r="B3" i="1"/>
  <c r="AG16" i="1" l="1"/>
  <c r="O49" i="1"/>
  <c r="AG103" i="1"/>
  <c r="O103" i="1"/>
  <c r="R97" i="1"/>
  <c r="AG97" i="1" s="1"/>
  <c r="J112" i="1"/>
  <c r="N9" i="1"/>
  <c r="AE112" i="1"/>
  <c r="AG13" i="1"/>
  <c r="AG15" i="1"/>
  <c r="R16" i="1"/>
  <c r="Q17" i="1"/>
  <c r="R17" i="1"/>
  <c r="O21" i="1"/>
  <c r="R37" i="1"/>
  <c r="Q37" i="1"/>
  <c r="AG45" i="1"/>
  <c r="AG84" i="1"/>
  <c r="AG87" i="1"/>
  <c r="O87" i="1"/>
  <c r="R91" i="1"/>
  <c r="AG91" i="1" s="1"/>
  <c r="R92" i="1"/>
  <c r="Q92" i="1"/>
  <c r="O110" i="1"/>
  <c r="O14" i="1"/>
  <c r="O42" i="1"/>
  <c r="AG42" i="1"/>
  <c r="G112" i="1"/>
  <c r="AG48" i="1"/>
  <c r="Q48" i="1"/>
  <c r="O48" i="1"/>
  <c r="R36" i="1"/>
  <c r="AG36" i="1" s="1"/>
  <c r="Q36" i="1"/>
  <c r="R101" i="1"/>
  <c r="AG101" i="1" s="1"/>
  <c r="Q101" i="1"/>
  <c r="O106" i="1"/>
  <c r="AG109" i="1"/>
  <c r="I112" i="1"/>
  <c r="AG29" i="1"/>
  <c r="O32" i="1"/>
  <c r="R32" i="1"/>
  <c r="AG32" i="1" s="1"/>
  <c r="Q49" i="1"/>
  <c r="O50" i="1"/>
  <c r="AG52" i="1"/>
  <c r="AG55" i="1"/>
  <c r="O55" i="1"/>
  <c r="R59" i="1"/>
  <c r="R60" i="1"/>
  <c r="AG60" i="1" s="1"/>
  <c r="Q60" i="1"/>
  <c r="R65" i="1"/>
  <c r="O91" i="1"/>
  <c r="O97" i="1"/>
  <c r="O41" i="1"/>
  <c r="O61" i="1"/>
  <c r="AG61" i="1"/>
  <c r="AG64" i="1"/>
  <c r="Q64" i="1"/>
  <c r="O64" i="1"/>
  <c r="AG76" i="1"/>
  <c r="X112" i="1"/>
  <c r="Z9" i="1"/>
  <c r="O18" i="1"/>
  <c r="R76" i="1"/>
  <c r="Q76" i="1"/>
  <c r="O10" i="1"/>
  <c r="N11" i="1"/>
  <c r="Z11" i="1"/>
  <c r="O12" i="1"/>
  <c r="R14" i="1"/>
  <c r="AG14" i="1" s="1"/>
  <c r="Q14" i="1"/>
  <c r="Q112" i="1" s="1"/>
  <c r="R21" i="1"/>
  <c r="AG21" i="1" s="1"/>
  <c r="Q21" i="1"/>
  <c r="AG28" i="1"/>
  <c r="AG34" i="1"/>
  <c r="O35" i="1"/>
  <c r="AG35" i="1"/>
  <c r="R49" i="1"/>
  <c r="AG49" i="1" s="1"/>
  <c r="O75" i="1"/>
  <c r="AG75" i="1"/>
  <c r="R85" i="1"/>
  <c r="AG85" i="1" s="1"/>
  <c r="Q85" i="1"/>
  <c r="AG89" i="1"/>
  <c r="O90" i="1"/>
  <c r="O94" i="1"/>
  <c r="AG96" i="1"/>
  <c r="Q96" i="1"/>
  <c r="O96" i="1"/>
  <c r="Q103" i="1"/>
  <c r="AG105" i="1"/>
  <c r="K112" i="1"/>
  <c r="AG11" i="1"/>
  <c r="O25" i="1"/>
  <c r="Q43" i="1"/>
  <c r="R43" i="1"/>
  <c r="AG43" i="1" s="1"/>
  <c r="AG68" i="1"/>
  <c r="AG71" i="1"/>
  <c r="O71" i="1"/>
  <c r="AG17" i="1"/>
  <c r="R20" i="1"/>
  <c r="AG20" i="1" s="1"/>
  <c r="Q20" i="1"/>
  <c r="Q27" i="1"/>
  <c r="R27" i="1"/>
  <c r="AG27" i="1" s="1"/>
  <c r="O59" i="1"/>
  <c r="AG59" i="1"/>
  <c r="R69" i="1"/>
  <c r="AG69" i="1" s="1"/>
  <c r="Q69" i="1"/>
  <c r="AG73" i="1"/>
  <c r="O74" i="1"/>
  <c r="O81" i="1"/>
  <c r="O93" i="1"/>
  <c r="AG93" i="1"/>
  <c r="AG108" i="1"/>
  <c r="AG24" i="1"/>
  <c r="R24" i="1"/>
  <c r="R10" i="1"/>
  <c r="AG10" i="1" s="1"/>
  <c r="O11" i="1"/>
  <c r="O16" i="1"/>
  <c r="Q26" i="1"/>
  <c r="R26" i="1"/>
  <c r="AG26" i="1" s="1"/>
  <c r="Q29" i="1"/>
  <c r="AG37" i="1"/>
  <c r="R53" i="1"/>
  <c r="AG53" i="1" s="1"/>
  <c r="Q53" i="1"/>
  <c r="AG57" i="1"/>
  <c r="O58" i="1"/>
  <c r="AG58" i="1"/>
  <c r="O65" i="1"/>
  <c r="Z73" i="1"/>
  <c r="O77" i="1"/>
  <c r="AG77" i="1"/>
  <c r="O78" i="1"/>
  <c r="AG80" i="1"/>
  <c r="Q80" i="1"/>
  <c r="O80" i="1"/>
  <c r="Q87" i="1"/>
  <c r="AG92" i="1"/>
  <c r="O105" i="1"/>
  <c r="O19" i="1"/>
  <c r="N24" i="1"/>
  <c r="O24" i="1" s="1"/>
  <c r="Z24" i="1"/>
  <c r="R39" i="1"/>
  <c r="AG39" i="1" s="1"/>
  <c r="N41" i="1"/>
  <c r="O45" i="1"/>
  <c r="O47" i="1"/>
  <c r="Q50" i="1"/>
  <c r="O52" i="1"/>
  <c r="Z58" i="1"/>
  <c r="AG62" i="1"/>
  <c r="O63" i="1"/>
  <c r="Q66" i="1"/>
  <c r="O68" i="1"/>
  <c r="Z74" i="1"/>
  <c r="AG74" i="1" s="1"/>
  <c r="AG78" i="1"/>
  <c r="O79" i="1"/>
  <c r="Q82" i="1"/>
  <c r="O84" i="1"/>
  <c r="Z90" i="1"/>
  <c r="AG90" i="1" s="1"/>
  <c r="AG94" i="1"/>
  <c r="O95" i="1"/>
  <c r="Q98" i="1"/>
  <c r="O100" i="1"/>
  <c r="Z106" i="1"/>
  <c r="AG106" i="1" s="1"/>
  <c r="AG110" i="1"/>
  <c r="AG9" i="1"/>
  <c r="AG23" i="1"/>
  <c r="R23" i="1"/>
  <c r="N25" i="1"/>
  <c r="AG25" i="1" s="1"/>
  <c r="O29" i="1"/>
  <c r="Q34" i="1"/>
  <c r="O36" i="1"/>
  <c r="O43" i="1"/>
  <c r="Z49" i="1"/>
  <c r="Q51" i="1"/>
  <c r="Q57" i="1"/>
  <c r="Z65" i="1"/>
  <c r="AG65" i="1" s="1"/>
  <c r="Q67" i="1"/>
  <c r="Q73" i="1"/>
  <c r="Z81" i="1"/>
  <c r="AG81" i="1" s="1"/>
  <c r="Q83" i="1"/>
  <c r="Q89" i="1"/>
  <c r="Z97" i="1"/>
  <c r="Q99" i="1"/>
  <c r="Q105" i="1"/>
  <c r="Q108" i="1"/>
  <c r="AG111" i="1"/>
  <c r="AG47" i="1"/>
  <c r="O53" i="1"/>
  <c r="AG56" i="1"/>
  <c r="AG63" i="1"/>
  <c r="O69" i="1"/>
  <c r="AG79" i="1"/>
  <c r="O85" i="1"/>
  <c r="AG88" i="1"/>
  <c r="AG95" i="1"/>
  <c r="O101" i="1"/>
  <c r="AG104" i="1"/>
  <c r="N17" i="1"/>
  <c r="O17" i="1" s="1"/>
  <c r="O20" i="1"/>
  <c r="O27" i="1"/>
  <c r="Z33" i="1"/>
  <c r="Q35" i="1"/>
  <c r="AG40" i="1"/>
  <c r="R41" i="1"/>
  <c r="AG41" i="1" s="1"/>
  <c r="Z50" i="1"/>
  <c r="AG50" i="1" s="1"/>
  <c r="AG54" i="1"/>
  <c r="Q58" i="1"/>
  <c r="O60" i="1"/>
  <c r="Q61" i="1"/>
  <c r="Z66" i="1"/>
  <c r="AG66" i="1" s="1"/>
  <c r="AG70" i="1"/>
  <c r="Q74" i="1"/>
  <c r="O76" i="1"/>
  <c r="Q77" i="1"/>
  <c r="Z82" i="1"/>
  <c r="AG82" i="1" s="1"/>
  <c r="AG86" i="1"/>
  <c r="Q90" i="1"/>
  <c r="O92" i="1"/>
  <c r="Q93" i="1"/>
  <c r="Z98" i="1"/>
  <c r="AG98" i="1" s="1"/>
  <c r="AG102" i="1"/>
  <c r="Q106" i="1"/>
  <c r="O108" i="1"/>
  <c r="Q109" i="1"/>
  <c r="S112" i="1"/>
  <c r="AG31" i="1"/>
  <c r="R31" i="1"/>
  <c r="N33" i="1"/>
  <c r="O37" i="1"/>
  <c r="O44" i="1"/>
  <c r="O51" i="1"/>
  <c r="N56" i="1"/>
  <c r="O56" i="1" s="1"/>
  <c r="Z56" i="1"/>
  <c r="O67" i="1"/>
  <c r="N72" i="1"/>
  <c r="O72" i="1" s="1"/>
  <c r="Z72" i="1"/>
  <c r="O83" i="1"/>
  <c r="N88" i="1"/>
  <c r="O88" i="1" s="1"/>
  <c r="Z88" i="1"/>
  <c r="O99" i="1"/>
  <c r="N104" i="1"/>
  <c r="O104" i="1" s="1"/>
  <c r="Z104" i="1"/>
  <c r="AG107" i="1"/>
  <c r="AG22" i="1"/>
  <c r="AG30" i="1"/>
  <c r="AG38" i="1"/>
  <c r="AG46" i="1"/>
  <c r="Z112" i="1" l="1"/>
  <c r="AG112" i="1"/>
  <c r="R112" i="1"/>
  <c r="AG33" i="1"/>
  <c r="O33" i="1"/>
  <c r="AG72" i="1"/>
  <c r="N112" i="1"/>
  <c r="O9" i="1"/>
  <c r="O1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tc={89697505-9EBA-40AA-80C6-94C6C9DD325B}</author>
    <author>tc={E979BA94-0E4F-44AD-A778-F70FCF083FE0}</author>
    <author>tc={2B28D54F-B8F5-4266-B987-3DBB878AAC37}</author>
    <author>tc={E8B1AC61-1116-4EA3-8B5D-5CFD4A22D13A}</author>
    <author>tc={F076A7D7-3F1A-4AF1-8A80-477833405F86}</author>
    <author>tc={7FD4B713-6E0A-42DD-ADFC-CC4E12E30275}</author>
  </authors>
  <commentList>
    <comment ref="J8" authorId="0" shapeId="0" xr:uid="{89697505-9EBA-40AA-80C6-94C6C9DD325B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E979BA94-0E4F-44AD-A778-F70FCF083FE0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2B28D54F-B8F5-4266-B987-3DBB878AAC3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E8B1AC61-1116-4EA3-8B5D-5CFD4A22D13A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F076A7D7-3F1A-4AF1-8A80-477833405F86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7FD4B713-6E0A-42DD-ADFC-CC4E12E30275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<sst xmlns="http://schemas.openxmlformats.org/spreadsheetml/2006/main" count="461" uniqueCount="51">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</sst>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85F78E3A-9DEE-4036-9366-92BAA8751370}"/>
    <cellStyle name="Normal 4" xfId="3" xr:uid="{CBB2BAC5-93A9-45B4-BD0A-6A42DBDCB7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BOLIVAR\ORGANIZACION%20VIHONCO%20IPS%20SAS\ABRIL%202023\SIMULADOR%20DE%20CONCILIACION%20ORGANIZACION%20VIHONCO%20IPS%20SAS%20ABRIL%202023%20-.xlsb" TargetMode="External"/><Relationship Id="rId2" Type="http://schemas.microsoft.com/office/2019/04/relationships/externalLinkLongPath" Target="SIMULADOR%20DE%20CONCILIACION%20ORGANIZACION%20VIHONCO%20IPS%20SAS%20ABRIL%202023%20-.xlsb?6F229593" TargetMode="External"/><Relationship Id="rId1" Type="http://schemas.openxmlformats.org/officeDocument/2006/relationships/externalLinkPath" Target="file:///\\6F229593\SIMULADOR%20DE%20CONCILIACION%20ORGANIZACION%20VIHONCO%20IPS%20SAS%20ABRIL%202023%20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20100</v>
          </cell>
          <cell r="B3">
            <v>20100</v>
          </cell>
          <cell r="C3">
            <v>43943</v>
          </cell>
          <cell r="D3">
            <v>43943</v>
          </cell>
          <cell r="F3">
            <v>15300000</v>
          </cell>
          <cell r="G3" t="str">
            <v>NO RADICADA</v>
          </cell>
          <cell r="H3">
            <v>15300000</v>
          </cell>
          <cell r="I3">
            <v>0</v>
          </cell>
          <cell r="P3">
            <v>0</v>
          </cell>
          <cell r="R3">
            <v>0</v>
          </cell>
        </row>
        <row r="4">
          <cell r="A4">
            <v>20107</v>
          </cell>
          <cell r="B4">
            <v>20107</v>
          </cell>
          <cell r="C4">
            <v>43943</v>
          </cell>
          <cell r="D4">
            <v>43943</v>
          </cell>
          <cell r="F4">
            <v>24252268</v>
          </cell>
          <cell r="G4" t="str">
            <v>NO RADICADA</v>
          </cell>
          <cell r="H4">
            <v>24252268</v>
          </cell>
          <cell r="I4">
            <v>0</v>
          </cell>
          <cell r="P4">
            <v>0</v>
          </cell>
          <cell r="R4">
            <v>0</v>
          </cell>
        </row>
        <row r="5">
          <cell r="A5">
            <v>20261</v>
          </cell>
          <cell r="B5">
            <v>20261</v>
          </cell>
          <cell r="C5">
            <v>43971</v>
          </cell>
          <cell r="D5">
            <v>43971</v>
          </cell>
          <cell r="F5">
            <v>30800000</v>
          </cell>
          <cell r="G5" t="str">
            <v>NO RADICADA</v>
          </cell>
          <cell r="H5">
            <v>30800000</v>
          </cell>
          <cell r="I5">
            <v>0</v>
          </cell>
          <cell r="P5">
            <v>0</v>
          </cell>
          <cell r="R5">
            <v>0</v>
          </cell>
        </row>
        <row r="6">
          <cell r="A6">
            <v>21187</v>
          </cell>
          <cell r="B6">
            <v>21187</v>
          </cell>
          <cell r="C6">
            <v>44144</v>
          </cell>
          <cell r="D6">
            <v>44144</v>
          </cell>
          <cell r="F6">
            <v>16575000</v>
          </cell>
          <cell r="G6" t="str">
            <v>NO RADICADA</v>
          </cell>
          <cell r="H6">
            <v>16575000</v>
          </cell>
          <cell r="I6">
            <v>0</v>
          </cell>
          <cell r="P6">
            <v>0</v>
          </cell>
          <cell r="R6">
            <v>0</v>
          </cell>
        </row>
        <row r="7">
          <cell r="A7">
            <v>21188</v>
          </cell>
          <cell r="B7">
            <v>21188</v>
          </cell>
          <cell r="C7">
            <v>44144</v>
          </cell>
          <cell r="D7">
            <v>44144</v>
          </cell>
          <cell r="F7">
            <v>700000</v>
          </cell>
          <cell r="G7" t="str">
            <v>NO RADICADA</v>
          </cell>
          <cell r="H7">
            <v>700000</v>
          </cell>
          <cell r="I7">
            <v>0</v>
          </cell>
          <cell r="P7">
            <v>0</v>
          </cell>
          <cell r="R7">
            <v>0</v>
          </cell>
        </row>
        <row r="8">
          <cell r="A8">
            <v>21189</v>
          </cell>
          <cell r="B8">
            <v>21189</v>
          </cell>
          <cell r="C8">
            <v>44144</v>
          </cell>
          <cell r="D8">
            <v>44144</v>
          </cell>
          <cell r="F8">
            <v>700000</v>
          </cell>
          <cell r="G8" t="str">
            <v>NO RADICADA</v>
          </cell>
          <cell r="H8">
            <v>700000</v>
          </cell>
          <cell r="I8">
            <v>0</v>
          </cell>
          <cell r="P8">
            <v>0</v>
          </cell>
          <cell r="R8">
            <v>0</v>
          </cell>
        </row>
        <row r="9">
          <cell r="A9">
            <v>21190</v>
          </cell>
          <cell r="B9">
            <v>21190</v>
          </cell>
          <cell r="C9">
            <v>44144</v>
          </cell>
          <cell r="D9">
            <v>44144</v>
          </cell>
          <cell r="F9">
            <v>700000</v>
          </cell>
          <cell r="G9" t="str">
            <v>NO RADICADA</v>
          </cell>
          <cell r="H9">
            <v>700000</v>
          </cell>
          <cell r="I9">
            <v>0</v>
          </cell>
          <cell r="P9">
            <v>0</v>
          </cell>
          <cell r="R9">
            <v>0</v>
          </cell>
        </row>
        <row r="10">
          <cell r="A10">
            <v>21191</v>
          </cell>
          <cell r="B10">
            <v>21191</v>
          </cell>
          <cell r="C10">
            <v>44144</v>
          </cell>
          <cell r="D10">
            <v>44144</v>
          </cell>
          <cell r="F10">
            <v>700000</v>
          </cell>
          <cell r="G10" t="str">
            <v>NO RADICADA</v>
          </cell>
          <cell r="H10">
            <v>700000</v>
          </cell>
          <cell r="I10">
            <v>0</v>
          </cell>
          <cell r="P10">
            <v>0</v>
          </cell>
          <cell r="R10">
            <v>0</v>
          </cell>
        </row>
        <row r="11">
          <cell r="A11">
            <v>21192</v>
          </cell>
          <cell r="B11">
            <v>21192</v>
          </cell>
          <cell r="C11">
            <v>44144</v>
          </cell>
          <cell r="D11">
            <v>44144</v>
          </cell>
          <cell r="F11">
            <v>700000</v>
          </cell>
          <cell r="G11" t="str">
            <v>NO RADICADA</v>
          </cell>
          <cell r="H11">
            <v>700000</v>
          </cell>
          <cell r="I11">
            <v>0</v>
          </cell>
          <cell r="P11">
            <v>0</v>
          </cell>
          <cell r="R11">
            <v>0</v>
          </cell>
        </row>
        <row r="12">
          <cell r="A12">
            <v>21193</v>
          </cell>
          <cell r="B12">
            <v>21193</v>
          </cell>
          <cell r="C12">
            <v>44144</v>
          </cell>
          <cell r="D12">
            <v>44144</v>
          </cell>
          <cell r="F12">
            <v>30315335</v>
          </cell>
          <cell r="G12" t="str">
            <v>NO RADICADA</v>
          </cell>
          <cell r="H12">
            <v>30315335</v>
          </cell>
          <cell r="I12">
            <v>0</v>
          </cell>
          <cell r="P12">
            <v>0</v>
          </cell>
          <cell r="R12">
            <v>0</v>
          </cell>
        </row>
        <row r="13">
          <cell r="A13">
            <v>21194</v>
          </cell>
          <cell r="B13">
            <v>21194</v>
          </cell>
          <cell r="C13">
            <v>44144</v>
          </cell>
          <cell r="D13">
            <v>44144</v>
          </cell>
          <cell r="F13">
            <v>11475000</v>
          </cell>
          <cell r="G13" t="str">
            <v>NO RADICADA</v>
          </cell>
          <cell r="H13">
            <v>11475000</v>
          </cell>
          <cell r="I13">
            <v>0</v>
          </cell>
          <cell r="P13">
            <v>0</v>
          </cell>
          <cell r="R13">
            <v>0</v>
          </cell>
        </row>
        <row r="14">
          <cell r="A14">
            <v>21196</v>
          </cell>
          <cell r="B14">
            <v>21196</v>
          </cell>
          <cell r="C14">
            <v>44144</v>
          </cell>
          <cell r="D14">
            <v>44144</v>
          </cell>
          <cell r="F14">
            <v>11475000</v>
          </cell>
          <cell r="G14" t="str">
            <v>NO RADICADA</v>
          </cell>
          <cell r="H14">
            <v>11475000</v>
          </cell>
          <cell r="I14">
            <v>0</v>
          </cell>
          <cell r="P14">
            <v>0</v>
          </cell>
          <cell r="R14">
            <v>0</v>
          </cell>
        </row>
        <row r="15">
          <cell r="A15">
            <v>21197</v>
          </cell>
          <cell r="B15">
            <v>21197</v>
          </cell>
          <cell r="C15">
            <v>44144</v>
          </cell>
          <cell r="D15">
            <v>44144</v>
          </cell>
          <cell r="F15">
            <v>72800000</v>
          </cell>
          <cell r="G15" t="str">
            <v>NO RADICADA</v>
          </cell>
          <cell r="H15">
            <v>72800000</v>
          </cell>
          <cell r="I15">
            <v>0</v>
          </cell>
          <cell r="P15">
            <v>0</v>
          </cell>
          <cell r="R15">
            <v>0</v>
          </cell>
        </row>
        <row r="16">
          <cell r="A16">
            <v>21198</v>
          </cell>
          <cell r="B16">
            <v>21198</v>
          </cell>
          <cell r="C16">
            <v>44144</v>
          </cell>
          <cell r="D16">
            <v>44144</v>
          </cell>
          <cell r="F16">
            <v>7650000</v>
          </cell>
          <cell r="G16" t="str">
            <v>NO RADICADA</v>
          </cell>
          <cell r="H16">
            <v>7650000</v>
          </cell>
          <cell r="I16">
            <v>0</v>
          </cell>
          <cell r="P16">
            <v>0</v>
          </cell>
          <cell r="R16">
            <v>0</v>
          </cell>
        </row>
        <row r="17">
          <cell r="A17">
            <v>21492</v>
          </cell>
          <cell r="B17">
            <v>21492</v>
          </cell>
          <cell r="C17">
            <v>44204</v>
          </cell>
          <cell r="D17">
            <v>44204</v>
          </cell>
          <cell r="F17">
            <v>16575000</v>
          </cell>
          <cell r="G17" t="str">
            <v>NO RADICADA</v>
          </cell>
          <cell r="H17">
            <v>16575000</v>
          </cell>
          <cell r="I17">
            <v>0</v>
          </cell>
          <cell r="P17">
            <v>0</v>
          </cell>
          <cell r="R17">
            <v>0</v>
          </cell>
        </row>
        <row r="18">
          <cell r="A18">
            <v>21493</v>
          </cell>
          <cell r="B18">
            <v>21493</v>
          </cell>
          <cell r="C18">
            <v>44204</v>
          </cell>
          <cell r="D18">
            <v>44204</v>
          </cell>
          <cell r="F18">
            <v>13600000</v>
          </cell>
          <cell r="G18" t="str">
            <v>NO RADICADA</v>
          </cell>
          <cell r="H18">
            <v>13600000</v>
          </cell>
          <cell r="I18">
            <v>0</v>
          </cell>
          <cell r="P18">
            <v>0</v>
          </cell>
          <cell r="R18">
            <v>0</v>
          </cell>
        </row>
        <row r="19">
          <cell r="A19">
            <v>21494</v>
          </cell>
          <cell r="B19">
            <v>21494</v>
          </cell>
          <cell r="C19">
            <v>44204</v>
          </cell>
          <cell r="D19">
            <v>44204</v>
          </cell>
          <cell r="F19">
            <v>10200000</v>
          </cell>
          <cell r="G19" t="str">
            <v>NO RADICADA</v>
          </cell>
          <cell r="H19">
            <v>10200000</v>
          </cell>
          <cell r="I19">
            <v>0</v>
          </cell>
          <cell r="P19">
            <v>0</v>
          </cell>
          <cell r="R19">
            <v>0</v>
          </cell>
        </row>
        <row r="20">
          <cell r="A20">
            <v>21495</v>
          </cell>
          <cell r="B20">
            <v>21495</v>
          </cell>
          <cell r="C20">
            <v>44204</v>
          </cell>
          <cell r="D20">
            <v>44204</v>
          </cell>
          <cell r="F20">
            <v>72800000</v>
          </cell>
          <cell r="G20" t="str">
            <v>NO RADICADA</v>
          </cell>
          <cell r="H20">
            <v>72800000</v>
          </cell>
          <cell r="I20">
            <v>0</v>
          </cell>
          <cell r="P20">
            <v>0</v>
          </cell>
          <cell r="R20">
            <v>0</v>
          </cell>
        </row>
        <row r="21">
          <cell r="A21">
            <v>21496</v>
          </cell>
          <cell r="B21">
            <v>21496</v>
          </cell>
          <cell r="C21">
            <v>44204</v>
          </cell>
          <cell r="D21">
            <v>44204</v>
          </cell>
          <cell r="F21">
            <v>10200000</v>
          </cell>
          <cell r="G21" t="str">
            <v>NO RADICADA</v>
          </cell>
          <cell r="H21">
            <v>10200000</v>
          </cell>
          <cell r="I21">
            <v>0</v>
          </cell>
          <cell r="P21">
            <v>0</v>
          </cell>
          <cell r="R21">
            <v>0</v>
          </cell>
        </row>
        <row r="22">
          <cell r="A22">
            <v>21497</v>
          </cell>
          <cell r="B22">
            <v>21497</v>
          </cell>
          <cell r="C22">
            <v>44204</v>
          </cell>
          <cell r="D22">
            <v>44204</v>
          </cell>
          <cell r="F22">
            <v>24252268</v>
          </cell>
          <cell r="G22" t="str">
            <v>NO RADICADA</v>
          </cell>
          <cell r="H22">
            <v>24252268</v>
          </cell>
          <cell r="I22">
            <v>0</v>
          </cell>
          <cell r="P22">
            <v>0</v>
          </cell>
          <cell r="R22">
            <v>0</v>
          </cell>
        </row>
        <row r="23">
          <cell r="A23">
            <v>21498</v>
          </cell>
          <cell r="B23">
            <v>21498</v>
          </cell>
          <cell r="C23">
            <v>44204</v>
          </cell>
          <cell r="D23">
            <v>44204</v>
          </cell>
          <cell r="F23">
            <v>700000</v>
          </cell>
          <cell r="G23" t="str">
            <v>NO RADICADA</v>
          </cell>
          <cell r="H23">
            <v>700000</v>
          </cell>
          <cell r="I23">
            <v>0</v>
          </cell>
          <cell r="P23">
            <v>0</v>
          </cell>
          <cell r="R23">
            <v>0</v>
          </cell>
        </row>
        <row r="24">
          <cell r="A24">
            <v>21499</v>
          </cell>
          <cell r="B24">
            <v>21499</v>
          </cell>
          <cell r="C24">
            <v>44204</v>
          </cell>
          <cell r="D24">
            <v>44204</v>
          </cell>
          <cell r="F24">
            <v>700000</v>
          </cell>
          <cell r="G24" t="str">
            <v>NO RADICADA</v>
          </cell>
          <cell r="H24">
            <v>700000</v>
          </cell>
          <cell r="I24">
            <v>0</v>
          </cell>
          <cell r="P24">
            <v>0</v>
          </cell>
          <cell r="R24">
            <v>0</v>
          </cell>
        </row>
        <row r="25">
          <cell r="A25">
            <v>21500</v>
          </cell>
          <cell r="B25">
            <v>21500</v>
          </cell>
          <cell r="C25">
            <v>44204</v>
          </cell>
          <cell r="D25">
            <v>44204</v>
          </cell>
          <cell r="F25">
            <v>700000</v>
          </cell>
          <cell r="G25" t="str">
            <v>NO RADICADA</v>
          </cell>
          <cell r="H25">
            <v>700000</v>
          </cell>
          <cell r="I25">
            <v>0</v>
          </cell>
          <cell r="P25">
            <v>0</v>
          </cell>
          <cell r="R25">
            <v>0</v>
          </cell>
        </row>
        <row r="26">
          <cell r="A26">
            <v>21501</v>
          </cell>
          <cell r="B26">
            <v>21501</v>
          </cell>
          <cell r="C26">
            <v>44204</v>
          </cell>
          <cell r="D26">
            <v>44204</v>
          </cell>
          <cell r="F26">
            <v>700000</v>
          </cell>
          <cell r="G26" t="str">
            <v>NO RADICADA</v>
          </cell>
          <cell r="H26">
            <v>700000</v>
          </cell>
          <cell r="I26">
            <v>0</v>
          </cell>
          <cell r="P26">
            <v>0</v>
          </cell>
          <cell r="R26">
            <v>0</v>
          </cell>
        </row>
        <row r="27">
          <cell r="A27">
            <v>21502</v>
          </cell>
          <cell r="B27">
            <v>21502</v>
          </cell>
          <cell r="C27">
            <v>44204</v>
          </cell>
          <cell r="D27">
            <v>44204</v>
          </cell>
          <cell r="F27">
            <v>700000</v>
          </cell>
          <cell r="G27" t="str">
            <v>NO RADICADA</v>
          </cell>
          <cell r="H27">
            <v>700000</v>
          </cell>
          <cell r="I27">
            <v>0</v>
          </cell>
          <cell r="P27">
            <v>0</v>
          </cell>
          <cell r="R27">
            <v>0</v>
          </cell>
        </row>
        <row r="28">
          <cell r="A28">
            <v>41161</v>
          </cell>
          <cell r="B28">
            <v>41161</v>
          </cell>
          <cell r="C28">
            <v>44418</v>
          </cell>
          <cell r="D28">
            <v>44418</v>
          </cell>
          <cell r="F28">
            <v>700000</v>
          </cell>
          <cell r="G28" t="str">
            <v>CANCELADA</v>
          </cell>
          <cell r="H28">
            <v>0</v>
          </cell>
          <cell r="I28">
            <v>0</v>
          </cell>
          <cell r="P28">
            <v>700000</v>
          </cell>
          <cell r="R28">
            <v>0</v>
          </cell>
        </row>
        <row r="29">
          <cell r="A29">
            <v>41617</v>
          </cell>
          <cell r="B29">
            <v>41617</v>
          </cell>
          <cell r="C29">
            <v>44509</v>
          </cell>
          <cell r="D29">
            <v>44509</v>
          </cell>
          <cell r="F29">
            <v>30315335</v>
          </cell>
          <cell r="G29" t="str">
            <v>SALDO A FAVOR DEL PRESTADOR</v>
          </cell>
          <cell r="H29">
            <v>0</v>
          </cell>
          <cell r="I29">
            <v>0</v>
          </cell>
          <cell r="P29">
            <v>0</v>
          </cell>
          <cell r="R29">
            <v>0</v>
          </cell>
        </row>
        <row r="30">
          <cell r="A30">
            <v>42127</v>
          </cell>
          <cell r="B30">
            <v>42127</v>
          </cell>
          <cell r="C30">
            <v>44602</v>
          </cell>
          <cell r="D30">
            <v>44602</v>
          </cell>
          <cell r="F30">
            <v>700000</v>
          </cell>
          <cell r="G30" t="str">
            <v>CANCELADA</v>
          </cell>
          <cell r="H30">
            <v>0</v>
          </cell>
          <cell r="I30">
            <v>0</v>
          </cell>
          <cell r="P30">
            <v>700000</v>
          </cell>
          <cell r="R30">
            <v>0</v>
          </cell>
        </row>
        <row r="31">
          <cell r="A31">
            <v>42128</v>
          </cell>
          <cell r="B31">
            <v>42128</v>
          </cell>
          <cell r="C31">
            <v>44602</v>
          </cell>
          <cell r="D31">
            <v>44602</v>
          </cell>
          <cell r="F31">
            <v>700000</v>
          </cell>
          <cell r="G31" t="str">
            <v>CANCELADA</v>
          </cell>
          <cell r="H31">
            <v>0</v>
          </cell>
          <cell r="I31">
            <v>0</v>
          </cell>
          <cell r="P31">
            <v>700000</v>
          </cell>
          <cell r="R31">
            <v>0</v>
          </cell>
        </row>
        <row r="32">
          <cell r="A32">
            <v>42418</v>
          </cell>
          <cell r="B32">
            <v>42418</v>
          </cell>
          <cell r="C32">
            <v>44628</v>
          </cell>
          <cell r="D32">
            <v>44659</v>
          </cell>
          <cell r="F32">
            <v>4550000</v>
          </cell>
          <cell r="G32" t="str">
            <v>NO RADICADA</v>
          </cell>
          <cell r="H32">
            <v>4550000</v>
          </cell>
          <cell r="I32">
            <v>0</v>
          </cell>
          <cell r="P32">
            <v>0</v>
          </cell>
          <cell r="R32">
            <v>0</v>
          </cell>
        </row>
        <row r="33">
          <cell r="A33">
            <v>42410</v>
          </cell>
          <cell r="B33">
            <v>42410</v>
          </cell>
          <cell r="C33">
            <v>44651</v>
          </cell>
          <cell r="D33">
            <v>44659</v>
          </cell>
          <cell r="F33">
            <v>700000</v>
          </cell>
          <cell r="G33" t="str">
            <v>NO RADICADA</v>
          </cell>
          <cell r="H33">
            <v>700000</v>
          </cell>
          <cell r="I33">
            <v>0</v>
          </cell>
          <cell r="P33">
            <v>0</v>
          </cell>
          <cell r="R33">
            <v>0</v>
          </cell>
        </row>
        <row r="34">
          <cell r="A34">
            <v>42411</v>
          </cell>
          <cell r="B34">
            <v>42411</v>
          </cell>
          <cell r="C34">
            <v>44651</v>
          </cell>
          <cell r="D34">
            <v>44659</v>
          </cell>
          <cell r="F34">
            <v>700000</v>
          </cell>
          <cell r="G34" t="str">
            <v>NO RADICADA</v>
          </cell>
          <cell r="H34">
            <v>700000</v>
          </cell>
          <cell r="I34">
            <v>0</v>
          </cell>
          <cell r="P34">
            <v>0</v>
          </cell>
          <cell r="R34">
            <v>0</v>
          </cell>
        </row>
        <row r="35">
          <cell r="A35">
            <v>42412</v>
          </cell>
          <cell r="B35">
            <v>42412</v>
          </cell>
          <cell r="C35">
            <v>44651</v>
          </cell>
          <cell r="D35">
            <v>44659</v>
          </cell>
          <cell r="F35">
            <v>700000</v>
          </cell>
          <cell r="G35" t="str">
            <v>NO RADICADA</v>
          </cell>
          <cell r="H35">
            <v>700000</v>
          </cell>
          <cell r="I35">
            <v>0</v>
          </cell>
          <cell r="P35">
            <v>0</v>
          </cell>
          <cell r="R35">
            <v>0</v>
          </cell>
        </row>
        <row r="36">
          <cell r="A36">
            <v>42413</v>
          </cell>
          <cell r="B36">
            <v>42413</v>
          </cell>
          <cell r="C36">
            <v>44651</v>
          </cell>
          <cell r="D36">
            <v>44659</v>
          </cell>
          <cell r="F36">
            <v>27300000</v>
          </cell>
          <cell r="G36" t="str">
            <v>NO RADICADA</v>
          </cell>
          <cell r="H36">
            <v>27300000</v>
          </cell>
          <cell r="I36">
            <v>0</v>
          </cell>
          <cell r="P36">
            <v>0</v>
          </cell>
          <cell r="R36">
            <v>0</v>
          </cell>
        </row>
        <row r="37">
          <cell r="A37">
            <v>42414</v>
          </cell>
          <cell r="B37">
            <v>42414</v>
          </cell>
          <cell r="C37">
            <v>44651</v>
          </cell>
          <cell r="D37">
            <v>44659</v>
          </cell>
          <cell r="F37">
            <v>13600000</v>
          </cell>
          <cell r="G37" t="str">
            <v>NO RADICADA</v>
          </cell>
          <cell r="H37">
            <v>13600000</v>
          </cell>
          <cell r="I37">
            <v>0</v>
          </cell>
          <cell r="P37">
            <v>0</v>
          </cell>
          <cell r="R37">
            <v>0</v>
          </cell>
        </row>
        <row r="38">
          <cell r="A38">
            <v>42415</v>
          </cell>
          <cell r="B38">
            <v>42415</v>
          </cell>
          <cell r="C38">
            <v>44651</v>
          </cell>
          <cell r="D38">
            <v>44659</v>
          </cell>
          <cell r="F38">
            <v>10200000</v>
          </cell>
          <cell r="G38" t="str">
            <v>NO RADICADA</v>
          </cell>
          <cell r="H38">
            <v>10200000</v>
          </cell>
          <cell r="I38">
            <v>0</v>
          </cell>
          <cell r="P38">
            <v>0</v>
          </cell>
          <cell r="R38">
            <v>0</v>
          </cell>
        </row>
        <row r="39">
          <cell r="A39">
            <v>42416</v>
          </cell>
          <cell r="B39">
            <v>42416</v>
          </cell>
          <cell r="C39">
            <v>44651</v>
          </cell>
          <cell r="D39">
            <v>44659</v>
          </cell>
          <cell r="F39">
            <v>72800000</v>
          </cell>
          <cell r="G39" t="str">
            <v>NO RADICADA</v>
          </cell>
          <cell r="H39">
            <v>72800000</v>
          </cell>
          <cell r="I39">
            <v>0</v>
          </cell>
          <cell r="P39">
            <v>0</v>
          </cell>
          <cell r="R39">
            <v>0</v>
          </cell>
        </row>
        <row r="40">
          <cell r="A40">
            <v>42417</v>
          </cell>
          <cell r="B40">
            <v>42417</v>
          </cell>
          <cell r="C40">
            <v>44651</v>
          </cell>
          <cell r="D40">
            <v>44659</v>
          </cell>
          <cell r="F40">
            <v>10200000</v>
          </cell>
          <cell r="G40" t="str">
            <v>NO RADICADA</v>
          </cell>
          <cell r="H40">
            <v>10200000</v>
          </cell>
          <cell r="I40">
            <v>0</v>
          </cell>
          <cell r="P40">
            <v>0</v>
          </cell>
          <cell r="R40">
            <v>0</v>
          </cell>
        </row>
        <row r="41">
          <cell r="A41">
            <v>42993</v>
          </cell>
          <cell r="B41">
            <v>42993</v>
          </cell>
          <cell r="C41">
            <v>44748</v>
          </cell>
          <cell r="F41">
            <v>700000</v>
          </cell>
          <cell r="G41" t="str">
            <v>CANCELADA</v>
          </cell>
          <cell r="H41">
            <v>0</v>
          </cell>
          <cell r="I41">
            <v>0</v>
          </cell>
          <cell r="P41">
            <v>700000</v>
          </cell>
          <cell r="R41">
            <v>0</v>
          </cell>
        </row>
        <row r="42">
          <cell r="A42">
            <v>42991</v>
          </cell>
          <cell r="B42">
            <v>42991</v>
          </cell>
          <cell r="C42">
            <v>44763</v>
          </cell>
          <cell r="F42">
            <v>700000</v>
          </cell>
          <cell r="G42" t="str">
            <v>CANCELADA</v>
          </cell>
          <cell r="H42">
            <v>0</v>
          </cell>
          <cell r="I42">
            <v>0</v>
          </cell>
          <cell r="P42">
            <v>700000</v>
          </cell>
          <cell r="R42">
            <v>0</v>
          </cell>
        </row>
        <row r="43">
          <cell r="A43">
            <v>43295</v>
          </cell>
          <cell r="B43">
            <v>43295</v>
          </cell>
          <cell r="C43">
            <v>44834</v>
          </cell>
          <cell r="F43">
            <v>2184000</v>
          </cell>
          <cell r="G43" t="str">
            <v>CANCELADA</v>
          </cell>
          <cell r="H43">
            <v>0</v>
          </cell>
          <cell r="I43">
            <v>0</v>
          </cell>
          <cell r="P43">
            <v>0</v>
          </cell>
          <cell r="R43">
            <v>2184000</v>
          </cell>
        </row>
        <row r="44">
          <cell r="A44">
            <v>43296</v>
          </cell>
          <cell r="B44">
            <v>43296</v>
          </cell>
          <cell r="C44">
            <v>44834</v>
          </cell>
          <cell r="F44">
            <v>10200000</v>
          </cell>
          <cell r="G44" t="str">
            <v>CANCELADA</v>
          </cell>
          <cell r="H44">
            <v>0</v>
          </cell>
          <cell r="I44">
            <v>0</v>
          </cell>
          <cell r="P44">
            <v>0</v>
          </cell>
          <cell r="R44">
            <v>10200000</v>
          </cell>
        </row>
        <row r="45">
          <cell r="A45">
            <v>43297</v>
          </cell>
          <cell r="B45">
            <v>43297</v>
          </cell>
          <cell r="C45">
            <v>44834</v>
          </cell>
          <cell r="F45">
            <v>7650000</v>
          </cell>
          <cell r="G45" t="str">
            <v>CANCELADA</v>
          </cell>
          <cell r="H45">
            <v>0</v>
          </cell>
          <cell r="I45">
            <v>0</v>
          </cell>
          <cell r="P45">
            <v>0</v>
          </cell>
          <cell r="R45">
            <v>7650000</v>
          </cell>
        </row>
        <row r="46">
          <cell r="A46">
            <v>43298</v>
          </cell>
          <cell r="B46">
            <v>43298</v>
          </cell>
          <cell r="C46">
            <v>44834</v>
          </cell>
          <cell r="F46">
            <v>12078375</v>
          </cell>
          <cell r="G46" t="str">
            <v>CANCELADA</v>
          </cell>
          <cell r="H46">
            <v>0</v>
          </cell>
          <cell r="I46">
            <v>0</v>
          </cell>
          <cell r="P46">
            <v>3739972</v>
          </cell>
          <cell r="R46">
            <v>8338403</v>
          </cell>
        </row>
        <row r="47">
          <cell r="A47">
            <v>43299</v>
          </cell>
          <cell r="B47">
            <v>43299</v>
          </cell>
          <cell r="C47">
            <v>44834</v>
          </cell>
          <cell r="F47">
            <v>7650000</v>
          </cell>
          <cell r="G47" t="str">
            <v>CANCELADA</v>
          </cell>
          <cell r="H47">
            <v>0</v>
          </cell>
          <cell r="I47">
            <v>0</v>
          </cell>
          <cell r="P47">
            <v>0</v>
          </cell>
          <cell r="R47">
            <v>7650000</v>
          </cell>
        </row>
        <row r="48">
          <cell r="A48">
            <v>43300</v>
          </cell>
          <cell r="B48">
            <v>43300</v>
          </cell>
          <cell r="C48">
            <v>44834</v>
          </cell>
          <cell r="F48">
            <v>2800000</v>
          </cell>
          <cell r="G48" t="str">
            <v>CANCELADA</v>
          </cell>
          <cell r="H48">
            <v>0</v>
          </cell>
          <cell r="I48">
            <v>0</v>
          </cell>
          <cell r="P48">
            <v>0</v>
          </cell>
          <cell r="R48">
            <v>2800000</v>
          </cell>
        </row>
        <row r="49">
          <cell r="A49">
            <v>43306</v>
          </cell>
          <cell r="B49">
            <v>43306</v>
          </cell>
          <cell r="C49">
            <v>44834</v>
          </cell>
          <cell r="F49">
            <v>700000</v>
          </cell>
          <cell r="G49" t="str">
            <v>CANCELADA</v>
          </cell>
          <cell r="H49">
            <v>0</v>
          </cell>
          <cell r="I49">
            <v>0</v>
          </cell>
          <cell r="P49">
            <v>700000</v>
          </cell>
          <cell r="R49">
            <v>0</v>
          </cell>
        </row>
        <row r="50">
          <cell r="A50">
            <v>43444</v>
          </cell>
          <cell r="B50">
            <v>43444</v>
          </cell>
          <cell r="C50">
            <v>44865</v>
          </cell>
          <cell r="F50">
            <v>700000</v>
          </cell>
          <cell r="G50" t="str">
            <v>CANCELADA</v>
          </cell>
          <cell r="H50">
            <v>0</v>
          </cell>
          <cell r="I50">
            <v>0</v>
          </cell>
          <cell r="P50">
            <v>0</v>
          </cell>
          <cell r="R50">
            <v>700000</v>
          </cell>
        </row>
        <row r="51">
          <cell r="A51">
            <v>43445</v>
          </cell>
          <cell r="B51">
            <v>43445</v>
          </cell>
          <cell r="C51">
            <v>44865</v>
          </cell>
          <cell r="F51">
            <v>700000</v>
          </cell>
          <cell r="G51" t="str">
            <v>CANCELADA</v>
          </cell>
          <cell r="H51">
            <v>0</v>
          </cell>
          <cell r="I51">
            <v>0</v>
          </cell>
          <cell r="P51">
            <v>0</v>
          </cell>
          <cell r="R51">
            <v>700000</v>
          </cell>
        </row>
        <row r="52">
          <cell r="A52">
            <v>43446</v>
          </cell>
          <cell r="B52">
            <v>43446</v>
          </cell>
          <cell r="C52">
            <v>44865</v>
          </cell>
          <cell r="F52">
            <v>700000</v>
          </cell>
          <cell r="G52" t="str">
            <v>CANCELADA</v>
          </cell>
          <cell r="H52">
            <v>0</v>
          </cell>
          <cell r="I52">
            <v>0</v>
          </cell>
          <cell r="P52">
            <v>0</v>
          </cell>
          <cell r="R52">
            <v>700000</v>
          </cell>
        </row>
        <row r="53">
          <cell r="A53">
            <v>43448</v>
          </cell>
          <cell r="B53">
            <v>43448</v>
          </cell>
          <cell r="C53">
            <v>44865</v>
          </cell>
          <cell r="F53">
            <v>1224000</v>
          </cell>
          <cell r="G53" t="str">
            <v>CANCELADA</v>
          </cell>
          <cell r="H53">
            <v>0</v>
          </cell>
          <cell r="I53">
            <v>0</v>
          </cell>
          <cell r="P53">
            <v>0</v>
          </cell>
          <cell r="R53">
            <v>1224000</v>
          </cell>
        </row>
        <row r="54">
          <cell r="A54">
            <v>43449</v>
          </cell>
          <cell r="B54">
            <v>43449</v>
          </cell>
          <cell r="C54">
            <v>44865</v>
          </cell>
          <cell r="F54">
            <v>32982812</v>
          </cell>
          <cell r="G54" t="str">
            <v>CANCELADA</v>
          </cell>
          <cell r="H54">
            <v>0</v>
          </cell>
          <cell r="I54">
            <v>0</v>
          </cell>
          <cell r="P54">
            <v>0</v>
          </cell>
          <cell r="R54">
            <v>32982812</v>
          </cell>
        </row>
        <row r="55">
          <cell r="A55">
            <v>43450</v>
          </cell>
          <cell r="B55">
            <v>43450</v>
          </cell>
          <cell r="C55">
            <v>44865</v>
          </cell>
          <cell r="F55">
            <v>11475000</v>
          </cell>
          <cell r="G55" t="str">
            <v>CANCELADA</v>
          </cell>
          <cell r="H55">
            <v>0</v>
          </cell>
          <cell r="I55">
            <v>0</v>
          </cell>
          <cell r="P55">
            <v>0</v>
          </cell>
          <cell r="R55">
            <v>11475000</v>
          </cell>
        </row>
        <row r="56">
          <cell r="A56">
            <v>43451</v>
          </cell>
          <cell r="B56">
            <v>43451</v>
          </cell>
          <cell r="C56">
            <v>44865</v>
          </cell>
          <cell r="F56">
            <v>4550000</v>
          </cell>
          <cell r="G56" t="str">
            <v>CANCELADA</v>
          </cell>
          <cell r="H56">
            <v>0</v>
          </cell>
          <cell r="I56">
            <v>0</v>
          </cell>
          <cell r="P56">
            <v>0</v>
          </cell>
          <cell r="R56">
            <v>4550000</v>
          </cell>
        </row>
        <row r="57">
          <cell r="A57">
            <v>43452</v>
          </cell>
          <cell r="B57">
            <v>43452</v>
          </cell>
          <cell r="C57">
            <v>44865</v>
          </cell>
          <cell r="F57">
            <v>11475000</v>
          </cell>
          <cell r="G57" t="str">
            <v>CANCELADA</v>
          </cell>
          <cell r="H57">
            <v>0</v>
          </cell>
          <cell r="I57">
            <v>0</v>
          </cell>
          <cell r="P57">
            <v>0</v>
          </cell>
          <cell r="R57">
            <v>11475000</v>
          </cell>
        </row>
        <row r="58">
          <cell r="A58">
            <v>43453</v>
          </cell>
          <cell r="B58">
            <v>43453</v>
          </cell>
          <cell r="C58">
            <v>44865</v>
          </cell>
          <cell r="F58">
            <v>2800000</v>
          </cell>
          <cell r="G58" t="str">
            <v>CANCELADA</v>
          </cell>
          <cell r="H58">
            <v>0</v>
          </cell>
          <cell r="I58">
            <v>0</v>
          </cell>
          <cell r="P58">
            <v>0</v>
          </cell>
          <cell r="R58">
            <v>2800000</v>
          </cell>
        </row>
        <row r="59">
          <cell r="A59">
            <v>43454</v>
          </cell>
          <cell r="B59">
            <v>43454</v>
          </cell>
          <cell r="C59">
            <v>44865</v>
          </cell>
          <cell r="F59">
            <v>1700000</v>
          </cell>
          <cell r="G59" t="str">
            <v>CANCELADA</v>
          </cell>
          <cell r="H59">
            <v>0</v>
          </cell>
          <cell r="I59">
            <v>0</v>
          </cell>
          <cell r="P59">
            <v>0</v>
          </cell>
          <cell r="R59">
            <v>1700000</v>
          </cell>
        </row>
        <row r="60">
          <cell r="A60">
            <v>43456</v>
          </cell>
          <cell r="B60">
            <v>43456</v>
          </cell>
          <cell r="C60">
            <v>44865</v>
          </cell>
          <cell r="F60">
            <v>2184000</v>
          </cell>
          <cell r="G60" t="str">
            <v>CANCELADA</v>
          </cell>
          <cell r="H60">
            <v>0</v>
          </cell>
          <cell r="I60">
            <v>0</v>
          </cell>
          <cell r="P60">
            <v>0</v>
          </cell>
          <cell r="R60">
            <v>2184000</v>
          </cell>
        </row>
        <row r="61">
          <cell r="A61">
            <v>43596</v>
          </cell>
          <cell r="B61">
            <v>43596</v>
          </cell>
          <cell r="C61">
            <v>44895</v>
          </cell>
          <cell r="F61">
            <v>2184000</v>
          </cell>
          <cell r="G61" t="str">
            <v>CANCELADA</v>
          </cell>
          <cell r="H61">
            <v>0</v>
          </cell>
          <cell r="I61">
            <v>0</v>
          </cell>
          <cell r="P61">
            <v>0</v>
          </cell>
          <cell r="R61">
            <v>2184000</v>
          </cell>
        </row>
        <row r="62">
          <cell r="A62">
            <v>43597</v>
          </cell>
          <cell r="B62">
            <v>43597</v>
          </cell>
          <cell r="C62">
            <v>44895</v>
          </cell>
          <cell r="F62">
            <v>1020000</v>
          </cell>
          <cell r="G62" t="str">
            <v>CANCELADA</v>
          </cell>
          <cell r="H62">
            <v>0</v>
          </cell>
          <cell r="I62">
            <v>0</v>
          </cell>
          <cell r="P62">
            <v>0</v>
          </cell>
          <cell r="R62">
            <v>1020000</v>
          </cell>
        </row>
        <row r="63">
          <cell r="A63">
            <v>43598</v>
          </cell>
          <cell r="B63">
            <v>43598</v>
          </cell>
          <cell r="C63">
            <v>44895</v>
          </cell>
          <cell r="F63">
            <v>10200000</v>
          </cell>
          <cell r="G63" t="str">
            <v>CANCELADA</v>
          </cell>
          <cell r="H63">
            <v>0</v>
          </cell>
          <cell r="I63">
            <v>0</v>
          </cell>
          <cell r="P63">
            <v>0</v>
          </cell>
          <cell r="R63">
            <v>10200000</v>
          </cell>
        </row>
        <row r="64">
          <cell r="A64">
            <v>43599</v>
          </cell>
          <cell r="B64">
            <v>43599</v>
          </cell>
          <cell r="C64">
            <v>44895</v>
          </cell>
          <cell r="F64">
            <v>5824000</v>
          </cell>
          <cell r="G64" t="str">
            <v>CANCELADA</v>
          </cell>
          <cell r="H64">
            <v>0</v>
          </cell>
          <cell r="I64">
            <v>0</v>
          </cell>
          <cell r="P64">
            <v>0</v>
          </cell>
          <cell r="R64">
            <v>5824000</v>
          </cell>
        </row>
        <row r="65">
          <cell r="A65">
            <v>43600</v>
          </cell>
          <cell r="B65">
            <v>43600</v>
          </cell>
          <cell r="C65">
            <v>44895</v>
          </cell>
          <cell r="F65">
            <v>10200000</v>
          </cell>
          <cell r="G65" t="str">
            <v>CANCELADA</v>
          </cell>
          <cell r="H65">
            <v>0</v>
          </cell>
          <cell r="I65">
            <v>0</v>
          </cell>
          <cell r="P65">
            <v>0</v>
          </cell>
          <cell r="R65">
            <v>10200000</v>
          </cell>
        </row>
        <row r="66">
          <cell r="A66">
            <v>43601</v>
          </cell>
          <cell r="B66">
            <v>43601</v>
          </cell>
          <cell r="C66">
            <v>44895</v>
          </cell>
          <cell r="F66">
            <v>4550000</v>
          </cell>
          <cell r="G66" t="str">
            <v>CANCELADA</v>
          </cell>
          <cell r="H66">
            <v>0</v>
          </cell>
          <cell r="I66">
            <v>0</v>
          </cell>
          <cell r="P66">
            <v>0</v>
          </cell>
          <cell r="R66">
            <v>4550000</v>
          </cell>
        </row>
        <row r="67">
          <cell r="A67">
            <v>43602</v>
          </cell>
          <cell r="B67">
            <v>43602</v>
          </cell>
          <cell r="C67">
            <v>44895</v>
          </cell>
          <cell r="F67">
            <v>2125000</v>
          </cell>
          <cell r="G67" t="str">
            <v>CANCELADA</v>
          </cell>
          <cell r="H67">
            <v>0</v>
          </cell>
          <cell r="I67">
            <v>0</v>
          </cell>
          <cell r="P67">
            <v>0</v>
          </cell>
          <cell r="R67">
            <v>2125000</v>
          </cell>
        </row>
        <row r="68">
          <cell r="A68">
            <v>43603</v>
          </cell>
          <cell r="B68">
            <v>43603</v>
          </cell>
          <cell r="C68">
            <v>44895</v>
          </cell>
          <cell r="F68">
            <v>700000</v>
          </cell>
          <cell r="G68" t="str">
            <v>CANCELADA</v>
          </cell>
          <cell r="H68">
            <v>0</v>
          </cell>
          <cell r="I68">
            <v>0</v>
          </cell>
          <cell r="P68">
            <v>0</v>
          </cell>
          <cell r="R68">
            <v>700000</v>
          </cell>
        </row>
        <row r="69">
          <cell r="A69">
            <v>43604</v>
          </cell>
          <cell r="B69">
            <v>43604</v>
          </cell>
          <cell r="C69">
            <v>44895</v>
          </cell>
          <cell r="F69">
            <v>700000</v>
          </cell>
          <cell r="G69" t="str">
            <v>CANCELADA</v>
          </cell>
          <cell r="H69">
            <v>0</v>
          </cell>
          <cell r="I69">
            <v>0</v>
          </cell>
          <cell r="P69">
            <v>700000</v>
          </cell>
          <cell r="R69">
            <v>0</v>
          </cell>
        </row>
        <row r="70">
          <cell r="A70">
            <v>43605</v>
          </cell>
          <cell r="B70">
            <v>43605</v>
          </cell>
          <cell r="C70">
            <v>44895</v>
          </cell>
          <cell r="F70">
            <v>700000</v>
          </cell>
          <cell r="G70" t="str">
            <v>CANCELADA</v>
          </cell>
          <cell r="H70">
            <v>0</v>
          </cell>
          <cell r="I70">
            <v>0</v>
          </cell>
          <cell r="P70">
            <v>0</v>
          </cell>
          <cell r="R70">
            <v>700000</v>
          </cell>
        </row>
        <row r="71">
          <cell r="A71">
            <v>43606</v>
          </cell>
          <cell r="B71">
            <v>43606</v>
          </cell>
          <cell r="C71">
            <v>44895</v>
          </cell>
          <cell r="F71">
            <v>700000</v>
          </cell>
          <cell r="G71" t="str">
            <v>CANCELADA</v>
          </cell>
          <cell r="H71">
            <v>0</v>
          </cell>
          <cell r="I71">
            <v>0</v>
          </cell>
          <cell r="P71">
            <v>700000</v>
          </cell>
          <cell r="R71">
            <v>0</v>
          </cell>
        </row>
        <row r="72">
          <cell r="A72">
            <v>43607</v>
          </cell>
          <cell r="B72">
            <v>43607</v>
          </cell>
          <cell r="C72">
            <v>44895</v>
          </cell>
          <cell r="F72">
            <v>2800000</v>
          </cell>
          <cell r="G72" t="str">
            <v>CANCELADA</v>
          </cell>
          <cell r="H72">
            <v>0</v>
          </cell>
          <cell r="I72">
            <v>0</v>
          </cell>
          <cell r="P72">
            <v>0</v>
          </cell>
          <cell r="R72">
            <v>2800000</v>
          </cell>
        </row>
        <row r="73">
          <cell r="A73">
            <v>43744</v>
          </cell>
          <cell r="B73">
            <v>43744</v>
          </cell>
          <cell r="C73">
            <v>44926</v>
          </cell>
          <cell r="F73">
            <v>2047500</v>
          </cell>
          <cell r="G73" t="str">
            <v>CANCELADA</v>
          </cell>
          <cell r="H73">
            <v>0</v>
          </cell>
          <cell r="I73">
            <v>0</v>
          </cell>
          <cell r="P73">
            <v>0</v>
          </cell>
          <cell r="R73">
            <v>2047500</v>
          </cell>
        </row>
        <row r="74">
          <cell r="A74">
            <v>43745</v>
          </cell>
          <cell r="B74">
            <v>43745</v>
          </cell>
          <cell r="C74">
            <v>44926</v>
          </cell>
          <cell r="F74">
            <v>1147500</v>
          </cell>
          <cell r="G74" t="str">
            <v>CANCELADA</v>
          </cell>
          <cell r="H74">
            <v>0</v>
          </cell>
          <cell r="I74">
            <v>0</v>
          </cell>
          <cell r="P74">
            <v>0</v>
          </cell>
          <cell r="R74">
            <v>1147500</v>
          </cell>
        </row>
        <row r="75">
          <cell r="A75">
            <v>43746</v>
          </cell>
          <cell r="B75">
            <v>43746</v>
          </cell>
          <cell r="C75">
            <v>44926</v>
          </cell>
          <cell r="F75">
            <v>860625</v>
          </cell>
          <cell r="G75" t="str">
            <v>CANCELADA</v>
          </cell>
          <cell r="H75">
            <v>0</v>
          </cell>
          <cell r="I75">
            <v>0</v>
          </cell>
          <cell r="P75">
            <v>0</v>
          </cell>
          <cell r="R75">
            <v>860625</v>
          </cell>
        </row>
        <row r="76">
          <cell r="A76">
            <v>43747</v>
          </cell>
          <cell r="B76">
            <v>43747</v>
          </cell>
          <cell r="C76">
            <v>44926</v>
          </cell>
          <cell r="F76">
            <v>5460000</v>
          </cell>
          <cell r="G76" t="str">
            <v>CANCELADA</v>
          </cell>
          <cell r="H76">
            <v>0</v>
          </cell>
          <cell r="I76">
            <v>0</v>
          </cell>
          <cell r="P76">
            <v>0</v>
          </cell>
          <cell r="R76">
            <v>5460000</v>
          </cell>
        </row>
        <row r="77">
          <cell r="A77">
            <v>43748</v>
          </cell>
          <cell r="B77">
            <v>43748</v>
          </cell>
          <cell r="C77">
            <v>44926</v>
          </cell>
          <cell r="F77">
            <v>860625</v>
          </cell>
          <cell r="G77" t="str">
            <v>CANCELADA</v>
          </cell>
          <cell r="H77">
            <v>0</v>
          </cell>
          <cell r="I77">
            <v>0</v>
          </cell>
          <cell r="P77">
            <v>0</v>
          </cell>
          <cell r="R77">
            <v>860625</v>
          </cell>
        </row>
        <row r="78">
          <cell r="A78">
            <v>43749</v>
          </cell>
          <cell r="B78">
            <v>43749</v>
          </cell>
          <cell r="C78">
            <v>44926</v>
          </cell>
          <cell r="F78">
            <v>4550000</v>
          </cell>
          <cell r="G78" t="str">
            <v>CANCELADA</v>
          </cell>
          <cell r="H78">
            <v>0</v>
          </cell>
          <cell r="I78">
            <v>0</v>
          </cell>
          <cell r="P78">
            <v>0</v>
          </cell>
          <cell r="R78">
            <v>4550000</v>
          </cell>
        </row>
        <row r="79">
          <cell r="A79">
            <v>43750</v>
          </cell>
          <cell r="B79">
            <v>43750</v>
          </cell>
          <cell r="C79">
            <v>44926</v>
          </cell>
          <cell r="F79">
            <v>3500000</v>
          </cell>
          <cell r="G79" t="str">
            <v>CANCELADA</v>
          </cell>
          <cell r="H79">
            <v>0</v>
          </cell>
          <cell r="I79">
            <v>0</v>
          </cell>
          <cell r="P79">
            <v>0</v>
          </cell>
          <cell r="R79">
            <v>3500000</v>
          </cell>
        </row>
        <row r="80">
          <cell r="A80">
            <v>43751</v>
          </cell>
          <cell r="B80">
            <v>43751</v>
          </cell>
          <cell r="C80">
            <v>44926</v>
          </cell>
          <cell r="F80">
            <v>1700000</v>
          </cell>
          <cell r="G80" t="str">
            <v>CANCELADA</v>
          </cell>
          <cell r="H80">
            <v>0</v>
          </cell>
          <cell r="I80">
            <v>0</v>
          </cell>
          <cell r="P80">
            <v>0</v>
          </cell>
          <cell r="R80">
            <v>1700000</v>
          </cell>
        </row>
        <row r="81">
          <cell r="A81">
            <v>43752</v>
          </cell>
          <cell r="B81">
            <v>43752</v>
          </cell>
          <cell r="C81">
            <v>44926</v>
          </cell>
          <cell r="F81">
            <v>700000</v>
          </cell>
          <cell r="G81" t="str">
            <v>CANCELADA</v>
          </cell>
          <cell r="H81">
            <v>0</v>
          </cell>
          <cell r="I81">
            <v>0</v>
          </cell>
          <cell r="P81">
            <v>0</v>
          </cell>
          <cell r="R81">
            <v>700000</v>
          </cell>
        </row>
        <row r="82">
          <cell r="A82">
            <v>43753</v>
          </cell>
          <cell r="B82">
            <v>43753</v>
          </cell>
          <cell r="C82">
            <v>44926</v>
          </cell>
          <cell r="F82">
            <v>700000</v>
          </cell>
          <cell r="G82" t="str">
            <v>CANCELADA</v>
          </cell>
          <cell r="H82">
            <v>0</v>
          </cell>
          <cell r="I82">
            <v>0</v>
          </cell>
          <cell r="P82">
            <v>0</v>
          </cell>
          <cell r="R82">
            <v>700000</v>
          </cell>
        </row>
        <row r="83">
          <cell r="A83">
            <v>43754</v>
          </cell>
          <cell r="B83">
            <v>43754</v>
          </cell>
          <cell r="C83">
            <v>44926</v>
          </cell>
          <cell r="F83">
            <v>700000</v>
          </cell>
          <cell r="G83" t="str">
            <v>CANCELADA</v>
          </cell>
          <cell r="H83">
            <v>0</v>
          </cell>
          <cell r="I83">
            <v>0</v>
          </cell>
          <cell r="P83">
            <v>0</v>
          </cell>
          <cell r="R83">
            <v>700000</v>
          </cell>
        </row>
        <row r="84">
          <cell r="A84">
            <v>43755</v>
          </cell>
          <cell r="B84">
            <v>43755</v>
          </cell>
          <cell r="C84">
            <v>44926</v>
          </cell>
          <cell r="F84">
            <v>700000</v>
          </cell>
          <cell r="G84" t="str">
            <v>CANCELADA</v>
          </cell>
          <cell r="H84">
            <v>0</v>
          </cell>
          <cell r="I84">
            <v>0</v>
          </cell>
          <cell r="P84">
            <v>0</v>
          </cell>
          <cell r="R84">
            <v>700000</v>
          </cell>
        </row>
        <row r="85">
          <cell r="A85">
            <v>43756</v>
          </cell>
          <cell r="B85">
            <v>43756</v>
          </cell>
          <cell r="C85">
            <v>44926</v>
          </cell>
          <cell r="F85">
            <v>700000</v>
          </cell>
          <cell r="G85" t="str">
            <v>CANCELADA</v>
          </cell>
          <cell r="H85">
            <v>0</v>
          </cell>
          <cell r="I85">
            <v>0</v>
          </cell>
          <cell r="P85">
            <v>0</v>
          </cell>
          <cell r="R85">
            <v>700000</v>
          </cell>
        </row>
        <row r="86">
          <cell r="A86">
            <v>43891</v>
          </cell>
          <cell r="B86">
            <v>43891</v>
          </cell>
          <cell r="C86">
            <v>44957</v>
          </cell>
          <cell r="F86">
            <v>11475000</v>
          </cell>
          <cell r="G86" t="str">
            <v>SALDO A FAVOR DEL PRESTADOR</v>
          </cell>
          <cell r="H86">
            <v>0</v>
          </cell>
          <cell r="I86">
            <v>0</v>
          </cell>
          <cell r="P86">
            <v>0</v>
          </cell>
          <cell r="R86">
            <v>0</v>
          </cell>
        </row>
        <row r="87">
          <cell r="A87">
            <v>43892</v>
          </cell>
          <cell r="B87">
            <v>43892</v>
          </cell>
          <cell r="C87">
            <v>44957</v>
          </cell>
          <cell r="F87">
            <v>72800000</v>
          </cell>
          <cell r="G87" t="str">
            <v>SALDO A FAVOR DEL PRESTADOR</v>
          </cell>
          <cell r="H87">
            <v>0</v>
          </cell>
          <cell r="I87">
            <v>0</v>
          </cell>
          <cell r="P87">
            <v>0</v>
          </cell>
          <cell r="R87">
            <v>0</v>
          </cell>
        </row>
        <row r="88">
          <cell r="A88">
            <v>43894</v>
          </cell>
          <cell r="B88">
            <v>43894</v>
          </cell>
          <cell r="C88">
            <v>44957</v>
          </cell>
          <cell r="F88">
            <v>2800000</v>
          </cell>
          <cell r="G88" t="str">
            <v>EN REVISION</v>
          </cell>
          <cell r="H88">
            <v>0</v>
          </cell>
          <cell r="I88">
            <v>2800000</v>
          </cell>
          <cell r="P88">
            <v>0</v>
          </cell>
          <cell r="R88">
            <v>0</v>
          </cell>
        </row>
        <row r="89">
          <cell r="A89">
            <v>43895</v>
          </cell>
          <cell r="B89">
            <v>43895</v>
          </cell>
          <cell r="C89">
            <v>44957</v>
          </cell>
          <cell r="F89">
            <v>2125000</v>
          </cell>
          <cell r="G89" t="str">
            <v>EN REVISION</v>
          </cell>
          <cell r="H89">
            <v>0</v>
          </cell>
          <cell r="I89">
            <v>2125000</v>
          </cell>
          <cell r="P89">
            <v>0</v>
          </cell>
          <cell r="R89">
            <v>0</v>
          </cell>
        </row>
        <row r="90">
          <cell r="A90">
            <v>43896</v>
          </cell>
          <cell r="B90">
            <v>43896</v>
          </cell>
          <cell r="C90">
            <v>44957</v>
          </cell>
          <cell r="F90">
            <v>700000</v>
          </cell>
          <cell r="G90" t="str">
            <v>SALDO A FAVOR DEL PRESTADOR</v>
          </cell>
          <cell r="H90">
            <v>0</v>
          </cell>
          <cell r="I90">
            <v>0</v>
          </cell>
          <cell r="P90">
            <v>0</v>
          </cell>
          <cell r="R90">
            <v>0</v>
          </cell>
        </row>
        <row r="91">
          <cell r="A91">
            <v>43897</v>
          </cell>
          <cell r="B91">
            <v>43897</v>
          </cell>
          <cell r="C91">
            <v>44957</v>
          </cell>
          <cell r="F91">
            <v>700000</v>
          </cell>
          <cell r="G91" t="str">
            <v>SALDO A FAVOR DEL PRESTADOR</v>
          </cell>
          <cell r="H91">
            <v>0</v>
          </cell>
          <cell r="I91">
            <v>0</v>
          </cell>
          <cell r="P91">
            <v>0</v>
          </cell>
          <cell r="R91">
            <v>0</v>
          </cell>
        </row>
        <row r="92">
          <cell r="A92">
            <v>43898</v>
          </cell>
          <cell r="B92">
            <v>43898</v>
          </cell>
          <cell r="C92">
            <v>44957</v>
          </cell>
          <cell r="F92">
            <v>700000</v>
          </cell>
          <cell r="G92" t="str">
            <v>SALDO A FAVOR DEL PRESTADOR</v>
          </cell>
          <cell r="H92">
            <v>0</v>
          </cell>
          <cell r="I92">
            <v>0</v>
          </cell>
          <cell r="P92">
            <v>0</v>
          </cell>
          <cell r="R92">
            <v>0</v>
          </cell>
        </row>
        <row r="93">
          <cell r="A93">
            <v>43899</v>
          </cell>
          <cell r="B93">
            <v>43899</v>
          </cell>
          <cell r="C93">
            <v>44957</v>
          </cell>
          <cell r="F93">
            <v>15300000</v>
          </cell>
          <cell r="G93" t="str">
            <v>EN REVISION</v>
          </cell>
          <cell r="H93">
            <v>0</v>
          </cell>
          <cell r="I93">
            <v>15300000</v>
          </cell>
          <cell r="P93">
            <v>0</v>
          </cell>
          <cell r="R93">
            <v>0</v>
          </cell>
        </row>
        <row r="94">
          <cell r="A94">
            <v>43900</v>
          </cell>
          <cell r="B94">
            <v>43900</v>
          </cell>
          <cell r="C94">
            <v>44957</v>
          </cell>
          <cell r="F94">
            <v>11475000</v>
          </cell>
          <cell r="G94" t="str">
            <v>SALDO A FAVOR DEL PRESTADOR</v>
          </cell>
          <cell r="H94">
            <v>0</v>
          </cell>
          <cell r="I94">
            <v>0</v>
          </cell>
          <cell r="P94">
            <v>0</v>
          </cell>
          <cell r="R94">
            <v>0</v>
          </cell>
        </row>
        <row r="95">
          <cell r="A95">
            <v>44038</v>
          </cell>
          <cell r="B95">
            <v>44038</v>
          </cell>
          <cell r="C95">
            <v>44985</v>
          </cell>
          <cell r="F95">
            <v>25200000</v>
          </cell>
          <cell r="G95" t="str">
            <v>EN REVISION</v>
          </cell>
          <cell r="H95">
            <v>0</v>
          </cell>
          <cell r="I95">
            <v>25200000</v>
          </cell>
          <cell r="P95">
            <v>0</v>
          </cell>
          <cell r="R95">
            <v>0</v>
          </cell>
        </row>
        <row r="96">
          <cell r="A96">
            <v>44039</v>
          </cell>
          <cell r="B96">
            <v>44039</v>
          </cell>
          <cell r="C96">
            <v>44985</v>
          </cell>
          <cell r="F96">
            <v>13600000</v>
          </cell>
          <cell r="G96" t="str">
            <v>EN REVISION</v>
          </cell>
          <cell r="H96">
            <v>0</v>
          </cell>
          <cell r="I96">
            <v>13600000</v>
          </cell>
          <cell r="P96">
            <v>0</v>
          </cell>
          <cell r="R96">
            <v>0</v>
          </cell>
        </row>
        <row r="97">
          <cell r="A97">
            <v>44040</v>
          </cell>
          <cell r="B97">
            <v>44040</v>
          </cell>
          <cell r="C97">
            <v>44985</v>
          </cell>
          <cell r="F97">
            <v>10200000</v>
          </cell>
          <cell r="G97" t="str">
            <v>EN REVISION</v>
          </cell>
          <cell r="H97">
            <v>0</v>
          </cell>
          <cell r="I97">
            <v>10200000</v>
          </cell>
          <cell r="P97">
            <v>0</v>
          </cell>
          <cell r="R97">
            <v>0</v>
          </cell>
        </row>
        <row r="98">
          <cell r="A98">
            <v>44041</v>
          </cell>
          <cell r="B98">
            <v>44041</v>
          </cell>
          <cell r="C98">
            <v>44985</v>
          </cell>
          <cell r="F98">
            <v>67200000</v>
          </cell>
          <cell r="G98" t="str">
            <v>EN REVISION</v>
          </cell>
          <cell r="H98">
            <v>0</v>
          </cell>
          <cell r="I98">
            <v>67200000</v>
          </cell>
          <cell r="P98">
            <v>0</v>
          </cell>
          <cell r="R98">
            <v>0</v>
          </cell>
        </row>
        <row r="99">
          <cell r="A99">
            <v>44042</v>
          </cell>
          <cell r="B99">
            <v>44042</v>
          </cell>
          <cell r="C99">
            <v>44985</v>
          </cell>
          <cell r="F99">
            <v>10200000</v>
          </cell>
          <cell r="G99" t="str">
            <v>EN REVISION</v>
          </cell>
          <cell r="H99">
            <v>0</v>
          </cell>
          <cell r="I99">
            <v>10200000</v>
          </cell>
          <cell r="P99">
            <v>0</v>
          </cell>
          <cell r="R99">
            <v>0</v>
          </cell>
        </row>
        <row r="100">
          <cell r="A100">
            <v>44043</v>
          </cell>
          <cell r="B100">
            <v>44043</v>
          </cell>
          <cell r="C100">
            <v>44985</v>
          </cell>
          <cell r="F100">
            <v>4200000</v>
          </cell>
          <cell r="G100" t="str">
            <v>EN REVISION</v>
          </cell>
          <cell r="H100">
            <v>0</v>
          </cell>
          <cell r="I100">
            <v>4200000</v>
          </cell>
          <cell r="P100">
            <v>0</v>
          </cell>
          <cell r="R100">
            <v>0</v>
          </cell>
        </row>
        <row r="101">
          <cell r="A101">
            <v>44044</v>
          </cell>
          <cell r="B101">
            <v>44044</v>
          </cell>
          <cell r="C101">
            <v>44985</v>
          </cell>
          <cell r="F101">
            <v>1700000</v>
          </cell>
          <cell r="G101" t="str">
            <v>EN REVISION</v>
          </cell>
          <cell r="H101">
            <v>0</v>
          </cell>
          <cell r="I101">
            <v>1700000</v>
          </cell>
          <cell r="P101">
            <v>0</v>
          </cell>
          <cell r="R101">
            <v>0</v>
          </cell>
        </row>
        <row r="102">
          <cell r="A102">
            <v>44045</v>
          </cell>
          <cell r="B102">
            <v>44045</v>
          </cell>
          <cell r="C102">
            <v>44985</v>
          </cell>
          <cell r="F102">
            <v>700000</v>
          </cell>
          <cell r="G102" t="str">
            <v>EN REVISION</v>
          </cell>
          <cell r="H102">
            <v>0</v>
          </cell>
          <cell r="I102">
            <v>700000</v>
          </cell>
          <cell r="P102">
            <v>0</v>
          </cell>
          <cell r="R102">
            <v>0</v>
          </cell>
        </row>
        <row r="103">
          <cell r="A103">
            <v>44046</v>
          </cell>
          <cell r="B103">
            <v>44046</v>
          </cell>
          <cell r="C103">
            <v>44985</v>
          </cell>
          <cell r="F103">
            <v>700000</v>
          </cell>
          <cell r="G103" t="str">
            <v>EN REVISION</v>
          </cell>
          <cell r="H103">
            <v>0</v>
          </cell>
          <cell r="I103">
            <v>700000</v>
          </cell>
          <cell r="P103">
            <v>0</v>
          </cell>
          <cell r="R103">
            <v>0</v>
          </cell>
        </row>
        <row r="104">
          <cell r="A104">
            <v>44047</v>
          </cell>
          <cell r="B104">
            <v>44047</v>
          </cell>
          <cell r="C104">
            <v>44985</v>
          </cell>
          <cell r="F104">
            <v>2800000</v>
          </cell>
          <cell r="G104" t="str">
            <v>EN REVISION</v>
          </cell>
          <cell r="H104">
            <v>0</v>
          </cell>
          <cell r="I104">
            <v>2800000</v>
          </cell>
          <cell r="P104">
            <v>0</v>
          </cell>
          <cell r="R104">
            <v>0</v>
          </cell>
        </row>
        <row r="105">
          <cell r="A105">
            <v>41933</v>
          </cell>
          <cell r="B105">
            <v>41933</v>
          </cell>
          <cell r="F105">
            <v>6063067</v>
          </cell>
          <cell r="G105" t="str">
            <v>NO RADICADA</v>
          </cell>
          <cell r="H105">
            <v>6063067</v>
          </cell>
        </row>
      </sheetData>
      <sheetData sheetId="2"/>
      <sheetData sheetId="3">
        <row r="6">
          <cell r="H6" t="str">
            <v>ORGANIZACION VIHONCO IPS SAS</v>
          </cell>
        </row>
        <row r="9">
          <cell r="C9" t="str">
            <v>LUISA MATUTE ROMERO</v>
          </cell>
          <cell r="H9" t="str">
            <v xml:space="preserve">SARA MARCELA GUISAO RETREPO </v>
          </cell>
        </row>
        <row r="16">
          <cell r="F16">
            <v>44985</v>
          </cell>
        </row>
        <row r="170">
          <cell r="F170">
            <v>45028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E558EACE-DD83-4040-B7C9-4ED05C6AC91C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E558EACE-DD83-4040-B7C9-4ED05C6AC91C}" id="{89697505-9EBA-40AA-80C6-94C6C9DD325B}">
    <text>SUAMTORIA DE GIRO DIRECTO Y ESFUERZO PROPIO</text>
  </threadedComment>
  <threadedComment ref="K8" dT="2020-08-04T16:00:44.11" personId="{E558EACE-DD83-4040-B7C9-4ED05C6AC91C}" id="{E979BA94-0E4F-44AD-A778-F70FCF083FE0}">
    <text>SUMATORIA DE PAGOS (DESCUENTOS ,TESORERIA,EMBARGOS)</text>
  </threadedComment>
  <threadedComment ref="R8" dT="2020-08-04T15:59:07.94" personId="{E558EACE-DD83-4040-B7C9-4ED05C6AC91C}" id="{2B28D54F-B8F5-4266-B987-3DBB878AAC37}">
    <text>SUMATORIA DE VALORES (PRESCRITAS SALDO DE FACTURAS DE CONTRATO LIQUIDADOS Y OTROS CONCEPTOS (N/A NO RADICADAS)</text>
  </threadedComment>
  <threadedComment ref="X8" dT="2020-08-04T15:55:33.73" personId="{E558EACE-DD83-4040-B7C9-4ED05C6AC91C}" id="{E8B1AC61-1116-4EA3-8B5D-5CFD4A22D13A}">
    <text>SUMATORIA DE LOS VALORES DE GLOSAS LEGALIZADAS Y GLOSAS POR CONCILIAR</text>
  </threadedComment>
  <threadedComment ref="AC8" dT="2020-08-04T15:56:24.52" personId="{E558EACE-DD83-4040-B7C9-4ED05C6AC91C}" id="{F076A7D7-3F1A-4AF1-8A80-477833405F86}">
    <text>VALRO INDIVIDUAL DE LA GLOSAS LEGALIZADA</text>
  </threadedComment>
  <threadedComment ref="AE8" dT="2020-08-04T15:56:04.49" personId="{E558EACE-DD83-4040-B7C9-4ED05C6AC91C}" id="{7FD4B713-6E0A-42DD-ADFC-CC4E12E3027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C99F6-FD92-4DCA-A3C6-81851BE0268A}">
  <dimension ref="A1:AK120"/>
  <sheetViews>
    <sheetView tabSelected="1" zoomScale="85" zoomScaleNormal="85" workbookViewId="0">
      <selection activeCell="E5" sqref="E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ORGANIZACION VIHONCO IPS SAS</v>
      </c>
    </row>
    <row r="4" spans="1:37">
      <c r="A4" s="1" t="s">
        <v>4</v>
      </c>
      <c r="E4" s="4">
        <f>+'[1]ACTA ANA'!F16</f>
        <v>44985</v>
      </c>
    </row>
    <row r="5" spans="1:37">
      <c r="A5" s="1" t="s">
        <v>5</v>
      </c>
      <c r="E5" s="4">
        <f>+'[1]ACTA ANA'!F170</f>
        <v>45028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20100</v>
      </c>
      <c r="D9" s="17">
        <f>+[1]DEPURADO!B3</f>
        <v>20100</v>
      </c>
      <c r="E9" s="19">
        <f>+[1]DEPURADO!C3</f>
        <v>43943</v>
      </c>
      <c r="F9" s="20">
        <f>+IF([1]DEPURADO!D3&gt;1,[1]DEPURADO!D3," ")</f>
        <v>43943</v>
      </c>
      <c r="G9" s="21">
        <f>[1]DEPURADO!F3</f>
        <v>15300000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15300000</v>
      </c>
      <c r="P9" s="18">
        <f>IF([1]DEPURADO!H3&gt;1,0,[1]DEPURADO!B3)</f>
        <v>0</v>
      </c>
      <c r="Q9" s="24">
        <f>+IF(P9&gt;0,G9,0)</f>
        <v>0</v>
      </c>
      <c r="R9" s="25">
        <f>IF(P9=0,G9,0)</f>
        <v>15300000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NO RADICADA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20107</v>
      </c>
      <c r="D10" s="17">
        <f>+[1]DEPURADO!B4</f>
        <v>20107</v>
      </c>
      <c r="E10" s="19">
        <f>+[1]DEPURADO!C4</f>
        <v>43943</v>
      </c>
      <c r="F10" s="20">
        <f>+IF([1]DEPURADO!D4&gt;1,[1]DEPURADO!D4," ")</f>
        <v>43943</v>
      </c>
      <c r="G10" s="21">
        <f>[1]DEPURADO!F4</f>
        <v>24252268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24252268</v>
      </c>
      <c r="P10" s="18">
        <f>IF([1]DEPURADO!H4&gt;1,0,[1]DEPURADO!B4)</f>
        <v>0</v>
      </c>
      <c r="Q10" s="24">
        <f>+IF(P10&gt;0,G10,0)</f>
        <v>0</v>
      </c>
      <c r="R10" s="25">
        <f>IF(P10=0,G10,0)</f>
        <v>24252268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NO RADICADA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20261</v>
      </c>
      <c r="D11" s="17">
        <f>+[1]DEPURADO!B5</f>
        <v>20261</v>
      </c>
      <c r="E11" s="19">
        <f>+[1]DEPURADO!C5</f>
        <v>43971</v>
      </c>
      <c r="F11" s="20">
        <f>+IF([1]DEPURADO!D5&gt;1,[1]DEPURADO!D5," ")</f>
        <v>43971</v>
      </c>
      <c r="G11" s="21">
        <f>[1]DEPURADO!F5</f>
        <v>30800000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30800000</v>
      </c>
      <c r="P11" s="18">
        <f>IF([1]DEPURADO!H5&gt;1,0,[1]DEPURADO!B5)</f>
        <v>0</v>
      </c>
      <c r="Q11" s="24">
        <f>+IF(P11&gt;0,G11,0)</f>
        <v>0</v>
      </c>
      <c r="R11" s="25">
        <f>IF(P11=0,G11,0)</f>
        <v>30800000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NO RADICADA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21187</v>
      </c>
      <c r="D12" s="17">
        <f>+[1]DEPURADO!B6</f>
        <v>21187</v>
      </c>
      <c r="E12" s="19">
        <f>+[1]DEPURADO!C6</f>
        <v>44144</v>
      </c>
      <c r="F12" s="20">
        <f>+IF([1]DEPURADO!D6&gt;1,[1]DEPURADO!D6," ")</f>
        <v>44144</v>
      </c>
      <c r="G12" s="21">
        <f>[1]DEPURADO!F6</f>
        <v>16575000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16575000</v>
      </c>
      <c r="P12" s="18">
        <f>IF([1]DEPURADO!H6&gt;1,0,[1]DEPURADO!B6)</f>
        <v>0</v>
      </c>
      <c r="Q12" s="24">
        <f>+IF(P12&gt;0,G12,0)</f>
        <v>0</v>
      </c>
      <c r="R12" s="25">
        <f>IF(P12=0,G12,0)</f>
        <v>16575000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NO RADICADA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21188</v>
      </c>
      <c r="D13" s="17">
        <f>+[1]DEPURADO!B7</f>
        <v>21188</v>
      </c>
      <c r="E13" s="19">
        <f>+[1]DEPURADO!C7</f>
        <v>44144</v>
      </c>
      <c r="F13" s="20">
        <f>+IF([1]DEPURADO!D7&gt;1,[1]DEPURADO!D7," ")</f>
        <v>44144</v>
      </c>
      <c r="G13" s="21">
        <f>[1]DEPURADO!F7</f>
        <v>700000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700000</v>
      </c>
      <c r="P13" s="18">
        <f>IF([1]DEPURADO!H7&gt;1,0,[1]DEPURADO!B7)</f>
        <v>0</v>
      </c>
      <c r="Q13" s="24">
        <f t="shared" ref="Q13:Q76" si="3">+IF(P13&gt;0,G13,0)</f>
        <v>0</v>
      </c>
      <c r="R13" s="25">
        <f t="shared" ref="R13:R76" si="4">IF(P13=0,G13,0)</f>
        <v>700000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NO RADICADA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21189</v>
      </c>
      <c r="D14" s="17">
        <f>+[1]DEPURADO!B8</f>
        <v>21189</v>
      </c>
      <c r="E14" s="19">
        <f>+[1]DEPURADO!C8</f>
        <v>44144</v>
      </c>
      <c r="F14" s="20">
        <f>+IF([1]DEPURADO!D8&gt;1,[1]DEPURADO!D8," ")</f>
        <v>44144</v>
      </c>
      <c r="G14" s="21">
        <f>[1]DEPURADO!F8</f>
        <v>700000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700000</v>
      </c>
      <c r="P14" s="18">
        <f>IF([1]DEPURADO!H8&gt;1,0,[1]DEPURADO!B8)</f>
        <v>0</v>
      </c>
      <c r="Q14" s="24">
        <f t="shared" si="3"/>
        <v>0</v>
      </c>
      <c r="R14" s="25">
        <f t="shared" si="4"/>
        <v>700000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NO RADICADA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21190</v>
      </c>
      <c r="D15" s="17">
        <f>+[1]DEPURADO!B9</f>
        <v>21190</v>
      </c>
      <c r="E15" s="19">
        <f>+[1]DEPURADO!C9</f>
        <v>44144</v>
      </c>
      <c r="F15" s="20">
        <f>+IF([1]DEPURADO!D9&gt;1,[1]DEPURADO!D9," ")</f>
        <v>44144</v>
      </c>
      <c r="G15" s="21">
        <f>[1]DEPURADO!F9</f>
        <v>700000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700000</v>
      </c>
      <c r="P15" s="18">
        <f>IF([1]DEPURADO!H9&gt;1,0,[1]DEPURADO!B9)</f>
        <v>0</v>
      </c>
      <c r="Q15" s="24">
        <f t="shared" si="3"/>
        <v>0</v>
      </c>
      <c r="R15" s="25">
        <f t="shared" si="4"/>
        <v>700000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NO RADICADA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21191</v>
      </c>
      <c r="D16" s="17">
        <f>+[1]DEPURADO!B10</f>
        <v>21191</v>
      </c>
      <c r="E16" s="19">
        <f>+[1]DEPURADO!C10</f>
        <v>44144</v>
      </c>
      <c r="F16" s="20">
        <f>+IF([1]DEPURADO!D10&gt;1,[1]DEPURADO!D10," ")</f>
        <v>44144</v>
      </c>
      <c r="G16" s="21">
        <f>[1]DEPURADO!F10</f>
        <v>700000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700000</v>
      </c>
      <c r="P16" s="18">
        <f>IF([1]DEPURADO!H10&gt;1,0,[1]DEPURADO!B10)</f>
        <v>0</v>
      </c>
      <c r="Q16" s="24">
        <f t="shared" si="3"/>
        <v>0</v>
      </c>
      <c r="R16" s="25">
        <f t="shared" si="4"/>
        <v>700000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NO RADICADA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21192</v>
      </c>
      <c r="D17" s="17">
        <f>+[1]DEPURADO!B11</f>
        <v>21192</v>
      </c>
      <c r="E17" s="19">
        <f>+[1]DEPURADO!C11</f>
        <v>44144</v>
      </c>
      <c r="F17" s="20">
        <f>+IF([1]DEPURADO!D11&gt;1,[1]DEPURADO!D11," ")</f>
        <v>44144</v>
      </c>
      <c r="G17" s="21">
        <f>[1]DEPURADO!F11</f>
        <v>700000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700000</v>
      </c>
      <c r="P17" s="18">
        <f>IF([1]DEPURADO!H11&gt;1,0,[1]DEPURADO!B11)</f>
        <v>0</v>
      </c>
      <c r="Q17" s="24">
        <f t="shared" si="3"/>
        <v>0</v>
      </c>
      <c r="R17" s="25">
        <f t="shared" si="4"/>
        <v>700000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NO RADICADA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21193</v>
      </c>
      <c r="D18" s="17">
        <f>+[1]DEPURADO!B12</f>
        <v>21193</v>
      </c>
      <c r="E18" s="19">
        <f>+[1]DEPURADO!C12</f>
        <v>44144</v>
      </c>
      <c r="F18" s="20">
        <f>+IF([1]DEPURADO!D12&gt;1,[1]DEPURADO!D12," ")</f>
        <v>44144</v>
      </c>
      <c r="G18" s="21">
        <f>[1]DEPURADO!F12</f>
        <v>30315335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30315335</v>
      </c>
      <c r="P18" s="18">
        <f>IF([1]DEPURADO!H12&gt;1,0,[1]DEPURADO!B12)</f>
        <v>0</v>
      </c>
      <c r="Q18" s="24">
        <f t="shared" si="3"/>
        <v>0</v>
      </c>
      <c r="R18" s="25">
        <f t="shared" si="4"/>
        <v>30315335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NO RADICADA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21194</v>
      </c>
      <c r="D19" s="17">
        <f>+[1]DEPURADO!B13</f>
        <v>21194</v>
      </c>
      <c r="E19" s="19">
        <f>+[1]DEPURADO!C13</f>
        <v>44144</v>
      </c>
      <c r="F19" s="20">
        <f>+IF([1]DEPURADO!D13&gt;1,[1]DEPURADO!D13," ")</f>
        <v>44144</v>
      </c>
      <c r="G19" s="21">
        <f>[1]DEPURADO!F13</f>
        <v>11475000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11475000</v>
      </c>
      <c r="P19" s="18">
        <f>IF([1]DEPURADO!H13&gt;1,0,[1]DEPURADO!B13)</f>
        <v>0</v>
      </c>
      <c r="Q19" s="24">
        <f t="shared" si="3"/>
        <v>0</v>
      </c>
      <c r="R19" s="25">
        <f t="shared" si="4"/>
        <v>11475000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NO RADICADA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21196</v>
      </c>
      <c r="D20" s="17">
        <f>+[1]DEPURADO!B14</f>
        <v>21196</v>
      </c>
      <c r="E20" s="19">
        <f>+[1]DEPURADO!C14</f>
        <v>44144</v>
      </c>
      <c r="F20" s="20">
        <f>+IF([1]DEPURADO!D14&gt;1,[1]DEPURADO!D14," ")</f>
        <v>44144</v>
      </c>
      <c r="G20" s="21">
        <f>[1]DEPURADO!F14</f>
        <v>11475000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11475000</v>
      </c>
      <c r="P20" s="18">
        <f>IF([1]DEPURADO!H14&gt;1,0,[1]DEPURADO!B14)</f>
        <v>0</v>
      </c>
      <c r="Q20" s="24">
        <f t="shared" si="3"/>
        <v>0</v>
      </c>
      <c r="R20" s="25">
        <f t="shared" si="4"/>
        <v>11475000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NO RADICADA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21197</v>
      </c>
      <c r="D21" s="17">
        <f>+[1]DEPURADO!B15</f>
        <v>21197</v>
      </c>
      <c r="E21" s="19">
        <f>+[1]DEPURADO!C15</f>
        <v>44144</v>
      </c>
      <c r="F21" s="20">
        <f>+IF([1]DEPURADO!D15&gt;1,[1]DEPURADO!D15," ")</f>
        <v>44144</v>
      </c>
      <c r="G21" s="21">
        <f>[1]DEPURADO!F15</f>
        <v>72800000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72800000</v>
      </c>
      <c r="P21" s="18">
        <f>IF([1]DEPURADO!H15&gt;1,0,[1]DEPURADO!B15)</f>
        <v>0</v>
      </c>
      <c r="Q21" s="24">
        <f t="shared" si="3"/>
        <v>0</v>
      </c>
      <c r="R21" s="25">
        <f t="shared" si="4"/>
        <v>72800000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NO RADICADA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21198</v>
      </c>
      <c r="D22" s="17">
        <f>+[1]DEPURADO!B16</f>
        <v>21198</v>
      </c>
      <c r="E22" s="19">
        <f>+[1]DEPURADO!C16</f>
        <v>44144</v>
      </c>
      <c r="F22" s="20">
        <f>+IF([1]DEPURADO!D16&gt;1,[1]DEPURADO!D16," ")</f>
        <v>44144</v>
      </c>
      <c r="G22" s="21">
        <f>[1]DEPURADO!F16</f>
        <v>7650000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7650000</v>
      </c>
      <c r="P22" s="18">
        <f>IF([1]DEPURADO!H16&gt;1,0,[1]DEPURADO!B16)</f>
        <v>0</v>
      </c>
      <c r="Q22" s="24">
        <f t="shared" si="3"/>
        <v>0</v>
      </c>
      <c r="R22" s="25">
        <f t="shared" si="4"/>
        <v>7650000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NO RADICADA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21492</v>
      </c>
      <c r="D23" s="17">
        <f>+[1]DEPURADO!B17</f>
        <v>21492</v>
      </c>
      <c r="E23" s="19">
        <f>+[1]DEPURADO!C17</f>
        <v>44204</v>
      </c>
      <c r="F23" s="20">
        <f>+IF([1]DEPURADO!D17&gt;1,[1]DEPURADO!D17," ")</f>
        <v>44204</v>
      </c>
      <c r="G23" s="21">
        <f>[1]DEPURADO!F17</f>
        <v>16575000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16575000</v>
      </c>
      <c r="P23" s="18">
        <f>IF([1]DEPURADO!H17&gt;1,0,[1]DEPURADO!B17)</f>
        <v>0</v>
      </c>
      <c r="Q23" s="24">
        <f t="shared" si="3"/>
        <v>0</v>
      </c>
      <c r="R23" s="25">
        <f t="shared" si="4"/>
        <v>16575000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NO RADICADA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21493</v>
      </c>
      <c r="D24" s="17">
        <f>+[1]DEPURADO!B18</f>
        <v>21493</v>
      </c>
      <c r="E24" s="19">
        <f>+[1]DEPURADO!C18</f>
        <v>44204</v>
      </c>
      <c r="F24" s="20">
        <f>+IF([1]DEPURADO!D18&gt;1,[1]DEPURADO!D18," ")</f>
        <v>44204</v>
      </c>
      <c r="G24" s="21">
        <f>[1]DEPURADO!F18</f>
        <v>13600000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13600000</v>
      </c>
      <c r="P24" s="18">
        <f>IF([1]DEPURADO!H18&gt;1,0,[1]DEPURADO!B18)</f>
        <v>0</v>
      </c>
      <c r="Q24" s="24">
        <f t="shared" si="3"/>
        <v>0</v>
      </c>
      <c r="R24" s="25">
        <f t="shared" si="4"/>
        <v>13600000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NO RADICADA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21494</v>
      </c>
      <c r="D25" s="17">
        <f>+[1]DEPURADO!B19</f>
        <v>21494</v>
      </c>
      <c r="E25" s="19">
        <f>+[1]DEPURADO!C19</f>
        <v>44204</v>
      </c>
      <c r="F25" s="20">
        <f>+IF([1]DEPURADO!D19&gt;1,[1]DEPURADO!D19," ")</f>
        <v>44204</v>
      </c>
      <c r="G25" s="21">
        <f>[1]DEPURADO!F19</f>
        <v>10200000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10200000</v>
      </c>
      <c r="P25" s="18">
        <f>IF([1]DEPURADO!H19&gt;1,0,[1]DEPURADO!B19)</f>
        <v>0</v>
      </c>
      <c r="Q25" s="24">
        <f t="shared" si="3"/>
        <v>0</v>
      </c>
      <c r="R25" s="25">
        <f t="shared" si="4"/>
        <v>10200000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NO RADICADA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21495</v>
      </c>
      <c r="D26" s="17">
        <f>+[1]DEPURADO!B20</f>
        <v>21495</v>
      </c>
      <c r="E26" s="19">
        <f>+[1]DEPURADO!C20</f>
        <v>44204</v>
      </c>
      <c r="F26" s="20">
        <f>+IF([1]DEPURADO!D20&gt;1,[1]DEPURADO!D20," ")</f>
        <v>44204</v>
      </c>
      <c r="G26" s="21">
        <f>[1]DEPURADO!F20</f>
        <v>72800000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72800000</v>
      </c>
      <c r="P26" s="18">
        <f>IF([1]DEPURADO!H20&gt;1,0,[1]DEPURADO!B20)</f>
        <v>0</v>
      </c>
      <c r="Q26" s="24">
        <f t="shared" si="3"/>
        <v>0</v>
      </c>
      <c r="R26" s="25">
        <f t="shared" si="4"/>
        <v>72800000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NO RADICADA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21496</v>
      </c>
      <c r="D27" s="17">
        <f>+[1]DEPURADO!B21</f>
        <v>21496</v>
      </c>
      <c r="E27" s="19">
        <f>+[1]DEPURADO!C21</f>
        <v>44204</v>
      </c>
      <c r="F27" s="20">
        <f>+IF([1]DEPURADO!D21&gt;1,[1]DEPURADO!D21," ")</f>
        <v>44204</v>
      </c>
      <c r="G27" s="21">
        <f>[1]DEPURADO!F21</f>
        <v>10200000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10200000</v>
      </c>
      <c r="P27" s="18">
        <f>IF([1]DEPURADO!H21&gt;1,0,[1]DEPURADO!B21)</f>
        <v>0</v>
      </c>
      <c r="Q27" s="24">
        <f t="shared" si="3"/>
        <v>0</v>
      </c>
      <c r="R27" s="25">
        <f t="shared" si="4"/>
        <v>10200000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NO RADICADA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21497</v>
      </c>
      <c r="D28" s="17">
        <f>+[1]DEPURADO!B22</f>
        <v>21497</v>
      </c>
      <c r="E28" s="19">
        <f>+[1]DEPURADO!C22</f>
        <v>44204</v>
      </c>
      <c r="F28" s="20">
        <f>+IF([1]DEPURADO!D22&gt;1,[1]DEPURADO!D22," ")</f>
        <v>44204</v>
      </c>
      <c r="G28" s="21">
        <f>[1]DEPURADO!F22</f>
        <v>24252268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24252268</v>
      </c>
      <c r="P28" s="18">
        <f>IF([1]DEPURADO!H22&gt;1,0,[1]DEPURADO!B22)</f>
        <v>0</v>
      </c>
      <c r="Q28" s="24">
        <f t="shared" si="3"/>
        <v>0</v>
      </c>
      <c r="R28" s="25">
        <f t="shared" si="4"/>
        <v>24252268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NO RADICADA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21498</v>
      </c>
      <c r="D29" s="17">
        <f>+[1]DEPURADO!B23</f>
        <v>21498</v>
      </c>
      <c r="E29" s="19">
        <f>+[1]DEPURADO!C23</f>
        <v>44204</v>
      </c>
      <c r="F29" s="20">
        <f>+IF([1]DEPURADO!D23&gt;1,[1]DEPURADO!D23," ")</f>
        <v>44204</v>
      </c>
      <c r="G29" s="21">
        <f>[1]DEPURADO!F23</f>
        <v>700000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700000</v>
      </c>
      <c r="P29" s="18">
        <f>IF([1]DEPURADO!H23&gt;1,0,[1]DEPURADO!B23)</f>
        <v>0</v>
      </c>
      <c r="Q29" s="24">
        <f t="shared" si="3"/>
        <v>0</v>
      </c>
      <c r="R29" s="25">
        <f t="shared" si="4"/>
        <v>700000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NO RADICADA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21499</v>
      </c>
      <c r="D30" s="17">
        <f>+[1]DEPURADO!B24</f>
        <v>21499</v>
      </c>
      <c r="E30" s="19">
        <f>+[1]DEPURADO!C24</f>
        <v>44204</v>
      </c>
      <c r="F30" s="20">
        <f>+IF([1]DEPURADO!D24&gt;1,[1]DEPURADO!D24," ")</f>
        <v>44204</v>
      </c>
      <c r="G30" s="21">
        <f>[1]DEPURADO!F24</f>
        <v>700000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700000</v>
      </c>
      <c r="P30" s="18">
        <f>IF([1]DEPURADO!H24&gt;1,0,[1]DEPURADO!B24)</f>
        <v>0</v>
      </c>
      <c r="Q30" s="24">
        <f t="shared" si="3"/>
        <v>0</v>
      </c>
      <c r="R30" s="25">
        <f t="shared" si="4"/>
        <v>700000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NO RADICADA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21500</v>
      </c>
      <c r="D31" s="17">
        <f>+[1]DEPURADO!B25</f>
        <v>21500</v>
      </c>
      <c r="E31" s="19">
        <f>+[1]DEPURADO!C25</f>
        <v>44204</v>
      </c>
      <c r="F31" s="20">
        <f>+IF([1]DEPURADO!D25&gt;1,[1]DEPURADO!D25," ")</f>
        <v>44204</v>
      </c>
      <c r="G31" s="21">
        <f>[1]DEPURADO!F25</f>
        <v>700000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700000</v>
      </c>
      <c r="P31" s="18">
        <f>IF([1]DEPURADO!H25&gt;1,0,[1]DEPURADO!B25)</f>
        <v>0</v>
      </c>
      <c r="Q31" s="24">
        <f t="shared" si="3"/>
        <v>0</v>
      </c>
      <c r="R31" s="25">
        <f t="shared" si="4"/>
        <v>700000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NO RADICADA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21501</v>
      </c>
      <c r="D32" s="17">
        <f>+[1]DEPURADO!B26</f>
        <v>21501</v>
      </c>
      <c r="E32" s="19">
        <f>+[1]DEPURADO!C26</f>
        <v>44204</v>
      </c>
      <c r="F32" s="20">
        <f>+IF([1]DEPURADO!D26&gt;1,[1]DEPURADO!D26," ")</f>
        <v>44204</v>
      </c>
      <c r="G32" s="21">
        <f>[1]DEPURADO!F26</f>
        <v>700000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700000</v>
      </c>
      <c r="P32" s="18">
        <f>IF([1]DEPURADO!H26&gt;1,0,[1]DEPURADO!B26)</f>
        <v>0</v>
      </c>
      <c r="Q32" s="24">
        <f t="shared" si="3"/>
        <v>0</v>
      </c>
      <c r="R32" s="25">
        <f t="shared" si="4"/>
        <v>700000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NO RADICADA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21502</v>
      </c>
      <c r="D33" s="17">
        <f>+[1]DEPURADO!B27</f>
        <v>21502</v>
      </c>
      <c r="E33" s="19">
        <f>+[1]DEPURADO!C27</f>
        <v>44204</v>
      </c>
      <c r="F33" s="20">
        <f>+IF([1]DEPURADO!D27&gt;1,[1]DEPURADO!D27," ")</f>
        <v>44204</v>
      </c>
      <c r="G33" s="21">
        <f>[1]DEPURADO!F27</f>
        <v>700000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700000</v>
      </c>
      <c r="P33" s="18">
        <f>IF([1]DEPURADO!H27&gt;1,0,[1]DEPURADO!B27)</f>
        <v>0</v>
      </c>
      <c r="Q33" s="24">
        <f t="shared" si="3"/>
        <v>0</v>
      </c>
      <c r="R33" s="25">
        <f t="shared" si="4"/>
        <v>700000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NO RADICADA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41161</v>
      </c>
      <c r="D34" s="17">
        <f>+[1]DEPURADO!B28</f>
        <v>41161</v>
      </c>
      <c r="E34" s="19">
        <f>+[1]DEPURADO!C28</f>
        <v>44418</v>
      </c>
      <c r="F34" s="20">
        <f>+IF([1]DEPURADO!D28&gt;1,[1]DEPURADO!D28," ")</f>
        <v>44418</v>
      </c>
      <c r="G34" s="21">
        <f>[1]DEPURADO!F28</f>
        <v>700000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700000</v>
      </c>
      <c r="L34" s="22">
        <v>0</v>
      </c>
      <c r="M34" s="22">
        <v>0</v>
      </c>
      <c r="N34" s="22">
        <f t="shared" si="1"/>
        <v>700000</v>
      </c>
      <c r="O34" s="22">
        <f t="shared" si="2"/>
        <v>0</v>
      </c>
      <c r="P34" s="18">
        <f>IF([1]DEPURADO!H28&gt;1,0,[1]DEPURADO!B28)</f>
        <v>41161</v>
      </c>
      <c r="Q34" s="24">
        <f t="shared" si="3"/>
        <v>700000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CANCELADA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41617</v>
      </c>
      <c r="D35" s="17">
        <f>+[1]DEPURADO!B29</f>
        <v>41617</v>
      </c>
      <c r="E35" s="19">
        <f>+[1]DEPURADO!C29</f>
        <v>44509</v>
      </c>
      <c r="F35" s="20">
        <f>+IF([1]DEPURADO!D29&gt;1,[1]DEPURADO!D29," ")</f>
        <v>44509</v>
      </c>
      <c r="G35" s="21">
        <f>[1]DEPURADO!F29</f>
        <v>30315335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30315335</v>
      </c>
      <c r="P35" s="18">
        <f>IF([1]DEPURADO!H29&gt;1,0,[1]DEPURADO!B29)</f>
        <v>41617</v>
      </c>
      <c r="Q35" s="24">
        <f t="shared" si="3"/>
        <v>30315335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30315335</v>
      </c>
      <c r="AH35" s="24">
        <v>0</v>
      </c>
      <c r="AI35" s="24" t="str">
        <f>+[1]DEPURADO!G29</f>
        <v>SALDO A FAVOR DEL PRESTADOR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42127</v>
      </c>
      <c r="D36" s="17">
        <f>+[1]DEPURADO!B30</f>
        <v>42127</v>
      </c>
      <c r="E36" s="19">
        <f>+[1]DEPURADO!C30</f>
        <v>44602</v>
      </c>
      <c r="F36" s="20">
        <f>+IF([1]DEPURADO!D30&gt;1,[1]DEPURADO!D30," ")</f>
        <v>44602</v>
      </c>
      <c r="G36" s="21">
        <f>[1]DEPURADO!F30</f>
        <v>700000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700000</v>
      </c>
      <c r="L36" s="22">
        <v>0</v>
      </c>
      <c r="M36" s="22">
        <v>0</v>
      </c>
      <c r="N36" s="22">
        <f t="shared" si="1"/>
        <v>700000</v>
      </c>
      <c r="O36" s="22">
        <f t="shared" si="2"/>
        <v>0</v>
      </c>
      <c r="P36" s="18">
        <f>IF([1]DEPURADO!H30&gt;1,0,[1]DEPURADO!B30)</f>
        <v>42127</v>
      </c>
      <c r="Q36" s="24">
        <f t="shared" si="3"/>
        <v>700000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CANCELADA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42128</v>
      </c>
      <c r="D37" s="17">
        <f>+[1]DEPURADO!B31</f>
        <v>42128</v>
      </c>
      <c r="E37" s="19">
        <f>+[1]DEPURADO!C31</f>
        <v>44602</v>
      </c>
      <c r="F37" s="20">
        <f>+IF([1]DEPURADO!D31&gt;1,[1]DEPURADO!D31," ")</f>
        <v>44602</v>
      </c>
      <c r="G37" s="21">
        <f>[1]DEPURADO!F31</f>
        <v>700000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700000</v>
      </c>
      <c r="L37" s="22">
        <v>0</v>
      </c>
      <c r="M37" s="22">
        <v>0</v>
      </c>
      <c r="N37" s="22">
        <f t="shared" si="1"/>
        <v>700000</v>
      </c>
      <c r="O37" s="22">
        <f t="shared" si="2"/>
        <v>0</v>
      </c>
      <c r="P37" s="18">
        <f>IF([1]DEPURADO!H31&gt;1,0,[1]DEPURADO!B31)</f>
        <v>42128</v>
      </c>
      <c r="Q37" s="24">
        <f t="shared" si="3"/>
        <v>700000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CANCELADA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42418</v>
      </c>
      <c r="D38" s="17">
        <f>+[1]DEPURADO!B32</f>
        <v>42418</v>
      </c>
      <c r="E38" s="19">
        <f>+[1]DEPURADO!C32</f>
        <v>44628</v>
      </c>
      <c r="F38" s="20">
        <f>+IF([1]DEPURADO!D32&gt;1,[1]DEPURADO!D32," ")</f>
        <v>44659</v>
      </c>
      <c r="G38" s="21">
        <f>[1]DEPURADO!F32</f>
        <v>4550000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4550000</v>
      </c>
      <c r="P38" s="18">
        <f>IF([1]DEPURADO!H32&gt;1,0,[1]DEPURADO!B32)</f>
        <v>0</v>
      </c>
      <c r="Q38" s="24">
        <f t="shared" si="3"/>
        <v>0</v>
      </c>
      <c r="R38" s="25">
        <f t="shared" si="4"/>
        <v>4550000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NO RADICADA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42410</v>
      </c>
      <c r="D39" s="17">
        <f>+[1]DEPURADO!B33</f>
        <v>42410</v>
      </c>
      <c r="E39" s="19">
        <f>+[1]DEPURADO!C33</f>
        <v>44651</v>
      </c>
      <c r="F39" s="20">
        <f>+IF([1]DEPURADO!D33&gt;1,[1]DEPURADO!D33," ")</f>
        <v>44659</v>
      </c>
      <c r="G39" s="21">
        <f>[1]DEPURADO!F33</f>
        <v>700000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700000</v>
      </c>
      <c r="P39" s="18">
        <f>IF([1]DEPURADO!H33&gt;1,0,[1]DEPURADO!B33)</f>
        <v>0</v>
      </c>
      <c r="Q39" s="24">
        <f t="shared" si="3"/>
        <v>0</v>
      </c>
      <c r="R39" s="25">
        <f t="shared" si="4"/>
        <v>700000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NO RADICADA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42411</v>
      </c>
      <c r="D40" s="17">
        <f>+[1]DEPURADO!B34</f>
        <v>42411</v>
      </c>
      <c r="E40" s="19">
        <f>+[1]DEPURADO!C34</f>
        <v>44651</v>
      </c>
      <c r="F40" s="20">
        <f>+IF([1]DEPURADO!D34&gt;1,[1]DEPURADO!D34," ")</f>
        <v>44659</v>
      </c>
      <c r="G40" s="21">
        <f>[1]DEPURADO!F34</f>
        <v>700000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700000</v>
      </c>
      <c r="P40" s="18">
        <f>IF([1]DEPURADO!H34&gt;1,0,[1]DEPURADO!B34)</f>
        <v>0</v>
      </c>
      <c r="Q40" s="24">
        <f t="shared" si="3"/>
        <v>0</v>
      </c>
      <c r="R40" s="25">
        <f t="shared" si="4"/>
        <v>700000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NO RADICADA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42412</v>
      </c>
      <c r="D41" s="17">
        <f>+[1]DEPURADO!B35</f>
        <v>42412</v>
      </c>
      <c r="E41" s="19">
        <f>+[1]DEPURADO!C35</f>
        <v>44651</v>
      </c>
      <c r="F41" s="20">
        <f>+IF([1]DEPURADO!D35&gt;1,[1]DEPURADO!D35," ")</f>
        <v>44659</v>
      </c>
      <c r="G41" s="21">
        <f>[1]DEPURADO!F35</f>
        <v>700000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700000</v>
      </c>
      <c r="P41" s="18">
        <f>IF([1]DEPURADO!H35&gt;1,0,[1]DEPURADO!B35)</f>
        <v>0</v>
      </c>
      <c r="Q41" s="24">
        <f t="shared" si="3"/>
        <v>0</v>
      </c>
      <c r="R41" s="25">
        <f t="shared" si="4"/>
        <v>700000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NO RADICADA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42413</v>
      </c>
      <c r="D42" s="17">
        <f>+[1]DEPURADO!B36</f>
        <v>42413</v>
      </c>
      <c r="E42" s="19">
        <f>+[1]DEPURADO!C36</f>
        <v>44651</v>
      </c>
      <c r="F42" s="20">
        <f>+IF([1]DEPURADO!D36&gt;1,[1]DEPURADO!D36," ")</f>
        <v>44659</v>
      </c>
      <c r="G42" s="21">
        <f>[1]DEPURADO!F36</f>
        <v>27300000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27300000</v>
      </c>
      <c r="P42" s="18">
        <f>IF([1]DEPURADO!H36&gt;1,0,[1]DEPURADO!B36)</f>
        <v>0</v>
      </c>
      <c r="Q42" s="24">
        <f t="shared" si="3"/>
        <v>0</v>
      </c>
      <c r="R42" s="25">
        <f t="shared" si="4"/>
        <v>27300000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NO RADICADA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42414</v>
      </c>
      <c r="D43" s="17">
        <f>+[1]DEPURADO!B37</f>
        <v>42414</v>
      </c>
      <c r="E43" s="19">
        <f>+[1]DEPURADO!C37</f>
        <v>44651</v>
      </c>
      <c r="F43" s="20">
        <f>+IF([1]DEPURADO!D37&gt;1,[1]DEPURADO!D37," ")</f>
        <v>44659</v>
      </c>
      <c r="G43" s="21">
        <f>[1]DEPURADO!F37</f>
        <v>13600000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13600000</v>
      </c>
      <c r="P43" s="18">
        <f>IF([1]DEPURADO!H37&gt;1,0,[1]DEPURADO!B37)</f>
        <v>0</v>
      </c>
      <c r="Q43" s="24">
        <f t="shared" si="3"/>
        <v>0</v>
      </c>
      <c r="R43" s="25">
        <f t="shared" si="4"/>
        <v>13600000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NO RADICADA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42415</v>
      </c>
      <c r="D44" s="17">
        <f>+[1]DEPURADO!B38</f>
        <v>42415</v>
      </c>
      <c r="E44" s="19">
        <f>+[1]DEPURADO!C38</f>
        <v>44651</v>
      </c>
      <c r="F44" s="20">
        <f>+IF([1]DEPURADO!D38&gt;1,[1]DEPURADO!D38," ")</f>
        <v>44659</v>
      </c>
      <c r="G44" s="21">
        <f>[1]DEPURADO!F38</f>
        <v>10200000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10200000</v>
      </c>
      <c r="P44" s="18">
        <f>IF([1]DEPURADO!H38&gt;1,0,[1]DEPURADO!B38)</f>
        <v>0</v>
      </c>
      <c r="Q44" s="24">
        <f t="shared" si="3"/>
        <v>0</v>
      </c>
      <c r="R44" s="25">
        <f t="shared" si="4"/>
        <v>10200000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NO RADICADA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42416</v>
      </c>
      <c r="D45" s="17">
        <f>+[1]DEPURADO!B39</f>
        <v>42416</v>
      </c>
      <c r="E45" s="19">
        <f>+[1]DEPURADO!C39</f>
        <v>44651</v>
      </c>
      <c r="F45" s="20">
        <f>+IF([1]DEPURADO!D39&gt;1,[1]DEPURADO!D39," ")</f>
        <v>44659</v>
      </c>
      <c r="G45" s="21">
        <f>[1]DEPURADO!F39</f>
        <v>72800000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72800000</v>
      </c>
      <c r="P45" s="18">
        <f>IF([1]DEPURADO!H39&gt;1,0,[1]DEPURADO!B39)</f>
        <v>0</v>
      </c>
      <c r="Q45" s="24">
        <f t="shared" si="3"/>
        <v>0</v>
      </c>
      <c r="R45" s="25">
        <f t="shared" si="4"/>
        <v>72800000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NO RADICADA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42417</v>
      </c>
      <c r="D46" s="17">
        <f>+[1]DEPURADO!B40</f>
        <v>42417</v>
      </c>
      <c r="E46" s="19">
        <f>+[1]DEPURADO!C40</f>
        <v>44651</v>
      </c>
      <c r="F46" s="20">
        <f>+IF([1]DEPURADO!D40&gt;1,[1]DEPURADO!D40," ")</f>
        <v>44659</v>
      </c>
      <c r="G46" s="21">
        <f>[1]DEPURADO!F40</f>
        <v>10200000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10200000</v>
      </c>
      <c r="P46" s="18">
        <f>IF([1]DEPURADO!H40&gt;1,0,[1]DEPURADO!B40)</f>
        <v>0</v>
      </c>
      <c r="Q46" s="24">
        <f t="shared" si="3"/>
        <v>0</v>
      </c>
      <c r="R46" s="25">
        <f t="shared" si="4"/>
        <v>10200000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NO RADICADA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42993</v>
      </c>
      <c r="D47" s="17">
        <f>+[1]DEPURADO!B41</f>
        <v>42993</v>
      </c>
      <c r="E47" s="19">
        <f>+[1]DEPURADO!C41</f>
        <v>44748</v>
      </c>
      <c r="F47" s="20" t="str">
        <f>+IF([1]DEPURADO!D41&gt;1,[1]DEPURADO!D41," ")</f>
        <v xml:space="preserve"> </v>
      </c>
      <c r="G47" s="21">
        <f>[1]DEPURADO!F41</f>
        <v>700000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700000</v>
      </c>
      <c r="L47" s="22">
        <v>0</v>
      </c>
      <c r="M47" s="22">
        <v>0</v>
      </c>
      <c r="N47" s="22">
        <f t="shared" si="1"/>
        <v>700000</v>
      </c>
      <c r="O47" s="22">
        <f t="shared" si="2"/>
        <v>0</v>
      </c>
      <c r="P47" s="18">
        <f>IF([1]DEPURADO!H41&gt;1,0,[1]DEPURADO!B41)</f>
        <v>42993</v>
      </c>
      <c r="Q47" s="24">
        <f t="shared" si="3"/>
        <v>700000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CANCELADA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42991</v>
      </c>
      <c r="D48" s="17">
        <f>+[1]DEPURADO!B42</f>
        <v>42991</v>
      </c>
      <c r="E48" s="19">
        <f>+[1]DEPURADO!C42</f>
        <v>44763</v>
      </c>
      <c r="F48" s="20" t="str">
        <f>+IF([1]DEPURADO!D42&gt;1,[1]DEPURADO!D42," ")</f>
        <v xml:space="preserve"> </v>
      </c>
      <c r="G48" s="21">
        <f>[1]DEPURADO!F42</f>
        <v>700000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700000</v>
      </c>
      <c r="L48" s="22">
        <v>0</v>
      </c>
      <c r="M48" s="22">
        <v>0</v>
      </c>
      <c r="N48" s="22">
        <f t="shared" si="1"/>
        <v>700000</v>
      </c>
      <c r="O48" s="22">
        <f t="shared" si="2"/>
        <v>0</v>
      </c>
      <c r="P48" s="18">
        <f>IF([1]DEPURADO!H42&gt;1,0,[1]DEPURADO!B42)</f>
        <v>42991</v>
      </c>
      <c r="Q48" s="24">
        <f t="shared" si="3"/>
        <v>700000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CANCELADA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43295</v>
      </c>
      <c r="D49" s="17">
        <f>+[1]DEPURADO!B43</f>
        <v>43295</v>
      </c>
      <c r="E49" s="19">
        <f>+[1]DEPURADO!C43</f>
        <v>44834</v>
      </c>
      <c r="F49" s="20" t="str">
        <f>+IF([1]DEPURADO!D43&gt;1,[1]DEPURADO!D43," ")</f>
        <v xml:space="preserve"> </v>
      </c>
      <c r="G49" s="21">
        <f>[1]DEPURADO!F43</f>
        <v>2184000</v>
      </c>
      <c r="H49" s="22">
        <v>0</v>
      </c>
      <c r="I49" s="22">
        <f>+[1]DEPURADO!M43+[1]DEPURADO!N43</f>
        <v>0</v>
      </c>
      <c r="J49" s="22">
        <f>+[1]DEPURADO!R43</f>
        <v>2184000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2184000</v>
      </c>
      <c r="O49" s="22">
        <f t="shared" si="2"/>
        <v>0</v>
      </c>
      <c r="P49" s="18">
        <f>IF([1]DEPURADO!H43&gt;1,0,[1]DEPURADO!B43)</f>
        <v>43295</v>
      </c>
      <c r="Q49" s="24">
        <f t="shared" si="3"/>
        <v>2184000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CANCELADA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43296</v>
      </c>
      <c r="D50" s="17">
        <f>+[1]DEPURADO!B44</f>
        <v>43296</v>
      </c>
      <c r="E50" s="19">
        <f>+[1]DEPURADO!C44</f>
        <v>44834</v>
      </c>
      <c r="F50" s="20" t="str">
        <f>+IF([1]DEPURADO!D44&gt;1,[1]DEPURADO!D44," ")</f>
        <v xml:space="preserve"> </v>
      </c>
      <c r="G50" s="21">
        <f>[1]DEPURADO!F44</f>
        <v>10200000</v>
      </c>
      <c r="H50" s="22">
        <v>0</v>
      </c>
      <c r="I50" s="22">
        <f>+[1]DEPURADO!M44+[1]DEPURADO!N44</f>
        <v>0</v>
      </c>
      <c r="J50" s="22">
        <f>+[1]DEPURADO!R44</f>
        <v>10200000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10200000</v>
      </c>
      <c r="O50" s="22">
        <f t="shared" si="2"/>
        <v>0</v>
      </c>
      <c r="P50" s="18">
        <f>IF([1]DEPURADO!H44&gt;1,0,[1]DEPURADO!B44)</f>
        <v>43296</v>
      </c>
      <c r="Q50" s="24">
        <f t="shared" si="3"/>
        <v>10200000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CANCELADA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43297</v>
      </c>
      <c r="D51" s="17">
        <f>+[1]DEPURADO!B45</f>
        <v>43297</v>
      </c>
      <c r="E51" s="19">
        <f>+[1]DEPURADO!C45</f>
        <v>44834</v>
      </c>
      <c r="F51" s="20" t="str">
        <f>+IF([1]DEPURADO!D45&gt;1,[1]DEPURADO!D45," ")</f>
        <v xml:space="preserve"> </v>
      </c>
      <c r="G51" s="21">
        <f>[1]DEPURADO!F45</f>
        <v>7650000</v>
      </c>
      <c r="H51" s="22">
        <v>0</v>
      </c>
      <c r="I51" s="22">
        <f>+[1]DEPURADO!M45+[1]DEPURADO!N45</f>
        <v>0</v>
      </c>
      <c r="J51" s="22">
        <f>+[1]DEPURADO!R45</f>
        <v>7650000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7650000</v>
      </c>
      <c r="O51" s="22">
        <f t="shared" si="2"/>
        <v>0</v>
      </c>
      <c r="P51" s="18">
        <f>IF([1]DEPURADO!H45&gt;1,0,[1]DEPURADO!B45)</f>
        <v>43297</v>
      </c>
      <c r="Q51" s="24">
        <f t="shared" si="3"/>
        <v>7650000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CANCELADA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43298</v>
      </c>
      <c r="D52" s="17">
        <f>+[1]DEPURADO!B46</f>
        <v>43298</v>
      </c>
      <c r="E52" s="19">
        <f>+[1]DEPURADO!C46</f>
        <v>44834</v>
      </c>
      <c r="F52" s="20" t="str">
        <f>+IF([1]DEPURADO!D46&gt;1,[1]DEPURADO!D46," ")</f>
        <v xml:space="preserve"> </v>
      </c>
      <c r="G52" s="21">
        <f>[1]DEPURADO!F46</f>
        <v>12078375</v>
      </c>
      <c r="H52" s="22">
        <v>0</v>
      </c>
      <c r="I52" s="22">
        <f>+[1]DEPURADO!M46+[1]DEPURADO!N46</f>
        <v>0</v>
      </c>
      <c r="J52" s="22">
        <f>+[1]DEPURADO!R46</f>
        <v>8338403</v>
      </c>
      <c r="K52" s="23">
        <f>+[1]DEPURADO!P46+[1]DEPURADO!Q46</f>
        <v>3739972</v>
      </c>
      <c r="L52" s="22">
        <v>0</v>
      </c>
      <c r="M52" s="22">
        <v>0</v>
      </c>
      <c r="N52" s="22">
        <f t="shared" si="1"/>
        <v>12078375</v>
      </c>
      <c r="O52" s="22">
        <f t="shared" si="2"/>
        <v>0</v>
      </c>
      <c r="P52" s="18">
        <f>IF([1]DEPURADO!H46&gt;1,0,[1]DEPURADO!B46)</f>
        <v>43298</v>
      </c>
      <c r="Q52" s="24">
        <f t="shared" si="3"/>
        <v>12078375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CANCELADA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43299</v>
      </c>
      <c r="D53" s="17">
        <f>+[1]DEPURADO!B47</f>
        <v>43299</v>
      </c>
      <c r="E53" s="19">
        <f>+[1]DEPURADO!C47</f>
        <v>44834</v>
      </c>
      <c r="F53" s="20" t="str">
        <f>+IF([1]DEPURADO!D47&gt;1,[1]DEPURADO!D47," ")</f>
        <v xml:space="preserve"> </v>
      </c>
      <c r="G53" s="21">
        <f>[1]DEPURADO!F47</f>
        <v>7650000</v>
      </c>
      <c r="H53" s="22">
        <v>0</v>
      </c>
      <c r="I53" s="22">
        <f>+[1]DEPURADO!M47+[1]DEPURADO!N47</f>
        <v>0</v>
      </c>
      <c r="J53" s="22">
        <f>+[1]DEPURADO!R47</f>
        <v>7650000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7650000</v>
      </c>
      <c r="O53" s="22">
        <f t="shared" si="2"/>
        <v>0</v>
      </c>
      <c r="P53" s="18">
        <f>IF([1]DEPURADO!H47&gt;1,0,[1]DEPURADO!B47)</f>
        <v>43299</v>
      </c>
      <c r="Q53" s="24">
        <f t="shared" si="3"/>
        <v>7650000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CANCELADA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43300</v>
      </c>
      <c r="D54" s="17">
        <f>+[1]DEPURADO!B48</f>
        <v>43300</v>
      </c>
      <c r="E54" s="19">
        <f>+[1]DEPURADO!C48</f>
        <v>44834</v>
      </c>
      <c r="F54" s="20" t="str">
        <f>+IF([1]DEPURADO!D48&gt;1,[1]DEPURADO!D48," ")</f>
        <v xml:space="preserve"> </v>
      </c>
      <c r="G54" s="21">
        <f>[1]DEPURADO!F48</f>
        <v>2800000</v>
      </c>
      <c r="H54" s="22">
        <v>0</v>
      </c>
      <c r="I54" s="22">
        <f>+[1]DEPURADO!M48+[1]DEPURADO!N48</f>
        <v>0</v>
      </c>
      <c r="J54" s="22">
        <f>+[1]DEPURADO!R48</f>
        <v>2800000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2800000</v>
      </c>
      <c r="O54" s="22">
        <f t="shared" si="2"/>
        <v>0</v>
      </c>
      <c r="P54" s="18">
        <f>IF([1]DEPURADO!H48&gt;1,0,[1]DEPURADO!B48)</f>
        <v>43300</v>
      </c>
      <c r="Q54" s="24">
        <f t="shared" si="3"/>
        <v>2800000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CANCELADA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43306</v>
      </c>
      <c r="D55" s="17">
        <f>+[1]DEPURADO!B49</f>
        <v>43306</v>
      </c>
      <c r="E55" s="19">
        <f>+[1]DEPURADO!C49</f>
        <v>44834</v>
      </c>
      <c r="F55" s="20" t="str">
        <f>+IF([1]DEPURADO!D49&gt;1,[1]DEPURADO!D49," ")</f>
        <v xml:space="preserve"> </v>
      </c>
      <c r="G55" s="21">
        <f>[1]DEPURADO!F49</f>
        <v>700000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700000</v>
      </c>
      <c r="L55" s="22">
        <v>0</v>
      </c>
      <c r="M55" s="22">
        <v>0</v>
      </c>
      <c r="N55" s="22">
        <f t="shared" si="1"/>
        <v>700000</v>
      </c>
      <c r="O55" s="22">
        <f t="shared" si="2"/>
        <v>0</v>
      </c>
      <c r="P55" s="18">
        <f>IF([1]DEPURADO!H49&gt;1,0,[1]DEPURADO!B49)</f>
        <v>43306</v>
      </c>
      <c r="Q55" s="24">
        <f t="shared" si="3"/>
        <v>700000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CANCELADA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43444</v>
      </c>
      <c r="D56" s="17">
        <f>+[1]DEPURADO!B50</f>
        <v>43444</v>
      </c>
      <c r="E56" s="19">
        <f>+[1]DEPURADO!C50</f>
        <v>44865</v>
      </c>
      <c r="F56" s="20" t="str">
        <f>+IF([1]DEPURADO!D50&gt;1,[1]DEPURADO!D50," ")</f>
        <v xml:space="preserve"> </v>
      </c>
      <c r="G56" s="21">
        <f>[1]DEPURADO!F50</f>
        <v>700000</v>
      </c>
      <c r="H56" s="22">
        <v>0</v>
      </c>
      <c r="I56" s="22">
        <f>+[1]DEPURADO!M50+[1]DEPURADO!N50</f>
        <v>0</v>
      </c>
      <c r="J56" s="22">
        <f>+[1]DEPURADO!R50</f>
        <v>700000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700000</v>
      </c>
      <c r="O56" s="22">
        <f t="shared" si="2"/>
        <v>0</v>
      </c>
      <c r="P56" s="18">
        <f>IF([1]DEPURADO!H50&gt;1,0,[1]DEPURADO!B50)</f>
        <v>43444</v>
      </c>
      <c r="Q56" s="24">
        <f t="shared" si="3"/>
        <v>700000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CANCELADA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43445</v>
      </c>
      <c r="D57" s="17">
        <f>+[1]DEPURADO!B51</f>
        <v>43445</v>
      </c>
      <c r="E57" s="19">
        <f>+[1]DEPURADO!C51</f>
        <v>44865</v>
      </c>
      <c r="F57" s="20" t="str">
        <f>+IF([1]DEPURADO!D51&gt;1,[1]DEPURADO!D51," ")</f>
        <v xml:space="preserve"> </v>
      </c>
      <c r="G57" s="21">
        <f>[1]DEPURADO!F51</f>
        <v>700000</v>
      </c>
      <c r="H57" s="22">
        <v>0</v>
      </c>
      <c r="I57" s="22">
        <f>+[1]DEPURADO!M51+[1]DEPURADO!N51</f>
        <v>0</v>
      </c>
      <c r="J57" s="22">
        <f>+[1]DEPURADO!R51</f>
        <v>700000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700000</v>
      </c>
      <c r="O57" s="22">
        <f t="shared" si="2"/>
        <v>0</v>
      </c>
      <c r="P57" s="18">
        <f>IF([1]DEPURADO!H51&gt;1,0,[1]DEPURADO!B51)</f>
        <v>43445</v>
      </c>
      <c r="Q57" s="24">
        <f t="shared" si="3"/>
        <v>700000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CANCELADA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43446</v>
      </c>
      <c r="D58" s="17">
        <f>+[1]DEPURADO!B52</f>
        <v>43446</v>
      </c>
      <c r="E58" s="19">
        <f>+[1]DEPURADO!C52</f>
        <v>44865</v>
      </c>
      <c r="F58" s="20" t="str">
        <f>+IF([1]DEPURADO!D52&gt;1,[1]DEPURADO!D52," ")</f>
        <v xml:space="preserve"> </v>
      </c>
      <c r="G58" s="21">
        <f>[1]DEPURADO!F52</f>
        <v>700000</v>
      </c>
      <c r="H58" s="22">
        <v>0</v>
      </c>
      <c r="I58" s="22">
        <f>+[1]DEPURADO!M52+[1]DEPURADO!N52</f>
        <v>0</v>
      </c>
      <c r="J58" s="22">
        <f>+[1]DEPURADO!R52</f>
        <v>700000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700000</v>
      </c>
      <c r="O58" s="22">
        <f t="shared" si="2"/>
        <v>0</v>
      </c>
      <c r="P58" s="18">
        <f>IF([1]DEPURADO!H52&gt;1,0,[1]DEPURADO!B52)</f>
        <v>43446</v>
      </c>
      <c r="Q58" s="24">
        <f t="shared" si="3"/>
        <v>700000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CANCELADA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43448</v>
      </c>
      <c r="D59" s="17">
        <f>+[1]DEPURADO!B53</f>
        <v>43448</v>
      </c>
      <c r="E59" s="19">
        <f>+[1]DEPURADO!C53</f>
        <v>44865</v>
      </c>
      <c r="F59" s="20" t="str">
        <f>+IF([1]DEPURADO!D53&gt;1,[1]DEPURADO!D53," ")</f>
        <v xml:space="preserve"> </v>
      </c>
      <c r="G59" s="21">
        <f>[1]DEPURADO!F53</f>
        <v>1224000</v>
      </c>
      <c r="H59" s="22">
        <v>0</v>
      </c>
      <c r="I59" s="22">
        <f>+[1]DEPURADO!M53+[1]DEPURADO!N53</f>
        <v>0</v>
      </c>
      <c r="J59" s="22">
        <f>+[1]DEPURADO!R53</f>
        <v>1224000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1224000</v>
      </c>
      <c r="O59" s="22">
        <f t="shared" si="2"/>
        <v>0</v>
      </c>
      <c r="P59" s="18">
        <f>IF([1]DEPURADO!H53&gt;1,0,[1]DEPURADO!B53)</f>
        <v>43448</v>
      </c>
      <c r="Q59" s="24">
        <f t="shared" si="3"/>
        <v>1224000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CANCELADA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43449</v>
      </c>
      <c r="D60" s="17">
        <f>+[1]DEPURADO!B54</f>
        <v>43449</v>
      </c>
      <c r="E60" s="19">
        <f>+[1]DEPURADO!C54</f>
        <v>44865</v>
      </c>
      <c r="F60" s="20" t="str">
        <f>+IF([1]DEPURADO!D54&gt;1,[1]DEPURADO!D54," ")</f>
        <v xml:space="preserve"> </v>
      </c>
      <c r="G60" s="21">
        <f>[1]DEPURADO!F54</f>
        <v>32982812</v>
      </c>
      <c r="H60" s="22">
        <v>0</v>
      </c>
      <c r="I60" s="22">
        <f>+[1]DEPURADO!M54+[1]DEPURADO!N54</f>
        <v>0</v>
      </c>
      <c r="J60" s="22">
        <f>+[1]DEPURADO!R54</f>
        <v>32982812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32982812</v>
      </c>
      <c r="O60" s="22">
        <f t="shared" si="2"/>
        <v>0</v>
      </c>
      <c r="P60" s="18">
        <f>IF([1]DEPURADO!H54&gt;1,0,[1]DEPURADO!B54)</f>
        <v>43449</v>
      </c>
      <c r="Q60" s="24">
        <f t="shared" si="3"/>
        <v>32982812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CANCELADA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43450</v>
      </c>
      <c r="D61" s="17">
        <f>+[1]DEPURADO!B55</f>
        <v>43450</v>
      </c>
      <c r="E61" s="19">
        <f>+[1]DEPURADO!C55</f>
        <v>44865</v>
      </c>
      <c r="F61" s="20" t="str">
        <f>+IF([1]DEPURADO!D55&gt;1,[1]DEPURADO!D55," ")</f>
        <v xml:space="preserve"> </v>
      </c>
      <c r="G61" s="21">
        <f>[1]DEPURADO!F55</f>
        <v>11475000</v>
      </c>
      <c r="H61" s="22">
        <v>0</v>
      </c>
      <c r="I61" s="22">
        <f>+[1]DEPURADO!M55+[1]DEPURADO!N55</f>
        <v>0</v>
      </c>
      <c r="J61" s="22">
        <f>+[1]DEPURADO!R55</f>
        <v>11475000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11475000</v>
      </c>
      <c r="O61" s="22">
        <f t="shared" si="2"/>
        <v>0</v>
      </c>
      <c r="P61" s="18">
        <f>IF([1]DEPURADO!H55&gt;1,0,[1]DEPURADO!B55)</f>
        <v>43450</v>
      </c>
      <c r="Q61" s="24">
        <f t="shared" si="3"/>
        <v>11475000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CANCELADA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43451</v>
      </c>
      <c r="D62" s="17">
        <f>+[1]DEPURADO!B56</f>
        <v>43451</v>
      </c>
      <c r="E62" s="19">
        <f>+[1]DEPURADO!C56</f>
        <v>44865</v>
      </c>
      <c r="F62" s="20" t="str">
        <f>+IF([1]DEPURADO!D56&gt;1,[1]DEPURADO!D56," ")</f>
        <v xml:space="preserve"> </v>
      </c>
      <c r="G62" s="21">
        <f>[1]DEPURADO!F56</f>
        <v>4550000</v>
      </c>
      <c r="H62" s="22">
        <v>0</v>
      </c>
      <c r="I62" s="22">
        <f>+[1]DEPURADO!M56+[1]DEPURADO!N56</f>
        <v>0</v>
      </c>
      <c r="J62" s="22">
        <f>+[1]DEPURADO!R56</f>
        <v>4550000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4550000</v>
      </c>
      <c r="O62" s="22">
        <f t="shared" si="2"/>
        <v>0</v>
      </c>
      <c r="P62" s="18">
        <f>IF([1]DEPURADO!H56&gt;1,0,[1]DEPURADO!B56)</f>
        <v>43451</v>
      </c>
      <c r="Q62" s="24">
        <f t="shared" si="3"/>
        <v>4550000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CANCELADA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43452</v>
      </c>
      <c r="D63" s="17">
        <f>+[1]DEPURADO!B57</f>
        <v>43452</v>
      </c>
      <c r="E63" s="19">
        <f>+[1]DEPURADO!C57</f>
        <v>44865</v>
      </c>
      <c r="F63" s="20" t="str">
        <f>+IF([1]DEPURADO!D57&gt;1,[1]DEPURADO!D57," ")</f>
        <v xml:space="preserve"> </v>
      </c>
      <c r="G63" s="21">
        <f>[1]DEPURADO!F57</f>
        <v>11475000</v>
      </c>
      <c r="H63" s="22">
        <v>0</v>
      </c>
      <c r="I63" s="22">
        <f>+[1]DEPURADO!M57+[1]DEPURADO!N57</f>
        <v>0</v>
      </c>
      <c r="J63" s="22">
        <f>+[1]DEPURADO!R57</f>
        <v>11475000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11475000</v>
      </c>
      <c r="O63" s="22">
        <f t="shared" si="2"/>
        <v>0</v>
      </c>
      <c r="P63" s="18">
        <f>IF([1]DEPURADO!H57&gt;1,0,[1]DEPURADO!B57)</f>
        <v>43452</v>
      </c>
      <c r="Q63" s="24">
        <f t="shared" si="3"/>
        <v>11475000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CANCELADA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43453</v>
      </c>
      <c r="D64" s="17">
        <f>+[1]DEPURADO!B58</f>
        <v>43453</v>
      </c>
      <c r="E64" s="19">
        <f>+[1]DEPURADO!C58</f>
        <v>44865</v>
      </c>
      <c r="F64" s="20" t="str">
        <f>+IF([1]DEPURADO!D58&gt;1,[1]DEPURADO!D58," ")</f>
        <v xml:space="preserve"> </v>
      </c>
      <c r="G64" s="21">
        <f>[1]DEPURADO!F58</f>
        <v>2800000</v>
      </c>
      <c r="H64" s="22">
        <v>0</v>
      </c>
      <c r="I64" s="22">
        <f>+[1]DEPURADO!M58+[1]DEPURADO!N58</f>
        <v>0</v>
      </c>
      <c r="J64" s="22">
        <f>+[1]DEPURADO!R58</f>
        <v>2800000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2800000</v>
      </c>
      <c r="O64" s="22">
        <f t="shared" si="2"/>
        <v>0</v>
      </c>
      <c r="P64" s="18">
        <f>IF([1]DEPURADO!H58&gt;1,0,[1]DEPURADO!B58)</f>
        <v>43453</v>
      </c>
      <c r="Q64" s="24">
        <f t="shared" si="3"/>
        <v>2800000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CANCELADA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43454</v>
      </c>
      <c r="D65" s="17">
        <f>+[1]DEPURADO!B59</f>
        <v>43454</v>
      </c>
      <c r="E65" s="19">
        <f>+[1]DEPURADO!C59</f>
        <v>44865</v>
      </c>
      <c r="F65" s="20" t="str">
        <f>+IF([1]DEPURADO!D59&gt;1,[1]DEPURADO!D59," ")</f>
        <v xml:space="preserve"> </v>
      </c>
      <c r="G65" s="21">
        <f>[1]DEPURADO!F59</f>
        <v>1700000</v>
      </c>
      <c r="H65" s="22">
        <v>0</v>
      </c>
      <c r="I65" s="22">
        <f>+[1]DEPURADO!M59+[1]DEPURADO!N59</f>
        <v>0</v>
      </c>
      <c r="J65" s="22">
        <f>+[1]DEPURADO!R59</f>
        <v>1700000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1700000</v>
      </c>
      <c r="O65" s="22">
        <f t="shared" si="2"/>
        <v>0</v>
      </c>
      <c r="P65" s="18">
        <f>IF([1]DEPURADO!H59&gt;1,0,[1]DEPURADO!B59)</f>
        <v>43454</v>
      </c>
      <c r="Q65" s="24">
        <f t="shared" si="3"/>
        <v>1700000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CANCELADA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43456</v>
      </c>
      <c r="D66" s="17">
        <f>+[1]DEPURADO!B60</f>
        <v>43456</v>
      </c>
      <c r="E66" s="19">
        <f>+[1]DEPURADO!C60</f>
        <v>44865</v>
      </c>
      <c r="F66" s="20" t="str">
        <f>+IF([1]DEPURADO!D60&gt;1,[1]DEPURADO!D60," ")</f>
        <v xml:space="preserve"> </v>
      </c>
      <c r="G66" s="21">
        <f>[1]DEPURADO!F60</f>
        <v>2184000</v>
      </c>
      <c r="H66" s="22">
        <v>0</v>
      </c>
      <c r="I66" s="22">
        <f>+[1]DEPURADO!M60+[1]DEPURADO!N60</f>
        <v>0</v>
      </c>
      <c r="J66" s="22">
        <f>+[1]DEPURADO!R60</f>
        <v>2184000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2184000</v>
      </c>
      <c r="O66" s="22">
        <f t="shared" si="2"/>
        <v>0</v>
      </c>
      <c r="P66" s="18">
        <f>IF([1]DEPURADO!H60&gt;1,0,[1]DEPURADO!B60)</f>
        <v>43456</v>
      </c>
      <c r="Q66" s="24">
        <f t="shared" si="3"/>
        <v>2184000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CANCELADA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43596</v>
      </c>
      <c r="D67" s="17">
        <f>+[1]DEPURADO!B61</f>
        <v>43596</v>
      </c>
      <c r="E67" s="19">
        <f>+[1]DEPURADO!C61</f>
        <v>44895</v>
      </c>
      <c r="F67" s="20" t="str">
        <f>+IF([1]DEPURADO!D61&gt;1,[1]DEPURADO!D61," ")</f>
        <v xml:space="preserve"> </v>
      </c>
      <c r="G67" s="21">
        <f>[1]DEPURADO!F61</f>
        <v>2184000</v>
      </c>
      <c r="H67" s="22">
        <v>0</v>
      </c>
      <c r="I67" s="22">
        <f>+[1]DEPURADO!M61+[1]DEPURADO!N61</f>
        <v>0</v>
      </c>
      <c r="J67" s="22">
        <f>+[1]DEPURADO!R61</f>
        <v>2184000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2184000</v>
      </c>
      <c r="O67" s="22">
        <f t="shared" si="2"/>
        <v>0</v>
      </c>
      <c r="P67" s="18">
        <f>IF([1]DEPURADO!H61&gt;1,0,[1]DEPURADO!B61)</f>
        <v>43596</v>
      </c>
      <c r="Q67" s="24">
        <f t="shared" si="3"/>
        <v>2184000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CANCELADA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43597</v>
      </c>
      <c r="D68" s="17">
        <f>+[1]DEPURADO!B62</f>
        <v>43597</v>
      </c>
      <c r="E68" s="19">
        <f>+[1]DEPURADO!C62</f>
        <v>44895</v>
      </c>
      <c r="F68" s="20" t="str">
        <f>+IF([1]DEPURADO!D62&gt;1,[1]DEPURADO!D62," ")</f>
        <v xml:space="preserve"> </v>
      </c>
      <c r="G68" s="21">
        <f>[1]DEPURADO!F62</f>
        <v>1020000</v>
      </c>
      <c r="H68" s="22">
        <v>0</v>
      </c>
      <c r="I68" s="22">
        <f>+[1]DEPURADO!M62+[1]DEPURADO!N62</f>
        <v>0</v>
      </c>
      <c r="J68" s="22">
        <f>+[1]DEPURADO!R62</f>
        <v>1020000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1020000</v>
      </c>
      <c r="O68" s="22">
        <f t="shared" si="2"/>
        <v>0</v>
      </c>
      <c r="P68" s="18">
        <f>IF([1]DEPURADO!H62&gt;1,0,[1]DEPURADO!B62)</f>
        <v>43597</v>
      </c>
      <c r="Q68" s="24">
        <f t="shared" si="3"/>
        <v>1020000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CANCELADA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43598</v>
      </c>
      <c r="D69" s="17">
        <f>+[1]DEPURADO!B63</f>
        <v>43598</v>
      </c>
      <c r="E69" s="19">
        <f>+[1]DEPURADO!C63</f>
        <v>44895</v>
      </c>
      <c r="F69" s="20" t="str">
        <f>+IF([1]DEPURADO!D63&gt;1,[1]DEPURADO!D63," ")</f>
        <v xml:space="preserve"> </v>
      </c>
      <c r="G69" s="21">
        <f>[1]DEPURADO!F63</f>
        <v>10200000</v>
      </c>
      <c r="H69" s="22">
        <v>0</v>
      </c>
      <c r="I69" s="22">
        <f>+[1]DEPURADO!M63+[1]DEPURADO!N63</f>
        <v>0</v>
      </c>
      <c r="J69" s="22">
        <f>+[1]DEPURADO!R63</f>
        <v>10200000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10200000</v>
      </c>
      <c r="O69" s="22">
        <f t="shared" si="2"/>
        <v>0</v>
      </c>
      <c r="P69" s="18">
        <f>IF([1]DEPURADO!H63&gt;1,0,[1]DEPURADO!B63)</f>
        <v>43598</v>
      </c>
      <c r="Q69" s="24">
        <f t="shared" si="3"/>
        <v>10200000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CANCELADA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43599</v>
      </c>
      <c r="D70" s="17">
        <f>+[1]DEPURADO!B64</f>
        <v>43599</v>
      </c>
      <c r="E70" s="19">
        <f>+[1]DEPURADO!C64</f>
        <v>44895</v>
      </c>
      <c r="F70" s="20" t="str">
        <f>+IF([1]DEPURADO!D64&gt;1,[1]DEPURADO!D64," ")</f>
        <v xml:space="preserve"> </v>
      </c>
      <c r="G70" s="21">
        <f>[1]DEPURADO!F64</f>
        <v>5824000</v>
      </c>
      <c r="H70" s="22">
        <v>0</v>
      </c>
      <c r="I70" s="22">
        <f>+[1]DEPURADO!M64+[1]DEPURADO!N64</f>
        <v>0</v>
      </c>
      <c r="J70" s="22">
        <f>+[1]DEPURADO!R64</f>
        <v>5824000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5824000</v>
      </c>
      <c r="O70" s="22">
        <f t="shared" si="2"/>
        <v>0</v>
      </c>
      <c r="P70" s="18">
        <f>IF([1]DEPURADO!H64&gt;1,0,[1]DEPURADO!B64)</f>
        <v>43599</v>
      </c>
      <c r="Q70" s="24">
        <f t="shared" si="3"/>
        <v>5824000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CANCELADA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43600</v>
      </c>
      <c r="D71" s="17">
        <f>+[1]DEPURADO!B65</f>
        <v>43600</v>
      </c>
      <c r="E71" s="19">
        <f>+[1]DEPURADO!C65</f>
        <v>44895</v>
      </c>
      <c r="F71" s="20" t="str">
        <f>+IF([1]DEPURADO!D65&gt;1,[1]DEPURADO!D65," ")</f>
        <v xml:space="preserve"> </v>
      </c>
      <c r="G71" s="21">
        <f>[1]DEPURADO!F65</f>
        <v>10200000</v>
      </c>
      <c r="H71" s="22">
        <v>0</v>
      </c>
      <c r="I71" s="22">
        <f>+[1]DEPURADO!M65+[1]DEPURADO!N65</f>
        <v>0</v>
      </c>
      <c r="J71" s="22">
        <f>+[1]DEPURADO!R65</f>
        <v>10200000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10200000</v>
      </c>
      <c r="O71" s="22">
        <f t="shared" si="2"/>
        <v>0</v>
      </c>
      <c r="P71" s="18">
        <f>IF([1]DEPURADO!H65&gt;1,0,[1]DEPURADO!B65)</f>
        <v>43600</v>
      </c>
      <c r="Q71" s="24">
        <f t="shared" si="3"/>
        <v>10200000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CANCELADA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43601</v>
      </c>
      <c r="D72" s="17">
        <f>+[1]DEPURADO!B66</f>
        <v>43601</v>
      </c>
      <c r="E72" s="19">
        <f>+[1]DEPURADO!C66</f>
        <v>44895</v>
      </c>
      <c r="F72" s="20" t="str">
        <f>+IF([1]DEPURADO!D66&gt;1,[1]DEPURADO!D66," ")</f>
        <v xml:space="preserve"> </v>
      </c>
      <c r="G72" s="21">
        <f>[1]DEPURADO!F66</f>
        <v>4550000</v>
      </c>
      <c r="H72" s="22">
        <v>0</v>
      </c>
      <c r="I72" s="22">
        <f>+[1]DEPURADO!M66+[1]DEPURADO!N66</f>
        <v>0</v>
      </c>
      <c r="J72" s="22">
        <f>+[1]DEPURADO!R66</f>
        <v>4550000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4550000</v>
      </c>
      <c r="O72" s="22">
        <f t="shared" si="2"/>
        <v>0</v>
      </c>
      <c r="P72" s="18">
        <f>IF([1]DEPURADO!H66&gt;1,0,[1]DEPURADO!B66)</f>
        <v>43601</v>
      </c>
      <c r="Q72" s="24">
        <f t="shared" si="3"/>
        <v>4550000</v>
      </c>
      <c r="R72" s="25">
        <f t="shared" si="4"/>
        <v>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CANCELADA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43602</v>
      </c>
      <c r="D73" s="17">
        <f>+[1]DEPURADO!B67</f>
        <v>43602</v>
      </c>
      <c r="E73" s="19">
        <f>+[1]DEPURADO!C67</f>
        <v>44895</v>
      </c>
      <c r="F73" s="20" t="str">
        <f>+IF([1]DEPURADO!D67&gt;1,[1]DEPURADO!D67," ")</f>
        <v xml:space="preserve"> </v>
      </c>
      <c r="G73" s="21">
        <f>[1]DEPURADO!F67</f>
        <v>2125000</v>
      </c>
      <c r="H73" s="22">
        <v>0</v>
      </c>
      <c r="I73" s="22">
        <f>+[1]DEPURADO!M67+[1]DEPURADO!N67</f>
        <v>0</v>
      </c>
      <c r="J73" s="22">
        <f>+[1]DEPURADO!R67</f>
        <v>2125000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2125000</v>
      </c>
      <c r="O73" s="22">
        <f t="shared" si="2"/>
        <v>0</v>
      </c>
      <c r="P73" s="18">
        <f>IF([1]DEPURADO!H67&gt;1,0,[1]DEPURADO!B67)</f>
        <v>43602</v>
      </c>
      <c r="Q73" s="24">
        <f t="shared" si="3"/>
        <v>2125000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CANCELADA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43603</v>
      </c>
      <c r="D74" s="17">
        <f>+[1]DEPURADO!B68</f>
        <v>43603</v>
      </c>
      <c r="E74" s="19">
        <f>+[1]DEPURADO!C68</f>
        <v>44895</v>
      </c>
      <c r="F74" s="20" t="str">
        <f>+IF([1]DEPURADO!D68&gt;1,[1]DEPURADO!D68," ")</f>
        <v xml:space="preserve"> </v>
      </c>
      <c r="G74" s="21">
        <f>[1]DEPURADO!F68</f>
        <v>700000</v>
      </c>
      <c r="H74" s="22">
        <v>0</v>
      </c>
      <c r="I74" s="22">
        <f>+[1]DEPURADO!M68+[1]DEPURADO!N68</f>
        <v>0</v>
      </c>
      <c r="J74" s="22">
        <f>+[1]DEPURADO!R68</f>
        <v>700000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700000</v>
      </c>
      <c r="O74" s="22">
        <f t="shared" si="2"/>
        <v>0</v>
      </c>
      <c r="P74" s="18">
        <f>IF([1]DEPURADO!H68&gt;1,0,[1]DEPURADO!B68)</f>
        <v>43603</v>
      </c>
      <c r="Q74" s="24">
        <f t="shared" si="3"/>
        <v>700000</v>
      </c>
      <c r="R74" s="25">
        <f t="shared" si="4"/>
        <v>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CANCELADA</v>
      </c>
      <c r="AJ74" s="26"/>
      <c r="AK74" s="27"/>
    </row>
    <row r="75" spans="1:37" s="28" customFormat="1">
      <c r="A75" s="17">
        <f t="shared" ref="A75:A111" si="7">+A74+1</f>
        <v>67</v>
      </c>
      <c r="B75" s="18" t="s">
        <v>44</v>
      </c>
      <c r="C75" s="17">
        <f>+[1]DEPURADO!A69</f>
        <v>43604</v>
      </c>
      <c r="D75" s="17">
        <f>+[1]DEPURADO!B69</f>
        <v>43604</v>
      </c>
      <c r="E75" s="19">
        <f>+[1]DEPURADO!C69</f>
        <v>44895</v>
      </c>
      <c r="F75" s="20" t="str">
        <f>+IF([1]DEPURADO!D69&gt;1,[1]DEPURADO!D69," ")</f>
        <v xml:space="preserve"> </v>
      </c>
      <c r="G75" s="21">
        <f>[1]DEPURADO!F69</f>
        <v>700000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700000</v>
      </c>
      <c r="L75" s="22">
        <v>0</v>
      </c>
      <c r="M75" s="22">
        <v>0</v>
      </c>
      <c r="N75" s="22">
        <f t="shared" si="1"/>
        <v>700000</v>
      </c>
      <c r="O75" s="22">
        <f t="shared" si="2"/>
        <v>0</v>
      </c>
      <c r="P75" s="18">
        <f>IF([1]DEPURADO!H69&gt;1,0,[1]DEPURADO!B69)</f>
        <v>43604</v>
      </c>
      <c r="Q75" s="24">
        <f t="shared" si="3"/>
        <v>700000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CANCELADA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43605</v>
      </c>
      <c r="D76" s="17">
        <f>+[1]DEPURADO!B70</f>
        <v>43605</v>
      </c>
      <c r="E76" s="19">
        <f>+[1]DEPURADO!C70</f>
        <v>44895</v>
      </c>
      <c r="F76" s="20" t="str">
        <f>+IF([1]DEPURADO!D70&gt;1,[1]DEPURADO!D70," ")</f>
        <v xml:space="preserve"> </v>
      </c>
      <c r="G76" s="21">
        <f>[1]DEPURADO!F70</f>
        <v>700000</v>
      </c>
      <c r="H76" s="22">
        <v>0</v>
      </c>
      <c r="I76" s="22">
        <f>+[1]DEPURADO!M70+[1]DEPURADO!N70</f>
        <v>0</v>
      </c>
      <c r="J76" s="22">
        <f>+[1]DEPURADO!R70</f>
        <v>700000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700000</v>
      </c>
      <c r="O76" s="22">
        <f t="shared" si="2"/>
        <v>0</v>
      </c>
      <c r="P76" s="18">
        <f>IF([1]DEPURADO!H70&gt;1,0,[1]DEPURADO!B70)</f>
        <v>43605</v>
      </c>
      <c r="Q76" s="24">
        <f t="shared" si="3"/>
        <v>700000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CANCELADA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43606</v>
      </c>
      <c r="D77" s="17">
        <f>+[1]DEPURADO!B71</f>
        <v>43606</v>
      </c>
      <c r="E77" s="19">
        <f>+[1]DEPURADO!C71</f>
        <v>44895</v>
      </c>
      <c r="F77" s="20" t="str">
        <f>+IF([1]DEPURADO!D71&gt;1,[1]DEPURADO!D71," ")</f>
        <v xml:space="preserve"> </v>
      </c>
      <c r="G77" s="21">
        <f>[1]DEPURADO!F71</f>
        <v>700000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700000</v>
      </c>
      <c r="L77" s="22">
        <v>0</v>
      </c>
      <c r="M77" s="22">
        <v>0</v>
      </c>
      <c r="N77" s="22">
        <f t="shared" ref="N77:N111" si="8">+SUM(J77:M77)</f>
        <v>700000</v>
      </c>
      <c r="O77" s="22">
        <f t="shared" ref="O77:O111" si="9">+G77-I77-N77</f>
        <v>0</v>
      </c>
      <c r="P77" s="18">
        <f>IF([1]DEPURADO!H71&gt;1,0,[1]DEPURADO!B71)</f>
        <v>43606</v>
      </c>
      <c r="Q77" s="24">
        <f t="shared" ref="Q77:Q111" si="10">+IF(P77&gt;0,G77,0)</f>
        <v>700000</v>
      </c>
      <c r="R77" s="25">
        <f t="shared" ref="R77:R111" si="11">IF(P77=0,G77,0)</f>
        <v>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11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11" si="13">+G77-I77-N77-R77-Z77-AC77-AE77-S77-U77</f>
        <v>0</v>
      </c>
      <c r="AH77" s="24">
        <v>0</v>
      </c>
      <c r="AI77" s="24" t="str">
        <f>+[1]DEPURADO!G71</f>
        <v>CANCELADA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43607</v>
      </c>
      <c r="D78" s="17">
        <f>+[1]DEPURADO!B72</f>
        <v>43607</v>
      </c>
      <c r="E78" s="19">
        <f>+[1]DEPURADO!C72</f>
        <v>44895</v>
      </c>
      <c r="F78" s="20" t="str">
        <f>+IF([1]DEPURADO!D72&gt;1,[1]DEPURADO!D72," ")</f>
        <v xml:space="preserve"> </v>
      </c>
      <c r="G78" s="21">
        <f>[1]DEPURADO!F72</f>
        <v>2800000</v>
      </c>
      <c r="H78" s="22">
        <v>0</v>
      </c>
      <c r="I78" s="22">
        <f>+[1]DEPURADO!M72+[1]DEPURADO!N72</f>
        <v>0</v>
      </c>
      <c r="J78" s="22">
        <f>+[1]DEPURADO!R72</f>
        <v>2800000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2800000</v>
      </c>
      <c r="O78" s="22">
        <f t="shared" si="9"/>
        <v>0</v>
      </c>
      <c r="P78" s="18">
        <f>IF([1]DEPURADO!H72&gt;1,0,[1]DEPURADO!B72)</f>
        <v>43607</v>
      </c>
      <c r="Q78" s="24">
        <f t="shared" si="10"/>
        <v>2800000</v>
      </c>
      <c r="R78" s="25">
        <f t="shared" si="11"/>
        <v>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CANCELADA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43744</v>
      </c>
      <c r="D79" s="17">
        <f>+[1]DEPURADO!B73</f>
        <v>43744</v>
      </c>
      <c r="E79" s="19">
        <f>+[1]DEPURADO!C73</f>
        <v>44926</v>
      </c>
      <c r="F79" s="20" t="str">
        <f>+IF([1]DEPURADO!D73&gt;1,[1]DEPURADO!D73," ")</f>
        <v xml:space="preserve"> </v>
      </c>
      <c r="G79" s="21">
        <f>[1]DEPURADO!F73</f>
        <v>2047500</v>
      </c>
      <c r="H79" s="22">
        <v>0</v>
      </c>
      <c r="I79" s="22">
        <f>+[1]DEPURADO!M73+[1]DEPURADO!N73</f>
        <v>0</v>
      </c>
      <c r="J79" s="22">
        <f>+[1]DEPURADO!R73</f>
        <v>2047500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2047500</v>
      </c>
      <c r="O79" s="22">
        <f t="shared" si="9"/>
        <v>0</v>
      </c>
      <c r="P79" s="18">
        <f>IF([1]DEPURADO!H73&gt;1,0,[1]DEPURADO!B73)</f>
        <v>43744</v>
      </c>
      <c r="Q79" s="24">
        <f t="shared" si="10"/>
        <v>2047500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CANCELADA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43745</v>
      </c>
      <c r="D80" s="17">
        <f>+[1]DEPURADO!B74</f>
        <v>43745</v>
      </c>
      <c r="E80" s="19">
        <f>+[1]DEPURADO!C74</f>
        <v>44926</v>
      </c>
      <c r="F80" s="20" t="str">
        <f>+IF([1]DEPURADO!D74&gt;1,[1]DEPURADO!D74," ")</f>
        <v xml:space="preserve"> </v>
      </c>
      <c r="G80" s="21">
        <f>[1]DEPURADO!F74</f>
        <v>1147500</v>
      </c>
      <c r="H80" s="22">
        <v>0</v>
      </c>
      <c r="I80" s="22">
        <f>+[1]DEPURADO!M74+[1]DEPURADO!N74</f>
        <v>0</v>
      </c>
      <c r="J80" s="22">
        <f>+[1]DEPURADO!R74</f>
        <v>1147500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1147500</v>
      </c>
      <c r="O80" s="22">
        <f t="shared" si="9"/>
        <v>0</v>
      </c>
      <c r="P80" s="18">
        <f>IF([1]DEPURADO!H74&gt;1,0,[1]DEPURADO!B74)</f>
        <v>43745</v>
      </c>
      <c r="Q80" s="24">
        <f t="shared" si="10"/>
        <v>1147500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CANCELADA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43746</v>
      </c>
      <c r="D81" s="17">
        <f>+[1]DEPURADO!B75</f>
        <v>43746</v>
      </c>
      <c r="E81" s="19">
        <f>+[1]DEPURADO!C75</f>
        <v>44926</v>
      </c>
      <c r="F81" s="20" t="str">
        <f>+IF([1]DEPURADO!D75&gt;1,[1]DEPURADO!D75," ")</f>
        <v xml:space="preserve"> </v>
      </c>
      <c r="G81" s="21">
        <f>[1]DEPURADO!F75</f>
        <v>860625</v>
      </c>
      <c r="H81" s="22">
        <v>0</v>
      </c>
      <c r="I81" s="22">
        <f>+[1]DEPURADO!M75+[1]DEPURADO!N75</f>
        <v>0</v>
      </c>
      <c r="J81" s="22">
        <f>+[1]DEPURADO!R75</f>
        <v>860625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860625</v>
      </c>
      <c r="O81" s="22">
        <f t="shared" si="9"/>
        <v>0</v>
      </c>
      <c r="P81" s="18">
        <f>IF([1]DEPURADO!H75&gt;1,0,[1]DEPURADO!B75)</f>
        <v>43746</v>
      </c>
      <c r="Q81" s="24">
        <f t="shared" si="10"/>
        <v>860625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CANCELADA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43747</v>
      </c>
      <c r="D82" s="17">
        <f>+[1]DEPURADO!B76</f>
        <v>43747</v>
      </c>
      <c r="E82" s="19">
        <f>+[1]DEPURADO!C76</f>
        <v>44926</v>
      </c>
      <c r="F82" s="20" t="str">
        <f>+IF([1]DEPURADO!D76&gt;1,[1]DEPURADO!D76," ")</f>
        <v xml:space="preserve"> </v>
      </c>
      <c r="G82" s="21">
        <f>[1]DEPURADO!F76</f>
        <v>5460000</v>
      </c>
      <c r="H82" s="22">
        <v>0</v>
      </c>
      <c r="I82" s="22">
        <f>+[1]DEPURADO!M76+[1]DEPURADO!N76</f>
        <v>0</v>
      </c>
      <c r="J82" s="22">
        <f>+[1]DEPURADO!R76</f>
        <v>5460000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5460000</v>
      </c>
      <c r="O82" s="22">
        <f t="shared" si="9"/>
        <v>0</v>
      </c>
      <c r="P82" s="18">
        <f>IF([1]DEPURADO!H76&gt;1,0,[1]DEPURADO!B76)</f>
        <v>43747</v>
      </c>
      <c r="Q82" s="24">
        <f t="shared" si="10"/>
        <v>5460000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CANCELADA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43748</v>
      </c>
      <c r="D83" s="17">
        <f>+[1]DEPURADO!B77</f>
        <v>43748</v>
      </c>
      <c r="E83" s="19">
        <f>+[1]DEPURADO!C77</f>
        <v>44926</v>
      </c>
      <c r="F83" s="20" t="str">
        <f>+IF([1]DEPURADO!D77&gt;1,[1]DEPURADO!D77," ")</f>
        <v xml:space="preserve"> </v>
      </c>
      <c r="G83" s="21">
        <f>[1]DEPURADO!F77</f>
        <v>860625</v>
      </c>
      <c r="H83" s="22">
        <v>0</v>
      </c>
      <c r="I83" s="22">
        <f>+[1]DEPURADO!M77+[1]DEPURADO!N77</f>
        <v>0</v>
      </c>
      <c r="J83" s="22">
        <f>+[1]DEPURADO!R77</f>
        <v>860625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860625</v>
      </c>
      <c r="O83" s="22">
        <f t="shared" si="9"/>
        <v>0</v>
      </c>
      <c r="P83" s="18">
        <f>IF([1]DEPURADO!H77&gt;1,0,[1]DEPURADO!B77)</f>
        <v>43748</v>
      </c>
      <c r="Q83" s="24">
        <f t="shared" si="10"/>
        <v>860625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CANCELADA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43749</v>
      </c>
      <c r="D84" s="17">
        <f>+[1]DEPURADO!B78</f>
        <v>43749</v>
      </c>
      <c r="E84" s="19">
        <f>+[1]DEPURADO!C78</f>
        <v>44926</v>
      </c>
      <c r="F84" s="20" t="str">
        <f>+IF([1]DEPURADO!D78&gt;1,[1]DEPURADO!D78," ")</f>
        <v xml:space="preserve"> </v>
      </c>
      <c r="G84" s="21">
        <f>[1]DEPURADO!F78</f>
        <v>4550000</v>
      </c>
      <c r="H84" s="22">
        <v>0</v>
      </c>
      <c r="I84" s="22">
        <f>+[1]DEPURADO!M78+[1]DEPURADO!N78</f>
        <v>0</v>
      </c>
      <c r="J84" s="22">
        <f>+[1]DEPURADO!R78</f>
        <v>4550000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4550000</v>
      </c>
      <c r="O84" s="22">
        <f t="shared" si="9"/>
        <v>0</v>
      </c>
      <c r="P84" s="18">
        <f>IF([1]DEPURADO!H78&gt;1,0,[1]DEPURADO!B78)</f>
        <v>43749</v>
      </c>
      <c r="Q84" s="24">
        <f t="shared" si="10"/>
        <v>4550000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CANCELADA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43750</v>
      </c>
      <c r="D85" s="17">
        <f>+[1]DEPURADO!B79</f>
        <v>43750</v>
      </c>
      <c r="E85" s="19">
        <f>+[1]DEPURADO!C79</f>
        <v>44926</v>
      </c>
      <c r="F85" s="20" t="str">
        <f>+IF([1]DEPURADO!D79&gt;1,[1]DEPURADO!D79," ")</f>
        <v xml:space="preserve"> </v>
      </c>
      <c r="G85" s="21">
        <f>[1]DEPURADO!F79</f>
        <v>3500000</v>
      </c>
      <c r="H85" s="22">
        <v>0</v>
      </c>
      <c r="I85" s="22">
        <f>+[1]DEPURADO!M79+[1]DEPURADO!N79</f>
        <v>0</v>
      </c>
      <c r="J85" s="22">
        <f>+[1]DEPURADO!R79</f>
        <v>3500000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3500000</v>
      </c>
      <c r="O85" s="22">
        <f t="shared" si="9"/>
        <v>0</v>
      </c>
      <c r="P85" s="18">
        <f>IF([1]DEPURADO!H79&gt;1,0,[1]DEPURADO!B79)</f>
        <v>43750</v>
      </c>
      <c r="Q85" s="24">
        <f t="shared" si="10"/>
        <v>3500000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CANCELADA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43751</v>
      </c>
      <c r="D86" s="17">
        <f>+[1]DEPURADO!B80</f>
        <v>43751</v>
      </c>
      <c r="E86" s="19">
        <f>+[1]DEPURADO!C80</f>
        <v>44926</v>
      </c>
      <c r="F86" s="20" t="str">
        <f>+IF([1]DEPURADO!D80&gt;1,[1]DEPURADO!D80," ")</f>
        <v xml:space="preserve"> </v>
      </c>
      <c r="G86" s="21">
        <f>[1]DEPURADO!F80</f>
        <v>1700000</v>
      </c>
      <c r="H86" s="22">
        <v>0</v>
      </c>
      <c r="I86" s="22">
        <f>+[1]DEPURADO!M80+[1]DEPURADO!N80</f>
        <v>0</v>
      </c>
      <c r="J86" s="22">
        <f>+[1]DEPURADO!R80</f>
        <v>1700000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1700000</v>
      </c>
      <c r="O86" s="22">
        <f t="shared" si="9"/>
        <v>0</v>
      </c>
      <c r="P86" s="18">
        <f>IF([1]DEPURADO!H80&gt;1,0,[1]DEPURADO!B80)</f>
        <v>43751</v>
      </c>
      <c r="Q86" s="24">
        <f t="shared" si="10"/>
        <v>1700000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CANCELADA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43752</v>
      </c>
      <c r="D87" s="17">
        <f>+[1]DEPURADO!B81</f>
        <v>43752</v>
      </c>
      <c r="E87" s="19">
        <f>+[1]DEPURADO!C81</f>
        <v>44926</v>
      </c>
      <c r="F87" s="20" t="str">
        <f>+IF([1]DEPURADO!D81&gt;1,[1]DEPURADO!D81," ")</f>
        <v xml:space="preserve"> </v>
      </c>
      <c r="G87" s="21">
        <f>[1]DEPURADO!F81</f>
        <v>700000</v>
      </c>
      <c r="H87" s="22">
        <v>0</v>
      </c>
      <c r="I87" s="22">
        <f>+[1]DEPURADO!M81+[1]DEPURADO!N81</f>
        <v>0</v>
      </c>
      <c r="J87" s="22">
        <f>+[1]DEPURADO!R81</f>
        <v>700000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700000</v>
      </c>
      <c r="O87" s="22">
        <f t="shared" si="9"/>
        <v>0</v>
      </c>
      <c r="P87" s="18">
        <f>IF([1]DEPURADO!H81&gt;1,0,[1]DEPURADO!B81)</f>
        <v>43752</v>
      </c>
      <c r="Q87" s="24">
        <f t="shared" si="10"/>
        <v>700000</v>
      </c>
      <c r="R87" s="25">
        <f t="shared" si="11"/>
        <v>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CANCELADA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43753</v>
      </c>
      <c r="D88" s="17">
        <f>+[1]DEPURADO!B82</f>
        <v>43753</v>
      </c>
      <c r="E88" s="19">
        <f>+[1]DEPURADO!C82</f>
        <v>44926</v>
      </c>
      <c r="F88" s="20" t="str">
        <f>+IF([1]DEPURADO!D82&gt;1,[1]DEPURADO!D82," ")</f>
        <v xml:space="preserve"> </v>
      </c>
      <c r="G88" s="21">
        <f>[1]DEPURADO!F82</f>
        <v>700000</v>
      </c>
      <c r="H88" s="22">
        <v>0</v>
      </c>
      <c r="I88" s="22">
        <f>+[1]DEPURADO!M82+[1]DEPURADO!N82</f>
        <v>0</v>
      </c>
      <c r="J88" s="22">
        <f>+[1]DEPURADO!R82</f>
        <v>700000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700000</v>
      </c>
      <c r="O88" s="22">
        <f t="shared" si="9"/>
        <v>0</v>
      </c>
      <c r="P88" s="18">
        <f>IF([1]DEPURADO!H82&gt;1,0,[1]DEPURADO!B82)</f>
        <v>43753</v>
      </c>
      <c r="Q88" s="24">
        <f t="shared" si="10"/>
        <v>700000</v>
      </c>
      <c r="R88" s="25">
        <f t="shared" si="11"/>
        <v>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CANCELADA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43754</v>
      </c>
      <c r="D89" s="17">
        <f>+[1]DEPURADO!B83</f>
        <v>43754</v>
      </c>
      <c r="E89" s="19">
        <f>+[1]DEPURADO!C83</f>
        <v>44926</v>
      </c>
      <c r="F89" s="20" t="str">
        <f>+IF([1]DEPURADO!D83&gt;1,[1]DEPURADO!D83," ")</f>
        <v xml:space="preserve"> </v>
      </c>
      <c r="G89" s="21">
        <f>[1]DEPURADO!F83</f>
        <v>700000</v>
      </c>
      <c r="H89" s="22">
        <v>0</v>
      </c>
      <c r="I89" s="22">
        <f>+[1]DEPURADO!M83+[1]DEPURADO!N83</f>
        <v>0</v>
      </c>
      <c r="J89" s="22">
        <f>+[1]DEPURADO!R83</f>
        <v>700000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700000</v>
      </c>
      <c r="O89" s="22">
        <f t="shared" si="9"/>
        <v>0</v>
      </c>
      <c r="P89" s="18">
        <f>IF([1]DEPURADO!H83&gt;1,0,[1]DEPURADO!B83)</f>
        <v>43754</v>
      </c>
      <c r="Q89" s="24">
        <f t="shared" si="10"/>
        <v>700000</v>
      </c>
      <c r="R89" s="25">
        <f t="shared" si="11"/>
        <v>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CANCELADA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43755</v>
      </c>
      <c r="D90" s="17">
        <f>+[1]DEPURADO!B84</f>
        <v>43755</v>
      </c>
      <c r="E90" s="19">
        <f>+[1]DEPURADO!C84</f>
        <v>44926</v>
      </c>
      <c r="F90" s="20" t="str">
        <f>+IF([1]DEPURADO!D84&gt;1,[1]DEPURADO!D84," ")</f>
        <v xml:space="preserve"> </v>
      </c>
      <c r="G90" s="21">
        <f>[1]DEPURADO!F84</f>
        <v>700000</v>
      </c>
      <c r="H90" s="22">
        <v>0</v>
      </c>
      <c r="I90" s="22">
        <f>+[1]DEPURADO!M84+[1]DEPURADO!N84</f>
        <v>0</v>
      </c>
      <c r="J90" s="22">
        <f>+[1]DEPURADO!R84</f>
        <v>700000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700000</v>
      </c>
      <c r="O90" s="22">
        <f t="shared" si="9"/>
        <v>0</v>
      </c>
      <c r="P90" s="18">
        <f>IF([1]DEPURADO!H84&gt;1,0,[1]DEPURADO!B84)</f>
        <v>43755</v>
      </c>
      <c r="Q90" s="24">
        <f t="shared" si="10"/>
        <v>700000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CANCELADA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43756</v>
      </c>
      <c r="D91" s="17">
        <f>+[1]DEPURADO!B85</f>
        <v>43756</v>
      </c>
      <c r="E91" s="19">
        <f>+[1]DEPURADO!C85</f>
        <v>44926</v>
      </c>
      <c r="F91" s="20" t="str">
        <f>+IF([1]DEPURADO!D85&gt;1,[1]DEPURADO!D85," ")</f>
        <v xml:space="preserve"> </v>
      </c>
      <c r="G91" s="21">
        <f>[1]DEPURADO!F85</f>
        <v>700000</v>
      </c>
      <c r="H91" s="22">
        <v>0</v>
      </c>
      <c r="I91" s="22">
        <f>+[1]DEPURADO!M85+[1]DEPURADO!N85</f>
        <v>0</v>
      </c>
      <c r="J91" s="22">
        <f>+[1]DEPURADO!R85</f>
        <v>700000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700000</v>
      </c>
      <c r="O91" s="22">
        <f t="shared" si="9"/>
        <v>0</v>
      </c>
      <c r="P91" s="18">
        <f>IF([1]DEPURADO!H85&gt;1,0,[1]DEPURADO!B85)</f>
        <v>43756</v>
      </c>
      <c r="Q91" s="24">
        <f t="shared" si="10"/>
        <v>700000</v>
      </c>
      <c r="R91" s="25">
        <f t="shared" si="11"/>
        <v>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CANCELADA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43891</v>
      </c>
      <c r="D92" s="17">
        <f>+[1]DEPURADO!B86</f>
        <v>43891</v>
      </c>
      <c r="E92" s="19">
        <f>+[1]DEPURADO!C86</f>
        <v>44957</v>
      </c>
      <c r="F92" s="20" t="str">
        <f>+IF([1]DEPURADO!D86&gt;1,[1]DEPURADO!D86," ")</f>
        <v xml:space="preserve"> </v>
      </c>
      <c r="G92" s="21">
        <f>[1]DEPURADO!F86</f>
        <v>11475000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11475000</v>
      </c>
      <c r="P92" s="18">
        <f>IF([1]DEPURADO!H86&gt;1,0,[1]DEPURADO!B86)</f>
        <v>43891</v>
      </c>
      <c r="Q92" s="24">
        <f t="shared" si="10"/>
        <v>11475000</v>
      </c>
      <c r="R92" s="25">
        <f t="shared" si="11"/>
        <v>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11475000</v>
      </c>
      <c r="AH92" s="24">
        <v>0</v>
      </c>
      <c r="AI92" s="24" t="str">
        <f>+[1]DEPURADO!G86</f>
        <v>SALDO A FAVOR DEL PRESTADOR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43892</v>
      </c>
      <c r="D93" s="17">
        <f>+[1]DEPURADO!B87</f>
        <v>43892</v>
      </c>
      <c r="E93" s="19">
        <f>+[1]DEPURADO!C87</f>
        <v>44957</v>
      </c>
      <c r="F93" s="20" t="str">
        <f>+IF([1]DEPURADO!D87&gt;1,[1]DEPURADO!D87," ")</f>
        <v xml:space="preserve"> </v>
      </c>
      <c r="G93" s="21">
        <f>[1]DEPURADO!F87</f>
        <v>72800000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72800000</v>
      </c>
      <c r="P93" s="18">
        <f>IF([1]DEPURADO!H87&gt;1,0,[1]DEPURADO!B87)</f>
        <v>43892</v>
      </c>
      <c r="Q93" s="24">
        <f t="shared" si="10"/>
        <v>72800000</v>
      </c>
      <c r="R93" s="25">
        <f t="shared" si="11"/>
        <v>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72800000</v>
      </c>
      <c r="AH93" s="24">
        <v>0</v>
      </c>
      <c r="AI93" s="24" t="str">
        <f>+[1]DEPURADO!G87</f>
        <v>SALDO A FAVOR DEL PRESTADOR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43894</v>
      </c>
      <c r="D94" s="17">
        <f>+[1]DEPURADO!B88</f>
        <v>43894</v>
      </c>
      <c r="E94" s="19">
        <f>+[1]DEPURADO!C88</f>
        <v>44957</v>
      </c>
      <c r="F94" s="20" t="str">
        <f>+IF([1]DEPURADO!D88&gt;1,[1]DEPURADO!D88," ")</f>
        <v xml:space="preserve"> </v>
      </c>
      <c r="G94" s="21">
        <f>[1]DEPURADO!F88</f>
        <v>2800000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2800000</v>
      </c>
      <c r="P94" s="18">
        <f>IF([1]DEPURADO!H88&gt;1,0,[1]DEPURADO!B88)</f>
        <v>43894</v>
      </c>
      <c r="Q94" s="24">
        <f t="shared" si="10"/>
        <v>2800000</v>
      </c>
      <c r="R94" s="25">
        <f t="shared" si="11"/>
        <v>0</v>
      </c>
      <c r="S94" s="25">
        <f>+[1]DEPURADO!J88</f>
        <v>0</v>
      </c>
      <c r="T94" s="17" t="s">
        <v>45</v>
      </c>
      <c r="U94" s="25">
        <f>+[1]DEPURADO!I88</f>
        <v>2800000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EN REVISION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43895</v>
      </c>
      <c r="D95" s="17">
        <f>+[1]DEPURADO!B89</f>
        <v>43895</v>
      </c>
      <c r="E95" s="19">
        <f>+[1]DEPURADO!C89</f>
        <v>44957</v>
      </c>
      <c r="F95" s="20" t="str">
        <f>+IF([1]DEPURADO!D89&gt;1,[1]DEPURADO!D89," ")</f>
        <v xml:space="preserve"> </v>
      </c>
      <c r="G95" s="21">
        <f>[1]DEPURADO!F89</f>
        <v>2125000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2125000</v>
      </c>
      <c r="P95" s="18">
        <f>IF([1]DEPURADO!H89&gt;1,0,[1]DEPURADO!B89)</f>
        <v>43895</v>
      </c>
      <c r="Q95" s="24">
        <f t="shared" si="10"/>
        <v>2125000</v>
      </c>
      <c r="R95" s="25">
        <f t="shared" si="11"/>
        <v>0</v>
      </c>
      <c r="S95" s="25">
        <f>+[1]DEPURADO!J89</f>
        <v>0</v>
      </c>
      <c r="T95" s="17" t="s">
        <v>45</v>
      </c>
      <c r="U95" s="25">
        <f>+[1]DEPURADO!I89</f>
        <v>2125000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EN REVISION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43896</v>
      </c>
      <c r="D96" s="17">
        <f>+[1]DEPURADO!B90</f>
        <v>43896</v>
      </c>
      <c r="E96" s="19">
        <f>+[1]DEPURADO!C90</f>
        <v>44957</v>
      </c>
      <c r="F96" s="20" t="str">
        <f>+IF([1]DEPURADO!D90&gt;1,[1]DEPURADO!D90," ")</f>
        <v xml:space="preserve"> </v>
      </c>
      <c r="G96" s="21">
        <f>[1]DEPURADO!F90</f>
        <v>700000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700000</v>
      </c>
      <c r="P96" s="18">
        <f>IF([1]DEPURADO!H90&gt;1,0,[1]DEPURADO!B90)</f>
        <v>43896</v>
      </c>
      <c r="Q96" s="24">
        <f t="shared" si="10"/>
        <v>700000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700000</v>
      </c>
      <c r="AH96" s="24">
        <v>0</v>
      </c>
      <c r="AI96" s="24" t="str">
        <f>+[1]DEPURADO!G90</f>
        <v>SALDO A FAVOR DEL PRESTADOR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43897</v>
      </c>
      <c r="D97" s="17">
        <f>+[1]DEPURADO!B91</f>
        <v>43897</v>
      </c>
      <c r="E97" s="19">
        <f>+[1]DEPURADO!C91</f>
        <v>44957</v>
      </c>
      <c r="F97" s="20" t="str">
        <f>+IF([1]DEPURADO!D91&gt;1,[1]DEPURADO!D91," ")</f>
        <v xml:space="preserve"> </v>
      </c>
      <c r="G97" s="21">
        <f>[1]DEPURADO!F91</f>
        <v>700000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700000</v>
      </c>
      <c r="P97" s="18">
        <f>IF([1]DEPURADO!H91&gt;1,0,[1]DEPURADO!B91)</f>
        <v>43897</v>
      </c>
      <c r="Q97" s="24">
        <f t="shared" si="10"/>
        <v>700000</v>
      </c>
      <c r="R97" s="25">
        <f t="shared" si="11"/>
        <v>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700000</v>
      </c>
      <c r="AH97" s="24">
        <v>0</v>
      </c>
      <c r="AI97" s="24" t="str">
        <f>+[1]DEPURADO!G91</f>
        <v>SALDO A FAVOR DEL PRESTADOR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43898</v>
      </c>
      <c r="D98" s="17">
        <f>+[1]DEPURADO!B92</f>
        <v>43898</v>
      </c>
      <c r="E98" s="19">
        <f>+[1]DEPURADO!C92</f>
        <v>44957</v>
      </c>
      <c r="F98" s="20" t="str">
        <f>+IF([1]DEPURADO!D92&gt;1,[1]DEPURADO!D92," ")</f>
        <v xml:space="preserve"> </v>
      </c>
      <c r="G98" s="21">
        <f>[1]DEPURADO!F92</f>
        <v>700000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700000</v>
      </c>
      <c r="P98" s="18">
        <f>IF([1]DEPURADO!H92&gt;1,0,[1]DEPURADO!B92)</f>
        <v>43898</v>
      </c>
      <c r="Q98" s="24">
        <f t="shared" si="10"/>
        <v>700000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700000</v>
      </c>
      <c r="AH98" s="24">
        <v>0</v>
      </c>
      <c r="AI98" s="24" t="str">
        <f>+[1]DEPURADO!G92</f>
        <v>SALDO A FAVOR DEL PRESTADOR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43899</v>
      </c>
      <c r="D99" s="17">
        <f>+[1]DEPURADO!B93</f>
        <v>43899</v>
      </c>
      <c r="E99" s="19">
        <f>+[1]DEPURADO!C93</f>
        <v>44957</v>
      </c>
      <c r="F99" s="20" t="str">
        <f>+IF([1]DEPURADO!D93&gt;1,[1]DEPURADO!D93," ")</f>
        <v xml:space="preserve"> </v>
      </c>
      <c r="G99" s="21">
        <f>[1]DEPURADO!F93</f>
        <v>15300000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15300000</v>
      </c>
      <c r="P99" s="18">
        <f>IF([1]DEPURADO!H93&gt;1,0,[1]DEPURADO!B93)</f>
        <v>43899</v>
      </c>
      <c r="Q99" s="24">
        <f t="shared" si="10"/>
        <v>15300000</v>
      </c>
      <c r="R99" s="25">
        <f t="shared" si="11"/>
        <v>0</v>
      </c>
      <c r="S99" s="25">
        <f>+[1]DEPURADO!J93</f>
        <v>0</v>
      </c>
      <c r="T99" s="17" t="s">
        <v>45</v>
      </c>
      <c r="U99" s="25">
        <f>+[1]DEPURADO!I93</f>
        <v>15300000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EN REVISION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43900</v>
      </c>
      <c r="D100" s="17">
        <f>+[1]DEPURADO!B94</f>
        <v>43900</v>
      </c>
      <c r="E100" s="19">
        <f>+[1]DEPURADO!C94</f>
        <v>44957</v>
      </c>
      <c r="F100" s="20" t="str">
        <f>+IF([1]DEPURADO!D94&gt;1,[1]DEPURADO!D94," ")</f>
        <v xml:space="preserve"> </v>
      </c>
      <c r="G100" s="21">
        <f>[1]DEPURADO!F94</f>
        <v>11475000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11475000</v>
      </c>
      <c r="P100" s="18">
        <f>IF([1]DEPURADO!H94&gt;1,0,[1]DEPURADO!B94)</f>
        <v>43900</v>
      </c>
      <c r="Q100" s="24">
        <f t="shared" si="10"/>
        <v>11475000</v>
      </c>
      <c r="R100" s="25">
        <f t="shared" si="11"/>
        <v>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11475000</v>
      </c>
      <c r="AH100" s="24">
        <v>0</v>
      </c>
      <c r="AI100" s="24" t="str">
        <f>+[1]DEPURADO!G94</f>
        <v>SALDO A FAVOR DEL PRESTADOR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44038</v>
      </c>
      <c r="D101" s="17">
        <f>+[1]DEPURADO!B95</f>
        <v>44038</v>
      </c>
      <c r="E101" s="19">
        <f>+[1]DEPURADO!C95</f>
        <v>44985</v>
      </c>
      <c r="F101" s="20" t="str">
        <f>+IF([1]DEPURADO!D95&gt;1,[1]DEPURADO!D95," ")</f>
        <v xml:space="preserve"> </v>
      </c>
      <c r="G101" s="21">
        <f>[1]DEPURADO!F95</f>
        <v>25200000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25200000</v>
      </c>
      <c r="P101" s="18">
        <f>IF([1]DEPURADO!H95&gt;1,0,[1]DEPURADO!B95)</f>
        <v>44038</v>
      </c>
      <c r="Q101" s="24">
        <f t="shared" si="10"/>
        <v>25200000</v>
      </c>
      <c r="R101" s="25">
        <f t="shared" si="11"/>
        <v>0</v>
      </c>
      <c r="S101" s="25">
        <f>+[1]DEPURADO!J95</f>
        <v>0</v>
      </c>
      <c r="T101" s="17" t="s">
        <v>45</v>
      </c>
      <c r="U101" s="25">
        <f>+[1]DEPURADO!I95</f>
        <v>25200000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EN REVISION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44039</v>
      </c>
      <c r="D102" s="17">
        <f>+[1]DEPURADO!B96</f>
        <v>44039</v>
      </c>
      <c r="E102" s="19">
        <f>+[1]DEPURADO!C96</f>
        <v>44985</v>
      </c>
      <c r="F102" s="20" t="str">
        <f>+IF([1]DEPURADO!D96&gt;1,[1]DEPURADO!D96," ")</f>
        <v xml:space="preserve"> </v>
      </c>
      <c r="G102" s="21">
        <f>[1]DEPURADO!F96</f>
        <v>13600000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13600000</v>
      </c>
      <c r="P102" s="18">
        <f>IF([1]DEPURADO!H96&gt;1,0,[1]DEPURADO!B96)</f>
        <v>44039</v>
      </c>
      <c r="Q102" s="24">
        <f t="shared" si="10"/>
        <v>13600000</v>
      </c>
      <c r="R102" s="25">
        <f t="shared" si="11"/>
        <v>0</v>
      </c>
      <c r="S102" s="25">
        <f>+[1]DEPURADO!J96</f>
        <v>0</v>
      </c>
      <c r="T102" s="17" t="s">
        <v>45</v>
      </c>
      <c r="U102" s="25">
        <f>+[1]DEPURADO!I96</f>
        <v>13600000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EN REVISION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44040</v>
      </c>
      <c r="D103" s="17">
        <f>+[1]DEPURADO!B97</f>
        <v>44040</v>
      </c>
      <c r="E103" s="19">
        <f>+[1]DEPURADO!C97</f>
        <v>44985</v>
      </c>
      <c r="F103" s="20" t="str">
        <f>+IF([1]DEPURADO!D97&gt;1,[1]DEPURADO!D97," ")</f>
        <v xml:space="preserve"> </v>
      </c>
      <c r="G103" s="21">
        <f>[1]DEPURADO!F97</f>
        <v>10200000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10200000</v>
      </c>
      <c r="P103" s="18">
        <f>IF([1]DEPURADO!H97&gt;1,0,[1]DEPURADO!B97)</f>
        <v>44040</v>
      </c>
      <c r="Q103" s="24">
        <f t="shared" si="10"/>
        <v>10200000</v>
      </c>
      <c r="R103" s="25">
        <f t="shared" si="11"/>
        <v>0</v>
      </c>
      <c r="S103" s="25">
        <f>+[1]DEPURADO!J97</f>
        <v>0</v>
      </c>
      <c r="T103" s="17" t="s">
        <v>45</v>
      </c>
      <c r="U103" s="25">
        <f>+[1]DEPURADO!I97</f>
        <v>10200000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EN REVISION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44041</v>
      </c>
      <c r="D104" s="17">
        <f>+[1]DEPURADO!B98</f>
        <v>44041</v>
      </c>
      <c r="E104" s="19">
        <f>+[1]DEPURADO!C98</f>
        <v>44985</v>
      </c>
      <c r="F104" s="20" t="str">
        <f>+IF([1]DEPURADO!D98&gt;1,[1]DEPURADO!D98," ")</f>
        <v xml:space="preserve"> </v>
      </c>
      <c r="G104" s="21">
        <f>[1]DEPURADO!F98</f>
        <v>67200000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67200000</v>
      </c>
      <c r="P104" s="18">
        <f>IF([1]DEPURADO!H98&gt;1,0,[1]DEPURADO!B98)</f>
        <v>44041</v>
      </c>
      <c r="Q104" s="24">
        <f t="shared" si="10"/>
        <v>67200000</v>
      </c>
      <c r="R104" s="25">
        <f t="shared" si="11"/>
        <v>0</v>
      </c>
      <c r="S104" s="25">
        <f>+[1]DEPURADO!J98</f>
        <v>0</v>
      </c>
      <c r="T104" s="17" t="s">
        <v>45</v>
      </c>
      <c r="U104" s="25">
        <f>+[1]DEPURADO!I98</f>
        <v>67200000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EN REVISION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44042</v>
      </c>
      <c r="D105" s="17">
        <f>+[1]DEPURADO!B99</f>
        <v>44042</v>
      </c>
      <c r="E105" s="19">
        <f>+[1]DEPURADO!C99</f>
        <v>44985</v>
      </c>
      <c r="F105" s="20" t="str">
        <f>+IF([1]DEPURADO!D99&gt;1,[1]DEPURADO!D99," ")</f>
        <v xml:space="preserve"> </v>
      </c>
      <c r="G105" s="21">
        <f>[1]DEPURADO!F99</f>
        <v>10200000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10200000</v>
      </c>
      <c r="P105" s="18">
        <f>IF([1]DEPURADO!H99&gt;1,0,[1]DEPURADO!B99)</f>
        <v>44042</v>
      </c>
      <c r="Q105" s="24">
        <f t="shared" si="10"/>
        <v>10200000</v>
      </c>
      <c r="R105" s="25">
        <f t="shared" si="11"/>
        <v>0</v>
      </c>
      <c r="S105" s="25">
        <f>+[1]DEPURADO!J99</f>
        <v>0</v>
      </c>
      <c r="T105" s="17" t="s">
        <v>45</v>
      </c>
      <c r="U105" s="25">
        <f>+[1]DEPURADO!I99</f>
        <v>10200000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EN REVISION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44043</v>
      </c>
      <c r="D106" s="17">
        <f>+[1]DEPURADO!B100</f>
        <v>44043</v>
      </c>
      <c r="E106" s="19">
        <f>+[1]DEPURADO!C100</f>
        <v>44985</v>
      </c>
      <c r="F106" s="20" t="str">
        <f>+IF([1]DEPURADO!D100&gt;1,[1]DEPURADO!D100," ")</f>
        <v xml:space="preserve"> </v>
      </c>
      <c r="G106" s="21">
        <f>[1]DEPURADO!F100</f>
        <v>4200000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4200000</v>
      </c>
      <c r="P106" s="18">
        <f>IF([1]DEPURADO!H100&gt;1,0,[1]DEPURADO!B100)</f>
        <v>44043</v>
      </c>
      <c r="Q106" s="24">
        <f t="shared" si="10"/>
        <v>4200000</v>
      </c>
      <c r="R106" s="25">
        <f t="shared" si="11"/>
        <v>0</v>
      </c>
      <c r="S106" s="25">
        <f>+[1]DEPURADO!J100</f>
        <v>0</v>
      </c>
      <c r="T106" s="17" t="s">
        <v>45</v>
      </c>
      <c r="U106" s="25">
        <f>+[1]DEPURADO!I100</f>
        <v>4200000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EN REVISION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44044</v>
      </c>
      <c r="D107" s="17">
        <f>+[1]DEPURADO!B101</f>
        <v>44044</v>
      </c>
      <c r="E107" s="19">
        <f>+[1]DEPURADO!C101</f>
        <v>44985</v>
      </c>
      <c r="F107" s="20" t="str">
        <f>+IF([1]DEPURADO!D101&gt;1,[1]DEPURADO!D101," ")</f>
        <v xml:space="preserve"> </v>
      </c>
      <c r="G107" s="21">
        <f>[1]DEPURADO!F101</f>
        <v>1700000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1700000</v>
      </c>
      <c r="P107" s="18">
        <f>IF([1]DEPURADO!H101&gt;1,0,[1]DEPURADO!B101)</f>
        <v>44044</v>
      </c>
      <c r="Q107" s="24">
        <f t="shared" si="10"/>
        <v>1700000</v>
      </c>
      <c r="R107" s="25">
        <f t="shared" si="11"/>
        <v>0</v>
      </c>
      <c r="S107" s="25">
        <f>+[1]DEPURADO!J101</f>
        <v>0</v>
      </c>
      <c r="T107" s="17" t="s">
        <v>45</v>
      </c>
      <c r="U107" s="25">
        <f>+[1]DEPURADO!I101</f>
        <v>1700000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EN REVISION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44045</v>
      </c>
      <c r="D108" s="17">
        <f>+[1]DEPURADO!B102</f>
        <v>44045</v>
      </c>
      <c r="E108" s="19">
        <f>+[1]DEPURADO!C102</f>
        <v>44985</v>
      </c>
      <c r="F108" s="20" t="str">
        <f>+IF([1]DEPURADO!D102&gt;1,[1]DEPURADO!D102," ")</f>
        <v xml:space="preserve"> </v>
      </c>
      <c r="G108" s="21">
        <f>[1]DEPURADO!F102</f>
        <v>700000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700000</v>
      </c>
      <c r="P108" s="18">
        <f>IF([1]DEPURADO!H102&gt;1,0,[1]DEPURADO!B102)</f>
        <v>44045</v>
      </c>
      <c r="Q108" s="24">
        <f t="shared" si="10"/>
        <v>700000</v>
      </c>
      <c r="R108" s="25">
        <f t="shared" si="11"/>
        <v>0</v>
      </c>
      <c r="S108" s="25">
        <f>+[1]DEPURADO!J102</f>
        <v>0</v>
      </c>
      <c r="T108" s="17" t="s">
        <v>45</v>
      </c>
      <c r="U108" s="25">
        <f>+[1]DEPURADO!I102</f>
        <v>700000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EN REVISION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44046</v>
      </c>
      <c r="D109" s="17">
        <f>+[1]DEPURADO!B103</f>
        <v>44046</v>
      </c>
      <c r="E109" s="19">
        <f>+[1]DEPURADO!C103</f>
        <v>44985</v>
      </c>
      <c r="F109" s="20" t="str">
        <f>+IF([1]DEPURADO!D103&gt;1,[1]DEPURADO!D103," ")</f>
        <v xml:space="preserve"> </v>
      </c>
      <c r="G109" s="21">
        <f>[1]DEPURADO!F103</f>
        <v>700000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700000</v>
      </c>
      <c r="P109" s="18">
        <f>IF([1]DEPURADO!H103&gt;1,0,[1]DEPURADO!B103)</f>
        <v>44046</v>
      </c>
      <c r="Q109" s="24">
        <f t="shared" si="10"/>
        <v>700000</v>
      </c>
      <c r="R109" s="25">
        <f t="shared" si="11"/>
        <v>0</v>
      </c>
      <c r="S109" s="25">
        <f>+[1]DEPURADO!J103</f>
        <v>0</v>
      </c>
      <c r="T109" s="17" t="s">
        <v>45</v>
      </c>
      <c r="U109" s="25">
        <f>+[1]DEPURADO!I103</f>
        <v>700000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EN REVISION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44047</v>
      </c>
      <c r="D110" s="17">
        <f>+[1]DEPURADO!B104</f>
        <v>44047</v>
      </c>
      <c r="E110" s="19">
        <f>+[1]DEPURADO!C104</f>
        <v>44985</v>
      </c>
      <c r="F110" s="20" t="str">
        <f>+IF([1]DEPURADO!D104&gt;1,[1]DEPURADO!D104," ")</f>
        <v xml:space="preserve"> </v>
      </c>
      <c r="G110" s="21">
        <f>[1]DEPURADO!F104</f>
        <v>2800000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2800000</v>
      </c>
      <c r="P110" s="18">
        <f>IF([1]DEPURADO!H104&gt;1,0,[1]DEPURADO!B104)</f>
        <v>44047</v>
      </c>
      <c r="Q110" s="24">
        <f t="shared" si="10"/>
        <v>2800000</v>
      </c>
      <c r="R110" s="25">
        <f t="shared" si="11"/>
        <v>0</v>
      </c>
      <c r="S110" s="25">
        <f>+[1]DEPURADO!J104</f>
        <v>0</v>
      </c>
      <c r="T110" s="17" t="s">
        <v>45</v>
      </c>
      <c r="U110" s="25">
        <f>+[1]DEPURADO!I104</f>
        <v>2800000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EN REVISION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41933</v>
      </c>
      <c r="D111" s="17">
        <f>+[1]DEPURADO!B105</f>
        <v>41933</v>
      </c>
      <c r="E111" s="19">
        <f>+[1]DEPURADO!C105</f>
        <v>0</v>
      </c>
      <c r="F111" s="20" t="str">
        <f>+IF([1]DEPURADO!D105&gt;1,[1]DEPURADO!D105," ")</f>
        <v xml:space="preserve"> </v>
      </c>
      <c r="G111" s="21">
        <f>[1]DEPURADO!F105</f>
        <v>6063067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6063067</v>
      </c>
      <c r="P111" s="18">
        <f>IF([1]DEPURADO!H105&gt;1,0,[1]DEPURADO!B105)</f>
        <v>0</v>
      </c>
      <c r="Q111" s="24">
        <f t="shared" si="10"/>
        <v>0</v>
      </c>
      <c r="R111" s="25">
        <f t="shared" si="11"/>
        <v>6063067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NO RADICADA</v>
      </c>
      <c r="AJ111" s="26"/>
      <c r="AK111" s="27"/>
    </row>
    <row r="112" spans="1:37">
      <c r="A112" s="43" t="s">
        <v>46</v>
      </c>
      <c r="B112" s="43"/>
      <c r="C112" s="43"/>
      <c r="D112" s="43"/>
      <c r="E112" s="43"/>
      <c r="F112" s="43"/>
      <c r="G112" s="29">
        <f>SUM(G9:G111)</f>
        <v>989555710</v>
      </c>
      <c r="H112" s="29">
        <f>SUM(H9:H111)</f>
        <v>0</v>
      </c>
      <c r="I112" s="29">
        <f>SUM(I9:I111)</f>
        <v>0</v>
      </c>
      <c r="J112" s="29">
        <f>SUM(J9:J111)</f>
        <v>173242465</v>
      </c>
      <c r="K112" s="29">
        <f>SUM(K9:K111)</f>
        <v>9339972</v>
      </c>
      <c r="L112" s="29">
        <f>SUM(L9:L111)</f>
        <v>0</v>
      </c>
      <c r="M112" s="29">
        <f>SUM(M9:M111)</f>
        <v>0</v>
      </c>
      <c r="N112" s="29">
        <f>SUM(N9:N111)</f>
        <v>182582437</v>
      </c>
      <c r="O112" s="29">
        <f>SUM(O9:O111)</f>
        <v>806973273</v>
      </c>
      <c r="P112" s="29"/>
      <c r="Q112" s="29">
        <f>SUM(Q9:Q111)</f>
        <v>467472772</v>
      </c>
      <c r="R112" s="29">
        <f>SUM(R9:R111)</f>
        <v>522082938</v>
      </c>
      <c r="S112" s="29">
        <f>SUM(S9:S111)</f>
        <v>0</v>
      </c>
      <c r="T112" s="30"/>
      <c r="U112" s="29">
        <f>SUM(U9:U111)</f>
        <v>156725000</v>
      </c>
      <c r="V112" s="30"/>
      <c r="W112" s="30"/>
      <c r="X112" s="29">
        <f>SUM(X9:X111)</f>
        <v>0</v>
      </c>
      <c r="Y112" s="30"/>
      <c r="Z112" s="29">
        <f>SUM(Z9:Z111)</f>
        <v>0</v>
      </c>
      <c r="AA112" s="29">
        <f>SUM(AA9:AA111)</f>
        <v>0</v>
      </c>
      <c r="AB112" s="29">
        <f>SUM(AB9:AB111)</f>
        <v>0</v>
      </c>
      <c r="AC112" s="29">
        <f>SUM(AC9:AC111)</f>
        <v>0</v>
      </c>
      <c r="AD112" s="29">
        <f>SUM(AD9:AD111)</f>
        <v>0</v>
      </c>
      <c r="AE112" s="29">
        <f>SUM(AE9:AE111)</f>
        <v>0</v>
      </c>
      <c r="AF112" s="29">
        <f>SUM(AF9:AF111)</f>
        <v>0</v>
      </c>
      <c r="AG112" s="29">
        <f>SUM(AG9:AG111)</f>
        <v>128165335</v>
      </c>
      <c r="AH112" s="31"/>
    </row>
    <row r="115" spans="2:5">
      <c r="B115" s="32" t="s">
        <v>47</v>
      </c>
      <c r="C115" s="33"/>
      <c r="D115" s="34"/>
      <c r="E115" s="33"/>
    </row>
    <row r="116" spans="2:5">
      <c r="B116" s="33"/>
      <c r="C116" s="34"/>
      <c r="D116" s="33"/>
      <c r="E116" s="33"/>
    </row>
    <row r="117" spans="2:5">
      <c r="B117" s="32" t="s">
        <v>48</v>
      </c>
      <c r="C117" s="33"/>
      <c r="D117" s="35" t="str">
        <f>+'[1]ACTA ANA'!C9</f>
        <v>LUISA MATUTE ROMERO</v>
      </c>
      <c r="E117" s="33"/>
    </row>
    <row r="118" spans="2:5">
      <c r="B118" s="32" t="s">
        <v>49</v>
      </c>
      <c r="C118" s="33"/>
      <c r="D118" s="36">
        <f>+E5</f>
        <v>45028</v>
      </c>
      <c r="E118" s="33"/>
    </row>
    <row r="120" spans="2:5">
      <c r="B120" s="32" t="s">
        <v>50</v>
      </c>
      <c r="D120" t="str">
        <f>+'[1]ACTA ANA'!H9</f>
        <v xml:space="preserve">SARA MARCELA GUISAO RETREPO </v>
      </c>
    </row>
  </sheetData>
  <autoFilter ref="A8:AK111" xr:uid="{F00F8345-CECE-4655-A167-C5B8BC796591}"/>
  <mergeCells count="3">
    <mergeCell ref="A7:O7"/>
    <mergeCell ref="P7:AG7"/>
    <mergeCell ref="A112:F112"/>
  </mergeCells>
  <dataValidations count="2">
    <dataValidation type="custom" allowBlank="1" showInputMessage="1" showErrorMessage="1" sqref="AG9:AG111 F9:F111 L9:O111 X9:X111 AE9:AE111 AI9:AI111 Z9:Z111 Q9:Q111" xr:uid="{F187CBC9-837B-4787-A79F-6EEC27D95101}">
      <formula1>0</formula1>
    </dataValidation>
    <dataValidation type="custom" allowBlank="1" showInputMessage="1" showErrorMessage="1" sqref="M6" xr:uid="{EEA840FE-7B79-41AA-B482-7E6B3358EE4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2023-04-12T21:01:04Z</dcterms:created>
  <dcterms:modified xsi:type="dcterms:W3CDTF">2023-05-23T02:00:03Z</dcterms:modified>
  <cp:category/>
  <cp:contentStatus/>
</cp:coreProperties>
</file>